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240" yWindow="240" windowWidth="24300" windowHeight="15320" tabRatio="500"/>
  </bookViews>
  <sheets>
    <sheet name="termosCategoriaDominio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69" i="1" l="1"/>
  <c r="G1569" i="1"/>
  <c r="H1569" i="1"/>
  <c r="F375" i="1"/>
  <c r="G375" i="1"/>
  <c r="H375" i="1"/>
  <c r="F6315" i="1"/>
  <c r="G6315" i="1"/>
  <c r="H6315" i="1"/>
  <c r="F11781" i="1"/>
  <c r="G11781" i="1"/>
  <c r="H11781" i="1"/>
  <c r="F10013" i="1"/>
  <c r="G10013" i="1"/>
  <c r="H10013" i="1"/>
  <c r="F235" i="1"/>
  <c r="G235" i="1"/>
  <c r="H235" i="1"/>
  <c r="F1570" i="1"/>
  <c r="G1570" i="1"/>
  <c r="H1570" i="1"/>
  <c r="F5701" i="1"/>
  <c r="G5701" i="1"/>
  <c r="H5701" i="1"/>
  <c r="F1571" i="1"/>
  <c r="G1571" i="1"/>
  <c r="H1571" i="1"/>
  <c r="F1572" i="1"/>
  <c r="G1572" i="1"/>
  <c r="H1572" i="1"/>
  <c r="F8859" i="1"/>
  <c r="G8859" i="1"/>
  <c r="H8859" i="1"/>
  <c r="F1573" i="1"/>
  <c r="G1573" i="1"/>
  <c r="H1573" i="1"/>
  <c r="F1574" i="1"/>
  <c r="G1574" i="1"/>
  <c r="H1574" i="1"/>
  <c r="F124" i="1"/>
  <c r="G124" i="1"/>
  <c r="H124" i="1"/>
  <c r="F7793" i="1"/>
  <c r="G7793" i="1"/>
  <c r="H7793" i="1"/>
  <c r="F10064" i="1"/>
  <c r="G10064" i="1"/>
  <c r="H10064" i="1"/>
  <c r="F654" i="1"/>
  <c r="G654" i="1"/>
  <c r="H654" i="1"/>
  <c r="F9688" i="1"/>
  <c r="G9688" i="1"/>
  <c r="H9688" i="1"/>
  <c r="F8904" i="1"/>
  <c r="G8904" i="1"/>
  <c r="H8904" i="1"/>
  <c r="F5702" i="1"/>
  <c r="G5702" i="1"/>
  <c r="H5702" i="1"/>
  <c r="F12155" i="1"/>
  <c r="G12155" i="1"/>
  <c r="H12155" i="1"/>
  <c r="F8137" i="1"/>
  <c r="G8137" i="1"/>
  <c r="H8137" i="1"/>
  <c r="F1575" i="1"/>
  <c r="G1575" i="1"/>
  <c r="H1575" i="1"/>
  <c r="F10387" i="1"/>
  <c r="G10387" i="1"/>
  <c r="H10387" i="1"/>
  <c r="F10654" i="1"/>
  <c r="G10654" i="1"/>
  <c r="H10654" i="1"/>
  <c r="F11957" i="1"/>
  <c r="G11957" i="1"/>
  <c r="H11957" i="1"/>
  <c r="F9095" i="1"/>
  <c r="G9095" i="1"/>
  <c r="H9095" i="1"/>
  <c r="F1576" i="1"/>
  <c r="G1576" i="1"/>
  <c r="H1576" i="1"/>
  <c r="F6316" i="1"/>
  <c r="G6316" i="1"/>
  <c r="H6316" i="1"/>
  <c r="F8138" i="1"/>
  <c r="G8138" i="1"/>
  <c r="H8138" i="1"/>
  <c r="F10354" i="1"/>
  <c r="G10354" i="1"/>
  <c r="H10354" i="1"/>
  <c r="F8139" i="1"/>
  <c r="G8139" i="1"/>
  <c r="H8139" i="1"/>
  <c r="F5703" i="1"/>
  <c r="G5703" i="1"/>
  <c r="H5703" i="1"/>
  <c r="F1577" i="1"/>
  <c r="G1577" i="1"/>
  <c r="H1577" i="1"/>
  <c r="F6317" i="1"/>
  <c r="G6317" i="1"/>
  <c r="H6317" i="1"/>
  <c r="F1578" i="1"/>
  <c r="G1578" i="1"/>
  <c r="H1578" i="1"/>
  <c r="F1579" i="1"/>
  <c r="G1579" i="1"/>
  <c r="H1579" i="1"/>
  <c r="F655" i="1"/>
  <c r="G655" i="1"/>
  <c r="H655" i="1"/>
  <c r="F7794" i="1"/>
  <c r="G7794" i="1"/>
  <c r="H7794" i="1"/>
  <c r="F1580" i="1"/>
  <c r="G1580" i="1"/>
  <c r="H1580" i="1"/>
  <c r="F6318" i="1"/>
  <c r="G6318" i="1"/>
  <c r="H6318" i="1"/>
  <c r="F11341" i="1"/>
  <c r="G11341" i="1"/>
  <c r="H11341" i="1"/>
  <c r="F1581" i="1"/>
  <c r="G1581" i="1"/>
  <c r="H1581" i="1"/>
  <c r="F9898" i="1"/>
  <c r="G9898" i="1"/>
  <c r="H9898" i="1"/>
  <c r="F1582" i="1"/>
  <c r="G1582" i="1"/>
  <c r="H1582" i="1"/>
  <c r="F7771" i="1"/>
  <c r="G7771" i="1"/>
  <c r="H7771" i="1"/>
  <c r="F1583" i="1"/>
  <c r="G1583" i="1"/>
  <c r="H1583" i="1"/>
  <c r="F12074" i="1"/>
  <c r="G12074" i="1"/>
  <c r="H12074" i="1"/>
  <c r="F1584" i="1"/>
  <c r="G1584" i="1"/>
  <c r="H1584" i="1"/>
  <c r="F6319" i="1"/>
  <c r="G6319" i="1"/>
  <c r="H6319" i="1"/>
  <c r="F9988" i="1"/>
  <c r="G9988" i="1"/>
  <c r="H9988" i="1"/>
  <c r="F1585" i="1"/>
  <c r="G1585" i="1"/>
  <c r="H1585" i="1"/>
  <c r="F5704" i="1"/>
  <c r="G5704" i="1"/>
  <c r="H5704" i="1"/>
  <c r="F376" i="1"/>
  <c r="G376" i="1"/>
  <c r="H376" i="1"/>
  <c r="F6320" i="1"/>
  <c r="G6320" i="1"/>
  <c r="H6320" i="1"/>
  <c r="F10327" i="1"/>
  <c r="G10327" i="1"/>
  <c r="H10327" i="1"/>
  <c r="F9484" i="1"/>
  <c r="G9484" i="1"/>
  <c r="H9484" i="1"/>
  <c r="F656" i="1"/>
  <c r="G656" i="1"/>
  <c r="H656" i="1"/>
  <c r="F1586" i="1"/>
  <c r="G1586" i="1"/>
  <c r="H1586" i="1"/>
  <c r="F11740" i="1"/>
  <c r="G11740" i="1"/>
  <c r="H11740" i="1"/>
  <c r="F11801" i="1"/>
  <c r="G11801" i="1"/>
  <c r="H11801" i="1"/>
  <c r="F10978" i="1"/>
  <c r="G10978" i="1"/>
  <c r="H10978" i="1"/>
  <c r="F10394" i="1"/>
  <c r="G10394" i="1"/>
  <c r="H10394" i="1"/>
  <c r="F657" i="1"/>
  <c r="G657" i="1"/>
  <c r="H657" i="1"/>
  <c r="F9535" i="1"/>
  <c r="G9535" i="1"/>
  <c r="H9535" i="1"/>
  <c r="F1587" i="1"/>
  <c r="G1587" i="1"/>
  <c r="H1587" i="1"/>
  <c r="F658" i="1"/>
  <c r="G658" i="1"/>
  <c r="H658" i="1"/>
  <c r="F659" i="1"/>
  <c r="G659" i="1"/>
  <c r="H659" i="1"/>
  <c r="F11435" i="1"/>
  <c r="G11435" i="1"/>
  <c r="H11435" i="1"/>
  <c r="F11532" i="1"/>
  <c r="G11532" i="1"/>
  <c r="H11532" i="1"/>
  <c r="F6321" i="1"/>
  <c r="G6321" i="1"/>
  <c r="H6321" i="1"/>
  <c r="F236" i="1"/>
  <c r="G236" i="1"/>
  <c r="H236" i="1"/>
  <c r="F6322" i="1"/>
  <c r="G6322" i="1"/>
  <c r="H6322" i="1"/>
  <c r="F11192" i="1"/>
  <c r="G11192" i="1"/>
  <c r="H11192" i="1"/>
  <c r="F10628" i="1"/>
  <c r="G10628" i="1"/>
  <c r="H10628" i="1"/>
  <c r="F9689" i="1"/>
  <c r="G9689" i="1"/>
  <c r="H9689" i="1"/>
  <c r="F1588" i="1"/>
  <c r="G1588" i="1"/>
  <c r="H1588" i="1"/>
  <c r="F1589" i="1"/>
  <c r="G1589" i="1"/>
  <c r="H1589" i="1"/>
  <c r="F1590" i="1"/>
  <c r="G1590" i="1"/>
  <c r="H1590" i="1"/>
  <c r="F9096" i="1"/>
  <c r="G9096" i="1"/>
  <c r="H9096" i="1"/>
  <c r="F1591" i="1"/>
  <c r="G1591" i="1"/>
  <c r="H1591" i="1"/>
  <c r="F10845" i="1"/>
  <c r="G10845" i="1"/>
  <c r="H10845" i="1"/>
  <c r="F1592" i="1"/>
  <c r="G1592" i="1"/>
  <c r="H1592" i="1"/>
  <c r="F660" i="1"/>
  <c r="G660" i="1"/>
  <c r="H660" i="1"/>
  <c r="F10594" i="1"/>
  <c r="G10594" i="1"/>
  <c r="H10594" i="1"/>
  <c r="F11316" i="1"/>
  <c r="G11316" i="1"/>
  <c r="H11316" i="1"/>
  <c r="F10966" i="1"/>
  <c r="G10966" i="1"/>
  <c r="H10966" i="1"/>
  <c r="F7565" i="1"/>
  <c r="G7565" i="1"/>
  <c r="H7565" i="1"/>
  <c r="F6323" i="1"/>
  <c r="G6323" i="1"/>
  <c r="H6323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6324" i="1"/>
  <c r="G6324" i="1"/>
  <c r="H6324" i="1"/>
  <c r="F8140" i="1"/>
  <c r="G8140" i="1"/>
  <c r="H8140" i="1"/>
  <c r="F11384" i="1"/>
  <c r="G11384" i="1"/>
  <c r="H11384" i="1"/>
  <c r="F9487" i="1"/>
  <c r="G9487" i="1"/>
  <c r="H9487" i="1"/>
  <c r="F6325" i="1"/>
  <c r="G6325" i="1"/>
  <c r="H6325" i="1"/>
  <c r="F5705" i="1"/>
  <c r="G5705" i="1"/>
  <c r="H5705" i="1"/>
  <c r="F1597" i="1"/>
  <c r="G1597" i="1"/>
  <c r="H1597" i="1"/>
  <c r="F9899" i="1"/>
  <c r="G9899" i="1"/>
  <c r="H9899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661" i="1"/>
  <c r="G661" i="1"/>
  <c r="H661" i="1"/>
  <c r="F8915" i="1"/>
  <c r="G8915" i="1"/>
  <c r="H8915" i="1"/>
  <c r="F5465" i="1"/>
  <c r="G5465" i="1"/>
  <c r="H5465" i="1"/>
  <c r="F1603" i="1"/>
  <c r="G1603" i="1"/>
  <c r="H1603" i="1"/>
  <c r="F6326" i="1"/>
  <c r="G6326" i="1"/>
  <c r="H6326" i="1"/>
  <c r="F11066" i="1"/>
  <c r="G11066" i="1"/>
  <c r="H11066" i="1"/>
  <c r="F10181" i="1"/>
  <c r="G10181" i="1"/>
  <c r="H10181" i="1"/>
  <c r="F8916" i="1"/>
  <c r="G8916" i="1"/>
  <c r="H8916" i="1"/>
  <c r="F1604" i="1"/>
  <c r="G1604" i="1"/>
  <c r="H1604" i="1"/>
  <c r="F5706" i="1"/>
  <c r="G5706" i="1"/>
  <c r="H5706" i="1"/>
  <c r="F7795" i="1"/>
  <c r="G7795" i="1"/>
  <c r="H7795" i="1"/>
  <c r="F9097" i="1"/>
  <c r="G9097" i="1"/>
  <c r="H9097" i="1"/>
  <c r="F7620" i="1"/>
  <c r="G7620" i="1"/>
  <c r="H7620" i="1"/>
  <c r="F7621" i="1"/>
  <c r="G7621" i="1"/>
  <c r="H7621" i="1"/>
  <c r="F1605" i="1"/>
  <c r="G1605" i="1"/>
  <c r="H1605" i="1"/>
  <c r="F1606" i="1"/>
  <c r="G1606" i="1"/>
  <c r="H1606" i="1"/>
  <c r="F9556" i="1"/>
  <c r="G9556" i="1"/>
  <c r="H9556" i="1"/>
  <c r="F1607" i="1"/>
  <c r="G1607" i="1"/>
  <c r="H1607" i="1"/>
  <c r="F10182" i="1"/>
  <c r="G10182" i="1"/>
  <c r="H10182" i="1"/>
  <c r="F5707" i="1"/>
  <c r="G5707" i="1"/>
  <c r="H5707" i="1"/>
  <c r="F9457" i="1"/>
  <c r="G9457" i="1"/>
  <c r="H9457" i="1"/>
  <c r="F6327" i="1"/>
  <c r="G6327" i="1"/>
  <c r="H6327" i="1"/>
  <c r="F9557" i="1"/>
  <c r="G9557" i="1"/>
  <c r="H9557" i="1"/>
  <c r="F10900" i="1"/>
  <c r="G10900" i="1"/>
  <c r="H10900" i="1"/>
  <c r="F237" i="1"/>
  <c r="G237" i="1"/>
  <c r="H237" i="1"/>
  <c r="F5670" i="1"/>
  <c r="G5670" i="1"/>
  <c r="H5670" i="1"/>
  <c r="F1608" i="1"/>
  <c r="G1608" i="1"/>
  <c r="H1608" i="1"/>
  <c r="F6328" i="1"/>
  <c r="G6328" i="1"/>
  <c r="H6328" i="1"/>
  <c r="F6329" i="1"/>
  <c r="G6329" i="1"/>
  <c r="H6329" i="1"/>
  <c r="F7796" i="1"/>
  <c r="G7796" i="1"/>
  <c r="H7796" i="1"/>
  <c r="F1609" i="1"/>
  <c r="G1609" i="1"/>
  <c r="H1609" i="1"/>
  <c r="F9098" i="1"/>
  <c r="G9098" i="1"/>
  <c r="H9098" i="1"/>
  <c r="F7622" i="1"/>
  <c r="G7622" i="1"/>
  <c r="H7622" i="1"/>
  <c r="F6330" i="1"/>
  <c r="G6330" i="1"/>
  <c r="H6330" i="1"/>
  <c r="F11728" i="1"/>
  <c r="G11728" i="1"/>
  <c r="H11728" i="1"/>
  <c r="F8141" i="1"/>
  <c r="G8141" i="1"/>
  <c r="H8141" i="1"/>
  <c r="F10323" i="1"/>
  <c r="G10323" i="1"/>
  <c r="H10323" i="1"/>
  <c r="F1610" i="1"/>
  <c r="G1610" i="1"/>
  <c r="H1610" i="1"/>
  <c r="F8142" i="1"/>
  <c r="G8142" i="1"/>
  <c r="H8142" i="1"/>
  <c r="F6051" i="1"/>
  <c r="G6051" i="1"/>
  <c r="H6051" i="1"/>
  <c r="F11516" i="1"/>
  <c r="G11516" i="1"/>
  <c r="H11516" i="1"/>
  <c r="F9439" i="1"/>
  <c r="G9439" i="1"/>
  <c r="H9439" i="1"/>
  <c r="F10183" i="1"/>
  <c r="G10183" i="1"/>
  <c r="H10183" i="1"/>
  <c r="F7797" i="1"/>
  <c r="G7797" i="1"/>
  <c r="H7797" i="1"/>
  <c r="F1611" i="1"/>
  <c r="G1611" i="1"/>
  <c r="H1611" i="1"/>
  <c r="F7675" i="1"/>
  <c r="G7675" i="1"/>
  <c r="H7675" i="1"/>
  <c r="F8093" i="1"/>
  <c r="G8093" i="1"/>
  <c r="H8093" i="1"/>
  <c r="F1612" i="1"/>
  <c r="G1612" i="1"/>
  <c r="H1612" i="1"/>
  <c r="F1613" i="1"/>
  <c r="G1613" i="1"/>
  <c r="H1613" i="1"/>
  <c r="F6331" i="1"/>
  <c r="G6331" i="1"/>
  <c r="H6331" i="1"/>
  <c r="F5997" i="1"/>
  <c r="G5997" i="1"/>
  <c r="H5997" i="1"/>
  <c r="F1614" i="1"/>
  <c r="G1614" i="1"/>
  <c r="H1614" i="1"/>
  <c r="F9488" i="1"/>
  <c r="G9488" i="1"/>
  <c r="H9488" i="1"/>
  <c r="F662" i="1"/>
  <c r="G662" i="1"/>
  <c r="H662" i="1"/>
  <c r="F10184" i="1"/>
  <c r="G10184" i="1"/>
  <c r="H10184" i="1"/>
  <c r="F9558" i="1"/>
  <c r="G9558" i="1"/>
  <c r="H9558" i="1"/>
  <c r="F8917" i="1"/>
  <c r="G8917" i="1"/>
  <c r="H8917" i="1"/>
  <c r="F125" i="1"/>
  <c r="G125" i="1"/>
  <c r="H125" i="1"/>
  <c r="F11502" i="1"/>
  <c r="G11502" i="1"/>
  <c r="H11502" i="1"/>
  <c r="F1615" i="1"/>
  <c r="G1615" i="1"/>
  <c r="H1615" i="1"/>
  <c r="F1616" i="1"/>
  <c r="G1616" i="1"/>
  <c r="H1616" i="1"/>
  <c r="F1617" i="1"/>
  <c r="G1617" i="1"/>
  <c r="H1617" i="1"/>
  <c r="F51" i="1"/>
  <c r="G51" i="1"/>
  <c r="H51" i="1"/>
  <c r="F9690" i="1"/>
  <c r="G9690" i="1"/>
  <c r="H9690" i="1"/>
  <c r="F10144" i="1"/>
  <c r="G10144" i="1"/>
  <c r="H10144" i="1"/>
  <c r="F1618" i="1"/>
  <c r="G1618" i="1"/>
  <c r="H1618" i="1"/>
  <c r="F10837" i="1"/>
  <c r="G10837" i="1"/>
  <c r="H10837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8143" i="1"/>
  <c r="G8143" i="1"/>
  <c r="H8143" i="1"/>
  <c r="F8144" i="1"/>
  <c r="G8144" i="1"/>
  <c r="H8144" i="1"/>
  <c r="F1626" i="1"/>
  <c r="G1626" i="1"/>
  <c r="H1626" i="1"/>
  <c r="F11067" i="1"/>
  <c r="G11067" i="1"/>
  <c r="H11067" i="1"/>
  <c r="F11671" i="1"/>
  <c r="G11671" i="1"/>
  <c r="H11671" i="1"/>
  <c r="F1627" i="1"/>
  <c r="G1627" i="1"/>
  <c r="H1627" i="1"/>
  <c r="F1628" i="1"/>
  <c r="G1628" i="1"/>
  <c r="H1628" i="1"/>
  <c r="F6332" i="1"/>
  <c r="G6332" i="1"/>
  <c r="H6332" i="1"/>
  <c r="F1629" i="1"/>
  <c r="G1629" i="1"/>
  <c r="H1629" i="1"/>
  <c r="F8145" i="1"/>
  <c r="G8145" i="1"/>
  <c r="H8145" i="1"/>
  <c r="F1630" i="1"/>
  <c r="G1630" i="1"/>
  <c r="H1630" i="1"/>
  <c r="F12165" i="1"/>
  <c r="G12165" i="1"/>
  <c r="H12165" i="1"/>
  <c r="F10842" i="1"/>
  <c r="G10842" i="1"/>
  <c r="H10842" i="1"/>
  <c r="F10444" i="1"/>
  <c r="G10444" i="1"/>
  <c r="H10444" i="1"/>
  <c r="F1631" i="1"/>
  <c r="G1631" i="1"/>
  <c r="H1631" i="1"/>
  <c r="F6333" i="1"/>
  <c r="G6333" i="1"/>
  <c r="H6333" i="1"/>
  <c r="F11058" i="1"/>
  <c r="G11058" i="1"/>
  <c r="H11058" i="1"/>
  <c r="F377" i="1"/>
  <c r="G377" i="1"/>
  <c r="H377" i="1"/>
  <c r="F1632" i="1"/>
  <c r="G1632" i="1"/>
  <c r="H1632" i="1"/>
  <c r="F11399" i="1"/>
  <c r="G11399" i="1"/>
  <c r="H11399" i="1"/>
  <c r="F1633" i="1"/>
  <c r="G1633" i="1"/>
  <c r="H1633" i="1"/>
  <c r="F6334" i="1"/>
  <c r="G6334" i="1"/>
  <c r="H6334" i="1"/>
  <c r="F6335" i="1"/>
  <c r="G6335" i="1"/>
  <c r="H6335" i="1"/>
  <c r="F663" i="1"/>
  <c r="G663" i="1"/>
  <c r="H663" i="1"/>
  <c r="F10185" i="1"/>
  <c r="G10185" i="1"/>
  <c r="H10185" i="1"/>
  <c r="F1634" i="1"/>
  <c r="G1634" i="1"/>
  <c r="H1634" i="1"/>
  <c r="F8146" i="1"/>
  <c r="G8146" i="1"/>
  <c r="H8146" i="1"/>
  <c r="F1635" i="1"/>
  <c r="G1635" i="1"/>
  <c r="H1635" i="1"/>
  <c r="F8147" i="1"/>
  <c r="G8147" i="1"/>
  <c r="H8147" i="1"/>
  <c r="F8918" i="1"/>
  <c r="G8918" i="1"/>
  <c r="H8918" i="1"/>
  <c r="F5486" i="1"/>
  <c r="G5486" i="1"/>
  <c r="H5486" i="1"/>
  <c r="F1636" i="1"/>
  <c r="G1636" i="1"/>
  <c r="H1636" i="1"/>
  <c r="F12005" i="1"/>
  <c r="G12005" i="1"/>
  <c r="H12005" i="1"/>
  <c r="F1637" i="1"/>
  <c r="G1637" i="1"/>
  <c r="H1637" i="1"/>
  <c r="F1638" i="1"/>
  <c r="G1638" i="1"/>
  <c r="H1638" i="1"/>
  <c r="F8048" i="1"/>
  <c r="G8048" i="1"/>
  <c r="H8048" i="1"/>
  <c r="F7587" i="1"/>
  <c r="G7587" i="1"/>
  <c r="H7587" i="1"/>
  <c r="F5506" i="1"/>
  <c r="G5506" i="1"/>
  <c r="H5506" i="1"/>
  <c r="F1639" i="1"/>
  <c r="G1639" i="1"/>
  <c r="H1639" i="1"/>
  <c r="F1640" i="1"/>
  <c r="G1640" i="1"/>
  <c r="H1640" i="1"/>
  <c r="F11824" i="1"/>
  <c r="G11824" i="1"/>
  <c r="H11824" i="1"/>
  <c r="F8148" i="1"/>
  <c r="G8148" i="1"/>
  <c r="H8148" i="1"/>
  <c r="F5671" i="1"/>
  <c r="G5671" i="1"/>
  <c r="H5671" i="1"/>
  <c r="F1641" i="1"/>
  <c r="G1641" i="1"/>
  <c r="H1641" i="1"/>
  <c r="F8919" i="1"/>
  <c r="G8919" i="1"/>
  <c r="H8919" i="1"/>
  <c r="F1642" i="1"/>
  <c r="G1642" i="1"/>
  <c r="H1642" i="1"/>
  <c r="F9674" i="1"/>
  <c r="G9674" i="1"/>
  <c r="H9674" i="1"/>
  <c r="F10533" i="1"/>
  <c r="G10533" i="1"/>
  <c r="H10533" i="1"/>
  <c r="F6336" i="1"/>
  <c r="G6336" i="1"/>
  <c r="H6336" i="1"/>
  <c r="F6337" i="1"/>
  <c r="G6337" i="1"/>
  <c r="H6337" i="1"/>
  <c r="F11098" i="1"/>
  <c r="G11098" i="1"/>
  <c r="H11098" i="1"/>
  <c r="F378" i="1"/>
  <c r="G378" i="1"/>
  <c r="H378" i="1"/>
  <c r="F1643" i="1"/>
  <c r="G1643" i="1"/>
  <c r="H1643" i="1"/>
  <c r="F8725" i="1"/>
  <c r="G8725" i="1"/>
  <c r="H8725" i="1"/>
  <c r="F1644" i="1"/>
  <c r="G1644" i="1"/>
  <c r="H1644" i="1"/>
  <c r="F12104" i="1"/>
  <c r="G12104" i="1"/>
  <c r="H12104" i="1"/>
  <c r="F1645" i="1"/>
  <c r="G1645" i="1"/>
  <c r="H1645" i="1"/>
  <c r="F1646" i="1"/>
  <c r="G1646" i="1"/>
  <c r="H1646" i="1"/>
  <c r="F11498" i="1"/>
  <c r="G11498" i="1"/>
  <c r="H11498" i="1"/>
  <c r="F10602" i="1"/>
  <c r="G10602" i="1"/>
  <c r="H10602" i="1"/>
  <c r="F8587" i="1"/>
  <c r="G8587" i="1"/>
  <c r="H8587" i="1"/>
  <c r="F7676" i="1"/>
  <c r="G7676" i="1"/>
  <c r="H7676" i="1"/>
  <c r="F6338" i="1"/>
  <c r="G6338" i="1"/>
  <c r="H6338" i="1"/>
  <c r="F1647" i="1"/>
  <c r="G1647" i="1"/>
  <c r="H1647" i="1"/>
  <c r="F9348" i="1"/>
  <c r="G9348" i="1"/>
  <c r="H9348" i="1"/>
  <c r="F5708" i="1"/>
  <c r="G5708" i="1"/>
  <c r="H5708" i="1"/>
  <c r="F1648" i="1"/>
  <c r="G1648" i="1"/>
  <c r="H1648" i="1"/>
  <c r="F8149" i="1"/>
  <c r="G8149" i="1"/>
  <c r="H8149" i="1"/>
  <c r="F9073" i="1"/>
  <c r="G9073" i="1"/>
  <c r="H9073" i="1"/>
  <c r="F1649" i="1"/>
  <c r="G1649" i="1"/>
  <c r="H1649" i="1"/>
  <c r="F6339" i="1"/>
  <c r="G6339" i="1"/>
  <c r="H6339" i="1"/>
  <c r="F664" i="1"/>
  <c r="G664" i="1"/>
  <c r="H664" i="1"/>
  <c r="F1650" i="1"/>
  <c r="G1650" i="1"/>
  <c r="H1650" i="1"/>
  <c r="F8150" i="1"/>
  <c r="G8150" i="1"/>
  <c r="H8150" i="1"/>
  <c r="F5558" i="1"/>
  <c r="G5558" i="1"/>
  <c r="H5558" i="1"/>
  <c r="F11451" i="1"/>
  <c r="G11451" i="1"/>
  <c r="H11451" i="1"/>
  <c r="F1651" i="1"/>
  <c r="G1651" i="1"/>
  <c r="H1651" i="1"/>
  <c r="F11480" i="1"/>
  <c r="G11480" i="1"/>
  <c r="H11480" i="1"/>
  <c r="F10672" i="1"/>
  <c r="G10672" i="1"/>
  <c r="H10672" i="1"/>
  <c r="F9878" i="1"/>
  <c r="G9878" i="1"/>
  <c r="H9878" i="1"/>
  <c r="F10186" i="1"/>
  <c r="G10186" i="1"/>
  <c r="H10186" i="1"/>
  <c r="F126" i="1"/>
  <c r="G126" i="1"/>
  <c r="H126" i="1"/>
  <c r="F8151" i="1"/>
  <c r="G8151" i="1"/>
  <c r="H8151" i="1"/>
  <c r="F5672" i="1"/>
  <c r="G5672" i="1"/>
  <c r="H5672" i="1"/>
  <c r="F32" i="1"/>
  <c r="G32" i="1"/>
  <c r="H32" i="1"/>
  <c r="F1652" i="1"/>
  <c r="G1652" i="1"/>
  <c r="H1652" i="1"/>
  <c r="F5559" i="1"/>
  <c r="G5559" i="1"/>
  <c r="H5559" i="1"/>
  <c r="F1653" i="1"/>
  <c r="G1653" i="1"/>
  <c r="H1653" i="1"/>
  <c r="F379" i="1"/>
  <c r="G379" i="1"/>
  <c r="H379" i="1"/>
  <c r="F9099" i="1"/>
  <c r="G9099" i="1"/>
  <c r="H9099" i="1"/>
  <c r="F1654" i="1"/>
  <c r="G1654" i="1"/>
  <c r="H1654" i="1"/>
  <c r="F1655" i="1"/>
  <c r="G1655" i="1"/>
  <c r="H1655" i="1"/>
  <c r="F12107" i="1"/>
  <c r="G12107" i="1"/>
  <c r="H12107" i="1"/>
  <c r="F1656" i="1"/>
  <c r="G1656" i="1"/>
  <c r="H1656" i="1"/>
  <c r="F11948" i="1"/>
  <c r="G11948" i="1"/>
  <c r="H11948" i="1"/>
  <c r="F10169" i="1"/>
  <c r="G10169" i="1"/>
  <c r="H10169" i="1"/>
  <c r="F7798" i="1"/>
  <c r="G7798" i="1"/>
  <c r="H7798" i="1"/>
  <c r="F5709" i="1"/>
  <c r="G5709" i="1"/>
  <c r="H5709" i="1"/>
  <c r="F1657" i="1"/>
  <c r="G1657" i="1"/>
  <c r="H1657" i="1"/>
  <c r="F8733" i="1"/>
  <c r="G8733" i="1"/>
  <c r="H8733" i="1"/>
  <c r="F1658" i="1"/>
  <c r="G1658" i="1"/>
  <c r="H1658" i="1"/>
  <c r="F10595" i="1"/>
  <c r="G10595" i="1"/>
  <c r="H10595" i="1"/>
  <c r="F8152" i="1"/>
  <c r="G8152" i="1"/>
  <c r="H8152" i="1"/>
  <c r="F11250" i="1"/>
  <c r="G11250" i="1"/>
  <c r="H11250" i="1"/>
  <c r="F11253" i="1"/>
  <c r="G11253" i="1"/>
  <c r="H11253" i="1"/>
  <c r="F1659" i="1"/>
  <c r="G1659" i="1"/>
  <c r="H1659" i="1"/>
  <c r="F5539" i="1"/>
  <c r="G5539" i="1"/>
  <c r="H5539" i="1"/>
  <c r="F1660" i="1"/>
  <c r="G1660" i="1"/>
  <c r="H1660" i="1"/>
  <c r="F12012" i="1"/>
  <c r="G12012" i="1"/>
  <c r="H12012" i="1"/>
  <c r="F665" i="1"/>
  <c r="G665" i="1"/>
  <c r="H665" i="1"/>
  <c r="F6340" i="1"/>
  <c r="G6340" i="1"/>
  <c r="H6340" i="1"/>
  <c r="F1661" i="1"/>
  <c r="G1661" i="1"/>
  <c r="H1661" i="1"/>
  <c r="F10579" i="1"/>
  <c r="G10579" i="1"/>
  <c r="H10579" i="1"/>
  <c r="F12018" i="1"/>
  <c r="G12018" i="1"/>
  <c r="H12018" i="1"/>
  <c r="F8153" i="1"/>
  <c r="G8153" i="1"/>
  <c r="H8153" i="1"/>
  <c r="F1662" i="1"/>
  <c r="G1662" i="1"/>
  <c r="H1662" i="1"/>
  <c r="F1663" i="1"/>
  <c r="G1663" i="1"/>
  <c r="H1663" i="1"/>
  <c r="F8154" i="1"/>
  <c r="G8154" i="1"/>
  <c r="H8154" i="1"/>
  <c r="F1664" i="1"/>
  <c r="G1664" i="1"/>
  <c r="H1664" i="1"/>
  <c r="F5710" i="1"/>
  <c r="G5710" i="1"/>
  <c r="H5710" i="1"/>
  <c r="F1665" i="1"/>
  <c r="G1665" i="1"/>
  <c r="H1665" i="1"/>
  <c r="F1666" i="1"/>
  <c r="G1666" i="1"/>
  <c r="H1666" i="1"/>
  <c r="F5711" i="1"/>
  <c r="G5711" i="1"/>
  <c r="H5711" i="1"/>
  <c r="F1667" i="1"/>
  <c r="G1667" i="1"/>
  <c r="H1667" i="1"/>
  <c r="F1668" i="1"/>
  <c r="G1668" i="1"/>
  <c r="H1668" i="1"/>
  <c r="F1669" i="1"/>
  <c r="G1669" i="1"/>
  <c r="H1669" i="1"/>
  <c r="F8920" i="1"/>
  <c r="G8920" i="1"/>
  <c r="H8920" i="1"/>
  <c r="F666" i="1"/>
  <c r="G666" i="1"/>
  <c r="H666" i="1"/>
  <c r="F1670" i="1"/>
  <c r="G1670" i="1"/>
  <c r="H1670" i="1"/>
  <c r="F1671" i="1"/>
  <c r="G1671" i="1"/>
  <c r="H1671" i="1"/>
  <c r="F1672" i="1"/>
  <c r="G1672" i="1"/>
  <c r="H1672" i="1"/>
  <c r="F8155" i="1"/>
  <c r="G8155" i="1"/>
  <c r="H8155" i="1"/>
  <c r="F11379" i="1"/>
  <c r="G11379" i="1"/>
  <c r="H11379" i="1"/>
  <c r="F1673" i="1"/>
  <c r="G1673" i="1"/>
  <c r="H1673" i="1"/>
  <c r="F1674" i="1"/>
  <c r="G1674" i="1"/>
  <c r="H1674" i="1"/>
  <c r="F667" i="1"/>
  <c r="G667" i="1"/>
  <c r="H667" i="1"/>
  <c r="F1675" i="1"/>
  <c r="G1675" i="1"/>
  <c r="H1675" i="1"/>
  <c r="F668" i="1"/>
  <c r="G668" i="1"/>
  <c r="H668" i="1"/>
  <c r="F9363" i="1"/>
  <c r="G9363" i="1"/>
  <c r="H9363" i="1"/>
  <c r="F7720" i="1"/>
  <c r="G7720" i="1"/>
  <c r="H7720" i="1"/>
  <c r="F7980" i="1"/>
  <c r="G7980" i="1"/>
  <c r="H7980" i="1"/>
  <c r="F1676" i="1"/>
  <c r="G1676" i="1"/>
  <c r="H1676" i="1"/>
  <c r="F1677" i="1"/>
  <c r="G1677" i="1"/>
  <c r="H1677" i="1"/>
  <c r="F11551" i="1"/>
  <c r="G11551" i="1"/>
  <c r="H11551" i="1"/>
  <c r="F9691" i="1"/>
  <c r="G9691" i="1"/>
  <c r="H9691" i="1"/>
  <c r="F6341" i="1"/>
  <c r="G6341" i="1"/>
  <c r="H6341" i="1"/>
  <c r="F6342" i="1"/>
  <c r="G6342" i="1"/>
  <c r="H6342" i="1"/>
  <c r="F6343" i="1"/>
  <c r="G6343" i="1"/>
  <c r="H6343" i="1"/>
  <c r="F1678" i="1"/>
  <c r="G1678" i="1"/>
  <c r="H1678" i="1"/>
  <c r="F11301" i="1"/>
  <c r="G11301" i="1"/>
  <c r="H11301" i="1"/>
  <c r="F1679" i="1"/>
  <c r="G1679" i="1"/>
  <c r="H1679" i="1"/>
  <c r="F11537" i="1"/>
  <c r="G11537" i="1"/>
  <c r="H11537" i="1"/>
  <c r="F1680" i="1"/>
  <c r="G1680" i="1"/>
  <c r="H1680" i="1"/>
  <c r="F1681" i="1"/>
  <c r="G1681" i="1"/>
  <c r="H1681" i="1"/>
  <c r="F1682" i="1"/>
  <c r="G1682" i="1"/>
  <c r="H1682" i="1"/>
  <c r="F6344" i="1"/>
  <c r="G6344" i="1"/>
  <c r="H6344" i="1"/>
  <c r="F12244" i="1"/>
  <c r="G12244" i="1"/>
  <c r="H12244" i="1"/>
  <c r="F1683" i="1"/>
  <c r="G1683" i="1"/>
  <c r="H1683" i="1"/>
  <c r="F12106" i="1"/>
  <c r="G12106" i="1"/>
  <c r="H12106" i="1"/>
  <c r="F6345" i="1"/>
  <c r="G6345" i="1"/>
  <c r="H6345" i="1"/>
  <c r="F8156" i="1"/>
  <c r="G8156" i="1"/>
  <c r="H8156" i="1"/>
  <c r="F6346" i="1"/>
  <c r="G6346" i="1"/>
  <c r="H6346" i="1"/>
  <c r="F7981" i="1"/>
  <c r="G7981" i="1"/>
  <c r="H7981" i="1"/>
  <c r="F8157" i="1"/>
  <c r="G8157" i="1"/>
  <c r="H8157" i="1"/>
  <c r="F380" i="1"/>
  <c r="G380" i="1"/>
  <c r="H380" i="1"/>
  <c r="F1684" i="1"/>
  <c r="G1684" i="1"/>
  <c r="H1684" i="1"/>
  <c r="F11472" i="1"/>
  <c r="G11472" i="1"/>
  <c r="H11472" i="1"/>
  <c r="F1685" i="1"/>
  <c r="G1685" i="1"/>
  <c r="H1685" i="1"/>
  <c r="F1686" i="1"/>
  <c r="G1686" i="1"/>
  <c r="H1686" i="1"/>
  <c r="F5437" i="1"/>
  <c r="G5437" i="1"/>
  <c r="H5437" i="1"/>
  <c r="F10942" i="1"/>
  <c r="G10942" i="1"/>
  <c r="H10942" i="1"/>
  <c r="F9692" i="1"/>
  <c r="G9692" i="1"/>
  <c r="H9692" i="1"/>
  <c r="F238" i="1"/>
  <c r="G238" i="1"/>
  <c r="H238" i="1"/>
  <c r="F1687" i="1"/>
  <c r="G1687" i="1"/>
  <c r="H1687" i="1"/>
  <c r="F8860" i="1"/>
  <c r="G8860" i="1"/>
  <c r="H8860" i="1"/>
  <c r="F10944" i="1"/>
  <c r="G10944" i="1"/>
  <c r="H10944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0510" i="1"/>
  <c r="G10510" i="1"/>
  <c r="H10510" i="1"/>
  <c r="F10856" i="1"/>
  <c r="G10856" i="1"/>
  <c r="H10856" i="1"/>
  <c r="F8158" i="1"/>
  <c r="G8158" i="1"/>
  <c r="H8158" i="1"/>
  <c r="F12291" i="1"/>
  <c r="G12291" i="1"/>
  <c r="H12291" i="1"/>
  <c r="F6347" i="1"/>
  <c r="G6347" i="1"/>
  <c r="H6347" i="1"/>
  <c r="F1693" i="1"/>
  <c r="G1693" i="1"/>
  <c r="H1693" i="1"/>
  <c r="F8921" i="1"/>
  <c r="G8921" i="1"/>
  <c r="H8921" i="1"/>
  <c r="F7724" i="1"/>
  <c r="G7724" i="1"/>
  <c r="H7724" i="1"/>
  <c r="F1694" i="1"/>
  <c r="G1694" i="1"/>
  <c r="H1694" i="1"/>
  <c r="F5712" i="1"/>
  <c r="G5712" i="1"/>
  <c r="H5712" i="1"/>
  <c r="F1695" i="1"/>
  <c r="G1695" i="1"/>
  <c r="H1695" i="1"/>
  <c r="F11900" i="1"/>
  <c r="G11900" i="1"/>
  <c r="H11900" i="1"/>
  <c r="F1696" i="1"/>
  <c r="G1696" i="1"/>
  <c r="H1696" i="1"/>
  <c r="F8717" i="1"/>
  <c r="G8717" i="1"/>
  <c r="H8717" i="1"/>
  <c r="F381" i="1"/>
  <c r="G381" i="1"/>
  <c r="H381" i="1"/>
  <c r="F1697" i="1"/>
  <c r="G1697" i="1"/>
  <c r="H1697" i="1"/>
  <c r="F1698" i="1"/>
  <c r="G1698" i="1"/>
  <c r="H1698" i="1"/>
  <c r="F11816" i="1"/>
  <c r="G11816" i="1"/>
  <c r="H11816" i="1"/>
  <c r="F11381" i="1"/>
  <c r="G11381" i="1"/>
  <c r="H11381" i="1"/>
  <c r="F382" i="1"/>
  <c r="G382" i="1"/>
  <c r="H382" i="1"/>
  <c r="F6348" i="1"/>
  <c r="G6348" i="1"/>
  <c r="H6348" i="1"/>
  <c r="F127" i="1"/>
  <c r="G127" i="1"/>
  <c r="H127" i="1"/>
  <c r="F1699" i="1"/>
  <c r="G1699" i="1"/>
  <c r="H1699" i="1"/>
  <c r="F7799" i="1"/>
  <c r="G7799" i="1"/>
  <c r="H7799" i="1"/>
  <c r="F9693" i="1"/>
  <c r="G9693" i="1"/>
  <c r="H9693" i="1"/>
  <c r="F6071" i="1"/>
  <c r="G6071" i="1"/>
  <c r="H6071" i="1"/>
  <c r="F10187" i="1"/>
  <c r="G10187" i="1"/>
  <c r="H10187" i="1"/>
  <c r="F1700" i="1"/>
  <c r="G1700" i="1"/>
  <c r="H1700" i="1"/>
  <c r="F1701" i="1"/>
  <c r="G1701" i="1"/>
  <c r="H1701" i="1"/>
  <c r="F1702" i="1"/>
  <c r="G1702" i="1"/>
  <c r="H1702" i="1"/>
  <c r="F6349" i="1"/>
  <c r="G6349" i="1"/>
  <c r="H6349" i="1"/>
  <c r="F128" i="1"/>
  <c r="G128" i="1"/>
  <c r="H128" i="1"/>
  <c r="F6350" i="1"/>
  <c r="G6350" i="1"/>
  <c r="H6350" i="1"/>
  <c r="F5398" i="1"/>
  <c r="G5398" i="1"/>
  <c r="H5398" i="1"/>
  <c r="F669" i="1"/>
  <c r="G669" i="1"/>
  <c r="H669" i="1"/>
  <c r="F1703" i="1"/>
  <c r="G1703" i="1"/>
  <c r="H1703" i="1"/>
  <c r="F166" i="1"/>
  <c r="G166" i="1"/>
  <c r="H166" i="1"/>
  <c r="F1704" i="1"/>
  <c r="G1704" i="1"/>
  <c r="H1704" i="1"/>
  <c r="F8063" i="1"/>
  <c r="G8063" i="1"/>
  <c r="H8063" i="1"/>
  <c r="F7725" i="1"/>
  <c r="G7725" i="1"/>
  <c r="H7725" i="1"/>
  <c r="F1705" i="1"/>
  <c r="G1705" i="1"/>
  <c r="H1705" i="1"/>
  <c r="F9947" i="1"/>
  <c r="G9947" i="1"/>
  <c r="H9947" i="1"/>
  <c r="F5411" i="1"/>
  <c r="G5411" i="1"/>
  <c r="H5411" i="1"/>
  <c r="F670" i="1"/>
  <c r="G670" i="1"/>
  <c r="H670" i="1"/>
  <c r="F11418" i="1"/>
  <c r="G11418" i="1"/>
  <c r="H11418" i="1"/>
  <c r="F1706" i="1"/>
  <c r="G1706" i="1"/>
  <c r="H1706" i="1"/>
  <c r="F383" i="1"/>
  <c r="G383" i="1"/>
  <c r="H383" i="1"/>
  <c r="F8159" i="1"/>
  <c r="G8159" i="1"/>
  <c r="H8159" i="1"/>
  <c r="F11338" i="1"/>
  <c r="G11338" i="1"/>
  <c r="H11338" i="1"/>
  <c r="F11390" i="1"/>
  <c r="G11390" i="1"/>
  <c r="H11390" i="1"/>
  <c r="F6351" i="1"/>
  <c r="G6351" i="1"/>
  <c r="H6351" i="1"/>
  <c r="F8160" i="1"/>
  <c r="G8160" i="1"/>
  <c r="H8160" i="1"/>
  <c r="F7726" i="1"/>
  <c r="G7726" i="1"/>
  <c r="H7726" i="1"/>
  <c r="F1707" i="1"/>
  <c r="G1707" i="1"/>
  <c r="H1707" i="1"/>
  <c r="F6352" i="1"/>
  <c r="G6352" i="1"/>
  <c r="H6352" i="1"/>
  <c r="F5713" i="1"/>
  <c r="G5713" i="1"/>
  <c r="H5713" i="1"/>
  <c r="F1708" i="1"/>
  <c r="G1708" i="1"/>
  <c r="H1708" i="1"/>
  <c r="F10159" i="1"/>
  <c r="G10159" i="1"/>
  <c r="H10159" i="1"/>
  <c r="F5646" i="1"/>
  <c r="G5646" i="1"/>
  <c r="H5646" i="1"/>
  <c r="F8161" i="1"/>
  <c r="G8161" i="1"/>
  <c r="H8161" i="1"/>
  <c r="F1709" i="1"/>
  <c r="G1709" i="1"/>
  <c r="H1709" i="1"/>
  <c r="F1710" i="1"/>
  <c r="G1710" i="1"/>
  <c r="H1710" i="1"/>
  <c r="F8162" i="1"/>
  <c r="G8162" i="1"/>
  <c r="H8162" i="1"/>
  <c r="F1711" i="1"/>
  <c r="G1711" i="1"/>
  <c r="H1711" i="1"/>
  <c r="F11893" i="1"/>
  <c r="G11893" i="1"/>
  <c r="H11893" i="1"/>
  <c r="F11624" i="1"/>
  <c r="G11624" i="1"/>
  <c r="H11624" i="1"/>
  <c r="F671" i="1"/>
  <c r="G671" i="1"/>
  <c r="H671" i="1"/>
  <c r="F1712" i="1"/>
  <c r="G1712" i="1"/>
  <c r="H1712" i="1"/>
  <c r="F6353" i="1"/>
  <c r="G6353" i="1"/>
  <c r="H6353" i="1"/>
  <c r="F11385" i="1"/>
  <c r="G11385" i="1"/>
  <c r="H11385" i="1"/>
  <c r="F7727" i="1"/>
  <c r="G7727" i="1"/>
  <c r="H7727" i="1"/>
  <c r="F9919" i="1"/>
  <c r="G9919" i="1"/>
  <c r="H9919" i="1"/>
  <c r="F5714" i="1"/>
  <c r="G5714" i="1"/>
  <c r="H5714" i="1"/>
  <c r="F1713" i="1"/>
  <c r="G1713" i="1"/>
  <c r="H1713" i="1"/>
  <c r="F672" i="1"/>
  <c r="G672" i="1"/>
  <c r="H672" i="1"/>
  <c r="F11389" i="1"/>
  <c r="G11389" i="1"/>
  <c r="H11389" i="1"/>
  <c r="F1714" i="1"/>
  <c r="G1714" i="1"/>
  <c r="H1714" i="1"/>
  <c r="F1715" i="1"/>
  <c r="G1715" i="1"/>
  <c r="H1715" i="1"/>
  <c r="F7800" i="1"/>
  <c r="G7800" i="1"/>
  <c r="H7800" i="1"/>
  <c r="F1716" i="1"/>
  <c r="G1716" i="1"/>
  <c r="H1716" i="1"/>
  <c r="F1717" i="1"/>
  <c r="G1717" i="1"/>
  <c r="H1717" i="1"/>
  <c r="F12238" i="1"/>
  <c r="G12238" i="1"/>
  <c r="H12238" i="1"/>
  <c r="F8163" i="1"/>
  <c r="G8163" i="1"/>
  <c r="H8163" i="1"/>
  <c r="F11404" i="1"/>
  <c r="G11404" i="1"/>
  <c r="H11404" i="1"/>
  <c r="F673" i="1"/>
  <c r="G673" i="1"/>
  <c r="H673" i="1"/>
  <c r="F10136" i="1"/>
  <c r="G10136" i="1"/>
  <c r="H10136" i="1"/>
  <c r="F1718" i="1"/>
  <c r="G1718" i="1"/>
  <c r="H1718" i="1"/>
  <c r="F674" i="1"/>
  <c r="G674" i="1"/>
  <c r="H674" i="1"/>
  <c r="F5715" i="1"/>
  <c r="G5715" i="1"/>
  <c r="H5715" i="1"/>
  <c r="F10188" i="1"/>
  <c r="G10188" i="1"/>
  <c r="H10188" i="1"/>
  <c r="F11176" i="1"/>
  <c r="G11176" i="1"/>
  <c r="H11176" i="1"/>
  <c r="F5418" i="1"/>
  <c r="G5418" i="1"/>
  <c r="H5418" i="1"/>
  <c r="F1719" i="1"/>
  <c r="G1719" i="1"/>
  <c r="H1719" i="1"/>
  <c r="F11643" i="1"/>
  <c r="G11643" i="1"/>
  <c r="H11643" i="1"/>
  <c r="F1720" i="1"/>
  <c r="G1720" i="1"/>
  <c r="H1720" i="1"/>
  <c r="F1721" i="1"/>
  <c r="G1721" i="1"/>
  <c r="H1721" i="1"/>
  <c r="F675" i="1"/>
  <c r="G675" i="1"/>
  <c r="H675" i="1"/>
  <c r="F6354" i="1"/>
  <c r="G6354" i="1"/>
  <c r="H6354" i="1"/>
  <c r="F6066" i="1"/>
  <c r="G6066" i="1"/>
  <c r="H6066" i="1"/>
  <c r="F384" i="1"/>
  <c r="G384" i="1"/>
  <c r="H384" i="1"/>
  <c r="F8164" i="1"/>
  <c r="G8164" i="1"/>
  <c r="H8164" i="1"/>
  <c r="F1722" i="1"/>
  <c r="G1722" i="1"/>
  <c r="H1722" i="1"/>
  <c r="F6355" i="1"/>
  <c r="G6355" i="1"/>
  <c r="H6355" i="1"/>
  <c r="F10127" i="1"/>
  <c r="G10127" i="1"/>
  <c r="H10127" i="1"/>
  <c r="F1723" i="1"/>
  <c r="G1723" i="1"/>
  <c r="H1723" i="1"/>
  <c r="F12347" i="1"/>
  <c r="G12347" i="1"/>
  <c r="H12347" i="1"/>
  <c r="F1724" i="1"/>
  <c r="G1724" i="1"/>
  <c r="H1724" i="1"/>
  <c r="F6356" i="1"/>
  <c r="G6356" i="1"/>
  <c r="H6356" i="1"/>
  <c r="F8791" i="1"/>
  <c r="G8791" i="1"/>
  <c r="H8791" i="1"/>
  <c r="F12287" i="1"/>
  <c r="G12287" i="1"/>
  <c r="H12287" i="1"/>
  <c r="F676" i="1"/>
  <c r="G676" i="1"/>
  <c r="H676" i="1"/>
  <c r="F1725" i="1"/>
  <c r="G1725" i="1"/>
  <c r="H1725" i="1"/>
  <c r="F1726" i="1"/>
  <c r="G1726" i="1"/>
  <c r="H1726" i="1"/>
  <c r="F7982" i="1"/>
  <c r="G7982" i="1"/>
  <c r="H7982" i="1"/>
  <c r="F7779" i="1"/>
  <c r="G7779" i="1"/>
  <c r="H7779" i="1"/>
  <c r="F8922" i="1"/>
  <c r="G8922" i="1"/>
  <c r="H8922" i="1"/>
  <c r="F1727" i="1"/>
  <c r="G1727" i="1"/>
  <c r="H1727" i="1"/>
  <c r="F5716" i="1"/>
  <c r="G5716" i="1"/>
  <c r="H5716" i="1"/>
  <c r="F1728" i="1"/>
  <c r="G1728" i="1"/>
  <c r="H1728" i="1"/>
  <c r="F1729" i="1"/>
  <c r="G1729" i="1"/>
  <c r="H1729" i="1"/>
  <c r="F1730" i="1"/>
  <c r="G1730" i="1"/>
  <c r="H1730" i="1"/>
  <c r="F677" i="1"/>
  <c r="G677" i="1"/>
  <c r="H677" i="1"/>
  <c r="F8064" i="1"/>
  <c r="G8064" i="1"/>
  <c r="H8064" i="1"/>
  <c r="F6094" i="1"/>
  <c r="G6094" i="1"/>
  <c r="H6094" i="1"/>
  <c r="F1731" i="1"/>
  <c r="G1731" i="1"/>
  <c r="H1731" i="1"/>
  <c r="F1732" i="1"/>
  <c r="G1732" i="1"/>
  <c r="H1732" i="1"/>
  <c r="F678" i="1"/>
  <c r="G678" i="1"/>
  <c r="H678" i="1"/>
  <c r="F79" i="1"/>
  <c r="G79" i="1"/>
  <c r="H79" i="1"/>
  <c r="F8792" i="1"/>
  <c r="G8792" i="1"/>
  <c r="H8792" i="1"/>
  <c r="F5396" i="1"/>
  <c r="G5396" i="1"/>
  <c r="H5396" i="1"/>
  <c r="F6357" i="1"/>
  <c r="G6357" i="1"/>
  <c r="H6357" i="1"/>
  <c r="F6358" i="1"/>
  <c r="G6358" i="1"/>
  <c r="H6358" i="1"/>
  <c r="F8923" i="1"/>
  <c r="G8923" i="1"/>
  <c r="H8923" i="1"/>
  <c r="F11852" i="1"/>
  <c r="G11852" i="1"/>
  <c r="H11852" i="1"/>
  <c r="F9529" i="1"/>
  <c r="G9529" i="1"/>
  <c r="H9529" i="1"/>
  <c r="F679" i="1"/>
  <c r="G679" i="1"/>
  <c r="H679" i="1"/>
  <c r="F5" i="1"/>
  <c r="G5" i="1"/>
  <c r="H5" i="1"/>
  <c r="F5717" i="1"/>
  <c r="G5717" i="1"/>
  <c r="H5717" i="1"/>
  <c r="F2" i="1"/>
  <c r="G2" i="1"/>
  <c r="H2" i="1"/>
  <c r="F1733" i="1"/>
  <c r="G1733" i="1"/>
  <c r="H1733" i="1"/>
  <c r="F680" i="1"/>
  <c r="G680" i="1"/>
  <c r="H680" i="1"/>
  <c r="F1734" i="1"/>
  <c r="G1734" i="1"/>
  <c r="H1734" i="1"/>
  <c r="F1735" i="1"/>
  <c r="G1735" i="1"/>
  <c r="H1735" i="1"/>
  <c r="F1736" i="1"/>
  <c r="G1736" i="1"/>
  <c r="H1736" i="1"/>
  <c r="F12253" i="1"/>
  <c r="G12253" i="1"/>
  <c r="H12253" i="1"/>
  <c r="F1737" i="1"/>
  <c r="G1737" i="1"/>
  <c r="H1737" i="1"/>
  <c r="F6359" i="1"/>
  <c r="G6359" i="1"/>
  <c r="H6359" i="1"/>
  <c r="F7529" i="1"/>
  <c r="G7529" i="1"/>
  <c r="H7529" i="1"/>
  <c r="F6148" i="1"/>
  <c r="G6148" i="1"/>
  <c r="H6148" i="1"/>
  <c r="F1738" i="1"/>
  <c r="G1738" i="1"/>
  <c r="H1738" i="1"/>
  <c r="F1739" i="1"/>
  <c r="G1739" i="1"/>
  <c r="H1739" i="1"/>
  <c r="F8793" i="1"/>
  <c r="G8793" i="1"/>
  <c r="H8793" i="1"/>
  <c r="F8165" i="1"/>
  <c r="G8165" i="1"/>
  <c r="H8165" i="1"/>
  <c r="F6149" i="1"/>
  <c r="G6149" i="1"/>
  <c r="H6149" i="1"/>
  <c r="F681" i="1"/>
  <c r="G681" i="1"/>
  <c r="H681" i="1"/>
  <c r="F1740" i="1"/>
  <c r="G1740" i="1"/>
  <c r="H1740" i="1"/>
  <c r="F7983" i="1"/>
  <c r="G7983" i="1"/>
  <c r="H7983" i="1"/>
  <c r="F11249" i="1"/>
  <c r="G11249" i="1"/>
  <c r="H11249" i="1"/>
  <c r="F5966" i="1"/>
  <c r="G5966" i="1"/>
  <c r="H5966" i="1"/>
  <c r="F1741" i="1"/>
  <c r="G1741" i="1"/>
  <c r="H1741" i="1"/>
  <c r="F11803" i="1"/>
  <c r="G11803" i="1"/>
  <c r="H11803" i="1"/>
  <c r="F7984" i="1"/>
  <c r="G7984" i="1"/>
  <c r="H7984" i="1"/>
  <c r="F1742" i="1"/>
  <c r="G1742" i="1"/>
  <c r="H1742" i="1"/>
  <c r="F6360" i="1"/>
  <c r="G6360" i="1"/>
  <c r="H6360" i="1"/>
  <c r="F8065" i="1"/>
  <c r="G8065" i="1"/>
  <c r="H8065" i="1"/>
  <c r="F12083" i="1"/>
  <c r="G12083" i="1"/>
  <c r="H12083" i="1"/>
  <c r="F167" i="1"/>
  <c r="G167" i="1"/>
  <c r="H167" i="1"/>
  <c r="F7623" i="1"/>
  <c r="G7623" i="1"/>
  <c r="H7623" i="1"/>
  <c r="F11556" i="1"/>
  <c r="G11556" i="1"/>
  <c r="H11556" i="1"/>
  <c r="F9100" i="1"/>
  <c r="G9100" i="1"/>
  <c r="H9100" i="1"/>
  <c r="F1743" i="1"/>
  <c r="G1743" i="1"/>
  <c r="H1743" i="1"/>
  <c r="F6069" i="1"/>
  <c r="G6069" i="1"/>
  <c r="H6069" i="1"/>
  <c r="F6361" i="1"/>
  <c r="G6361" i="1"/>
  <c r="H6361" i="1"/>
  <c r="F6108" i="1"/>
  <c r="G6108" i="1"/>
  <c r="H6108" i="1"/>
  <c r="F1744" i="1"/>
  <c r="G1744" i="1"/>
  <c r="H1744" i="1"/>
  <c r="F6362" i="1"/>
  <c r="G6362" i="1"/>
  <c r="H6362" i="1"/>
  <c r="F12135" i="1"/>
  <c r="G12135" i="1"/>
  <c r="H12135" i="1"/>
  <c r="F9872" i="1"/>
  <c r="G9872" i="1"/>
  <c r="H9872" i="1"/>
  <c r="F682" i="1"/>
  <c r="G682" i="1"/>
  <c r="H682" i="1"/>
  <c r="F1745" i="1"/>
  <c r="G1745" i="1"/>
  <c r="H1745" i="1"/>
  <c r="F6363" i="1"/>
  <c r="G6363" i="1"/>
  <c r="H6363" i="1"/>
  <c r="F9101" i="1"/>
  <c r="G9101" i="1"/>
  <c r="H9101" i="1"/>
  <c r="F1746" i="1"/>
  <c r="G1746" i="1"/>
  <c r="H1746" i="1"/>
  <c r="F7985" i="1"/>
  <c r="G7985" i="1"/>
  <c r="H7985" i="1"/>
  <c r="F8690" i="1"/>
  <c r="G8690" i="1"/>
  <c r="H8690" i="1"/>
  <c r="F8166" i="1"/>
  <c r="G8166" i="1"/>
  <c r="H8166" i="1"/>
  <c r="F7624" i="1"/>
  <c r="G7624" i="1"/>
  <c r="H7624" i="1"/>
  <c r="F683" i="1"/>
  <c r="G683" i="1"/>
  <c r="H683" i="1"/>
  <c r="F1747" i="1"/>
  <c r="G1747" i="1"/>
  <c r="H1747" i="1"/>
  <c r="F8924" i="1"/>
  <c r="G8924" i="1"/>
  <c r="H8924" i="1"/>
  <c r="F8167" i="1"/>
  <c r="G8167" i="1"/>
  <c r="H8167" i="1"/>
  <c r="F7677" i="1"/>
  <c r="G7677" i="1"/>
  <c r="H7677" i="1"/>
  <c r="F8647" i="1"/>
  <c r="G8647" i="1"/>
  <c r="H8647" i="1"/>
  <c r="F1748" i="1"/>
  <c r="G1748" i="1"/>
  <c r="H1748" i="1"/>
  <c r="F1749" i="1"/>
  <c r="G1749" i="1"/>
  <c r="H1749" i="1"/>
  <c r="F1750" i="1"/>
  <c r="G1750" i="1"/>
  <c r="H1750" i="1"/>
  <c r="F8925" i="1"/>
  <c r="G8925" i="1"/>
  <c r="H8925" i="1"/>
  <c r="F7600" i="1"/>
  <c r="G7600" i="1"/>
  <c r="H7600" i="1"/>
  <c r="F10014" i="1"/>
  <c r="G10014" i="1"/>
  <c r="H10014" i="1"/>
  <c r="F1751" i="1"/>
  <c r="G1751" i="1"/>
  <c r="H1751" i="1"/>
  <c r="F7986" i="1"/>
  <c r="G7986" i="1"/>
  <c r="H7986" i="1"/>
  <c r="F1752" i="1"/>
  <c r="G1752" i="1"/>
  <c r="H1752" i="1"/>
  <c r="F385" i="1"/>
  <c r="G385" i="1"/>
  <c r="H385" i="1"/>
  <c r="F6364" i="1"/>
  <c r="G6364" i="1"/>
  <c r="H6364" i="1"/>
  <c r="F12265" i="1"/>
  <c r="G12265" i="1"/>
  <c r="H12265" i="1"/>
  <c r="F8168" i="1"/>
  <c r="G8168" i="1"/>
  <c r="H8168" i="1"/>
  <c r="F1753" i="1"/>
  <c r="G1753" i="1"/>
  <c r="H1753" i="1"/>
  <c r="F12306" i="1"/>
  <c r="G12306" i="1"/>
  <c r="H12306" i="1"/>
  <c r="F7768" i="1"/>
  <c r="G7768" i="1"/>
  <c r="H7768" i="1"/>
  <c r="F8855" i="1"/>
  <c r="G8855" i="1"/>
  <c r="H8855" i="1"/>
  <c r="F7801" i="1"/>
  <c r="G7801" i="1"/>
  <c r="H7801" i="1"/>
  <c r="F1754" i="1"/>
  <c r="G1754" i="1"/>
  <c r="H1754" i="1"/>
  <c r="F1755" i="1"/>
  <c r="G1755" i="1"/>
  <c r="H1755" i="1"/>
  <c r="F8776" i="1"/>
  <c r="G8776" i="1"/>
  <c r="H8776" i="1"/>
  <c r="F7678" i="1"/>
  <c r="G7678" i="1"/>
  <c r="H7678" i="1"/>
  <c r="F684" i="1"/>
  <c r="G684" i="1"/>
  <c r="H684" i="1"/>
  <c r="F1756" i="1"/>
  <c r="G1756" i="1"/>
  <c r="H1756" i="1"/>
  <c r="F105" i="1"/>
  <c r="G105" i="1"/>
  <c r="H105" i="1"/>
  <c r="F1757" i="1"/>
  <c r="G1757" i="1"/>
  <c r="H1757" i="1"/>
  <c r="F5560" i="1"/>
  <c r="G5560" i="1"/>
  <c r="H5560" i="1"/>
  <c r="F12220" i="1"/>
  <c r="G12220" i="1"/>
  <c r="H12220" i="1"/>
  <c r="F1758" i="1"/>
  <c r="G1758" i="1"/>
  <c r="H1758" i="1"/>
  <c r="F6365" i="1"/>
  <c r="G6365" i="1"/>
  <c r="H6365" i="1"/>
  <c r="F6366" i="1"/>
  <c r="G6366" i="1"/>
  <c r="H6366" i="1"/>
  <c r="F6367" i="1"/>
  <c r="G6367" i="1"/>
  <c r="H6367" i="1"/>
  <c r="F7579" i="1"/>
  <c r="G7579" i="1"/>
  <c r="H7579" i="1"/>
  <c r="F6368" i="1"/>
  <c r="G6368" i="1"/>
  <c r="H6368" i="1"/>
  <c r="F11601" i="1"/>
  <c r="G11601" i="1"/>
  <c r="H11601" i="1"/>
  <c r="F386" i="1"/>
  <c r="G386" i="1"/>
  <c r="H386" i="1"/>
  <c r="F5561" i="1"/>
  <c r="G5561" i="1"/>
  <c r="H5561" i="1"/>
  <c r="F10699" i="1"/>
  <c r="G10699" i="1"/>
  <c r="H10699" i="1"/>
  <c r="F129" i="1"/>
  <c r="G129" i="1"/>
  <c r="H129" i="1"/>
  <c r="F6369" i="1"/>
  <c r="G6369" i="1"/>
  <c r="H6369" i="1"/>
  <c r="F1759" i="1"/>
  <c r="G1759" i="1"/>
  <c r="H1759" i="1"/>
  <c r="F1760" i="1"/>
  <c r="G1760" i="1"/>
  <c r="H1760" i="1"/>
  <c r="F168" i="1"/>
  <c r="G168" i="1"/>
  <c r="H168" i="1"/>
  <c r="F11204" i="1"/>
  <c r="G11204" i="1"/>
  <c r="H11204" i="1"/>
  <c r="F5495" i="1"/>
  <c r="G5495" i="1"/>
  <c r="H5495" i="1"/>
  <c r="F11641" i="1"/>
  <c r="G11641" i="1"/>
  <c r="H11641" i="1"/>
  <c r="F1761" i="1"/>
  <c r="G1761" i="1"/>
  <c r="H1761" i="1"/>
  <c r="F5409" i="1"/>
  <c r="G5409" i="1"/>
  <c r="H5409" i="1"/>
  <c r="F6370" i="1"/>
  <c r="G6370" i="1"/>
  <c r="H6370" i="1"/>
  <c r="F11629" i="1"/>
  <c r="G11629" i="1"/>
  <c r="H11629" i="1"/>
  <c r="F10015" i="1"/>
  <c r="G10015" i="1"/>
  <c r="H10015" i="1"/>
  <c r="F1762" i="1"/>
  <c r="G1762" i="1"/>
  <c r="H1762" i="1"/>
  <c r="F7728" i="1"/>
  <c r="G7728" i="1"/>
  <c r="H7728" i="1"/>
  <c r="F11420" i="1"/>
  <c r="G11420" i="1"/>
  <c r="H11420" i="1"/>
  <c r="F1763" i="1"/>
  <c r="G1763" i="1"/>
  <c r="H1763" i="1"/>
  <c r="F6371" i="1"/>
  <c r="G6371" i="1"/>
  <c r="H6371" i="1"/>
  <c r="F8926" i="1"/>
  <c r="G8926" i="1"/>
  <c r="H8926" i="1"/>
  <c r="F685" i="1"/>
  <c r="G685" i="1"/>
  <c r="H685" i="1"/>
  <c r="F7625" i="1"/>
  <c r="G7625" i="1"/>
  <c r="H7625" i="1"/>
  <c r="F686" i="1"/>
  <c r="G686" i="1"/>
  <c r="H686" i="1"/>
  <c r="F11226" i="1"/>
  <c r="G11226" i="1"/>
  <c r="H11226" i="1"/>
  <c r="F11087" i="1"/>
  <c r="G11087" i="1"/>
  <c r="H11087" i="1"/>
  <c r="F8861" i="1"/>
  <c r="G8861" i="1"/>
  <c r="H8861" i="1"/>
  <c r="F687" i="1"/>
  <c r="G687" i="1"/>
  <c r="H687" i="1"/>
  <c r="F1764" i="1"/>
  <c r="G1764" i="1"/>
  <c r="H1764" i="1"/>
  <c r="F1765" i="1"/>
  <c r="G1765" i="1"/>
  <c r="H1765" i="1"/>
  <c r="F10296" i="1"/>
  <c r="G10296" i="1"/>
  <c r="H10296" i="1"/>
  <c r="F1766" i="1"/>
  <c r="G1766" i="1"/>
  <c r="H1766" i="1"/>
  <c r="F9694" i="1"/>
  <c r="G9694" i="1"/>
  <c r="H9694" i="1"/>
  <c r="F6372" i="1"/>
  <c r="G6372" i="1"/>
  <c r="H6372" i="1"/>
  <c r="F8169" i="1"/>
  <c r="G8169" i="1"/>
  <c r="H8169" i="1"/>
  <c r="F5507" i="1"/>
  <c r="G5507" i="1"/>
  <c r="H5507" i="1"/>
  <c r="F6373" i="1"/>
  <c r="G6373" i="1"/>
  <c r="H6373" i="1"/>
  <c r="F6058" i="1"/>
  <c r="G6058" i="1"/>
  <c r="H6058" i="1"/>
  <c r="F1767" i="1"/>
  <c r="G1767" i="1"/>
  <c r="H1767" i="1"/>
  <c r="F12293" i="1"/>
  <c r="G12293" i="1"/>
  <c r="H12293" i="1"/>
  <c r="F8927" i="1"/>
  <c r="G8927" i="1"/>
  <c r="H8927" i="1"/>
  <c r="F688" i="1"/>
  <c r="G688" i="1"/>
  <c r="H688" i="1"/>
  <c r="F8714" i="1"/>
  <c r="G8714" i="1"/>
  <c r="H8714" i="1"/>
  <c r="F11089" i="1"/>
  <c r="G11089" i="1"/>
  <c r="H11089" i="1"/>
  <c r="F1768" i="1"/>
  <c r="G1768" i="1"/>
  <c r="H1768" i="1"/>
  <c r="F10943" i="1"/>
  <c r="G10943" i="1"/>
  <c r="H10943" i="1"/>
  <c r="F1769" i="1"/>
  <c r="G1769" i="1"/>
  <c r="H1769" i="1"/>
  <c r="F387" i="1"/>
  <c r="G387" i="1"/>
  <c r="H387" i="1"/>
  <c r="F1770" i="1"/>
  <c r="G1770" i="1"/>
  <c r="H1770" i="1"/>
  <c r="F1771" i="1"/>
  <c r="G1771" i="1"/>
  <c r="H1771" i="1"/>
  <c r="F1772" i="1"/>
  <c r="G1772" i="1"/>
  <c r="H1772" i="1"/>
  <c r="F11156" i="1"/>
  <c r="G11156" i="1"/>
  <c r="H11156" i="1"/>
  <c r="F239" i="1"/>
  <c r="G239" i="1"/>
  <c r="H239" i="1"/>
  <c r="F9956" i="1"/>
  <c r="G9956" i="1"/>
  <c r="H9956" i="1"/>
  <c r="F11078" i="1"/>
  <c r="G11078" i="1"/>
  <c r="H11078" i="1"/>
  <c r="F7987" i="1"/>
  <c r="G7987" i="1"/>
  <c r="H7987" i="1"/>
  <c r="F11115" i="1"/>
  <c r="G11115" i="1"/>
  <c r="H11115" i="1"/>
  <c r="F10652" i="1"/>
  <c r="G10652" i="1"/>
  <c r="H10652" i="1"/>
  <c r="F9695" i="1"/>
  <c r="G9695" i="1"/>
  <c r="H9695" i="1"/>
  <c r="F5657" i="1"/>
  <c r="G5657" i="1"/>
  <c r="H5657" i="1"/>
  <c r="F1773" i="1"/>
  <c r="G1773" i="1"/>
  <c r="H1773" i="1"/>
  <c r="F1774" i="1"/>
  <c r="G1774" i="1"/>
  <c r="H1774" i="1"/>
  <c r="F8651" i="1"/>
  <c r="G8651" i="1"/>
  <c r="H8651" i="1"/>
  <c r="F11123" i="1"/>
  <c r="G11123" i="1"/>
  <c r="H11123" i="1"/>
  <c r="F11264" i="1"/>
  <c r="G11264" i="1"/>
  <c r="H11264" i="1"/>
  <c r="F10189" i="1"/>
  <c r="G10189" i="1"/>
  <c r="H10189" i="1"/>
  <c r="F1775" i="1"/>
  <c r="G1775" i="1"/>
  <c r="H1775" i="1"/>
  <c r="F12349" i="1"/>
  <c r="G12349" i="1"/>
  <c r="H12349" i="1"/>
  <c r="F689" i="1"/>
  <c r="G689" i="1"/>
  <c r="H689" i="1"/>
  <c r="F6374" i="1"/>
  <c r="G6374" i="1"/>
  <c r="H6374" i="1"/>
  <c r="F1776" i="1"/>
  <c r="G1776" i="1"/>
  <c r="H1776" i="1"/>
  <c r="F7603" i="1"/>
  <c r="G7603" i="1"/>
  <c r="H7603" i="1"/>
  <c r="F1777" i="1"/>
  <c r="G1777" i="1"/>
  <c r="H1777" i="1"/>
  <c r="F7607" i="1"/>
  <c r="G7607" i="1"/>
  <c r="H7607" i="1"/>
  <c r="F10869" i="1"/>
  <c r="G10869" i="1"/>
  <c r="H10869" i="1"/>
  <c r="F11616" i="1"/>
  <c r="G11616" i="1"/>
  <c r="H11616" i="1"/>
  <c r="F6375" i="1"/>
  <c r="G6375" i="1"/>
  <c r="H6375" i="1"/>
  <c r="F11986" i="1"/>
  <c r="G11986" i="1"/>
  <c r="H11986" i="1"/>
  <c r="F11125" i="1"/>
  <c r="G11125" i="1"/>
  <c r="H11125" i="1"/>
  <c r="F5442" i="1"/>
  <c r="G5442" i="1"/>
  <c r="H5442" i="1"/>
  <c r="F240" i="1"/>
  <c r="G240" i="1"/>
  <c r="H240" i="1"/>
  <c r="F9652" i="1"/>
  <c r="G9652" i="1"/>
  <c r="H9652" i="1"/>
  <c r="F690" i="1"/>
  <c r="G690" i="1"/>
  <c r="H690" i="1"/>
  <c r="F12048" i="1"/>
  <c r="G12048" i="1"/>
  <c r="H12048" i="1"/>
  <c r="F7530" i="1"/>
  <c r="G7530" i="1"/>
  <c r="H7530" i="1"/>
  <c r="F388" i="1"/>
  <c r="G388" i="1"/>
  <c r="H388" i="1"/>
  <c r="F9374" i="1"/>
  <c r="G9374" i="1"/>
  <c r="H9374" i="1"/>
  <c r="F10160" i="1"/>
  <c r="G10160" i="1"/>
  <c r="H10160" i="1"/>
  <c r="F7802" i="1"/>
  <c r="G7802" i="1"/>
  <c r="H7802" i="1"/>
  <c r="F1778" i="1"/>
  <c r="G1778" i="1"/>
  <c r="H1778" i="1"/>
  <c r="F12080" i="1"/>
  <c r="G12080" i="1"/>
  <c r="H12080" i="1"/>
  <c r="F1779" i="1"/>
  <c r="G1779" i="1"/>
  <c r="H1779" i="1"/>
  <c r="F11376" i="1"/>
  <c r="G11376" i="1"/>
  <c r="H11376" i="1"/>
  <c r="F1780" i="1"/>
  <c r="G1780" i="1"/>
  <c r="H1780" i="1"/>
  <c r="F10887" i="1"/>
  <c r="G10887" i="1"/>
  <c r="H10887" i="1"/>
  <c r="F1781" i="1"/>
  <c r="G1781" i="1"/>
  <c r="H1781" i="1"/>
  <c r="F8685" i="1"/>
  <c r="G8685" i="1"/>
  <c r="H8685" i="1"/>
  <c r="F7626" i="1"/>
  <c r="G7626" i="1"/>
  <c r="H7626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691" i="1"/>
  <c r="G691" i="1"/>
  <c r="H691" i="1"/>
  <c r="F7776" i="1"/>
  <c r="G7776" i="1"/>
  <c r="H7776" i="1"/>
  <c r="F9658" i="1"/>
  <c r="G9658" i="1"/>
  <c r="H9658" i="1"/>
  <c r="F5562" i="1"/>
  <c r="G5562" i="1"/>
  <c r="H5562" i="1"/>
  <c r="F1786" i="1"/>
  <c r="G1786" i="1"/>
  <c r="H1786" i="1"/>
  <c r="F1787" i="1"/>
  <c r="G1787" i="1"/>
  <c r="H1787" i="1"/>
  <c r="F389" i="1"/>
  <c r="G389" i="1"/>
  <c r="H389" i="1"/>
  <c r="F1788" i="1"/>
  <c r="G1788" i="1"/>
  <c r="H1788" i="1"/>
  <c r="F1789" i="1"/>
  <c r="G1789" i="1"/>
  <c r="H1789" i="1"/>
  <c r="F7803" i="1"/>
  <c r="G7803" i="1"/>
  <c r="H7803" i="1"/>
  <c r="F5718" i="1"/>
  <c r="G5718" i="1"/>
  <c r="H5718" i="1"/>
  <c r="F10503" i="1"/>
  <c r="G10503" i="1"/>
  <c r="H10503" i="1"/>
  <c r="F6376" i="1"/>
  <c r="G6376" i="1"/>
  <c r="H6376" i="1"/>
  <c r="F692" i="1"/>
  <c r="G692" i="1"/>
  <c r="H692" i="1"/>
  <c r="F9039" i="1"/>
  <c r="G9039" i="1"/>
  <c r="H9039" i="1"/>
  <c r="F693" i="1"/>
  <c r="G693" i="1"/>
  <c r="H693" i="1"/>
  <c r="F8928" i="1"/>
  <c r="G8928" i="1"/>
  <c r="H8928" i="1"/>
  <c r="F8170" i="1"/>
  <c r="G8170" i="1"/>
  <c r="H8170" i="1"/>
  <c r="F1790" i="1"/>
  <c r="G1790" i="1"/>
  <c r="H1790" i="1"/>
  <c r="F5666" i="1"/>
  <c r="G5666" i="1"/>
  <c r="H5666" i="1"/>
  <c r="F7516" i="1"/>
  <c r="G7516" i="1"/>
  <c r="H7516" i="1"/>
  <c r="F694" i="1"/>
  <c r="G694" i="1"/>
  <c r="H694" i="1"/>
  <c r="F695" i="1"/>
  <c r="G695" i="1"/>
  <c r="H695" i="1"/>
  <c r="F6377" i="1"/>
  <c r="G6377" i="1"/>
  <c r="H6377" i="1"/>
  <c r="F1791" i="1"/>
  <c r="G1791" i="1"/>
  <c r="H1791" i="1"/>
  <c r="F6378" i="1"/>
  <c r="G6378" i="1"/>
  <c r="H6378" i="1"/>
  <c r="F8171" i="1"/>
  <c r="G8171" i="1"/>
  <c r="H8171" i="1"/>
  <c r="F1792" i="1"/>
  <c r="G1792" i="1"/>
  <c r="H1792" i="1"/>
  <c r="F8698" i="1"/>
  <c r="G8698" i="1"/>
  <c r="H8698" i="1"/>
  <c r="F1793" i="1"/>
  <c r="G1793" i="1"/>
  <c r="H1793" i="1"/>
  <c r="F1794" i="1"/>
  <c r="G1794" i="1"/>
  <c r="H1794" i="1"/>
  <c r="F9102" i="1"/>
  <c r="G9102" i="1"/>
  <c r="H9102" i="1"/>
  <c r="F9559" i="1"/>
  <c r="G9559" i="1"/>
  <c r="H9559" i="1"/>
  <c r="F7627" i="1"/>
  <c r="G7627" i="1"/>
  <c r="H7627" i="1"/>
  <c r="F10631" i="1"/>
  <c r="G10631" i="1"/>
  <c r="H10631" i="1"/>
  <c r="F8080" i="1"/>
  <c r="G8080" i="1"/>
  <c r="H8080" i="1"/>
  <c r="F1795" i="1"/>
  <c r="G1795" i="1"/>
  <c r="H1795" i="1"/>
  <c r="F6150" i="1"/>
  <c r="G6150" i="1"/>
  <c r="H6150" i="1"/>
  <c r="F1796" i="1"/>
  <c r="G1796" i="1"/>
  <c r="H1796" i="1"/>
  <c r="F11217" i="1"/>
  <c r="G11217" i="1"/>
  <c r="H11217" i="1"/>
  <c r="F1797" i="1"/>
  <c r="G1797" i="1"/>
  <c r="H1797" i="1"/>
  <c r="F1798" i="1"/>
  <c r="G1798" i="1"/>
  <c r="H1798" i="1"/>
  <c r="F1799" i="1"/>
  <c r="G1799" i="1"/>
  <c r="H1799" i="1"/>
  <c r="F6379" i="1"/>
  <c r="G6379" i="1"/>
  <c r="H6379" i="1"/>
  <c r="F1800" i="1"/>
  <c r="G1800" i="1"/>
  <c r="H1800" i="1"/>
  <c r="F6380" i="1"/>
  <c r="G6380" i="1"/>
  <c r="H6380" i="1"/>
  <c r="F9981" i="1"/>
  <c r="G9981" i="1"/>
  <c r="H9981" i="1"/>
  <c r="F9103" i="1"/>
  <c r="G9103" i="1"/>
  <c r="H9103" i="1"/>
  <c r="F1801" i="1"/>
  <c r="G1801" i="1"/>
  <c r="H1801" i="1"/>
  <c r="F11193" i="1"/>
  <c r="G11193" i="1"/>
  <c r="H11193" i="1"/>
  <c r="F1802" i="1"/>
  <c r="G1802" i="1"/>
  <c r="H1802" i="1"/>
  <c r="F1803" i="1"/>
  <c r="G1803" i="1"/>
  <c r="H1803" i="1"/>
  <c r="F5719" i="1"/>
  <c r="G5719" i="1"/>
  <c r="H5719" i="1"/>
  <c r="F696" i="1"/>
  <c r="G696" i="1"/>
  <c r="H696" i="1"/>
  <c r="F11408" i="1"/>
  <c r="G11408" i="1"/>
  <c r="H11408" i="1"/>
  <c r="F64" i="1"/>
  <c r="G64" i="1"/>
  <c r="H64" i="1"/>
  <c r="F9696" i="1"/>
  <c r="G9696" i="1"/>
  <c r="H9696" i="1"/>
  <c r="F1804" i="1"/>
  <c r="G1804" i="1"/>
  <c r="H1804" i="1"/>
  <c r="F169" i="1"/>
  <c r="G169" i="1"/>
  <c r="H169" i="1"/>
  <c r="F1805" i="1"/>
  <c r="G1805" i="1"/>
  <c r="H1805" i="1"/>
  <c r="F1806" i="1"/>
  <c r="G1806" i="1"/>
  <c r="H1806" i="1"/>
  <c r="F1807" i="1"/>
  <c r="G1807" i="1"/>
  <c r="H1807" i="1"/>
  <c r="F10190" i="1"/>
  <c r="G10190" i="1"/>
  <c r="H10190" i="1"/>
  <c r="F1808" i="1"/>
  <c r="G1808" i="1"/>
  <c r="H1808" i="1"/>
  <c r="F1809" i="1"/>
  <c r="G1809" i="1"/>
  <c r="H1809" i="1"/>
  <c r="F1810" i="1"/>
  <c r="G1810" i="1"/>
  <c r="H1810" i="1"/>
  <c r="F170" i="1"/>
  <c r="G170" i="1"/>
  <c r="H170" i="1"/>
  <c r="F697" i="1"/>
  <c r="G697" i="1"/>
  <c r="H697" i="1"/>
  <c r="F1811" i="1"/>
  <c r="G1811" i="1"/>
  <c r="H1811" i="1"/>
  <c r="F5390" i="1"/>
  <c r="G5390" i="1"/>
  <c r="H5390" i="1"/>
  <c r="F698" i="1"/>
  <c r="G698" i="1"/>
  <c r="H698" i="1"/>
  <c r="F9036" i="1"/>
  <c r="G9036" i="1"/>
  <c r="H9036" i="1"/>
  <c r="F9325" i="1"/>
  <c r="G9325" i="1"/>
  <c r="H9325" i="1"/>
  <c r="F1812" i="1"/>
  <c r="G1812" i="1"/>
  <c r="H1812" i="1"/>
  <c r="F699" i="1"/>
  <c r="G699" i="1"/>
  <c r="H699" i="1"/>
  <c r="F1813" i="1"/>
  <c r="G1813" i="1"/>
  <c r="H1813" i="1"/>
  <c r="F5466" i="1"/>
  <c r="G5466" i="1"/>
  <c r="H5466" i="1"/>
  <c r="F10981" i="1"/>
  <c r="G10981" i="1"/>
  <c r="H10981" i="1"/>
  <c r="F9852" i="1"/>
  <c r="G9852" i="1"/>
  <c r="H9852" i="1"/>
  <c r="F1814" i="1"/>
  <c r="G1814" i="1"/>
  <c r="H1814" i="1"/>
  <c r="F10964" i="1"/>
  <c r="G10964" i="1"/>
  <c r="H10964" i="1"/>
  <c r="F1815" i="1"/>
  <c r="G1815" i="1"/>
  <c r="H1815" i="1"/>
  <c r="F10452" i="1"/>
  <c r="G10452" i="1"/>
  <c r="H10452" i="1"/>
  <c r="F10754" i="1"/>
  <c r="G10754" i="1"/>
  <c r="H10754" i="1"/>
  <c r="F1816" i="1"/>
  <c r="G1816" i="1"/>
  <c r="H1816" i="1"/>
  <c r="F700" i="1"/>
  <c r="G700" i="1"/>
  <c r="H700" i="1"/>
  <c r="F11342" i="1"/>
  <c r="G11342" i="1"/>
  <c r="H11342" i="1"/>
  <c r="F8172" i="1"/>
  <c r="G8172" i="1"/>
  <c r="H8172" i="1"/>
  <c r="F10255" i="1"/>
  <c r="G10255" i="1"/>
  <c r="H10255" i="1"/>
  <c r="F6381" i="1"/>
  <c r="G6381" i="1"/>
  <c r="H6381" i="1"/>
  <c r="F11604" i="1"/>
  <c r="G11604" i="1"/>
  <c r="H11604" i="1"/>
  <c r="F6382" i="1"/>
  <c r="G6382" i="1"/>
  <c r="H6382" i="1"/>
  <c r="F1817" i="1"/>
  <c r="G1817" i="1"/>
  <c r="H1817" i="1"/>
  <c r="F5493" i="1"/>
  <c r="G5493" i="1"/>
  <c r="H5493" i="1"/>
  <c r="F9928" i="1"/>
  <c r="G9928" i="1"/>
  <c r="H9928" i="1"/>
  <c r="F1818" i="1"/>
  <c r="G1818" i="1"/>
  <c r="H1818" i="1"/>
  <c r="F1819" i="1"/>
  <c r="G1819" i="1"/>
  <c r="H1819" i="1"/>
  <c r="F701" i="1"/>
  <c r="G701" i="1"/>
  <c r="H701" i="1"/>
  <c r="F6151" i="1"/>
  <c r="G6151" i="1"/>
  <c r="H6151" i="1"/>
  <c r="F8173" i="1"/>
  <c r="G8173" i="1"/>
  <c r="H8173" i="1"/>
  <c r="F6059" i="1"/>
  <c r="G6059" i="1"/>
  <c r="H6059" i="1"/>
  <c r="F6383" i="1"/>
  <c r="G6383" i="1"/>
  <c r="H6383" i="1"/>
  <c r="F1820" i="1"/>
  <c r="G1820" i="1"/>
  <c r="H1820" i="1"/>
  <c r="F1821" i="1"/>
  <c r="G1821" i="1"/>
  <c r="H1821" i="1"/>
  <c r="F9697" i="1"/>
  <c r="G9697" i="1"/>
  <c r="H9697" i="1"/>
  <c r="F6384" i="1"/>
  <c r="G6384" i="1"/>
  <c r="H6384" i="1"/>
  <c r="F11938" i="1"/>
  <c r="G11938" i="1"/>
  <c r="H11938" i="1"/>
  <c r="F11366" i="1"/>
  <c r="G11366" i="1"/>
  <c r="H11366" i="1"/>
  <c r="F8691" i="1"/>
  <c r="G8691" i="1"/>
  <c r="H8691" i="1"/>
  <c r="F10040" i="1"/>
  <c r="G10040" i="1"/>
  <c r="H10040" i="1"/>
  <c r="F6385" i="1"/>
  <c r="G6385" i="1"/>
  <c r="H6385" i="1"/>
  <c r="F1822" i="1"/>
  <c r="G1822" i="1"/>
  <c r="H1822" i="1"/>
  <c r="F1823" i="1"/>
  <c r="G1823" i="1"/>
  <c r="H1823" i="1"/>
  <c r="F1824" i="1"/>
  <c r="G1824" i="1"/>
  <c r="H1824" i="1"/>
  <c r="F10759" i="1"/>
  <c r="G10759" i="1"/>
  <c r="H10759" i="1"/>
  <c r="F11246" i="1"/>
  <c r="G11246" i="1"/>
  <c r="H11246" i="1"/>
  <c r="F11861" i="1"/>
  <c r="G11861" i="1"/>
  <c r="H11861" i="1"/>
  <c r="F11374" i="1"/>
  <c r="G11374" i="1"/>
  <c r="H11374" i="1"/>
  <c r="F8817" i="1"/>
  <c r="G8817" i="1"/>
  <c r="H8817" i="1"/>
  <c r="F6386" i="1"/>
  <c r="G6386" i="1"/>
  <c r="H6386" i="1"/>
  <c r="F11437" i="1"/>
  <c r="G11437" i="1"/>
  <c r="H11437" i="1"/>
  <c r="F1825" i="1"/>
  <c r="G1825" i="1"/>
  <c r="H1825" i="1"/>
  <c r="F6109" i="1"/>
  <c r="G6109" i="1"/>
  <c r="H6109" i="1"/>
  <c r="F10852" i="1"/>
  <c r="G10852" i="1"/>
  <c r="H10852" i="1"/>
  <c r="F1826" i="1"/>
  <c r="G1826" i="1"/>
  <c r="H1826" i="1"/>
  <c r="F1827" i="1"/>
  <c r="G1827" i="1"/>
  <c r="H1827" i="1"/>
  <c r="F1828" i="1"/>
  <c r="G1828" i="1"/>
  <c r="H1828" i="1"/>
  <c r="F8174" i="1"/>
  <c r="G8174" i="1"/>
  <c r="H8174" i="1"/>
  <c r="F6387" i="1"/>
  <c r="G6387" i="1"/>
  <c r="H6387" i="1"/>
  <c r="F1829" i="1"/>
  <c r="G1829" i="1"/>
  <c r="H1829" i="1"/>
  <c r="F1830" i="1"/>
  <c r="G1830" i="1"/>
  <c r="H1830" i="1"/>
  <c r="F6388" i="1"/>
  <c r="G6388" i="1"/>
  <c r="H6388" i="1"/>
  <c r="F10191" i="1"/>
  <c r="G10191" i="1"/>
  <c r="H10191" i="1"/>
  <c r="F6084" i="1"/>
  <c r="G6084" i="1"/>
  <c r="H6084" i="1"/>
  <c r="F1831" i="1"/>
  <c r="G1831" i="1"/>
  <c r="H1831" i="1"/>
  <c r="F8175" i="1"/>
  <c r="G8175" i="1"/>
  <c r="H8175" i="1"/>
  <c r="F1832" i="1"/>
  <c r="G1832" i="1"/>
  <c r="H1832" i="1"/>
  <c r="F7804" i="1"/>
  <c r="G7804" i="1"/>
  <c r="H7804" i="1"/>
  <c r="F1833" i="1"/>
  <c r="G1833" i="1"/>
  <c r="H1833" i="1"/>
  <c r="F6389" i="1"/>
  <c r="G6389" i="1"/>
  <c r="H6389" i="1"/>
  <c r="F1834" i="1"/>
  <c r="G1834" i="1"/>
  <c r="H1834" i="1"/>
  <c r="F702" i="1"/>
  <c r="G702" i="1"/>
  <c r="H702" i="1"/>
  <c r="F1835" i="1"/>
  <c r="G1835" i="1"/>
  <c r="H1835" i="1"/>
  <c r="F10736" i="1"/>
  <c r="G10736" i="1"/>
  <c r="H10736" i="1"/>
  <c r="F10509" i="1"/>
  <c r="G10509" i="1"/>
  <c r="H10509" i="1"/>
  <c r="F11331" i="1"/>
  <c r="G11331" i="1"/>
  <c r="H11331" i="1"/>
  <c r="F703" i="1"/>
  <c r="G703" i="1"/>
  <c r="H703" i="1"/>
  <c r="F6390" i="1"/>
  <c r="G6390" i="1"/>
  <c r="H6390" i="1"/>
  <c r="F5968" i="1"/>
  <c r="G5968" i="1"/>
  <c r="H5968" i="1"/>
  <c r="F10596" i="1"/>
  <c r="G10596" i="1"/>
  <c r="H10596" i="1"/>
  <c r="F1836" i="1"/>
  <c r="G1836" i="1"/>
  <c r="H1836" i="1"/>
  <c r="F7562" i="1"/>
  <c r="G7562" i="1"/>
  <c r="H7562" i="1"/>
  <c r="F1837" i="1"/>
  <c r="G1837" i="1"/>
  <c r="H1837" i="1"/>
  <c r="F9929" i="1"/>
  <c r="G9929" i="1"/>
  <c r="H9929" i="1"/>
  <c r="F8176" i="1"/>
  <c r="G8176" i="1"/>
  <c r="H8176" i="1"/>
  <c r="F10433" i="1"/>
  <c r="G10433" i="1"/>
  <c r="H10433" i="1"/>
  <c r="F6391" i="1"/>
  <c r="G6391" i="1"/>
  <c r="H6391" i="1"/>
  <c r="F1838" i="1"/>
  <c r="G1838" i="1"/>
  <c r="H1838" i="1"/>
  <c r="F11631" i="1"/>
  <c r="G11631" i="1"/>
  <c r="H11631" i="1"/>
  <c r="F6392" i="1"/>
  <c r="G6392" i="1"/>
  <c r="H6392" i="1"/>
  <c r="F10587" i="1"/>
  <c r="G10587" i="1"/>
  <c r="H10587" i="1"/>
  <c r="F6393" i="1"/>
  <c r="G6393" i="1"/>
  <c r="H6393" i="1"/>
  <c r="F11470" i="1"/>
  <c r="G11470" i="1"/>
  <c r="H11470" i="1"/>
  <c r="F7712" i="1"/>
  <c r="G7712" i="1"/>
  <c r="H7712" i="1"/>
  <c r="F12319" i="1"/>
  <c r="G12319" i="1"/>
  <c r="H12319" i="1"/>
  <c r="F1839" i="1"/>
  <c r="G1839" i="1"/>
  <c r="H1839" i="1"/>
  <c r="F80" i="1"/>
  <c r="G80" i="1"/>
  <c r="H80" i="1"/>
  <c r="F11857" i="1"/>
  <c r="G11857" i="1"/>
  <c r="H11857" i="1"/>
  <c r="F7602" i="1"/>
  <c r="G7602" i="1"/>
  <c r="H7602" i="1"/>
  <c r="F1840" i="1"/>
  <c r="G1840" i="1"/>
  <c r="H1840" i="1"/>
  <c r="F1841" i="1"/>
  <c r="G1841" i="1"/>
  <c r="H1841" i="1"/>
  <c r="F1842" i="1"/>
  <c r="G1842" i="1"/>
  <c r="H1842" i="1"/>
  <c r="F5508" i="1"/>
  <c r="G5508" i="1"/>
  <c r="H5508" i="1"/>
  <c r="F1843" i="1"/>
  <c r="G1843" i="1"/>
  <c r="H1843" i="1"/>
  <c r="F1844" i="1"/>
  <c r="G1844" i="1"/>
  <c r="H1844" i="1"/>
  <c r="F8588" i="1"/>
  <c r="G8588" i="1"/>
  <c r="H8588" i="1"/>
  <c r="F1845" i="1"/>
  <c r="G1845" i="1"/>
  <c r="H1845" i="1"/>
  <c r="F5720" i="1"/>
  <c r="G5720" i="1"/>
  <c r="H5720" i="1"/>
  <c r="F8177" i="1"/>
  <c r="G8177" i="1"/>
  <c r="H8177" i="1"/>
  <c r="F11798" i="1"/>
  <c r="G11798" i="1"/>
  <c r="H11798" i="1"/>
  <c r="F704" i="1"/>
  <c r="G704" i="1"/>
  <c r="H704" i="1"/>
  <c r="F12256" i="1"/>
  <c r="G12256" i="1"/>
  <c r="H12256" i="1"/>
  <c r="F11492" i="1"/>
  <c r="G11492" i="1"/>
  <c r="H11492" i="1"/>
  <c r="F1846" i="1"/>
  <c r="G1846" i="1"/>
  <c r="H1846" i="1"/>
  <c r="F9861" i="1"/>
  <c r="G9861" i="1"/>
  <c r="H9861" i="1"/>
  <c r="F11944" i="1"/>
  <c r="G11944" i="1"/>
  <c r="H11944" i="1"/>
  <c r="F12348" i="1"/>
  <c r="G12348" i="1"/>
  <c r="H12348" i="1"/>
  <c r="F9889" i="1"/>
  <c r="G9889" i="1"/>
  <c r="H9889" i="1"/>
  <c r="F8178" i="1"/>
  <c r="G8178" i="1"/>
  <c r="H8178" i="1"/>
  <c r="F45" i="1"/>
  <c r="G45" i="1"/>
  <c r="H45" i="1"/>
  <c r="F6037" i="1"/>
  <c r="G6037" i="1"/>
  <c r="H6037" i="1"/>
  <c r="F1847" i="1"/>
  <c r="G1847" i="1"/>
  <c r="H1847" i="1"/>
  <c r="F1848" i="1"/>
  <c r="G1848" i="1"/>
  <c r="H1848" i="1"/>
  <c r="F6394" i="1"/>
  <c r="G6394" i="1"/>
  <c r="H6394" i="1"/>
  <c r="F6152" i="1"/>
  <c r="G6152" i="1"/>
  <c r="H6152" i="1"/>
  <c r="F9446" i="1"/>
  <c r="G9446" i="1"/>
  <c r="H9446" i="1"/>
  <c r="F11307" i="1"/>
  <c r="G11307" i="1"/>
  <c r="H11307" i="1"/>
  <c r="F1849" i="1"/>
  <c r="G1849" i="1"/>
  <c r="H1849" i="1"/>
  <c r="F1850" i="1"/>
  <c r="G1850" i="1"/>
  <c r="H1850" i="1"/>
  <c r="F6153" i="1"/>
  <c r="G6153" i="1"/>
  <c r="H6153" i="1"/>
  <c r="F1851" i="1"/>
  <c r="G1851" i="1"/>
  <c r="H1851" i="1"/>
  <c r="F11138" i="1"/>
  <c r="G11138" i="1"/>
  <c r="H11138" i="1"/>
  <c r="F1852" i="1"/>
  <c r="G1852" i="1"/>
  <c r="H1852" i="1"/>
  <c r="F241" i="1"/>
  <c r="G241" i="1"/>
  <c r="H241" i="1"/>
  <c r="F9453" i="1"/>
  <c r="G9453" i="1"/>
  <c r="H9453" i="1"/>
  <c r="F242" i="1"/>
  <c r="G242" i="1"/>
  <c r="H242" i="1"/>
  <c r="F11166" i="1"/>
  <c r="G11166" i="1"/>
  <c r="H11166" i="1"/>
  <c r="F5721" i="1"/>
  <c r="G5721" i="1"/>
  <c r="H5721" i="1"/>
  <c r="F1853" i="1"/>
  <c r="G1853" i="1"/>
  <c r="H1853" i="1"/>
  <c r="F11007" i="1"/>
  <c r="G11007" i="1"/>
  <c r="H11007" i="1"/>
  <c r="F10989" i="1"/>
  <c r="G10989" i="1"/>
  <c r="H10989" i="1"/>
  <c r="F1854" i="1"/>
  <c r="G1854" i="1"/>
  <c r="H1854" i="1"/>
  <c r="F9415" i="1"/>
  <c r="G9415" i="1"/>
  <c r="H9415" i="1"/>
  <c r="F12299" i="1"/>
  <c r="G12299" i="1"/>
  <c r="H12299" i="1"/>
  <c r="F8822" i="1"/>
  <c r="G8822" i="1"/>
  <c r="H8822" i="1"/>
  <c r="F1855" i="1"/>
  <c r="G1855" i="1"/>
  <c r="H1855" i="1"/>
  <c r="F6395" i="1"/>
  <c r="G6395" i="1"/>
  <c r="H6395" i="1"/>
  <c r="F6396" i="1"/>
  <c r="G6396" i="1"/>
  <c r="H6396" i="1"/>
  <c r="F1856" i="1"/>
  <c r="G1856" i="1"/>
  <c r="H1856" i="1"/>
  <c r="F1857" i="1"/>
  <c r="G1857" i="1"/>
  <c r="H1857" i="1"/>
  <c r="F11281" i="1"/>
  <c r="G11281" i="1"/>
  <c r="H11281" i="1"/>
  <c r="F6397" i="1"/>
  <c r="G6397" i="1"/>
  <c r="H6397" i="1"/>
  <c r="F6398" i="1"/>
  <c r="G6398" i="1"/>
  <c r="H6398" i="1"/>
  <c r="F10769" i="1"/>
  <c r="G10769" i="1"/>
  <c r="H10769" i="1"/>
  <c r="F11245" i="1"/>
  <c r="G11245" i="1"/>
  <c r="H11245" i="1"/>
  <c r="F705" i="1"/>
  <c r="G705" i="1"/>
  <c r="H705" i="1"/>
  <c r="F1858" i="1"/>
  <c r="G1858" i="1"/>
  <c r="H1858" i="1"/>
  <c r="F5419" i="1"/>
  <c r="G5419" i="1"/>
  <c r="H5419" i="1"/>
  <c r="F1859" i="1"/>
  <c r="G1859" i="1"/>
  <c r="H1859" i="1"/>
  <c r="F9104" i="1"/>
  <c r="G9104" i="1"/>
  <c r="H9104" i="1"/>
  <c r="F1860" i="1"/>
  <c r="G1860" i="1"/>
  <c r="H1860" i="1"/>
  <c r="F1861" i="1"/>
  <c r="G1861" i="1"/>
  <c r="H1861" i="1"/>
  <c r="F10361" i="1"/>
  <c r="G10361" i="1"/>
  <c r="H10361" i="1"/>
  <c r="F6399" i="1"/>
  <c r="G6399" i="1"/>
  <c r="H6399" i="1"/>
  <c r="F1862" i="1"/>
  <c r="G1862" i="1"/>
  <c r="H1862" i="1"/>
  <c r="F5722" i="1"/>
  <c r="G5722" i="1"/>
  <c r="H5722" i="1"/>
  <c r="F1863" i="1"/>
  <c r="G1863" i="1"/>
  <c r="H1863" i="1"/>
  <c r="F1864" i="1"/>
  <c r="G1864" i="1"/>
  <c r="H1864" i="1"/>
  <c r="F706" i="1"/>
  <c r="G706" i="1"/>
  <c r="H706" i="1"/>
  <c r="F707" i="1"/>
  <c r="G707" i="1"/>
  <c r="H707" i="1"/>
  <c r="F1865" i="1"/>
  <c r="G1865" i="1"/>
  <c r="H1865" i="1"/>
  <c r="F1866" i="1"/>
  <c r="G1866" i="1"/>
  <c r="H1866" i="1"/>
  <c r="F8179" i="1"/>
  <c r="G8179" i="1"/>
  <c r="H8179" i="1"/>
  <c r="F1867" i="1"/>
  <c r="G1867" i="1"/>
  <c r="H1867" i="1"/>
  <c r="F9466" i="1"/>
  <c r="G9466" i="1"/>
  <c r="H9466" i="1"/>
  <c r="F1868" i="1"/>
  <c r="G1868" i="1"/>
  <c r="H1868" i="1"/>
  <c r="F10872" i="1"/>
  <c r="G10872" i="1"/>
  <c r="H10872" i="1"/>
  <c r="F12180" i="1"/>
  <c r="G12180" i="1"/>
  <c r="H12180" i="1"/>
  <c r="F708" i="1"/>
  <c r="G708" i="1"/>
  <c r="H708" i="1"/>
  <c r="F1869" i="1"/>
  <c r="G1869" i="1"/>
  <c r="H1869" i="1"/>
  <c r="F9661" i="1"/>
  <c r="G9661" i="1"/>
  <c r="H9661" i="1"/>
  <c r="F6400" i="1"/>
  <c r="G6400" i="1"/>
  <c r="H6400" i="1"/>
  <c r="F11736" i="1"/>
  <c r="G11736" i="1"/>
  <c r="H11736" i="1"/>
  <c r="F1870" i="1"/>
  <c r="G1870" i="1"/>
  <c r="H1870" i="1"/>
  <c r="F6154" i="1"/>
  <c r="G6154" i="1"/>
  <c r="H6154" i="1"/>
  <c r="F1871" i="1"/>
  <c r="G1871" i="1"/>
  <c r="H1871" i="1"/>
  <c r="F8929" i="1"/>
  <c r="G8929" i="1"/>
  <c r="H8929" i="1"/>
  <c r="F10629" i="1"/>
  <c r="G10629" i="1"/>
  <c r="H10629" i="1"/>
  <c r="F709" i="1"/>
  <c r="G709" i="1"/>
  <c r="H709" i="1"/>
  <c r="F8180" i="1"/>
  <c r="G8180" i="1"/>
  <c r="H8180" i="1"/>
  <c r="F6401" i="1"/>
  <c r="G6401" i="1"/>
  <c r="H6401" i="1"/>
  <c r="F1872" i="1"/>
  <c r="G1872" i="1"/>
  <c r="H1872" i="1"/>
  <c r="F7596" i="1"/>
  <c r="G7596" i="1"/>
  <c r="H7596" i="1"/>
  <c r="F1873" i="1"/>
  <c r="G1873" i="1"/>
  <c r="H1873" i="1"/>
  <c r="F1874" i="1"/>
  <c r="G1874" i="1"/>
  <c r="H1874" i="1"/>
  <c r="F7527" i="1"/>
  <c r="G7527" i="1"/>
  <c r="H7527" i="1"/>
  <c r="F10911" i="1"/>
  <c r="G10911" i="1"/>
  <c r="H10911" i="1"/>
  <c r="F10857" i="1"/>
  <c r="G10857" i="1"/>
  <c r="H10857" i="1"/>
  <c r="F1875" i="1"/>
  <c r="G1875" i="1"/>
  <c r="H1875" i="1"/>
  <c r="F1876" i="1"/>
  <c r="G1876" i="1"/>
  <c r="H1876" i="1"/>
  <c r="F6402" i="1"/>
  <c r="G6402" i="1"/>
  <c r="H6402" i="1"/>
  <c r="F1877" i="1"/>
  <c r="G1877" i="1"/>
  <c r="H1877" i="1"/>
  <c r="F6403" i="1"/>
  <c r="G6403" i="1"/>
  <c r="H6403" i="1"/>
  <c r="F10056" i="1"/>
  <c r="G10056" i="1"/>
  <c r="H10056" i="1"/>
  <c r="F12133" i="1"/>
  <c r="G12133" i="1"/>
  <c r="H12133" i="1"/>
  <c r="F9105" i="1"/>
  <c r="G9105" i="1"/>
  <c r="H9105" i="1"/>
  <c r="F7805" i="1"/>
  <c r="G7805" i="1"/>
  <c r="H7805" i="1"/>
  <c r="F12102" i="1"/>
  <c r="G12102" i="1"/>
  <c r="H12102" i="1"/>
  <c r="F710" i="1"/>
  <c r="G710" i="1"/>
  <c r="H710" i="1"/>
  <c r="F171" i="1"/>
  <c r="G171" i="1"/>
  <c r="H171" i="1"/>
  <c r="F11767" i="1"/>
  <c r="G11767" i="1"/>
  <c r="H11767" i="1"/>
  <c r="F390" i="1"/>
  <c r="G390" i="1"/>
  <c r="H390" i="1"/>
  <c r="F8181" i="1"/>
  <c r="G8181" i="1"/>
  <c r="H8181" i="1"/>
  <c r="F12043" i="1"/>
  <c r="G12043" i="1"/>
  <c r="H12043" i="1"/>
  <c r="F10008" i="1"/>
  <c r="G10008" i="1"/>
  <c r="H10008" i="1"/>
  <c r="F10065" i="1"/>
  <c r="G10065" i="1"/>
  <c r="H10065" i="1"/>
  <c r="F6404" i="1"/>
  <c r="G6404" i="1"/>
  <c r="H6404" i="1"/>
  <c r="F7598" i="1"/>
  <c r="G7598" i="1"/>
  <c r="H7598" i="1"/>
  <c r="F7544" i="1"/>
  <c r="G7544" i="1"/>
  <c r="H7544" i="1"/>
  <c r="F1878" i="1"/>
  <c r="G1878" i="1"/>
  <c r="H1878" i="1"/>
  <c r="F6405" i="1"/>
  <c r="G6405" i="1"/>
  <c r="H6405" i="1"/>
  <c r="F1879" i="1"/>
  <c r="G1879" i="1"/>
  <c r="H1879" i="1"/>
  <c r="F711" i="1"/>
  <c r="G711" i="1"/>
  <c r="H711" i="1"/>
  <c r="F712" i="1"/>
  <c r="G712" i="1"/>
  <c r="H712" i="1"/>
  <c r="F8182" i="1"/>
  <c r="G8182" i="1"/>
  <c r="H8182" i="1"/>
  <c r="F6406" i="1"/>
  <c r="G6406" i="1"/>
  <c r="H6406" i="1"/>
  <c r="F1880" i="1"/>
  <c r="G1880" i="1"/>
  <c r="H1880" i="1"/>
  <c r="F6407" i="1"/>
  <c r="G6407" i="1"/>
  <c r="H6407" i="1"/>
  <c r="F12064" i="1"/>
  <c r="G12064" i="1"/>
  <c r="H12064" i="1"/>
  <c r="F1881" i="1"/>
  <c r="G1881" i="1"/>
  <c r="H1881" i="1"/>
  <c r="F1882" i="1"/>
  <c r="G1882" i="1"/>
  <c r="H1882" i="1"/>
  <c r="F6408" i="1"/>
  <c r="G6408" i="1"/>
  <c r="H6408" i="1"/>
  <c r="F1883" i="1"/>
  <c r="G1883" i="1"/>
  <c r="H1883" i="1"/>
  <c r="F10515" i="1"/>
  <c r="G10515" i="1"/>
  <c r="H10515" i="1"/>
  <c r="F12191" i="1"/>
  <c r="G12191" i="1"/>
  <c r="H12191" i="1"/>
  <c r="F11232" i="1"/>
  <c r="G11232" i="1"/>
  <c r="H11232" i="1"/>
  <c r="F1884" i="1"/>
  <c r="G1884" i="1"/>
  <c r="H1884" i="1"/>
  <c r="F130" i="1"/>
  <c r="G130" i="1"/>
  <c r="H130" i="1"/>
  <c r="F1885" i="1"/>
  <c r="G1885" i="1"/>
  <c r="H1885" i="1"/>
  <c r="F1886" i="1"/>
  <c r="G1886" i="1"/>
  <c r="H1886" i="1"/>
  <c r="F391" i="1"/>
  <c r="G391" i="1"/>
  <c r="H391" i="1"/>
  <c r="F6409" i="1"/>
  <c r="G6409" i="1"/>
  <c r="H6409" i="1"/>
  <c r="F1887" i="1"/>
  <c r="G1887" i="1"/>
  <c r="H1887" i="1"/>
  <c r="F1888" i="1"/>
  <c r="G1888" i="1"/>
  <c r="H1888" i="1"/>
  <c r="F7512" i="1"/>
  <c r="G7512" i="1"/>
  <c r="H7512" i="1"/>
  <c r="F8183" i="1"/>
  <c r="G8183" i="1"/>
  <c r="H8183" i="1"/>
  <c r="F1889" i="1"/>
  <c r="G1889" i="1"/>
  <c r="H1889" i="1"/>
  <c r="F11407" i="1"/>
  <c r="G11407" i="1"/>
  <c r="H11407" i="1"/>
  <c r="F6410" i="1"/>
  <c r="G6410" i="1"/>
  <c r="H6410" i="1"/>
  <c r="F1890" i="1"/>
  <c r="G1890" i="1"/>
  <c r="H1890" i="1"/>
  <c r="F1891" i="1"/>
  <c r="G1891" i="1"/>
  <c r="H1891" i="1"/>
  <c r="F7628" i="1"/>
  <c r="G7628" i="1"/>
  <c r="H7628" i="1"/>
  <c r="F1892" i="1"/>
  <c r="G1892" i="1"/>
  <c r="H1892" i="1"/>
  <c r="F6411" i="1"/>
  <c r="G6411" i="1"/>
  <c r="H6411" i="1"/>
  <c r="F1893" i="1"/>
  <c r="G1893" i="1"/>
  <c r="H1893" i="1"/>
  <c r="F5723" i="1"/>
  <c r="G5723" i="1"/>
  <c r="H5723" i="1"/>
  <c r="F7988" i="1"/>
  <c r="G7988" i="1"/>
  <c r="H7988" i="1"/>
  <c r="F1894" i="1"/>
  <c r="G1894" i="1"/>
  <c r="H1894" i="1"/>
  <c r="F8862" i="1"/>
  <c r="G8862" i="1"/>
  <c r="H8862" i="1"/>
  <c r="F1895" i="1"/>
  <c r="G1895" i="1"/>
  <c r="H1895" i="1"/>
  <c r="F392" i="1"/>
  <c r="G392" i="1"/>
  <c r="H392" i="1"/>
  <c r="F7689" i="1"/>
  <c r="G7689" i="1"/>
  <c r="H7689" i="1"/>
  <c r="F1896" i="1"/>
  <c r="G1896" i="1"/>
  <c r="H1896" i="1"/>
  <c r="F1897" i="1"/>
  <c r="G1897" i="1"/>
  <c r="H1897" i="1"/>
  <c r="F1898" i="1"/>
  <c r="G1898" i="1"/>
  <c r="H1898" i="1"/>
  <c r="F11741" i="1"/>
  <c r="G11741" i="1"/>
  <c r="H11741" i="1"/>
  <c r="F1899" i="1"/>
  <c r="G1899" i="1"/>
  <c r="H1899" i="1"/>
  <c r="F10268" i="1"/>
  <c r="G10268" i="1"/>
  <c r="H10268" i="1"/>
  <c r="F81" i="1"/>
  <c r="G81" i="1"/>
  <c r="H81" i="1"/>
  <c r="F1900" i="1"/>
  <c r="G1900" i="1"/>
  <c r="H1900" i="1"/>
  <c r="F5400" i="1"/>
  <c r="G5400" i="1"/>
  <c r="H5400" i="1"/>
  <c r="F1901" i="1"/>
  <c r="G1901" i="1"/>
  <c r="H1901" i="1"/>
  <c r="F10311" i="1"/>
  <c r="G10311" i="1"/>
  <c r="H10311" i="1"/>
  <c r="F8634" i="1"/>
  <c r="G8634" i="1"/>
  <c r="H8634" i="1"/>
  <c r="F8184" i="1"/>
  <c r="G8184" i="1"/>
  <c r="H8184" i="1"/>
  <c r="F11977" i="1"/>
  <c r="G11977" i="1"/>
  <c r="H11977" i="1"/>
  <c r="F1902" i="1"/>
  <c r="G1902" i="1"/>
  <c r="H1902" i="1"/>
  <c r="F1903" i="1"/>
  <c r="G1903" i="1"/>
  <c r="H1903" i="1"/>
  <c r="F9698" i="1"/>
  <c r="G9698" i="1"/>
  <c r="H9698" i="1"/>
  <c r="F11241" i="1"/>
  <c r="G11241" i="1"/>
  <c r="H11241" i="1"/>
  <c r="F10534" i="1"/>
  <c r="G10534" i="1"/>
  <c r="H10534" i="1"/>
  <c r="F1904" i="1"/>
  <c r="G1904" i="1"/>
  <c r="H1904" i="1"/>
  <c r="F1905" i="1"/>
  <c r="G1905" i="1"/>
  <c r="H1905" i="1"/>
  <c r="F6412" i="1"/>
  <c r="G6412" i="1"/>
  <c r="H6412" i="1"/>
  <c r="F713" i="1"/>
  <c r="G713" i="1"/>
  <c r="H713" i="1"/>
  <c r="F1906" i="1"/>
  <c r="G1906" i="1"/>
  <c r="H1906" i="1"/>
  <c r="F714" i="1"/>
  <c r="G714" i="1"/>
  <c r="H714" i="1"/>
  <c r="F715" i="1"/>
  <c r="G715" i="1"/>
  <c r="H715" i="1"/>
  <c r="F172" i="1"/>
  <c r="G172" i="1"/>
  <c r="H172" i="1"/>
  <c r="F1907" i="1"/>
  <c r="G1907" i="1"/>
  <c r="H1907" i="1"/>
  <c r="F8185" i="1"/>
  <c r="G8185" i="1"/>
  <c r="H8185" i="1"/>
  <c r="F11075" i="1"/>
  <c r="G11075" i="1"/>
  <c r="H11075" i="1"/>
  <c r="F10885" i="1"/>
  <c r="G10885" i="1"/>
  <c r="H10885" i="1"/>
  <c r="F1908" i="1"/>
  <c r="G1908" i="1"/>
  <c r="H1908" i="1"/>
  <c r="F1909" i="1"/>
  <c r="G1909" i="1"/>
  <c r="H1909" i="1"/>
  <c r="F8930" i="1"/>
  <c r="G8930" i="1"/>
  <c r="H8930" i="1"/>
  <c r="F9699" i="1"/>
  <c r="G9699" i="1"/>
  <c r="H9699" i="1"/>
  <c r="F1910" i="1"/>
  <c r="G1910" i="1"/>
  <c r="H1910" i="1"/>
  <c r="F11992" i="1"/>
  <c r="G11992" i="1"/>
  <c r="H11992" i="1"/>
  <c r="F716" i="1"/>
  <c r="G716" i="1"/>
  <c r="H716" i="1"/>
  <c r="F8186" i="1"/>
  <c r="G8186" i="1"/>
  <c r="H8186" i="1"/>
  <c r="F1911" i="1"/>
  <c r="G1911" i="1"/>
  <c r="H1911" i="1"/>
  <c r="F1912" i="1"/>
  <c r="G1912" i="1"/>
  <c r="H1912" i="1"/>
  <c r="F12111" i="1"/>
  <c r="G12111" i="1"/>
  <c r="H12111" i="1"/>
  <c r="F10435" i="1"/>
  <c r="G10435" i="1"/>
  <c r="H10435" i="1"/>
  <c r="F7729" i="1"/>
  <c r="G7729" i="1"/>
  <c r="H7729" i="1"/>
  <c r="F12247" i="1"/>
  <c r="G12247" i="1"/>
  <c r="H12247" i="1"/>
  <c r="F8693" i="1"/>
  <c r="G8693" i="1"/>
  <c r="H8693" i="1"/>
  <c r="F9963" i="1"/>
  <c r="G9963" i="1"/>
  <c r="H9963" i="1"/>
  <c r="F11673" i="1"/>
  <c r="G11673" i="1"/>
  <c r="H11673" i="1"/>
  <c r="F9700" i="1"/>
  <c r="G9700" i="1"/>
  <c r="H9700" i="1"/>
  <c r="F9893" i="1"/>
  <c r="G9893" i="1"/>
  <c r="H9893" i="1"/>
  <c r="F10414" i="1"/>
  <c r="G10414" i="1"/>
  <c r="H10414" i="1"/>
  <c r="F6413" i="1"/>
  <c r="G6413" i="1"/>
  <c r="H6413" i="1"/>
  <c r="F1913" i="1"/>
  <c r="G1913" i="1"/>
  <c r="H1913" i="1"/>
  <c r="F8863" i="1"/>
  <c r="G8863" i="1"/>
  <c r="H8863" i="1"/>
  <c r="F1914" i="1"/>
  <c r="G1914" i="1"/>
  <c r="H1914" i="1"/>
  <c r="F9106" i="1"/>
  <c r="G9106" i="1"/>
  <c r="H9106" i="1"/>
  <c r="F1915" i="1"/>
  <c r="G1915" i="1"/>
  <c r="H1915" i="1"/>
  <c r="F10336" i="1"/>
  <c r="G10336" i="1"/>
  <c r="H10336" i="1"/>
  <c r="F1916" i="1"/>
  <c r="G1916" i="1"/>
  <c r="H1916" i="1"/>
  <c r="F1917" i="1"/>
  <c r="G1917" i="1"/>
  <c r="H1917" i="1"/>
  <c r="F10746" i="1"/>
  <c r="G10746" i="1"/>
  <c r="H10746" i="1"/>
  <c r="F6414" i="1"/>
  <c r="G6414" i="1"/>
  <c r="H6414" i="1"/>
  <c r="F10000" i="1"/>
  <c r="G10000" i="1"/>
  <c r="H10000" i="1"/>
  <c r="F12246" i="1"/>
  <c r="G12246" i="1"/>
  <c r="H12246" i="1"/>
  <c r="F10877" i="1"/>
  <c r="G10877" i="1"/>
  <c r="H10877" i="1"/>
  <c r="F11190" i="1"/>
  <c r="G11190" i="1"/>
  <c r="H11190" i="1"/>
  <c r="F173" i="1"/>
  <c r="G173" i="1"/>
  <c r="H173" i="1"/>
  <c r="F1918" i="1"/>
  <c r="G1918" i="1"/>
  <c r="H1918" i="1"/>
  <c r="F393" i="1"/>
  <c r="G393" i="1"/>
  <c r="H393" i="1"/>
  <c r="F1919" i="1"/>
  <c r="G1919" i="1"/>
  <c r="H1919" i="1"/>
  <c r="F1920" i="1"/>
  <c r="G1920" i="1"/>
  <c r="H1920" i="1"/>
  <c r="F1921" i="1"/>
  <c r="G1921" i="1"/>
  <c r="H1921" i="1"/>
  <c r="F11510" i="1"/>
  <c r="G11510" i="1"/>
  <c r="H11510" i="1"/>
  <c r="F10436" i="1"/>
  <c r="G10436" i="1"/>
  <c r="H10436" i="1"/>
  <c r="F11111" i="1"/>
  <c r="G11111" i="1"/>
  <c r="H11111" i="1"/>
  <c r="F11703" i="1"/>
  <c r="G11703" i="1"/>
  <c r="H11703" i="1"/>
  <c r="F5563" i="1"/>
  <c r="G5563" i="1"/>
  <c r="H5563" i="1"/>
  <c r="F1922" i="1"/>
  <c r="G1922" i="1"/>
  <c r="H1922" i="1"/>
  <c r="F10535" i="1"/>
  <c r="G10535" i="1"/>
  <c r="H10535" i="1"/>
  <c r="F9701" i="1"/>
  <c r="G9701" i="1"/>
  <c r="H9701" i="1"/>
  <c r="F10192" i="1"/>
  <c r="G10192" i="1"/>
  <c r="H1019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6415" i="1"/>
  <c r="G6415" i="1"/>
  <c r="H6415" i="1"/>
  <c r="F7764" i="1"/>
  <c r="G7764" i="1"/>
  <c r="H7764" i="1"/>
  <c r="F6416" i="1"/>
  <c r="G6416" i="1"/>
  <c r="H6416" i="1"/>
  <c r="F12233" i="1"/>
  <c r="G12233" i="1"/>
  <c r="H12233" i="1"/>
  <c r="F12030" i="1"/>
  <c r="G12030" i="1"/>
  <c r="H12030" i="1"/>
  <c r="F5998" i="1"/>
  <c r="G5998" i="1"/>
  <c r="H5998" i="1"/>
  <c r="F1927" i="1"/>
  <c r="G1927" i="1"/>
  <c r="H1927" i="1"/>
  <c r="F1928" i="1"/>
  <c r="G1928" i="1"/>
  <c r="H1928" i="1"/>
  <c r="F10644" i="1"/>
  <c r="G10644" i="1"/>
  <c r="H10644" i="1"/>
  <c r="F9560" i="1"/>
  <c r="G9560" i="1"/>
  <c r="H9560" i="1"/>
  <c r="F1929" i="1"/>
  <c r="G1929" i="1"/>
  <c r="H1929" i="1"/>
  <c r="F1930" i="1"/>
  <c r="G1930" i="1"/>
  <c r="H1930" i="1"/>
  <c r="F9477" i="1"/>
  <c r="G9477" i="1"/>
  <c r="H9477" i="1"/>
  <c r="F5724" i="1"/>
  <c r="G5724" i="1"/>
  <c r="H5724" i="1"/>
  <c r="F8187" i="1"/>
  <c r="G8187" i="1"/>
  <c r="H8187" i="1"/>
  <c r="F6417" i="1"/>
  <c r="G6417" i="1"/>
  <c r="H6417" i="1"/>
  <c r="F1931" i="1"/>
  <c r="G1931" i="1"/>
  <c r="H1931" i="1"/>
  <c r="F1932" i="1"/>
  <c r="G1932" i="1"/>
  <c r="H1932" i="1"/>
  <c r="F8188" i="1"/>
  <c r="G8188" i="1"/>
  <c r="H8188" i="1"/>
  <c r="F5725" i="1"/>
  <c r="G5725" i="1"/>
  <c r="H5725" i="1"/>
  <c r="F1933" i="1"/>
  <c r="G1933" i="1"/>
  <c r="H1933" i="1"/>
  <c r="F1934" i="1"/>
  <c r="G1934" i="1"/>
  <c r="H1934" i="1"/>
  <c r="F11855" i="1"/>
  <c r="G11855" i="1"/>
  <c r="H11855" i="1"/>
  <c r="F1935" i="1"/>
  <c r="G1935" i="1"/>
  <c r="H1935" i="1"/>
  <c r="F10997" i="1"/>
  <c r="G10997" i="1"/>
  <c r="H10997" i="1"/>
  <c r="F717" i="1"/>
  <c r="G717" i="1"/>
  <c r="H717" i="1"/>
  <c r="F8589" i="1"/>
  <c r="G8589" i="1"/>
  <c r="H8589" i="1"/>
  <c r="F7691" i="1"/>
  <c r="G7691" i="1"/>
  <c r="H7691" i="1"/>
  <c r="F1936" i="1"/>
  <c r="G1936" i="1"/>
  <c r="H1936" i="1"/>
  <c r="F1937" i="1"/>
  <c r="G1937" i="1"/>
  <c r="H1937" i="1"/>
  <c r="F243" i="1"/>
  <c r="G243" i="1"/>
  <c r="H243" i="1"/>
  <c r="F7806" i="1"/>
  <c r="G7806" i="1"/>
  <c r="H7806" i="1"/>
  <c r="F7807" i="1"/>
  <c r="G7807" i="1"/>
  <c r="H7807" i="1"/>
  <c r="F718" i="1"/>
  <c r="G718" i="1"/>
  <c r="H718" i="1"/>
  <c r="F9561" i="1"/>
  <c r="G9561" i="1"/>
  <c r="H9561" i="1"/>
  <c r="F9869" i="1"/>
  <c r="G9869" i="1"/>
  <c r="H9869" i="1"/>
  <c r="F9107" i="1"/>
  <c r="G9107" i="1"/>
  <c r="H9107" i="1"/>
  <c r="F1938" i="1"/>
  <c r="G1938" i="1"/>
  <c r="H1938" i="1"/>
  <c r="F1939" i="1"/>
  <c r="G1939" i="1"/>
  <c r="H1939" i="1"/>
  <c r="F244" i="1"/>
  <c r="G244" i="1"/>
  <c r="H244" i="1"/>
  <c r="F1940" i="1"/>
  <c r="G1940" i="1"/>
  <c r="H1940" i="1"/>
  <c r="F8590" i="1"/>
  <c r="G8590" i="1"/>
  <c r="H8590" i="1"/>
  <c r="F8189" i="1"/>
  <c r="G8189" i="1"/>
  <c r="H8189" i="1"/>
  <c r="F9562" i="1"/>
  <c r="G9562" i="1"/>
  <c r="H9562" i="1"/>
  <c r="F1941" i="1"/>
  <c r="G1941" i="1"/>
  <c r="H1941" i="1"/>
  <c r="F394" i="1"/>
  <c r="G394" i="1"/>
  <c r="H394" i="1"/>
  <c r="F11466" i="1"/>
  <c r="G11466" i="1"/>
  <c r="H11466" i="1"/>
  <c r="F1942" i="1"/>
  <c r="G1942" i="1"/>
  <c r="H1942" i="1"/>
  <c r="F9702" i="1"/>
  <c r="G9702" i="1"/>
  <c r="H9702" i="1"/>
  <c r="F8074" i="1"/>
  <c r="G8074" i="1"/>
  <c r="H8074" i="1"/>
  <c r="F1943" i="1"/>
  <c r="G1943" i="1"/>
  <c r="H1943" i="1"/>
  <c r="F1944" i="1"/>
  <c r="G1944" i="1"/>
  <c r="H1944" i="1"/>
  <c r="F8190" i="1"/>
  <c r="G8190" i="1"/>
  <c r="H8190" i="1"/>
  <c r="F11149" i="1"/>
  <c r="G11149" i="1"/>
  <c r="H11149" i="1"/>
  <c r="F719" i="1"/>
  <c r="G719" i="1"/>
  <c r="H719" i="1"/>
  <c r="F8191" i="1"/>
  <c r="G8191" i="1"/>
  <c r="H8191" i="1"/>
  <c r="F9536" i="1"/>
  <c r="G9536" i="1"/>
  <c r="H9536" i="1"/>
  <c r="F8192" i="1"/>
  <c r="G8192" i="1"/>
  <c r="H8192" i="1"/>
  <c r="F1945" i="1"/>
  <c r="G1945" i="1"/>
  <c r="H1945" i="1"/>
  <c r="F1946" i="1"/>
  <c r="G1946" i="1"/>
  <c r="H1946" i="1"/>
  <c r="F10129" i="1"/>
  <c r="G10129" i="1"/>
  <c r="H10129" i="1"/>
  <c r="F1947" i="1"/>
  <c r="G1947" i="1"/>
  <c r="H1947" i="1"/>
  <c r="F9703" i="1"/>
  <c r="G9703" i="1"/>
  <c r="H9703" i="1"/>
  <c r="F1948" i="1"/>
  <c r="G1948" i="1"/>
  <c r="H1948" i="1"/>
  <c r="F46" i="1"/>
  <c r="G46" i="1"/>
  <c r="H46" i="1"/>
  <c r="F1949" i="1"/>
  <c r="G1949" i="1"/>
  <c r="H1949" i="1"/>
  <c r="F1950" i="1"/>
  <c r="G1950" i="1"/>
  <c r="H1950" i="1"/>
  <c r="F7808" i="1"/>
  <c r="G7808" i="1"/>
  <c r="H7808" i="1"/>
  <c r="F7611" i="1"/>
  <c r="G7611" i="1"/>
  <c r="H7611" i="1"/>
  <c r="F8843" i="1"/>
  <c r="G8843" i="1"/>
  <c r="H8843" i="1"/>
  <c r="F11222" i="1"/>
  <c r="G11222" i="1"/>
  <c r="H11222" i="1"/>
  <c r="F8673" i="1"/>
  <c r="G8673" i="1"/>
  <c r="H8673" i="1"/>
  <c r="F8622" i="1"/>
  <c r="G8622" i="1"/>
  <c r="H8622" i="1"/>
  <c r="F1951" i="1"/>
  <c r="G1951" i="1"/>
  <c r="H1951" i="1"/>
  <c r="F1952" i="1"/>
  <c r="G1952" i="1"/>
  <c r="H1952" i="1"/>
  <c r="F11139" i="1"/>
  <c r="G11139" i="1"/>
  <c r="H11139" i="1"/>
  <c r="F11877" i="1"/>
  <c r="G11877" i="1"/>
  <c r="H11877" i="1"/>
  <c r="F10497" i="1"/>
  <c r="G10497" i="1"/>
  <c r="H10497" i="1"/>
  <c r="F1953" i="1"/>
  <c r="G1953" i="1"/>
  <c r="H1953" i="1"/>
  <c r="F720" i="1"/>
  <c r="G720" i="1"/>
  <c r="H720" i="1"/>
  <c r="F10115" i="1"/>
  <c r="G10115" i="1"/>
  <c r="H10115" i="1"/>
  <c r="F1954" i="1"/>
  <c r="G1954" i="1"/>
  <c r="H1954" i="1"/>
  <c r="F12023" i="1"/>
  <c r="G12023" i="1"/>
  <c r="H12023" i="1"/>
  <c r="F1955" i="1"/>
  <c r="G1955" i="1"/>
  <c r="H1955" i="1"/>
  <c r="F1956" i="1"/>
  <c r="G1956" i="1"/>
  <c r="H1956" i="1"/>
  <c r="F1957" i="1"/>
  <c r="G1957" i="1"/>
  <c r="H1957" i="1"/>
  <c r="F8193" i="1"/>
  <c r="G8193" i="1"/>
  <c r="H8193" i="1"/>
  <c r="F10589" i="1"/>
  <c r="G10589" i="1"/>
  <c r="H10589" i="1"/>
  <c r="F1958" i="1"/>
  <c r="G1958" i="1"/>
  <c r="H1958" i="1"/>
  <c r="F5463" i="1"/>
  <c r="G5463" i="1"/>
  <c r="H5463" i="1"/>
  <c r="F1959" i="1"/>
  <c r="G1959" i="1"/>
  <c r="H1959" i="1"/>
  <c r="F1960" i="1"/>
  <c r="G1960" i="1"/>
  <c r="H1960" i="1"/>
  <c r="F5726" i="1"/>
  <c r="G5726" i="1"/>
  <c r="H5726" i="1"/>
  <c r="F6418" i="1"/>
  <c r="G6418" i="1"/>
  <c r="H6418" i="1"/>
  <c r="F8194" i="1"/>
  <c r="G8194" i="1"/>
  <c r="H8194" i="1"/>
  <c r="F721" i="1"/>
  <c r="G721" i="1"/>
  <c r="H721" i="1"/>
  <c r="F22" i="1"/>
  <c r="G22" i="1"/>
  <c r="H22" i="1"/>
  <c r="F11668" i="1"/>
  <c r="G11668" i="1"/>
  <c r="H11668" i="1"/>
  <c r="F8195" i="1"/>
  <c r="G8195" i="1"/>
  <c r="H8195" i="1"/>
  <c r="F6155" i="1"/>
  <c r="G6155" i="1"/>
  <c r="H6155" i="1"/>
  <c r="F9966" i="1"/>
  <c r="G9966" i="1"/>
  <c r="H9966" i="1"/>
  <c r="F10719" i="1"/>
  <c r="G10719" i="1"/>
  <c r="H10719" i="1"/>
  <c r="F1961" i="1"/>
  <c r="G1961" i="1"/>
  <c r="H1961" i="1"/>
  <c r="F5564" i="1"/>
  <c r="G5564" i="1"/>
  <c r="H5564" i="1"/>
  <c r="F9108" i="1"/>
  <c r="G9108" i="1"/>
  <c r="H9108" i="1"/>
  <c r="F9368" i="1"/>
  <c r="G9368" i="1"/>
  <c r="H9368" i="1"/>
  <c r="F1962" i="1"/>
  <c r="G1962" i="1"/>
  <c r="H1962" i="1"/>
  <c r="F1963" i="1"/>
  <c r="G1963" i="1"/>
  <c r="H1963" i="1"/>
  <c r="F1964" i="1"/>
  <c r="G1964" i="1"/>
  <c r="H1964" i="1"/>
  <c r="F722" i="1"/>
  <c r="G722" i="1"/>
  <c r="H722" i="1"/>
  <c r="F10712" i="1"/>
  <c r="G10712" i="1"/>
  <c r="H10712" i="1"/>
  <c r="F10890" i="1"/>
  <c r="G10890" i="1"/>
  <c r="H10890" i="1"/>
  <c r="F8196" i="1"/>
  <c r="G8196" i="1"/>
  <c r="H8196" i="1"/>
  <c r="F1965" i="1"/>
  <c r="G1965" i="1"/>
  <c r="H1965" i="1"/>
  <c r="F1966" i="1"/>
  <c r="G1966" i="1"/>
  <c r="H1966" i="1"/>
  <c r="F723" i="1"/>
  <c r="G723" i="1"/>
  <c r="H723" i="1"/>
  <c r="F6419" i="1"/>
  <c r="G6419" i="1"/>
  <c r="H6419" i="1"/>
  <c r="F1967" i="1"/>
  <c r="G1967" i="1"/>
  <c r="H1967" i="1"/>
  <c r="F6420" i="1"/>
  <c r="G6420" i="1"/>
  <c r="H6420" i="1"/>
  <c r="F1968" i="1"/>
  <c r="G1968" i="1"/>
  <c r="H1968" i="1"/>
  <c r="F1969" i="1"/>
  <c r="G1969" i="1"/>
  <c r="H1969" i="1"/>
  <c r="F10333" i="1"/>
  <c r="G10333" i="1"/>
  <c r="H10333" i="1"/>
  <c r="F5727" i="1"/>
  <c r="G5727" i="1"/>
  <c r="H5727" i="1"/>
  <c r="F1970" i="1"/>
  <c r="G1970" i="1"/>
  <c r="H1970" i="1"/>
  <c r="F1971" i="1"/>
  <c r="G1971" i="1"/>
  <c r="H1971" i="1"/>
  <c r="F5728" i="1"/>
  <c r="G5728" i="1"/>
  <c r="H5728" i="1"/>
  <c r="F1972" i="1"/>
  <c r="G1972" i="1"/>
  <c r="H1972" i="1"/>
  <c r="F1973" i="1"/>
  <c r="G1973" i="1"/>
  <c r="H1973" i="1"/>
  <c r="F1974" i="1"/>
  <c r="G1974" i="1"/>
  <c r="H1974" i="1"/>
  <c r="F10720" i="1"/>
  <c r="G10720" i="1"/>
  <c r="H10720" i="1"/>
  <c r="F8734" i="1"/>
  <c r="G8734" i="1"/>
  <c r="H8734" i="1"/>
  <c r="F1975" i="1"/>
  <c r="G1975" i="1"/>
  <c r="H1975" i="1"/>
  <c r="F1976" i="1"/>
  <c r="G1976" i="1"/>
  <c r="H1976" i="1"/>
  <c r="F9109" i="1"/>
  <c r="G9109" i="1"/>
  <c r="H9109" i="1"/>
  <c r="F1977" i="1"/>
  <c r="G1977" i="1"/>
  <c r="H1977" i="1"/>
  <c r="F7809" i="1"/>
  <c r="G7809" i="1"/>
  <c r="H7809" i="1"/>
  <c r="F11716" i="1"/>
  <c r="G11716" i="1"/>
  <c r="H11716" i="1"/>
  <c r="F1978" i="1"/>
  <c r="G1978" i="1"/>
  <c r="H1978" i="1"/>
  <c r="F9369" i="1"/>
  <c r="G9369" i="1"/>
  <c r="H9369" i="1"/>
  <c r="F9830" i="1"/>
  <c r="G9830" i="1"/>
  <c r="H9830" i="1"/>
  <c r="F724" i="1"/>
  <c r="G724" i="1"/>
  <c r="H724" i="1"/>
  <c r="F1979" i="1"/>
  <c r="G1979" i="1"/>
  <c r="H1979" i="1"/>
  <c r="F245" i="1"/>
  <c r="G245" i="1"/>
  <c r="H245" i="1"/>
  <c r="F1980" i="1"/>
  <c r="G1980" i="1"/>
  <c r="H1980" i="1"/>
  <c r="F1981" i="1"/>
  <c r="G1981" i="1"/>
  <c r="H1981" i="1"/>
  <c r="F6421" i="1"/>
  <c r="G6421" i="1"/>
  <c r="H6421" i="1"/>
  <c r="F8768" i="1"/>
  <c r="G8768" i="1"/>
  <c r="H8768" i="1"/>
  <c r="F10016" i="1"/>
  <c r="G10016" i="1"/>
  <c r="H10016" i="1"/>
  <c r="F7810" i="1"/>
  <c r="G7810" i="1"/>
  <c r="H7810" i="1"/>
  <c r="F8666" i="1"/>
  <c r="G8666" i="1"/>
  <c r="H8666" i="1"/>
  <c r="F6422" i="1"/>
  <c r="G6422" i="1"/>
  <c r="H6422" i="1"/>
  <c r="F1982" i="1"/>
  <c r="G1982" i="1"/>
  <c r="H1982" i="1"/>
  <c r="F6423" i="1"/>
  <c r="G6423" i="1"/>
  <c r="H6423" i="1"/>
  <c r="F6424" i="1"/>
  <c r="G6424" i="1"/>
  <c r="H6424" i="1"/>
  <c r="F1983" i="1"/>
  <c r="G1983" i="1"/>
  <c r="H1983" i="1"/>
  <c r="F725" i="1"/>
  <c r="G725" i="1"/>
  <c r="H725" i="1"/>
  <c r="F1984" i="1"/>
  <c r="G1984" i="1"/>
  <c r="H1984" i="1"/>
  <c r="F7989" i="1"/>
  <c r="G7989" i="1"/>
  <c r="H7989" i="1"/>
  <c r="F6425" i="1"/>
  <c r="G6425" i="1"/>
  <c r="H6425" i="1"/>
  <c r="F1985" i="1"/>
  <c r="G1985" i="1"/>
  <c r="H1985" i="1"/>
  <c r="F10968" i="1"/>
  <c r="G10968" i="1"/>
  <c r="H10968" i="1"/>
  <c r="F9704" i="1"/>
  <c r="G9704" i="1"/>
  <c r="H9704" i="1"/>
  <c r="F7990" i="1"/>
  <c r="G7990" i="1"/>
  <c r="H7990" i="1"/>
  <c r="F8709" i="1"/>
  <c r="G8709" i="1"/>
  <c r="H8709" i="1"/>
  <c r="F5413" i="1"/>
  <c r="G5413" i="1"/>
  <c r="H5413" i="1"/>
  <c r="F11187" i="1"/>
  <c r="G11187" i="1"/>
  <c r="H11187" i="1"/>
  <c r="F8197" i="1"/>
  <c r="G8197" i="1"/>
  <c r="H8197" i="1"/>
  <c r="F5565" i="1"/>
  <c r="G5565" i="1"/>
  <c r="H5565" i="1"/>
  <c r="F6426" i="1"/>
  <c r="G6426" i="1"/>
  <c r="H6426" i="1"/>
  <c r="F7582" i="1"/>
  <c r="G7582" i="1"/>
  <c r="H7582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726" i="1"/>
  <c r="G726" i="1"/>
  <c r="H726" i="1"/>
  <c r="F11949" i="1"/>
  <c r="G11949" i="1"/>
  <c r="H11949" i="1"/>
  <c r="F9110" i="1"/>
  <c r="G9110" i="1"/>
  <c r="H9110" i="1"/>
  <c r="F6427" i="1"/>
  <c r="G6427" i="1"/>
  <c r="H6427" i="1"/>
  <c r="F6428" i="1"/>
  <c r="G6428" i="1"/>
  <c r="H6428" i="1"/>
  <c r="F5546" i="1"/>
  <c r="G5546" i="1"/>
  <c r="H5546" i="1"/>
  <c r="F6429" i="1"/>
  <c r="G6429" i="1"/>
  <c r="H6429" i="1"/>
  <c r="F1991" i="1"/>
  <c r="G1991" i="1"/>
  <c r="H1991" i="1"/>
  <c r="F1992" i="1"/>
  <c r="G1992" i="1"/>
  <c r="H1992" i="1"/>
  <c r="F9448" i="1"/>
  <c r="G9448" i="1"/>
  <c r="H9448" i="1"/>
  <c r="F1993" i="1"/>
  <c r="G1993" i="1"/>
  <c r="H1993" i="1"/>
  <c r="F6430" i="1"/>
  <c r="G6430" i="1"/>
  <c r="H6430" i="1"/>
  <c r="F6431" i="1"/>
  <c r="G6431" i="1"/>
  <c r="H6431" i="1"/>
  <c r="F12308" i="1"/>
  <c r="G12308" i="1"/>
  <c r="H12308" i="1"/>
  <c r="F727" i="1"/>
  <c r="G727" i="1"/>
  <c r="H727" i="1"/>
  <c r="F1994" i="1"/>
  <c r="G1994" i="1"/>
  <c r="H1994" i="1"/>
  <c r="F9705" i="1"/>
  <c r="G9705" i="1"/>
  <c r="H9705" i="1"/>
  <c r="F174" i="1"/>
  <c r="G174" i="1"/>
  <c r="H174" i="1"/>
  <c r="F8072" i="1"/>
  <c r="G8072" i="1"/>
  <c r="H8072" i="1"/>
  <c r="F1995" i="1"/>
  <c r="G1995" i="1"/>
  <c r="H1995" i="1"/>
  <c r="F1996" i="1"/>
  <c r="G1996" i="1"/>
  <c r="H1996" i="1"/>
  <c r="F10066" i="1"/>
  <c r="G10066" i="1"/>
  <c r="H10066" i="1"/>
  <c r="F9489" i="1"/>
  <c r="G9489" i="1"/>
  <c r="H9489" i="1"/>
  <c r="F1997" i="1"/>
  <c r="G1997" i="1"/>
  <c r="H1997" i="1"/>
  <c r="F6432" i="1"/>
  <c r="G6432" i="1"/>
  <c r="H6432" i="1"/>
  <c r="F728" i="1"/>
  <c r="G728" i="1"/>
  <c r="H728" i="1"/>
  <c r="F5647" i="1"/>
  <c r="G5647" i="1"/>
  <c r="H5647" i="1"/>
  <c r="F1998" i="1"/>
  <c r="G1998" i="1"/>
  <c r="H1998" i="1"/>
  <c r="F1999" i="1"/>
  <c r="G1999" i="1"/>
  <c r="H1999" i="1"/>
  <c r="F6433" i="1"/>
  <c r="G6433" i="1"/>
  <c r="H6433" i="1"/>
  <c r="F7629" i="1"/>
  <c r="G7629" i="1"/>
  <c r="H7629" i="1"/>
  <c r="F729" i="1"/>
  <c r="G729" i="1"/>
  <c r="H729" i="1"/>
  <c r="F106" i="1"/>
  <c r="G106" i="1"/>
  <c r="H106" i="1"/>
  <c r="F8735" i="1"/>
  <c r="G8735" i="1"/>
  <c r="H8735" i="1"/>
  <c r="F12124" i="1"/>
  <c r="G12124" i="1"/>
  <c r="H12124" i="1"/>
  <c r="F10721" i="1"/>
  <c r="G10721" i="1"/>
  <c r="H10721" i="1"/>
  <c r="F2000" i="1"/>
  <c r="G2000" i="1"/>
  <c r="H2000" i="1"/>
  <c r="F2001" i="1"/>
  <c r="G2001" i="1"/>
  <c r="H2001" i="1"/>
  <c r="F6434" i="1"/>
  <c r="G6434" i="1"/>
  <c r="H6434" i="1"/>
  <c r="F2002" i="1"/>
  <c r="G2002" i="1"/>
  <c r="H2002" i="1"/>
  <c r="F12248" i="1"/>
  <c r="G12248" i="1"/>
  <c r="H12248" i="1"/>
  <c r="F2003" i="1"/>
  <c r="G2003" i="1"/>
  <c r="H2003" i="1"/>
  <c r="F730" i="1"/>
  <c r="G730" i="1"/>
  <c r="H730" i="1"/>
  <c r="F395" i="1"/>
  <c r="G395" i="1"/>
  <c r="H395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731" i="1"/>
  <c r="G731" i="1"/>
  <c r="H731" i="1"/>
  <c r="F6435" i="1"/>
  <c r="G6435" i="1"/>
  <c r="H6435" i="1"/>
  <c r="F8198" i="1"/>
  <c r="G8198" i="1"/>
  <c r="H8198" i="1"/>
  <c r="F9111" i="1"/>
  <c r="G9111" i="1"/>
  <c r="H9111" i="1"/>
  <c r="F2008" i="1"/>
  <c r="G2008" i="1"/>
  <c r="H2008" i="1"/>
  <c r="F5729" i="1"/>
  <c r="G5729" i="1"/>
  <c r="H5729" i="1"/>
  <c r="F6085" i="1"/>
  <c r="G6085" i="1"/>
  <c r="H6085" i="1"/>
  <c r="F8844" i="1"/>
  <c r="G8844" i="1"/>
  <c r="H8844" i="1"/>
  <c r="F8931" i="1"/>
  <c r="G8931" i="1"/>
  <c r="H8931" i="1"/>
  <c r="F2009" i="1"/>
  <c r="G2009" i="1"/>
  <c r="H2009" i="1"/>
  <c r="F6436" i="1"/>
  <c r="G6436" i="1"/>
  <c r="H6436" i="1"/>
  <c r="F2010" i="1"/>
  <c r="G2010" i="1"/>
  <c r="H2010" i="1"/>
  <c r="F9563" i="1"/>
  <c r="G9563" i="1"/>
  <c r="H9563" i="1"/>
  <c r="F12343" i="1"/>
  <c r="G12343" i="1"/>
  <c r="H12343" i="1"/>
  <c r="F6437" i="1"/>
  <c r="G6437" i="1"/>
  <c r="H6437" i="1"/>
  <c r="F9706" i="1"/>
  <c r="G9706" i="1"/>
  <c r="H9706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5730" i="1"/>
  <c r="G5730" i="1"/>
  <c r="H5730" i="1"/>
  <c r="F5443" i="1"/>
  <c r="G5443" i="1"/>
  <c r="H5443" i="1"/>
  <c r="F9564" i="1"/>
  <c r="G9564" i="1"/>
  <c r="H9564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10300" i="1"/>
  <c r="G10300" i="1"/>
  <c r="H10300" i="1"/>
  <c r="F9336" i="1"/>
  <c r="G9336" i="1"/>
  <c r="H9336" i="1"/>
  <c r="F2020" i="1"/>
  <c r="G2020" i="1"/>
  <c r="H2020" i="1"/>
  <c r="F7811" i="1"/>
  <c r="G7811" i="1"/>
  <c r="H7811" i="1"/>
  <c r="F7991" i="1"/>
  <c r="G7991" i="1"/>
  <c r="H7991" i="1"/>
  <c r="F2021" i="1"/>
  <c r="G2021" i="1"/>
  <c r="H2021" i="1"/>
  <c r="F8674" i="1"/>
  <c r="G8674" i="1"/>
  <c r="H8674" i="1"/>
  <c r="F5731" i="1"/>
  <c r="G5731" i="1"/>
  <c r="H5731" i="1"/>
  <c r="F2022" i="1"/>
  <c r="G2022" i="1"/>
  <c r="H2022" i="1"/>
  <c r="F9707" i="1"/>
  <c r="G9707" i="1"/>
  <c r="H9707" i="1"/>
  <c r="F2023" i="1"/>
  <c r="G2023" i="1"/>
  <c r="H2023" i="1"/>
  <c r="F396" i="1"/>
  <c r="G396" i="1"/>
  <c r="H396" i="1"/>
  <c r="F8199" i="1"/>
  <c r="G8199" i="1"/>
  <c r="H8199" i="1"/>
  <c r="F8591" i="1"/>
  <c r="G8591" i="1"/>
  <c r="H8591" i="1"/>
  <c r="F2024" i="1"/>
  <c r="G2024" i="1"/>
  <c r="H2024" i="1"/>
  <c r="F5467" i="1"/>
  <c r="G5467" i="1"/>
  <c r="H5467" i="1"/>
  <c r="F6438" i="1"/>
  <c r="G6438" i="1"/>
  <c r="H6438" i="1"/>
  <c r="F10536" i="1"/>
  <c r="G10536" i="1"/>
  <c r="H10536" i="1"/>
  <c r="F2025" i="1"/>
  <c r="G2025" i="1"/>
  <c r="H2025" i="1"/>
  <c r="F246" i="1"/>
  <c r="G246" i="1"/>
  <c r="H246" i="1"/>
  <c r="F12243" i="1"/>
  <c r="G12243" i="1"/>
  <c r="H12243" i="1"/>
  <c r="F732" i="1"/>
  <c r="G732" i="1"/>
  <c r="H732" i="1"/>
  <c r="F6439" i="1"/>
  <c r="G6439" i="1"/>
  <c r="H6439" i="1"/>
  <c r="F5648" i="1"/>
  <c r="G5648" i="1"/>
  <c r="H5648" i="1"/>
  <c r="F6440" i="1"/>
  <c r="G6440" i="1"/>
  <c r="H6440" i="1"/>
  <c r="F8592" i="1"/>
  <c r="G8592" i="1"/>
  <c r="H8592" i="1"/>
  <c r="F9930" i="1"/>
  <c r="G9930" i="1"/>
  <c r="H9930" i="1"/>
  <c r="F11483" i="1"/>
  <c r="G11483" i="1"/>
  <c r="H11483" i="1"/>
  <c r="F6441" i="1"/>
  <c r="G6441" i="1"/>
  <c r="H6441" i="1"/>
  <c r="F733" i="1"/>
  <c r="G733" i="1"/>
  <c r="H733" i="1"/>
  <c r="F8645" i="1"/>
  <c r="G8645" i="1"/>
  <c r="H8645" i="1"/>
  <c r="F9112" i="1"/>
  <c r="G9112" i="1"/>
  <c r="H9112" i="1"/>
  <c r="F734" i="1"/>
  <c r="G734" i="1"/>
  <c r="H734" i="1"/>
  <c r="F10814" i="1"/>
  <c r="G10814" i="1"/>
  <c r="H10814" i="1"/>
  <c r="F2026" i="1"/>
  <c r="G2026" i="1"/>
  <c r="H2026" i="1"/>
  <c r="F9900" i="1"/>
  <c r="G9900" i="1"/>
  <c r="H9900" i="1"/>
  <c r="F2027" i="1"/>
  <c r="G2027" i="1"/>
  <c r="H2027" i="1"/>
  <c r="F5566" i="1"/>
  <c r="G5566" i="1"/>
  <c r="H5566" i="1"/>
  <c r="F65" i="1"/>
  <c r="G65" i="1"/>
  <c r="H65" i="1"/>
  <c r="F10673" i="1"/>
  <c r="G10673" i="1"/>
  <c r="H10673" i="1"/>
  <c r="F10573" i="1"/>
  <c r="G10573" i="1"/>
  <c r="H10573" i="1"/>
  <c r="F2028" i="1"/>
  <c r="G2028" i="1"/>
  <c r="H2028" i="1"/>
  <c r="F131" i="1"/>
  <c r="G131" i="1"/>
  <c r="H131" i="1"/>
  <c r="F2029" i="1"/>
  <c r="G2029" i="1"/>
  <c r="H2029" i="1"/>
  <c r="F11040" i="1"/>
  <c r="G11040" i="1"/>
  <c r="H11040" i="1"/>
  <c r="F5567" i="1"/>
  <c r="G5567" i="1"/>
  <c r="H5567" i="1"/>
  <c r="F8932" i="1"/>
  <c r="G8932" i="1"/>
  <c r="H8932" i="1"/>
  <c r="F2030" i="1"/>
  <c r="G2030" i="1"/>
  <c r="H2030" i="1"/>
  <c r="F2031" i="1"/>
  <c r="G2031" i="1"/>
  <c r="H2031" i="1"/>
  <c r="F735" i="1"/>
  <c r="G735" i="1"/>
  <c r="H735" i="1"/>
  <c r="F11693" i="1"/>
  <c r="G11693" i="1"/>
  <c r="H11693" i="1"/>
  <c r="F11865" i="1"/>
  <c r="G11865" i="1"/>
  <c r="H11865" i="1"/>
  <c r="F8200" i="1"/>
  <c r="G8200" i="1"/>
  <c r="H8200" i="1"/>
  <c r="F2032" i="1"/>
  <c r="G2032" i="1"/>
  <c r="H2032" i="1"/>
  <c r="F5568" i="1"/>
  <c r="G5568" i="1"/>
  <c r="H5568" i="1"/>
  <c r="F6442" i="1"/>
  <c r="G6442" i="1"/>
  <c r="H6442" i="1"/>
  <c r="F12337" i="1"/>
  <c r="G12337" i="1"/>
  <c r="H12337" i="1"/>
  <c r="F2033" i="1"/>
  <c r="G2033" i="1"/>
  <c r="H2033" i="1"/>
  <c r="F9873" i="1"/>
  <c r="G9873" i="1"/>
  <c r="H9873" i="1"/>
  <c r="F2034" i="1"/>
  <c r="G2034" i="1"/>
  <c r="H2034" i="1"/>
  <c r="F11074" i="1"/>
  <c r="G11074" i="1"/>
  <c r="H11074" i="1"/>
  <c r="F12027" i="1"/>
  <c r="G12027" i="1"/>
  <c r="H12027" i="1"/>
  <c r="F2035" i="1"/>
  <c r="G2035" i="1"/>
  <c r="H2035" i="1"/>
  <c r="F247" i="1"/>
  <c r="G247" i="1"/>
  <c r="H247" i="1"/>
  <c r="F2036" i="1"/>
  <c r="G2036" i="1"/>
  <c r="H2036" i="1"/>
  <c r="F2037" i="1"/>
  <c r="G2037" i="1"/>
  <c r="H2037" i="1"/>
  <c r="F9302" i="1"/>
  <c r="G9302" i="1"/>
  <c r="H9302" i="1"/>
  <c r="F8201" i="1"/>
  <c r="G8201" i="1"/>
  <c r="H8201" i="1"/>
  <c r="F6052" i="1"/>
  <c r="G6052" i="1"/>
  <c r="H6052" i="1"/>
  <c r="F9113" i="1"/>
  <c r="G9113" i="1"/>
  <c r="H9113" i="1"/>
  <c r="F2038" i="1"/>
  <c r="G2038" i="1"/>
  <c r="H2038" i="1"/>
  <c r="F2039" i="1"/>
  <c r="G2039" i="1"/>
  <c r="H2039" i="1"/>
  <c r="F11126" i="1"/>
  <c r="G11126" i="1"/>
  <c r="H11126" i="1"/>
  <c r="F2040" i="1"/>
  <c r="G2040" i="1"/>
  <c r="H2040" i="1"/>
  <c r="F2041" i="1"/>
  <c r="G2041" i="1"/>
  <c r="H2041" i="1"/>
  <c r="F6443" i="1"/>
  <c r="G6443" i="1"/>
  <c r="H6443" i="1"/>
  <c r="F2042" i="1"/>
  <c r="G2042" i="1"/>
  <c r="H2042" i="1"/>
  <c r="F6444" i="1"/>
  <c r="G6444" i="1"/>
  <c r="H6444" i="1"/>
  <c r="F2043" i="1"/>
  <c r="G2043" i="1"/>
  <c r="H2043" i="1"/>
  <c r="F9335" i="1"/>
  <c r="G9335" i="1"/>
  <c r="H9335" i="1"/>
  <c r="F9637" i="1"/>
  <c r="G9637" i="1"/>
  <c r="H9637" i="1"/>
  <c r="F11859" i="1"/>
  <c r="G11859" i="1"/>
  <c r="H11859" i="1"/>
  <c r="F10647" i="1"/>
  <c r="G10647" i="1"/>
  <c r="H10647" i="1"/>
  <c r="F9114" i="1"/>
  <c r="G9114" i="1"/>
  <c r="H9114" i="1"/>
  <c r="F2044" i="1"/>
  <c r="G2044" i="1"/>
  <c r="H2044" i="1"/>
  <c r="F2045" i="1"/>
  <c r="G2045" i="1"/>
  <c r="H2045" i="1"/>
  <c r="F10702" i="1"/>
  <c r="G10702" i="1"/>
  <c r="H10702" i="1"/>
  <c r="F2046" i="1"/>
  <c r="G2046" i="1"/>
  <c r="H2046" i="1"/>
  <c r="F10866" i="1"/>
  <c r="G10866" i="1"/>
  <c r="H10866" i="1"/>
  <c r="F9045" i="1"/>
  <c r="G9045" i="1"/>
  <c r="H9045" i="1"/>
  <c r="F11051" i="1"/>
  <c r="G11051" i="1"/>
  <c r="H11051" i="1"/>
  <c r="F10459" i="1"/>
  <c r="G10459" i="1"/>
  <c r="H10459" i="1"/>
  <c r="F2047" i="1"/>
  <c r="G2047" i="1"/>
  <c r="H2047" i="1"/>
  <c r="F5732" i="1"/>
  <c r="G5732" i="1"/>
  <c r="H5732" i="1"/>
  <c r="F9115" i="1"/>
  <c r="G9115" i="1"/>
  <c r="H9115" i="1"/>
  <c r="F2048" i="1"/>
  <c r="G2048" i="1"/>
  <c r="H2048" i="1"/>
  <c r="F2049" i="1"/>
  <c r="G2049" i="1"/>
  <c r="H2049" i="1"/>
  <c r="F2050" i="1"/>
  <c r="G2050" i="1"/>
  <c r="H2050" i="1"/>
  <c r="F12121" i="1"/>
  <c r="G12121" i="1"/>
  <c r="H12121" i="1"/>
  <c r="F2051" i="1"/>
  <c r="G2051" i="1"/>
  <c r="H2051" i="1"/>
  <c r="F6445" i="1"/>
  <c r="G6445" i="1"/>
  <c r="H6445" i="1"/>
  <c r="F2052" i="1"/>
  <c r="G2052" i="1"/>
  <c r="H2052" i="1"/>
  <c r="F9531" i="1"/>
  <c r="G9531" i="1"/>
  <c r="H9531" i="1"/>
  <c r="F8202" i="1"/>
  <c r="G8202" i="1"/>
  <c r="H8202" i="1"/>
  <c r="F5733" i="1"/>
  <c r="G5733" i="1"/>
  <c r="H5733" i="1"/>
  <c r="F11908" i="1"/>
  <c r="G11908" i="1"/>
  <c r="H11908" i="1"/>
  <c r="F2053" i="1"/>
  <c r="G2053" i="1"/>
  <c r="H2053" i="1"/>
  <c r="F2054" i="1"/>
  <c r="G2054" i="1"/>
  <c r="H2054" i="1"/>
  <c r="F2055" i="1"/>
  <c r="G2055" i="1"/>
  <c r="H2055" i="1"/>
  <c r="F2056" i="1"/>
  <c r="G2056" i="1"/>
  <c r="H2056" i="1"/>
  <c r="F2057" i="1"/>
  <c r="G2057" i="1"/>
  <c r="H2057" i="1"/>
  <c r="F2058" i="1"/>
  <c r="G2058" i="1"/>
  <c r="H2058" i="1"/>
  <c r="F9303" i="1"/>
  <c r="G9303" i="1"/>
  <c r="H9303" i="1"/>
  <c r="F2059" i="1"/>
  <c r="G2059" i="1"/>
  <c r="H2059" i="1"/>
  <c r="F8203" i="1"/>
  <c r="G8203" i="1"/>
  <c r="H8203" i="1"/>
  <c r="F9116" i="1"/>
  <c r="G9116" i="1"/>
  <c r="H9116" i="1"/>
  <c r="F2060" i="1"/>
  <c r="G2060" i="1"/>
  <c r="H2060" i="1"/>
  <c r="F7694" i="1"/>
  <c r="G7694" i="1"/>
  <c r="H7694" i="1"/>
  <c r="F2061" i="1"/>
  <c r="G2061" i="1"/>
  <c r="H2061" i="1"/>
  <c r="F736" i="1"/>
  <c r="G736" i="1"/>
  <c r="H736" i="1"/>
  <c r="F6446" i="1"/>
  <c r="G6446" i="1"/>
  <c r="H6446" i="1"/>
  <c r="F7812" i="1"/>
  <c r="G7812" i="1"/>
  <c r="H7812" i="1"/>
  <c r="F2062" i="1"/>
  <c r="G2062" i="1"/>
  <c r="H2062" i="1"/>
  <c r="F9708" i="1"/>
  <c r="G9708" i="1"/>
  <c r="H9708" i="1"/>
  <c r="F10290" i="1"/>
  <c r="G10290" i="1"/>
  <c r="H10290" i="1"/>
  <c r="F8933" i="1"/>
  <c r="G8933" i="1"/>
  <c r="H8933" i="1"/>
  <c r="F2063" i="1"/>
  <c r="G2063" i="1"/>
  <c r="H2063" i="1"/>
  <c r="F5734" i="1"/>
  <c r="G5734" i="1"/>
  <c r="H5734" i="1"/>
  <c r="F2064" i="1"/>
  <c r="G2064" i="1"/>
  <c r="H2064" i="1"/>
  <c r="F2065" i="1"/>
  <c r="G2065" i="1"/>
  <c r="H2065" i="1"/>
  <c r="F2066" i="1"/>
  <c r="G2066" i="1"/>
  <c r="H2066" i="1"/>
  <c r="F2067" i="1"/>
  <c r="G2067" i="1"/>
  <c r="H2067" i="1"/>
  <c r="F8204" i="1"/>
  <c r="G8204" i="1"/>
  <c r="H8204" i="1"/>
  <c r="F10945" i="1"/>
  <c r="G10945" i="1"/>
  <c r="H10945" i="1"/>
  <c r="F11031" i="1"/>
  <c r="G11031" i="1"/>
  <c r="H11031" i="1"/>
  <c r="F2068" i="1"/>
  <c r="G2068" i="1"/>
  <c r="H2068" i="1"/>
  <c r="F248" i="1"/>
  <c r="G248" i="1"/>
  <c r="H248" i="1"/>
  <c r="F2069" i="1"/>
  <c r="G2069" i="1"/>
  <c r="H2069" i="1"/>
  <c r="F6447" i="1"/>
  <c r="G6447" i="1"/>
  <c r="H6447" i="1"/>
  <c r="F2070" i="1"/>
  <c r="G2070" i="1"/>
  <c r="H2070" i="1"/>
  <c r="F2071" i="1"/>
  <c r="G2071" i="1"/>
  <c r="H2071" i="1"/>
  <c r="F12049" i="1"/>
  <c r="G12049" i="1"/>
  <c r="H12049" i="1"/>
  <c r="F11351" i="1"/>
  <c r="G11351" i="1"/>
  <c r="H11351" i="1"/>
  <c r="F8826" i="1"/>
  <c r="G8826" i="1"/>
  <c r="H8826" i="1"/>
  <c r="F2072" i="1"/>
  <c r="G2072" i="1"/>
  <c r="H2072" i="1"/>
  <c r="F107" i="1"/>
  <c r="G107" i="1"/>
  <c r="H107" i="1"/>
  <c r="F737" i="1"/>
  <c r="G737" i="1"/>
  <c r="H737" i="1"/>
  <c r="F2073" i="1"/>
  <c r="G2073" i="1"/>
  <c r="H2073" i="1"/>
  <c r="F5735" i="1"/>
  <c r="G5735" i="1"/>
  <c r="H5735" i="1"/>
  <c r="F2074" i="1"/>
  <c r="G2074" i="1"/>
  <c r="H2074" i="1"/>
  <c r="F6156" i="1"/>
  <c r="G6156" i="1"/>
  <c r="H6156" i="1"/>
  <c r="F11119" i="1"/>
  <c r="G11119" i="1"/>
  <c r="H11119" i="1"/>
  <c r="F6448" i="1"/>
  <c r="G6448" i="1"/>
  <c r="H6448" i="1"/>
  <c r="F10716" i="1"/>
  <c r="G10716" i="1"/>
  <c r="H10716" i="1"/>
  <c r="F2075" i="1"/>
  <c r="G2075" i="1"/>
  <c r="H2075" i="1"/>
  <c r="F12088" i="1"/>
  <c r="G12088" i="1"/>
  <c r="H12088" i="1"/>
  <c r="F10674" i="1"/>
  <c r="G10674" i="1"/>
  <c r="H10674" i="1"/>
  <c r="F2076" i="1"/>
  <c r="G2076" i="1"/>
  <c r="H2076" i="1"/>
  <c r="F2077" i="1"/>
  <c r="G2077" i="1"/>
  <c r="H2077" i="1"/>
  <c r="F9322" i="1"/>
  <c r="G9322" i="1"/>
  <c r="H9322" i="1"/>
  <c r="F9565" i="1"/>
  <c r="G9565" i="1"/>
  <c r="H9565" i="1"/>
  <c r="F12097" i="1"/>
  <c r="G12097" i="1"/>
  <c r="H12097" i="1"/>
  <c r="F2078" i="1"/>
  <c r="G2078" i="1"/>
  <c r="H2078" i="1"/>
  <c r="F11665" i="1"/>
  <c r="G11665" i="1"/>
  <c r="H11665" i="1"/>
  <c r="F2079" i="1"/>
  <c r="G2079" i="1"/>
  <c r="H2079" i="1"/>
  <c r="F12099" i="1"/>
  <c r="G12099" i="1"/>
  <c r="H12099" i="1"/>
  <c r="F2080" i="1"/>
  <c r="G2080" i="1"/>
  <c r="H2080" i="1"/>
  <c r="F2081" i="1"/>
  <c r="G2081" i="1"/>
  <c r="H2081" i="1"/>
  <c r="F2082" i="1"/>
  <c r="G2082" i="1"/>
  <c r="H2082" i="1"/>
  <c r="F13" i="1"/>
  <c r="G13" i="1"/>
  <c r="H13" i="1"/>
  <c r="F6449" i="1"/>
  <c r="G6449" i="1"/>
  <c r="H6449" i="1"/>
  <c r="F2083" i="1"/>
  <c r="G2083" i="1"/>
  <c r="H2083" i="1"/>
  <c r="F9381" i="1"/>
  <c r="G9381" i="1"/>
  <c r="H9381" i="1"/>
  <c r="F2084" i="1"/>
  <c r="G2084" i="1"/>
  <c r="H2084" i="1"/>
  <c r="F7593" i="1"/>
  <c r="G7593" i="1"/>
  <c r="H7593" i="1"/>
  <c r="F10570" i="1"/>
  <c r="G10570" i="1"/>
  <c r="H10570" i="1"/>
  <c r="F9362" i="1"/>
  <c r="G9362" i="1"/>
  <c r="H9362" i="1"/>
  <c r="F738" i="1"/>
  <c r="G738" i="1"/>
  <c r="H738" i="1"/>
  <c r="F6450" i="1"/>
  <c r="G6450" i="1"/>
  <c r="H6450" i="1"/>
  <c r="F2085" i="1"/>
  <c r="G2085" i="1"/>
  <c r="H2085" i="1"/>
  <c r="F8683" i="1"/>
  <c r="G8683" i="1"/>
  <c r="H8683" i="1"/>
  <c r="F10560" i="1"/>
  <c r="G10560" i="1"/>
  <c r="H10560" i="1"/>
  <c r="F11597" i="1"/>
  <c r="G11597" i="1"/>
  <c r="H11597" i="1"/>
  <c r="F10250" i="1"/>
  <c r="G10250" i="1"/>
  <c r="H10250" i="1"/>
  <c r="F2086" i="1"/>
  <c r="G2086" i="1"/>
  <c r="H2086" i="1"/>
  <c r="F6451" i="1"/>
  <c r="G6451" i="1"/>
  <c r="H6451" i="1"/>
  <c r="F2087" i="1"/>
  <c r="G2087" i="1"/>
  <c r="H2087" i="1"/>
  <c r="F2088" i="1"/>
  <c r="G2088" i="1"/>
  <c r="H2088" i="1"/>
  <c r="F5401" i="1"/>
  <c r="G5401" i="1"/>
  <c r="H5401" i="1"/>
  <c r="F11872" i="1"/>
  <c r="G11872" i="1"/>
  <c r="H11872" i="1"/>
  <c r="F12264" i="1"/>
  <c r="G12264" i="1"/>
  <c r="H12264" i="1"/>
  <c r="F8205" i="1"/>
  <c r="G8205" i="1"/>
  <c r="H8205" i="1"/>
  <c r="F2089" i="1"/>
  <c r="G2089" i="1"/>
  <c r="H2089" i="1"/>
  <c r="F2090" i="1"/>
  <c r="G2090" i="1"/>
  <c r="H2090" i="1"/>
  <c r="F2091" i="1"/>
  <c r="G2091" i="1"/>
  <c r="H2091" i="1"/>
  <c r="F11401" i="1"/>
  <c r="G11401" i="1"/>
  <c r="H11401" i="1"/>
  <c r="F2092" i="1"/>
  <c r="G2092" i="1"/>
  <c r="H2092" i="1"/>
  <c r="F2093" i="1"/>
  <c r="G2093" i="1"/>
  <c r="H2093" i="1"/>
  <c r="F6452" i="1"/>
  <c r="G6452" i="1"/>
  <c r="H6452" i="1"/>
  <c r="F739" i="1"/>
  <c r="G739" i="1"/>
  <c r="H739" i="1"/>
  <c r="F740" i="1"/>
  <c r="G740" i="1"/>
  <c r="H740" i="1"/>
  <c r="F5736" i="1"/>
  <c r="G5736" i="1"/>
  <c r="H5736" i="1"/>
  <c r="F5406" i="1"/>
  <c r="G5406" i="1"/>
  <c r="H5406" i="1"/>
  <c r="F7813" i="1"/>
  <c r="G7813" i="1"/>
  <c r="H7813" i="1"/>
  <c r="F2094" i="1"/>
  <c r="G2094" i="1"/>
  <c r="H2094" i="1"/>
  <c r="F6453" i="1"/>
  <c r="G6453" i="1"/>
  <c r="H6453" i="1"/>
  <c r="F2095" i="1"/>
  <c r="G2095" i="1"/>
  <c r="H2095" i="1"/>
  <c r="F5737" i="1"/>
  <c r="G5737" i="1"/>
  <c r="H5737" i="1"/>
  <c r="F10415" i="1"/>
  <c r="G10415" i="1"/>
  <c r="H10415" i="1"/>
  <c r="F8206" i="1"/>
  <c r="G8206" i="1"/>
  <c r="H8206" i="1"/>
  <c r="F10912" i="1"/>
  <c r="G10912" i="1"/>
  <c r="H10912" i="1"/>
  <c r="F2096" i="1"/>
  <c r="G2096" i="1"/>
  <c r="H2096" i="1"/>
  <c r="F12272" i="1"/>
  <c r="G12272" i="1"/>
  <c r="H12272" i="1"/>
  <c r="F8207" i="1"/>
  <c r="G8207" i="1"/>
  <c r="H8207" i="1"/>
  <c r="F2097" i="1"/>
  <c r="G2097" i="1"/>
  <c r="H2097" i="1"/>
  <c r="F10166" i="1"/>
  <c r="G10166" i="1"/>
  <c r="H10166" i="1"/>
  <c r="F6157" i="1"/>
  <c r="G6157" i="1"/>
  <c r="H6157" i="1"/>
  <c r="F11068" i="1"/>
  <c r="G11068" i="1"/>
  <c r="H11068" i="1"/>
  <c r="F10641" i="1"/>
  <c r="G10641" i="1"/>
  <c r="H10641" i="1"/>
  <c r="F2098" i="1"/>
  <c r="G2098" i="1"/>
  <c r="H2098" i="1"/>
  <c r="F2099" i="1"/>
  <c r="G2099" i="1"/>
  <c r="H2099" i="1"/>
  <c r="F2100" i="1"/>
  <c r="G2100" i="1"/>
  <c r="H2100" i="1"/>
  <c r="F2101" i="1"/>
  <c r="G2101" i="1"/>
  <c r="H2101" i="1"/>
  <c r="F8623" i="1"/>
  <c r="G8623" i="1"/>
  <c r="H8623" i="1"/>
  <c r="F11279" i="1"/>
  <c r="G11279" i="1"/>
  <c r="H11279" i="1"/>
  <c r="F10957" i="1"/>
  <c r="G10957" i="1"/>
  <c r="H10957" i="1"/>
  <c r="F8208" i="1"/>
  <c r="G8208" i="1"/>
  <c r="H8208" i="1"/>
  <c r="F8209" i="1"/>
  <c r="G8209" i="1"/>
  <c r="H8209" i="1"/>
  <c r="F11838" i="1"/>
  <c r="G11838" i="1"/>
  <c r="H11838" i="1"/>
  <c r="F10437" i="1"/>
  <c r="G10437" i="1"/>
  <c r="H10437" i="1"/>
  <c r="F12307" i="1"/>
  <c r="G12307" i="1"/>
  <c r="H12307" i="1"/>
  <c r="F8056" i="1"/>
  <c r="G8056" i="1"/>
  <c r="H8056" i="1"/>
  <c r="F2102" i="1"/>
  <c r="G2102" i="1"/>
  <c r="H2102" i="1"/>
  <c r="F10648" i="1"/>
  <c r="G10648" i="1"/>
  <c r="H10648" i="1"/>
  <c r="F6110" i="1"/>
  <c r="G6110" i="1"/>
  <c r="H6110" i="1"/>
  <c r="F11170" i="1"/>
  <c r="G11170" i="1"/>
  <c r="H11170" i="1"/>
  <c r="F6454" i="1"/>
  <c r="G6454" i="1"/>
  <c r="H6454" i="1"/>
  <c r="F2103" i="1"/>
  <c r="G2103" i="1"/>
  <c r="H2103" i="1"/>
  <c r="F2104" i="1"/>
  <c r="G2104" i="1"/>
  <c r="H2104" i="1"/>
  <c r="F11918" i="1"/>
  <c r="G11918" i="1"/>
  <c r="H11918" i="1"/>
  <c r="F10620" i="1"/>
  <c r="G10620" i="1"/>
  <c r="H10620" i="1"/>
  <c r="F2105" i="1"/>
  <c r="G2105" i="1"/>
  <c r="H2105" i="1"/>
  <c r="F741" i="1"/>
  <c r="G741" i="1"/>
  <c r="H741" i="1"/>
  <c r="F5643" i="1"/>
  <c r="G5643" i="1"/>
  <c r="H5643" i="1"/>
  <c r="F8934" i="1"/>
  <c r="G8934" i="1"/>
  <c r="H8934" i="1"/>
  <c r="F2106" i="1"/>
  <c r="G2106" i="1"/>
  <c r="H2106" i="1"/>
  <c r="F11583" i="1"/>
  <c r="G11583" i="1"/>
  <c r="H11583" i="1"/>
  <c r="F2107" i="1"/>
  <c r="G2107" i="1"/>
  <c r="H2107" i="1"/>
  <c r="F2108" i="1"/>
  <c r="G2108" i="1"/>
  <c r="H2108" i="1"/>
  <c r="F10913" i="1"/>
  <c r="G10913" i="1"/>
  <c r="H10913" i="1"/>
  <c r="F2109" i="1"/>
  <c r="G2109" i="1"/>
  <c r="H2109" i="1"/>
  <c r="F2110" i="1"/>
  <c r="G2110" i="1"/>
  <c r="H2110" i="1"/>
  <c r="F2111" i="1"/>
  <c r="G2111" i="1"/>
  <c r="H2111" i="1"/>
  <c r="F2112" i="1"/>
  <c r="G2112" i="1"/>
  <c r="H2112" i="1"/>
  <c r="F8210" i="1"/>
  <c r="G8210" i="1"/>
  <c r="H8210" i="1"/>
  <c r="F2113" i="1"/>
  <c r="G2113" i="1"/>
  <c r="H2113" i="1"/>
  <c r="F2114" i="1"/>
  <c r="G2114" i="1"/>
  <c r="H2114" i="1"/>
  <c r="F8211" i="1"/>
  <c r="G8211" i="1"/>
  <c r="H8211" i="1"/>
  <c r="F11710" i="1"/>
  <c r="G11710" i="1"/>
  <c r="H11710" i="1"/>
  <c r="F11518" i="1"/>
  <c r="G11518" i="1"/>
  <c r="H11518" i="1"/>
  <c r="F8810" i="1"/>
  <c r="G8810" i="1"/>
  <c r="H8810" i="1"/>
  <c r="F8935" i="1"/>
  <c r="G8935" i="1"/>
  <c r="H8935" i="1"/>
  <c r="F2115" i="1"/>
  <c r="G2115" i="1"/>
  <c r="H2115" i="1"/>
  <c r="F2116" i="1"/>
  <c r="G2116" i="1"/>
  <c r="H2116" i="1"/>
  <c r="F6455" i="1"/>
  <c r="G6455" i="1"/>
  <c r="H6455" i="1"/>
  <c r="F6456" i="1"/>
  <c r="G6456" i="1"/>
  <c r="H6456" i="1"/>
  <c r="F8624" i="1"/>
  <c r="G8624" i="1"/>
  <c r="H8624" i="1"/>
  <c r="F2117" i="1"/>
  <c r="G2117" i="1"/>
  <c r="H2117" i="1"/>
  <c r="F6457" i="1"/>
  <c r="G6457" i="1"/>
  <c r="H6457" i="1"/>
  <c r="F2118" i="1"/>
  <c r="G2118" i="1"/>
  <c r="H2118" i="1"/>
  <c r="F11489" i="1"/>
  <c r="G11489" i="1"/>
  <c r="H11489" i="1"/>
  <c r="F5673" i="1"/>
  <c r="G5673" i="1"/>
  <c r="H5673" i="1"/>
  <c r="F12168" i="1"/>
  <c r="G12168" i="1"/>
  <c r="H12168" i="1"/>
  <c r="F2119" i="1"/>
  <c r="G2119" i="1"/>
  <c r="H2119" i="1"/>
  <c r="F6458" i="1"/>
  <c r="G6458" i="1"/>
  <c r="H6458" i="1"/>
  <c r="F2120" i="1"/>
  <c r="G2120" i="1"/>
  <c r="H2120" i="1"/>
  <c r="F2121" i="1"/>
  <c r="G2121" i="1"/>
  <c r="H2121" i="1"/>
  <c r="F6459" i="1"/>
  <c r="G6459" i="1"/>
  <c r="H6459" i="1"/>
  <c r="F9117" i="1"/>
  <c r="G9117" i="1"/>
  <c r="H9117" i="1"/>
  <c r="F2122" i="1"/>
  <c r="G2122" i="1"/>
  <c r="H2122" i="1"/>
  <c r="F5999" i="1"/>
  <c r="G5999" i="1"/>
  <c r="H5999" i="1"/>
  <c r="F9566" i="1"/>
  <c r="G9566" i="1"/>
  <c r="H9566" i="1"/>
  <c r="F2123" i="1"/>
  <c r="G2123" i="1"/>
  <c r="H2123" i="1"/>
  <c r="F11348" i="1"/>
  <c r="G11348" i="1"/>
  <c r="H11348" i="1"/>
  <c r="F2124" i="1"/>
  <c r="G2124" i="1"/>
  <c r="H2124" i="1"/>
  <c r="F2125" i="1"/>
  <c r="G2125" i="1"/>
  <c r="H2125" i="1"/>
  <c r="F9709" i="1"/>
  <c r="G9709" i="1"/>
  <c r="H9709" i="1"/>
  <c r="F2126" i="1"/>
  <c r="G2126" i="1"/>
  <c r="H2126" i="1"/>
  <c r="F7541" i="1"/>
  <c r="G7541" i="1"/>
  <c r="H7541" i="1"/>
  <c r="F2127" i="1"/>
  <c r="G2127" i="1"/>
  <c r="H2127" i="1"/>
  <c r="F2128" i="1"/>
  <c r="G2128" i="1"/>
  <c r="H2128" i="1"/>
  <c r="F2129" i="1"/>
  <c r="G2129" i="1"/>
  <c r="H2129" i="1"/>
  <c r="F397" i="1"/>
  <c r="G397" i="1"/>
  <c r="H397" i="1"/>
  <c r="F8936" i="1"/>
  <c r="G8936" i="1"/>
  <c r="H8936" i="1"/>
  <c r="F9710" i="1"/>
  <c r="G9710" i="1"/>
  <c r="H9710" i="1"/>
  <c r="F2130" i="1"/>
  <c r="G2130" i="1"/>
  <c r="H2130" i="1"/>
  <c r="F10351" i="1"/>
  <c r="G10351" i="1"/>
  <c r="H10351" i="1"/>
  <c r="F6460" i="1"/>
  <c r="G6460" i="1"/>
  <c r="H6460" i="1"/>
  <c r="F9567" i="1"/>
  <c r="G9567" i="1"/>
  <c r="H9567" i="1"/>
  <c r="F6461" i="1"/>
  <c r="G6461" i="1"/>
  <c r="H6461" i="1"/>
  <c r="F2131" i="1"/>
  <c r="G2131" i="1"/>
  <c r="H2131" i="1"/>
  <c r="F7551" i="1"/>
  <c r="G7551" i="1"/>
  <c r="H7551" i="1"/>
  <c r="F2132" i="1"/>
  <c r="G2132" i="1"/>
  <c r="H2132" i="1"/>
  <c r="F742" i="1"/>
  <c r="G742" i="1"/>
  <c r="H742" i="1"/>
  <c r="F2133" i="1"/>
  <c r="G2133" i="1"/>
  <c r="H2133" i="1"/>
  <c r="F6462" i="1"/>
  <c r="G6462" i="1"/>
  <c r="H6462" i="1"/>
  <c r="F2134" i="1"/>
  <c r="G2134" i="1"/>
  <c r="H2134" i="1"/>
  <c r="F175" i="1"/>
  <c r="G175" i="1"/>
  <c r="H175" i="1"/>
  <c r="F5642" i="1"/>
  <c r="G5642" i="1"/>
  <c r="H5642" i="1"/>
  <c r="F9711" i="1"/>
  <c r="G9711" i="1"/>
  <c r="H9711" i="1"/>
  <c r="F2135" i="1"/>
  <c r="G2135" i="1"/>
  <c r="H2135" i="1"/>
  <c r="F743" i="1"/>
  <c r="G743" i="1"/>
  <c r="H743" i="1"/>
  <c r="F2136" i="1"/>
  <c r="G2136" i="1"/>
  <c r="H2136" i="1"/>
  <c r="F8593" i="1"/>
  <c r="G8593" i="1"/>
  <c r="H8593" i="1"/>
  <c r="F12192" i="1"/>
  <c r="G12192" i="1"/>
  <c r="H12192" i="1"/>
  <c r="F10946" i="1"/>
  <c r="G10946" i="1"/>
  <c r="H10946" i="1"/>
  <c r="F52" i="1"/>
  <c r="G52" i="1"/>
  <c r="H52" i="1"/>
  <c r="F10406" i="1"/>
  <c r="G10406" i="1"/>
  <c r="H10406" i="1"/>
  <c r="F10707" i="1"/>
  <c r="G10707" i="1"/>
  <c r="H10707" i="1"/>
  <c r="F6463" i="1"/>
  <c r="G6463" i="1"/>
  <c r="H6463" i="1"/>
  <c r="F6464" i="1"/>
  <c r="G6464" i="1"/>
  <c r="H6464" i="1"/>
  <c r="F6000" i="1"/>
  <c r="G6000" i="1"/>
  <c r="H6000" i="1"/>
  <c r="F6111" i="1"/>
  <c r="G6111" i="1"/>
  <c r="H6111" i="1"/>
  <c r="F12228" i="1"/>
  <c r="G12228" i="1"/>
  <c r="H12228" i="1"/>
  <c r="F2137" i="1"/>
  <c r="G2137" i="1"/>
  <c r="H2137" i="1"/>
  <c r="F6465" i="1"/>
  <c r="G6465" i="1"/>
  <c r="H6465" i="1"/>
  <c r="F7630" i="1"/>
  <c r="G7630" i="1"/>
  <c r="H7630" i="1"/>
  <c r="F2138" i="1"/>
  <c r="G2138" i="1"/>
  <c r="H2138" i="1"/>
  <c r="F2139" i="1"/>
  <c r="G2139" i="1"/>
  <c r="H2139" i="1"/>
  <c r="F9712" i="1"/>
  <c r="G9712" i="1"/>
  <c r="H9712" i="1"/>
  <c r="F2140" i="1"/>
  <c r="G2140" i="1"/>
  <c r="H2140" i="1"/>
  <c r="F7698" i="1"/>
  <c r="G7698" i="1"/>
  <c r="H7698" i="1"/>
  <c r="F11735" i="1"/>
  <c r="G11735" i="1"/>
  <c r="H11735" i="1"/>
  <c r="F7517" i="1"/>
  <c r="G7517" i="1"/>
  <c r="H7517" i="1"/>
  <c r="F2141" i="1"/>
  <c r="G2141" i="1"/>
  <c r="H2141" i="1"/>
  <c r="F249" i="1"/>
  <c r="G249" i="1"/>
  <c r="H249" i="1"/>
  <c r="F2142" i="1"/>
  <c r="G2142" i="1"/>
  <c r="H2142" i="1"/>
  <c r="F10126" i="1"/>
  <c r="G10126" i="1"/>
  <c r="H10126" i="1"/>
  <c r="F8814" i="1"/>
  <c r="G8814" i="1"/>
  <c r="H8814" i="1"/>
  <c r="F744" i="1"/>
  <c r="G744" i="1"/>
  <c r="H744" i="1"/>
  <c r="F6158" i="1"/>
  <c r="G6158" i="1"/>
  <c r="H6158" i="1"/>
  <c r="F2143" i="1"/>
  <c r="G2143" i="1"/>
  <c r="H2143" i="1"/>
  <c r="F11339" i="1"/>
  <c r="G11339" i="1"/>
  <c r="H11339" i="1"/>
  <c r="F8937" i="1"/>
  <c r="G8937" i="1"/>
  <c r="H8937" i="1"/>
  <c r="F11386" i="1"/>
  <c r="G11386" i="1"/>
  <c r="H11386" i="1"/>
  <c r="F2144" i="1"/>
  <c r="G2144" i="1"/>
  <c r="H2144" i="1"/>
  <c r="F6466" i="1"/>
  <c r="G6466" i="1"/>
  <c r="H6466" i="1"/>
  <c r="F66" i="1"/>
  <c r="G66" i="1"/>
  <c r="H66" i="1"/>
  <c r="F9568" i="1"/>
  <c r="G9568" i="1"/>
  <c r="H9568" i="1"/>
  <c r="F6467" i="1"/>
  <c r="G6467" i="1"/>
  <c r="H6467" i="1"/>
  <c r="F7814" i="1"/>
  <c r="G7814" i="1"/>
  <c r="H7814" i="1"/>
  <c r="F2145" i="1"/>
  <c r="G2145" i="1"/>
  <c r="H2145" i="1"/>
  <c r="F745" i="1"/>
  <c r="G745" i="1"/>
  <c r="H745" i="1"/>
  <c r="F2146" i="1"/>
  <c r="G2146" i="1"/>
  <c r="H2146" i="1"/>
  <c r="F11212" i="1"/>
  <c r="G11212" i="1"/>
  <c r="H11212" i="1"/>
  <c r="F2147" i="1"/>
  <c r="G2147" i="1"/>
  <c r="H2147" i="1"/>
  <c r="F746" i="1"/>
  <c r="G746" i="1"/>
  <c r="H746" i="1"/>
  <c r="F6468" i="1"/>
  <c r="G6468" i="1"/>
  <c r="H6468" i="1"/>
  <c r="F7815" i="1"/>
  <c r="G7815" i="1"/>
  <c r="H7815" i="1"/>
  <c r="F2148" i="1"/>
  <c r="G2148" i="1"/>
  <c r="H2148" i="1"/>
  <c r="F2149" i="1"/>
  <c r="G2149" i="1"/>
  <c r="H2149" i="1"/>
  <c r="F5738" i="1"/>
  <c r="G5738" i="1"/>
  <c r="H5738" i="1"/>
  <c r="F747" i="1"/>
  <c r="G747" i="1"/>
  <c r="H747" i="1"/>
  <c r="F5468" i="1"/>
  <c r="G5468" i="1"/>
  <c r="H5468" i="1"/>
  <c r="F11036" i="1"/>
  <c r="G11036" i="1"/>
  <c r="H11036" i="1"/>
  <c r="F748" i="1"/>
  <c r="G748" i="1"/>
  <c r="H748" i="1"/>
  <c r="F2150" i="1"/>
  <c r="G2150" i="1"/>
  <c r="H2150" i="1"/>
  <c r="F10697" i="1"/>
  <c r="G10697" i="1"/>
  <c r="H10697" i="1"/>
  <c r="F2151" i="1"/>
  <c r="G2151" i="1"/>
  <c r="H2151" i="1"/>
  <c r="F2152" i="1"/>
  <c r="G2152" i="1"/>
  <c r="H2152" i="1"/>
  <c r="F2153" i="1"/>
  <c r="G2153" i="1"/>
  <c r="H2153" i="1"/>
  <c r="F2154" i="1"/>
  <c r="G2154" i="1"/>
  <c r="H2154" i="1"/>
  <c r="F5739" i="1"/>
  <c r="G5739" i="1"/>
  <c r="H5739" i="1"/>
  <c r="F2155" i="1"/>
  <c r="G2155" i="1"/>
  <c r="H2155" i="1"/>
  <c r="F2156" i="1"/>
  <c r="G2156" i="1"/>
  <c r="H2156" i="1"/>
  <c r="F6469" i="1"/>
  <c r="G6469" i="1"/>
  <c r="H6469" i="1"/>
  <c r="F2157" i="1"/>
  <c r="G2157" i="1"/>
  <c r="H2157" i="1"/>
  <c r="F5660" i="1"/>
  <c r="G5660" i="1"/>
  <c r="H5660" i="1"/>
  <c r="F6470" i="1"/>
  <c r="G6470" i="1"/>
  <c r="H6470" i="1"/>
  <c r="F2158" i="1"/>
  <c r="G2158" i="1"/>
  <c r="H2158" i="1"/>
  <c r="F2159" i="1"/>
  <c r="G2159" i="1"/>
  <c r="H2159" i="1"/>
  <c r="F2160" i="1"/>
  <c r="G2160" i="1"/>
  <c r="H2160" i="1"/>
  <c r="F7566" i="1"/>
  <c r="G7566" i="1"/>
  <c r="H7566" i="1"/>
  <c r="F8212" i="1"/>
  <c r="G8212" i="1"/>
  <c r="H8212" i="1"/>
  <c r="F8938" i="1"/>
  <c r="G8938" i="1"/>
  <c r="H8938" i="1"/>
  <c r="F6471" i="1"/>
  <c r="G6471" i="1"/>
  <c r="H6471" i="1"/>
  <c r="F10370" i="1"/>
  <c r="G10370" i="1"/>
  <c r="H10370" i="1"/>
  <c r="F2161" i="1"/>
  <c r="G2161" i="1"/>
  <c r="H2161" i="1"/>
  <c r="F8667" i="1"/>
  <c r="G8667" i="1"/>
  <c r="H8667" i="1"/>
  <c r="F2162" i="1"/>
  <c r="G2162" i="1"/>
  <c r="H2162" i="1"/>
  <c r="F6472" i="1"/>
  <c r="G6472" i="1"/>
  <c r="H6472" i="1"/>
  <c r="F2163" i="1"/>
  <c r="G2163" i="1"/>
  <c r="H2163" i="1"/>
  <c r="F2164" i="1"/>
  <c r="G2164" i="1"/>
  <c r="H2164" i="1"/>
  <c r="F2165" i="1"/>
  <c r="G2165" i="1"/>
  <c r="H2165" i="1"/>
  <c r="F398" i="1"/>
  <c r="G398" i="1"/>
  <c r="H398" i="1"/>
  <c r="F6473" i="1"/>
  <c r="G6473" i="1"/>
  <c r="H6473" i="1"/>
  <c r="F8659" i="1"/>
  <c r="G8659" i="1"/>
  <c r="H8659" i="1"/>
  <c r="F10309" i="1"/>
  <c r="G10309" i="1"/>
  <c r="H10309" i="1"/>
  <c r="F2166" i="1"/>
  <c r="G2166" i="1"/>
  <c r="H2166" i="1"/>
  <c r="F8213" i="1"/>
  <c r="G8213" i="1"/>
  <c r="H8213" i="1"/>
  <c r="F2167" i="1"/>
  <c r="G2167" i="1"/>
  <c r="H2167" i="1"/>
  <c r="F399" i="1"/>
  <c r="G399" i="1"/>
  <c r="H399" i="1"/>
  <c r="F6474" i="1"/>
  <c r="G6474" i="1"/>
  <c r="H6474" i="1"/>
  <c r="F2168" i="1"/>
  <c r="G2168" i="1"/>
  <c r="H2168" i="1"/>
  <c r="F9337" i="1"/>
  <c r="G9337" i="1"/>
  <c r="H9337" i="1"/>
  <c r="F9490" i="1"/>
  <c r="G9490" i="1"/>
  <c r="H9490" i="1"/>
  <c r="F6475" i="1"/>
  <c r="G6475" i="1"/>
  <c r="H6475" i="1"/>
  <c r="F10623" i="1"/>
  <c r="G10623" i="1"/>
  <c r="H10623" i="1"/>
  <c r="F6476" i="1"/>
  <c r="G6476" i="1"/>
  <c r="H6476" i="1"/>
  <c r="F7547" i="1"/>
  <c r="G7547" i="1"/>
  <c r="H7547" i="1"/>
  <c r="F749" i="1"/>
  <c r="G749" i="1"/>
  <c r="H749" i="1"/>
  <c r="F2169" i="1"/>
  <c r="G2169" i="1"/>
  <c r="H2169" i="1"/>
  <c r="F2170" i="1"/>
  <c r="G2170" i="1"/>
  <c r="H2170" i="1"/>
  <c r="F2171" i="1"/>
  <c r="G2171" i="1"/>
  <c r="H2171" i="1"/>
  <c r="F6477" i="1"/>
  <c r="G6477" i="1"/>
  <c r="H6477" i="1"/>
  <c r="F10930" i="1"/>
  <c r="G10930" i="1"/>
  <c r="H10930" i="1"/>
  <c r="F750" i="1"/>
  <c r="G750" i="1"/>
  <c r="H750" i="1"/>
  <c r="F7631" i="1"/>
  <c r="G7631" i="1"/>
  <c r="H7631" i="1"/>
  <c r="F2172" i="1"/>
  <c r="G2172" i="1"/>
  <c r="H2172" i="1"/>
  <c r="F2173" i="1"/>
  <c r="G2173" i="1"/>
  <c r="H2173" i="1"/>
  <c r="F2174" i="1"/>
  <c r="G2174" i="1"/>
  <c r="H2174" i="1"/>
  <c r="F2175" i="1"/>
  <c r="G2175" i="1"/>
  <c r="H2175" i="1"/>
  <c r="F12021" i="1"/>
  <c r="G12021" i="1"/>
  <c r="H12021" i="1"/>
  <c r="F9569" i="1"/>
  <c r="G9569" i="1"/>
  <c r="H9569" i="1"/>
  <c r="F9713" i="1"/>
  <c r="G9713" i="1"/>
  <c r="H9713" i="1"/>
  <c r="F400" i="1"/>
  <c r="G400" i="1"/>
  <c r="H400" i="1"/>
  <c r="F12206" i="1"/>
  <c r="G12206" i="1"/>
  <c r="H12206" i="1"/>
  <c r="F7816" i="1"/>
  <c r="G7816" i="1"/>
  <c r="H7816" i="1"/>
  <c r="F10537" i="1"/>
  <c r="G10537" i="1"/>
  <c r="H10537" i="1"/>
  <c r="F2176" i="1"/>
  <c r="G2176" i="1"/>
  <c r="H2176" i="1"/>
  <c r="F2177" i="1"/>
  <c r="G2177" i="1"/>
  <c r="H2177" i="1"/>
  <c r="F9118" i="1"/>
  <c r="G9118" i="1"/>
  <c r="H9118" i="1"/>
  <c r="F2178" i="1"/>
  <c r="G2178" i="1"/>
  <c r="H2178" i="1"/>
  <c r="F2179" i="1"/>
  <c r="G2179" i="1"/>
  <c r="H2179" i="1"/>
  <c r="F401" i="1"/>
  <c r="G401" i="1"/>
  <c r="H401" i="1"/>
  <c r="F10538" i="1"/>
  <c r="G10538" i="1"/>
  <c r="H10538" i="1"/>
  <c r="F11678" i="1"/>
  <c r="G11678" i="1"/>
  <c r="H11678" i="1"/>
  <c r="F2180" i="1"/>
  <c r="G2180" i="1"/>
  <c r="H2180" i="1"/>
  <c r="F47" i="1"/>
  <c r="G47" i="1"/>
  <c r="H47" i="1"/>
  <c r="F2181" i="1"/>
  <c r="G2181" i="1"/>
  <c r="H2181" i="1"/>
  <c r="F10627" i="1"/>
  <c r="G10627" i="1"/>
  <c r="H10627" i="1"/>
  <c r="F5978" i="1"/>
  <c r="G5978" i="1"/>
  <c r="H5978" i="1"/>
  <c r="F9382" i="1"/>
  <c r="G9382" i="1"/>
  <c r="H9382" i="1"/>
  <c r="F2182" i="1"/>
  <c r="G2182" i="1"/>
  <c r="H2182" i="1"/>
  <c r="F2183" i="1"/>
  <c r="G2183" i="1"/>
  <c r="H2183" i="1"/>
  <c r="F6478" i="1"/>
  <c r="G6478" i="1"/>
  <c r="H6478" i="1"/>
  <c r="F751" i="1"/>
  <c r="G751" i="1"/>
  <c r="H751" i="1"/>
  <c r="F5569" i="1"/>
  <c r="G5569" i="1"/>
  <c r="H5569" i="1"/>
  <c r="F2184" i="1"/>
  <c r="G2184" i="1"/>
  <c r="H2184" i="1"/>
  <c r="F2185" i="1"/>
  <c r="G2185" i="1"/>
  <c r="H2185" i="1"/>
  <c r="F6479" i="1"/>
  <c r="G6479" i="1"/>
  <c r="H6479" i="1"/>
  <c r="F2186" i="1"/>
  <c r="G2186" i="1"/>
  <c r="H2186" i="1"/>
  <c r="F250" i="1"/>
  <c r="G250" i="1"/>
  <c r="H250" i="1"/>
  <c r="F5509" i="1"/>
  <c r="G5509" i="1"/>
  <c r="H5509" i="1"/>
  <c r="F9046" i="1"/>
  <c r="G9046" i="1"/>
  <c r="H9046" i="1"/>
  <c r="F2187" i="1"/>
  <c r="G2187" i="1"/>
  <c r="H2187" i="1"/>
  <c r="F2188" i="1"/>
  <c r="G2188" i="1"/>
  <c r="H2188" i="1"/>
  <c r="F2189" i="1"/>
  <c r="G2189" i="1"/>
  <c r="H2189" i="1"/>
  <c r="F2190" i="1"/>
  <c r="G2190" i="1"/>
  <c r="H2190" i="1"/>
  <c r="F53" i="1"/>
  <c r="G53" i="1"/>
  <c r="H53" i="1"/>
  <c r="F11388" i="1"/>
  <c r="G11388" i="1"/>
  <c r="H11388" i="1"/>
  <c r="F11680" i="1"/>
  <c r="G11680" i="1"/>
  <c r="H11680" i="1"/>
  <c r="F5540" i="1"/>
  <c r="G5540" i="1"/>
  <c r="H5540" i="1"/>
  <c r="F6480" i="1"/>
  <c r="G6480" i="1"/>
  <c r="H6480" i="1"/>
  <c r="F2191" i="1"/>
  <c r="G2191" i="1"/>
  <c r="H2191" i="1"/>
  <c r="F11286" i="1"/>
  <c r="G11286" i="1"/>
  <c r="H11286" i="1"/>
  <c r="F6481" i="1"/>
  <c r="G6481" i="1"/>
  <c r="H6481" i="1"/>
  <c r="F9328" i="1"/>
  <c r="G9328" i="1"/>
  <c r="H9328" i="1"/>
  <c r="F10350" i="1"/>
  <c r="G10350" i="1"/>
  <c r="H10350" i="1"/>
  <c r="F6482" i="1"/>
  <c r="G6482" i="1"/>
  <c r="H6482" i="1"/>
  <c r="F9655" i="1"/>
  <c r="G9655" i="1"/>
  <c r="H9655" i="1"/>
  <c r="F6483" i="1"/>
  <c r="G6483" i="1"/>
  <c r="H6483" i="1"/>
  <c r="F9119" i="1"/>
  <c r="G9119" i="1"/>
  <c r="H9119" i="1"/>
  <c r="F2192" i="1"/>
  <c r="G2192" i="1"/>
  <c r="H2192" i="1"/>
  <c r="F2193" i="1"/>
  <c r="G2193" i="1"/>
  <c r="H2193" i="1"/>
  <c r="F402" i="1"/>
  <c r="G402" i="1"/>
  <c r="H402" i="1"/>
  <c r="F8594" i="1"/>
  <c r="G8594" i="1"/>
  <c r="H8594" i="1"/>
  <c r="F2194" i="1"/>
  <c r="G2194" i="1"/>
  <c r="H2194" i="1"/>
  <c r="F2195" i="1"/>
  <c r="G2195" i="1"/>
  <c r="H2195" i="1"/>
  <c r="F2196" i="1"/>
  <c r="G2196" i="1"/>
  <c r="H2196" i="1"/>
  <c r="F7632" i="1"/>
  <c r="G7632" i="1"/>
  <c r="H7632" i="1"/>
  <c r="F6484" i="1"/>
  <c r="G6484" i="1"/>
  <c r="H6484" i="1"/>
  <c r="F2197" i="1"/>
  <c r="G2197" i="1"/>
  <c r="H2197" i="1"/>
  <c r="F2198" i="1"/>
  <c r="G2198" i="1"/>
  <c r="H2198" i="1"/>
  <c r="F5740" i="1"/>
  <c r="G5740" i="1"/>
  <c r="H5740" i="1"/>
  <c r="F11994" i="1"/>
  <c r="G11994" i="1"/>
  <c r="H11994" i="1"/>
  <c r="F11271" i="1"/>
  <c r="G11271" i="1"/>
  <c r="H11271" i="1"/>
  <c r="F7992" i="1"/>
  <c r="G7992" i="1"/>
  <c r="H7992" i="1"/>
  <c r="F8595" i="1"/>
  <c r="G8595" i="1"/>
  <c r="H8595" i="1"/>
  <c r="F403" i="1"/>
  <c r="G403" i="1"/>
  <c r="H403" i="1"/>
  <c r="F752" i="1"/>
  <c r="G752" i="1"/>
  <c r="H752" i="1"/>
  <c r="F11935" i="1"/>
  <c r="G11935" i="1"/>
  <c r="H11935" i="1"/>
  <c r="F6159" i="1"/>
  <c r="G6159" i="1"/>
  <c r="H6159" i="1"/>
  <c r="F11088" i="1"/>
  <c r="G11088" i="1"/>
  <c r="H11088" i="1"/>
  <c r="F753" i="1"/>
  <c r="G753" i="1"/>
  <c r="H753" i="1"/>
  <c r="F404" i="1"/>
  <c r="G404" i="1"/>
  <c r="H404" i="1"/>
  <c r="F754" i="1"/>
  <c r="G754" i="1"/>
  <c r="H754" i="1"/>
  <c r="F2199" i="1"/>
  <c r="G2199" i="1"/>
  <c r="H2199" i="1"/>
  <c r="F6485" i="1"/>
  <c r="G6485" i="1"/>
  <c r="H6485" i="1"/>
  <c r="F755" i="1"/>
  <c r="G755" i="1"/>
  <c r="H755" i="1"/>
  <c r="F6486" i="1"/>
  <c r="G6486" i="1"/>
  <c r="H6486" i="1"/>
  <c r="F2200" i="1"/>
  <c r="G2200" i="1"/>
  <c r="H2200" i="1"/>
  <c r="F2201" i="1"/>
  <c r="G2201" i="1"/>
  <c r="H2201" i="1"/>
  <c r="F12025" i="1"/>
  <c r="G12025" i="1"/>
  <c r="H12025" i="1"/>
  <c r="F7567" i="1"/>
  <c r="G7567" i="1"/>
  <c r="H7567" i="1"/>
  <c r="F2202" i="1"/>
  <c r="G2202" i="1"/>
  <c r="H2202" i="1"/>
  <c r="F2203" i="1"/>
  <c r="G2203" i="1"/>
  <c r="H2203" i="1"/>
  <c r="F2204" i="1"/>
  <c r="G2204" i="1"/>
  <c r="H2204" i="1"/>
  <c r="F7993" i="1"/>
  <c r="G7993" i="1"/>
  <c r="H7993" i="1"/>
  <c r="F11721" i="1"/>
  <c r="G11721" i="1"/>
  <c r="H11721" i="1"/>
  <c r="F9537" i="1"/>
  <c r="G9537" i="1"/>
  <c r="H9537" i="1"/>
  <c r="F10808" i="1"/>
  <c r="G10808" i="1"/>
  <c r="H10808" i="1"/>
  <c r="F756" i="1"/>
  <c r="G756" i="1"/>
  <c r="H756" i="1"/>
  <c r="F11501" i="1"/>
  <c r="G11501" i="1"/>
  <c r="H11501" i="1"/>
  <c r="F2205" i="1"/>
  <c r="G2205" i="1"/>
  <c r="H2205" i="1"/>
  <c r="F8214" i="1"/>
  <c r="G8214" i="1"/>
  <c r="H8214" i="1"/>
  <c r="F12150" i="1"/>
  <c r="G12150" i="1"/>
  <c r="H12150" i="1"/>
  <c r="F2206" i="1"/>
  <c r="G2206" i="1"/>
  <c r="H2206" i="1"/>
  <c r="F11713" i="1"/>
  <c r="G11713" i="1"/>
  <c r="H11713" i="1"/>
  <c r="F11704" i="1"/>
  <c r="G11704" i="1"/>
  <c r="H11704" i="1"/>
  <c r="F6487" i="1"/>
  <c r="G6487" i="1"/>
  <c r="H6487" i="1"/>
  <c r="F9120" i="1"/>
  <c r="G9120" i="1"/>
  <c r="H9120" i="1"/>
  <c r="F8832" i="1"/>
  <c r="G8832" i="1"/>
  <c r="H8832" i="1"/>
  <c r="F10281" i="1"/>
  <c r="G10281" i="1"/>
  <c r="H10281" i="1"/>
  <c r="F12218" i="1"/>
  <c r="G12218" i="1"/>
  <c r="H12218" i="1"/>
  <c r="F2207" i="1"/>
  <c r="G2207" i="1"/>
  <c r="H2207" i="1"/>
  <c r="F11509" i="1"/>
  <c r="G11509" i="1"/>
  <c r="H11509" i="1"/>
  <c r="F757" i="1"/>
  <c r="G757" i="1"/>
  <c r="H757" i="1"/>
  <c r="F758" i="1"/>
  <c r="G758" i="1"/>
  <c r="H758" i="1"/>
  <c r="F5979" i="1"/>
  <c r="G5979" i="1"/>
  <c r="H5979" i="1"/>
  <c r="F2208" i="1"/>
  <c r="G2208" i="1"/>
  <c r="H2208" i="1"/>
  <c r="F2209" i="1"/>
  <c r="G2209" i="1"/>
  <c r="H2209" i="1"/>
  <c r="F2210" i="1"/>
  <c r="G2210" i="1"/>
  <c r="H2210" i="1"/>
  <c r="F2211" i="1"/>
  <c r="G2211" i="1"/>
  <c r="H2211" i="1"/>
  <c r="F759" i="1"/>
  <c r="G759" i="1"/>
  <c r="H759" i="1"/>
  <c r="F10665" i="1"/>
  <c r="G10665" i="1"/>
  <c r="H10665" i="1"/>
  <c r="F2212" i="1"/>
  <c r="G2212" i="1"/>
  <c r="H2212" i="1"/>
  <c r="F5444" i="1"/>
  <c r="G5444" i="1"/>
  <c r="H5444" i="1"/>
  <c r="F2213" i="1"/>
  <c r="G2213" i="1"/>
  <c r="H2213" i="1"/>
  <c r="F12031" i="1"/>
  <c r="G12031" i="1"/>
  <c r="H12031" i="1"/>
  <c r="F9375" i="1"/>
  <c r="G9375" i="1"/>
  <c r="H9375" i="1"/>
  <c r="F2214" i="1"/>
  <c r="G2214" i="1"/>
  <c r="H2214" i="1"/>
  <c r="F12297" i="1"/>
  <c r="G12297" i="1"/>
  <c r="H12297" i="1"/>
  <c r="F9121" i="1"/>
  <c r="G9121" i="1"/>
  <c r="H9121" i="1"/>
  <c r="F2215" i="1"/>
  <c r="G2215" i="1"/>
  <c r="H2215" i="1"/>
  <c r="F6488" i="1"/>
  <c r="G6488" i="1"/>
  <c r="H6488" i="1"/>
  <c r="F2216" i="1"/>
  <c r="G2216" i="1"/>
  <c r="H2216" i="1"/>
  <c r="F11308" i="1"/>
  <c r="G11308" i="1"/>
  <c r="H11308" i="1"/>
  <c r="F6112" i="1"/>
  <c r="G6112" i="1"/>
  <c r="H6112" i="1"/>
  <c r="F11637" i="1"/>
  <c r="G11637" i="1"/>
  <c r="H11637" i="1"/>
  <c r="F6489" i="1"/>
  <c r="G6489" i="1"/>
  <c r="H6489" i="1"/>
  <c r="F6490" i="1"/>
  <c r="G6490" i="1"/>
  <c r="H6490" i="1"/>
  <c r="F6491" i="1"/>
  <c r="G6491" i="1"/>
  <c r="H6491" i="1"/>
  <c r="F8215" i="1"/>
  <c r="G8215" i="1"/>
  <c r="H8215" i="1"/>
  <c r="F2217" i="1"/>
  <c r="G2217" i="1"/>
  <c r="H2217" i="1"/>
  <c r="F2218" i="1"/>
  <c r="G2218" i="1"/>
  <c r="H2218" i="1"/>
  <c r="F6492" i="1"/>
  <c r="G6492" i="1"/>
  <c r="H6492" i="1"/>
  <c r="F12219" i="1"/>
  <c r="G12219" i="1"/>
  <c r="H12219" i="1"/>
  <c r="F12092" i="1"/>
  <c r="G12092" i="1"/>
  <c r="H12092" i="1"/>
  <c r="F8736" i="1"/>
  <c r="G8736" i="1"/>
  <c r="H8736" i="1"/>
  <c r="F6493" i="1"/>
  <c r="G6493" i="1"/>
  <c r="H6493" i="1"/>
  <c r="F6113" i="1"/>
  <c r="G6113" i="1"/>
  <c r="H6113" i="1"/>
  <c r="F8216" i="1"/>
  <c r="G8216" i="1"/>
  <c r="H8216" i="1"/>
  <c r="F6494" i="1"/>
  <c r="G6494" i="1"/>
  <c r="H6494" i="1"/>
  <c r="F2219" i="1"/>
  <c r="G2219" i="1"/>
  <c r="H2219" i="1"/>
  <c r="F6160" i="1"/>
  <c r="G6160" i="1"/>
  <c r="H6160" i="1"/>
  <c r="F2220" i="1"/>
  <c r="G2220" i="1"/>
  <c r="H2220" i="1"/>
  <c r="F8217" i="1"/>
  <c r="G8217" i="1"/>
  <c r="H8217" i="1"/>
  <c r="F9122" i="1"/>
  <c r="G9122" i="1"/>
  <c r="H9122" i="1"/>
  <c r="F760" i="1"/>
  <c r="G760" i="1"/>
  <c r="H760" i="1"/>
  <c r="F8218" i="1"/>
  <c r="G8218" i="1"/>
  <c r="H8218" i="1"/>
  <c r="F5974" i="1"/>
  <c r="G5974" i="1"/>
  <c r="H5974" i="1"/>
  <c r="F11505" i="1"/>
  <c r="G11505" i="1"/>
  <c r="H11505" i="1"/>
  <c r="F405" i="1"/>
  <c r="G405" i="1"/>
  <c r="H405" i="1"/>
  <c r="F2221" i="1"/>
  <c r="G2221" i="1"/>
  <c r="H2221" i="1"/>
  <c r="F2222" i="1"/>
  <c r="G2222" i="1"/>
  <c r="H2222" i="1"/>
  <c r="F9491" i="1"/>
  <c r="G9491" i="1"/>
  <c r="H9491" i="1"/>
  <c r="F406" i="1"/>
  <c r="G406" i="1"/>
  <c r="H406" i="1"/>
  <c r="F2223" i="1"/>
  <c r="G2223" i="1"/>
  <c r="H2223" i="1"/>
  <c r="F11490" i="1"/>
  <c r="G11490" i="1"/>
  <c r="H11490" i="1"/>
  <c r="F6161" i="1"/>
  <c r="G6161" i="1"/>
  <c r="H6161" i="1"/>
  <c r="F6495" i="1"/>
  <c r="G6495" i="1"/>
  <c r="H6495" i="1"/>
  <c r="F2224" i="1"/>
  <c r="G2224" i="1"/>
  <c r="H2224" i="1"/>
  <c r="F10349" i="1"/>
  <c r="G10349" i="1"/>
  <c r="H10349" i="1"/>
  <c r="F11022" i="1"/>
  <c r="G11022" i="1"/>
  <c r="H11022" i="1"/>
  <c r="F5492" i="1"/>
  <c r="G5492" i="1"/>
  <c r="H5492" i="1"/>
  <c r="F6162" i="1"/>
  <c r="G6162" i="1"/>
  <c r="H6162" i="1"/>
  <c r="F6114" i="1"/>
  <c r="G6114" i="1"/>
  <c r="H6114" i="1"/>
  <c r="F9831" i="1"/>
  <c r="G9831" i="1"/>
  <c r="H9831" i="1"/>
  <c r="F6496" i="1"/>
  <c r="G6496" i="1"/>
  <c r="H6496" i="1"/>
  <c r="F2225" i="1"/>
  <c r="G2225" i="1"/>
  <c r="H2225" i="1"/>
  <c r="F251" i="1"/>
  <c r="G251" i="1"/>
  <c r="H251" i="1"/>
  <c r="F12066" i="1"/>
  <c r="G12066" i="1"/>
  <c r="H12066" i="1"/>
  <c r="F2226" i="1"/>
  <c r="G2226" i="1"/>
  <c r="H2226" i="1"/>
  <c r="F7690" i="1"/>
  <c r="G7690" i="1"/>
  <c r="H7690" i="1"/>
  <c r="F761" i="1"/>
  <c r="G761" i="1"/>
  <c r="H761" i="1"/>
  <c r="F9714" i="1"/>
  <c r="G9714" i="1"/>
  <c r="H9714" i="1"/>
  <c r="F2227" i="1"/>
  <c r="G2227" i="1"/>
  <c r="H2227" i="1"/>
  <c r="F2228" i="1"/>
  <c r="G2228" i="1"/>
  <c r="H2228" i="1"/>
  <c r="F9656" i="1"/>
  <c r="G9656" i="1"/>
  <c r="H9656" i="1"/>
  <c r="F8219" i="1"/>
  <c r="G8219" i="1"/>
  <c r="H8219" i="1"/>
  <c r="F762" i="1"/>
  <c r="G762" i="1"/>
  <c r="H762" i="1"/>
  <c r="F6497" i="1"/>
  <c r="G6497" i="1"/>
  <c r="H6497" i="1"/>
  <c r="F5741" i="1"/>
  <c r="G5741" i="1"/>
  <c r="H5741" i="1"/>
  <c r="F6498" i="1"/>
  <c r="G6498" i="1"/>
  <c r="H6498" i="1"/>
  <c r="F2229" i="1"/>
  <c r="G2229" i="1"/>
  <c r="H2229" i="1"/>
  <c r="F2230" i="1"/>
  <c r="G2230" i="1"/>
  <c r="H2230" i="1"/>
  <c r="F7817" i="1"/>
  <c r="G7817" i="1"/>
  <c r="H7817" i="1"/>
  <c r="F8220" i="1"/>
  <c r="G8220" i="1"/>
  <c r="H8220" i="1"/>
  <c r="F10914" i="1"/>
  <c r="G10914" i="1"/>
  <c r="H10914" i="1"/>
  <c r="F2231" i="1"/>
  <c r="G2231" i="1"/>
  <c r="H2231" i="1"/>
  <c r="F6499" i="1"/>
  <c r="G6499" i="1"/>
  <c r="H6499" i="1"/>
  <c r="F763" i="1"/>
  <c r="G763" i="1"/>
  <c r="H763" i="1"/>
  <c r="F2232" i="1"/>
  <c r="G2232" i="1"/>
  <c r="H2232" i="1"/>
  <c r="F10771" i="1"/>
  <c r="G10771" i="1"/>
  <c r="H10771" i="1"/>
  <c r="F2233" i="1"/>
  <c r="G2233" i="1"/>
  <c r="H2233" i="1"/>
  <c r="F6500" i="1"/>
  <c r="G6500" i="1"/>
  <c r="H6500" i="1"/>
  <c r="F10817" i="1"/>
  <c r="G10817" i="1"/>
  <c r="H10817" i="1"/>
  <c r="F10275" i="1"/>
  <c r="G10275" i="1"/>
  <c r="H10275" i="1"/>
  <c r="F11" i="1"/>
  <c r="G11" i="1"/>
  <c r="H11" i="1"/>
  <c r="F2234" i="1"/>
  <c r="G2234" i="1"/>
  <c r="H2234" i="1"/>
  <c r="F2235" i="1"/>
  <c r="G2235" i="1"/>
  <c r="H2235" i="1"/>
  <c r="F8089" i="1"/>
  <c r="G8089" i="1"/>
  <c r="H8089" i="1"/>
  <c r="F2236" i="1"/>
  <c r="G2236" i="1"/>
  <c r="H2236" i="1"/>
  <c r="F5742" i="1"/>
  <c r="G5742" i="1"/>
  <c r="H5742" i="1"/>
  <c r="F2237" i="1"/>
  <c r="G2237" i="1"/>
  <c r="H2237" i="1"/>
  <c r="F2238" i="1"/>
  <c r="G2238" i="1"/>
  <c r="H2238" i="1"/>
  <c r="F764" i="1"/>
  <c r="G764" i="1"/>
  <c r="H764" i="1"/>
  <c r="F132" i="1"/>
  <c r="G132" i="1"/>
  <c r="H132" i="1"/>
  <c r="F8221" i="1"/>
  <c r="G8221" i="1"/>
  <c r="H8221" i="1"/>
  <c r="F2239" i="1"/>
  <c r="G2239" i="1"/>
  <c r="H2239" i="1"/>
  <c r="F765" i="1"/>
  <c r="G765" i="1"/>
  <c r="H765" i="1"/>
  <c r="F2240" i="1"/>
  <c r="G2240" i="1"/>
  <c r="H2240" i="1"/>
  <c r="F5743" i="1"/>
  <c r="G5743" i="1"/>
  <c r="H5743" i="1"/>
  <c r="F8794" i="1"/>
  <c r="G8794" i="1"/>
  <c r="H8794" i="1"/>
  <c r="F2241" i="1"/>
  <c r="G2241" i="1"/>
  <c r="H2241" i="1"/>
  <c r="F6501" i="1"/>
  <c r="G6501" i="1"/>
  <c r="H6501" i="1"/>
  <c r="F2242" i="1"/>
  <c r="G2242" i="1"/>
  <c r="H2242" i="1"/>
  <c r="F9920" i="1"/>
  <c r="G9920" i="1"/>
  <c r="H9920" i="1"/>
  <c r="F7818" i="1"/>
  <c r="G7818" i="1"/>
  <c r="H7818" i="1"/>
  <c r="F6502" i="1"/>
  <c r="G6502" i="1"/>
  <c r="H6502" i="1"/>
  <c r="F2243" i="1"/>
  <c r="G2243" i="1"/>
  <c r="H2243" i="1"/>
  <c r="F5570" i="1"/>
  <c r="G5570" i="1"/>
  <c r="H5570" i="1"/>
  <c r="F2244" i="1"/>
  <c r="G2244" i="1"/>
  <c r="H2244" i="1"/>
  <c r="F10017" i="1"/>
  <c r="G10017" i="1"/>
  <c r="H10017" i="1"/>
  <c r="F8222" i="1"/>
  <c r="G8222" i="1"/>
  <c r="H8222" i="1"/>
  <c r="F12110" i="1"/>
  <c r="G12110" i="1"/>
  <c r="H12110" i="1"/>
  <c r="F2245" i="1"/>
  <c r="G2245" i="1"/>
  <c r="H2245" i="1"/>
  <c r="F9383" i="1"/>
  <c r="G9383" i="1"/>
  <c r="H9383" i="1"/>
  <c r="F9666" i="1"/>
  <c r="G9666" i="1"/>
  <c r="H9666" i="1"/>
  <c r="F6503" i="1"/>
  <c r="G6503" i="1"/>
  <c r="H6503" i="1"/>
  <c r="F2246" i="1"/>
  <c r="G2246" i="1"/>
  <c r="H2246" i="1"/>
  <c r="F6504" i="1"/>
  <c r="G6504" i="1"/>
  <c r="H6504" i="1"/>
  <c r="F7713" i="1"/>
  <c r="G7713" i="1"/>
  <c r="H7713" i="1"/>
  <c r="F7819" i="1"/>
  <c r="G7819" i="1"/>
  <c r="H7819" i="1"/>
  <c r="F766" i="1"/>
  <c r="G766" i="1"/>
  <c r="H766" i="1"/>
  <c r="F5992" i="1"/>
  <c r="G5992" i="1"/>
  <c r="H5992" i="1"/>
  <c r="F2247" i="1"/>
  <c r="G2247" i="1"/>
  <c r="H2247" i="1"/>
  <c r="F2248" i="1"/>
  <c r="G2248" i="1"/>
  <c r="H2248" i="1"/>
  <c r="F2249" i="1"/>
  <c r="G2249" i="1"/>
  <c r="H2249" i="1"/>
  <c r="F407" i="1"/>
  <c r="G407" i="1"/>
  <c r="H407" i="1"/>
  <c r="F6505" i="1"/>
  <c r="G6505" i="1"/>
  <c r="H6505" i="1"/>
  <c r="F5744" i="1"/>
  <c r="G5744" i="1"/>
  <c r="H5744" i="1"/>
  <c r="F8939" i="1"/>
  <c r="G8939" i="1"/>
  <c r="H8939" i="1"/>
  <c r="F2250" i="1"/>
  <c r="G2250" i="1"/>
  <c r="H2250" i="1"/>
  <c r="F767" i="1"/>
  <c r="G767" i="1"/>
  <c r="H767" i="1"/>
  <c r="F2251" i="1"/>
  <c r="G2251" i="1"/>
  <c r="H2251" i="1"/>
  <c r="F768" i="1"/>
  <c r="G768" i="1"/>
  <c r="H768" i="1"/>
  <c r="F2252" i="1"/>
  <c r="G2252" i="1"/>
  <c r="H2252" i="1"/>
  <c r="F5674" i="1"/>
  <c r="G5674" i="1"/>
  <c r="H5674" i="1"/>
  <c r="F2253" i="1"/>
  <c r="G2253" i="1"/>
  <c r="H2253" i="1"/>
  <c r="F2254" i="1"/>
  <c r="G2254" i="1"/>
  <c r="H2254" i="1"/>
  <c r="F252" i="1"/>
  <c r="G252" i="1"/>
  <c r="H252" i="1"/>
  <c r="F6506" i="1"/>
  <c r="G6506" i="1"/>
  <c r="H6506" i="1"/>
  <c r="F8737" i="1"/>
  <c r="G8737" i="1"/>
  <c r="H8737" i="1"/>
  <c r="F10983" i="1"/>
  <c r="G10983" i="1"/>
  <c r="H10983" i="1"/>
  <c r="F2255" i="1"/>
  <c r="G2255" i="1"/>
  <c r="H2255" i="1"/>
  <c r="F2256" i="1"/>
  <c r="G2256" i="1"/>
  <c r="H2256" i="1"/>
  <c r="F2257" i="1"/>
  <c r="G2257" i="1"/>
  <c r="H2257" i="1"/>
  <c r="F6507" i="1"/>
  <c r="G6507" i="1"/>
  <c r="H6507" i="1"/>
  <c r="F5426" i="1"/>
  <c r="G5426" i="1"/>
  <c r="H5426" i="1"/>
  <c r="F2258" i="1"/>
  <c r="G2258" i="1"/>
  <c r="H2258" i="1"/>
  <c r="F2259" i="1"/>
  <c r="G2259" i="1"/>
  <c r="H2259" i="1"/>
  <c r="F8223" i="1"/>
  <c r="G8223" i="1"/>
  <c r="H8223" i="1"/>
  <c r="F12255" i="1"/>
  <c r="G12255" i="1"/>
  <c r="H12255" i="1"/>
  <c r="F6508" i="1"/>
  <c r="G6508" i="1"/>
  <c r="H6508" i="1"/>
  <c r="F6509" i="1"/>
  <c r="G6509" i="1"/>
  <c r="H6509" i="1"/>
  <c r="F5571" i="1"/>
  <c r="G5571" i="1"/>
  <c r="H5571" i="1"/>
  <c r="F5649" i="1"/>
  <c r="G5649" i="1"/>
  <c r="H5649" i="1"/>
  <c r="F6510" i="1"/>
  <c r="G6510" i="1"/>
  <c r="H6510" i="1"/>
  <c r="F8655" i="1"/>
  <c r="G8655" i="1"/>
  <c r="H8655" i="1"/>
  <c r="F6511" i="1"/>
  <c r="G6511" i="1"/>
  <c r="H6511" i="1"/>
  <c r="F8224" i="1"/>
  <c r="G8224" i="1"/>
  <c r="H8224" i="1"/>
  <c r="F2260" i="1"/>
  <c r="G2260" i="1"/>
  <c r="H2260" i="1"/>
  <c r="F11830" i="1"/>
  <c r="G11830" i="1"/>
  <c r="H11830" i="1"/>
  <c r="F5745" i="1"/>
  <c r="G5745" i="1"/>
  <c r="H5745" i="1"/>
  <c r="F2261" i="1"/>
  <c r="G2261" i="1"/>
  <c r="H2261" i="1"/>
  <c r="F2262" i="1"/>
  <c r="G2262" i="1"/>
  <c r="H2262" i="1"/>
  <c r="F2263" i="1"/>
  <c r="G2263" i="1"/>
  <c r="H2263" i="1"/>
  <c r="F253" i="1"/>
  <c r="G253" i="1"/>
  <c r="H253" i="1"/>
  <c r="F2264" i="1"/>
  <c r="G2264" i="1"/>
  <c r="H2264" i="1"/>
  <c r="F9715" i="1"/>
  <c r="G9715" i="1"/>
  <c r="H9715" i="1"/>
  <c r="F7633" i="1"/>
  <c r="G7633" i="1"/>
  <c r="H7633" i="1"/>
  <c r="F10018" i="1"/>
  <c r="G10018" i="1"/>
  <c r="H10018" i="1"/>
  <c r="F769" i="1"/>
  <c r="G769" i="1"/>
  <c r="H769" i="1"/>
  <c r="F29" i="1"/>
  <c r="G29" i="1"/>
  <c r="H29" i="1"/>
  <c r="F8106" i="1"/>
  <c r="G8106" i="1"/>
  <c r="H8106" i="1"/>
  <c r="F10067" i="1"/>
  <c r="G10067" i="1"/>
  <c r="H10067" i="1"/>
  <c r="F8225" i="1"/>
  <c r="G8225" i="1"/>
  <c r="H8225" i="1"/>
  <c r="F408" i="1"/>
  <c r="G408" i="1"/>
  <c r="H408" i="1"/>
  <c r="F2265" i="1"/>
  <c r="G2265" i="1"/>
  <c r="H2265" i="1"/>
  <c r="F5548" i="1"/>
  <c r="G5548" i="1"/>
  <c r="H5548" i="1"/>
  <c r="F2266" i="1"/>
  <c r="G2266" i="1"/>
  <c r="H2266" i="1"/>
  <c r="F5464" i="1"/>
  <c r="G5464" i="1"/>
  <c r="H5464" i="1"/>
  <c r="F12209" i="1"/>
  <c r="G12209" i="1"/>
  <c r="H12209" i="1"/>
  <c r="F12120" i="1"/>
  <c r="G12120" i="1"/>
  <c r="H12120" i="1"/>
  <c r="F6512" i="1"/>
  <c r="G6512" i="1"/>
  <c r="H6512" i="1"/>
  <c r="F2267" i="1"/>
  <c r="G2267" i="1"/>
  <c r="H2267" i="1"/>
  <c r="F8059" i="1"/>
  <c r="G8059" i="1"/>
  <c r="H8059" i="1"/>
  <c r="F8864" i="1"/>
  <c r="G8864" i="1"/>
  <c r="H8864" i="1"/>
  <c r="F10260" i="1"/>
  <c r="G10260" i="1"/>
  <c r="H10260" i="1"/>
  <c r="F2268" i="1"/>
  <c r="G2268" i="1"/>
  <c r="H2268" i="1"/>
  <c r="F2269" i="1"/>
  <c r="G2269" i="1"/>
  <c r="H2269" i="1"/>
  <c r="F770" i="1"/>
  <c r="G770" i="1"/>
  <c r="H770" i="1"/>
  <c r="F6513" i="1"/>
  <c r="G6513" i="1"/>
  <c r="H6513" i="1"/>
  <c r="F2270" i="1"/>
  <c r="G2270" i="1"/>
  <c r="H2270" i="1"/>
  <c r="F9359" i="1"/>
  <c r="G9359" i="1"/>
  <c r="H9359" i="1"/>
  <c r="F771" i="1"/>
  <c r="G771" i="1"/>
  <c r="H771" i="1"/>
  <c r="F9403" i="1"/>
  <c r="G9403" i="1"/>
  <c r="H9403" i="1"/>
  <c r="F11358" i="1"/>
  <c r="G11358" i="1"/>
  <c r="H11358" i="1"/>
  <c r="F2271" i="1"/>
  <c r="G2271" i="1"/>
  <c r="H2271" i="1"/>
  <c r="F10295" i="1"/>
  <c r="G10295" i="1"/>
  <c r="H10295" i="1"/>
  <c r="F8226" i="1"/>
  <c r="G8226" i="1"/>
  <c r="H8226" i="1"/>
  <c r="F9716" i="1"/>
  <c r="G9716" i="1"/>
  <c r="H9716" i="1"/>
  <c r="F2272" i="1"/>
  <c r="G2272" i="1"/>
  <c r="H2272" i="1"/>
  <c r="F9074" i="1"/>
  <c r="G9074" i="1"/>
  <c r="H9074" i="1"/>
  <c r="F2273" i="1"/>
  <c r="G2273" i="1"/>
  <c r="H2273" i="1"/>
  <c r="F2274" i="1"/>
  <c r="G2274" i="1"/>
  <c r="H2274" i="1"/>
  <c r="F2275" i="1"/>
  <c r="G2275" i="1"/>
  <c r="H2275" i="1"/>
  <c r="F6514" i="1"/>
  <c r="G6514" i="1"/>
  <c r="H6514" i="1"/>
  <c r="F6515" i="1"/>
  <c r="G6515" i="1"/>
  <c r="H6515" i="1"/>
  <c r="F6163" i="1"/>
  <c r="G6163" i="1"/>
  <c r="H6163" i="1"/>
  <c r="F6516" i="1"/>
  <c r="G6516" i="1"/>
  <c r="H6516" i="1"/>
  <c r="F772" i="1"/>
  <c r="G772" i="1"/>
  <c r="H772" i="1"/>
  <c r="F8227" i="1"/>
  <c r="G8227" i="1"/>
  <c r="H8227" i="1"/>
  <c r="F11030" i="1"/>
  <c r="G11030" i="1"/>
  <c r="H11030" i="1"/>
  <c r="F5993" i="1"/>
  <c r="G5993" i="1"/>
  <c r="H5993" i="1"/>
  <c r="F8596" i="1"/>
  <c r="G8596" i="1"/>
  <c r="H8596" i="1"/>
  <c r="F254" i="1"/>
  <c r="G254" i="1"/>
  <c r="H254" i="1"/>
  <c r="F8597" i="1"/>
  <c r="G8597" i="1"/>
  <c r="H8597" i="1"/>
  <c r="F6517" i="1"/>
  <c r="G6517" i="1"/>
  <c r="H6517" i="1"/>
  <c r="F2276" i="1"/>
  <c r="G2276" i="1"/>
  <c r="H2276" i="1"/>
  <c r="F2277" i="1"/>
  <c r="G2277" i="1"/>
  <c r="H2277" i="1"/>
  <c r="F8865" i="1"/>
  <c r="G8865" i="1"/>
  <c r="H8865" i="1"/>
  <c r="F11737" i="1"/>
  <c r="G11737" i="1"/>
  <c r="H11737" i="1"/>
  <c r="F11685" i="1"/>
  <c r="G11685" i="1"/>
  <c r="H11685" i="1"/>
  <c r="F2278" i="1"/>
  <c r="G2278" i="1"/>
  <c r="H2278" i="1"/>
  <c r="F10453" i="1"/>
  <c r="G10453" i="1"/>
  <c r="H10453" i="1"/>
  <c r="F2279" i="1"/>
  <c r="G2279" i="1"/>
  <c r="H2279" i="1"/>
  <c r="F2280" i="1"/>
  <c r="G2280" i="1"/>
  <c r="H2280" i="1"/>
  <c r="F9912" i="1"/>
  <c r="G9912" i="1"/>
  <c r="H9912" i="1"/>
  <c r="F9538" i="1"/>
  <c r="G9538" i="1"/>
  <c r="H9538" i="1"/>
  <c r="F8228" i="1"/>
  <c r="G8228" i="1"/>
  <c r="H8228" i="1"/>
  <c r="F2281" i="1"/>
  <c r="G2281" i="1"/>
  <c r="H2281" i="1"/>
  <c r="F10722" i="1"/>
  <c r="G10722" i="1"/>
  <c r="H10722" i="1"/>
  <c r="F176" i="1"/>
  <c r="G176" i="1"/>
  <c r="H176" i="1"/>
  <c r="F2282" i="1"/>
  <c r="G2282" i="1"/>
  <c r="H2282" i="1"/>
  <c r="F8866" i="1"/>
  <c r="G8866" i="1"/>
  <c r="H8866" i="1"/>
  <c r="F10365" i="1"/>
  <c r="G10365" i="1"/>
  <c r="H10365" i="1"/>
  <c r="F2283" i="1"/>
  <c r="G2283" i="1"/>
  <c r="H2283" i="1"/>
  <c r="F11124" i="1"/>
  <c r="G11124" i="1"/>
  <c r="H11124" i="1"/>
  <c r="F2284" i="1"/>
  <c r="G2284" i="1"/>
  <c r="H2284" i="1"/>
  <c r="F11681" i="1"/>
  <c r="G11681" i="1"/>
  <c r="H11681" i="1"/>
  <c r="F6518" i="1"/>
  <c r="G6518" i="1"/>
  <c r="H6518" i="1"/>
  <c r="F10611" i="1"/>
  <c r="G10611" i="1"/>
  <c r="H10611" i="1"/>
  <c r="F409" i="1"/>
  <c r="G409" i="1"/>
  <c r="H409" i="1"/>
  <c r="F9968" i="1"/>
  <c r="G9968" i="1"/>
  <c r="H9968" i="1"/>
  <c r="F8765" i="1"/>
  <c r="G8765" i="1"/>
  <c r="H8765" i="1"/>
  <c r="F9492" i="1"/>
  <c r="G9492" i="1"/>
  <c r="H9492" i="1"/>
  <c r="F2285" i="1"/>
  <c r="G2285" i="1"/>
  <c r="H2285" i="1"/>
  <c r="F2286" i="1"/>
  <c r="G2286" i="1"/>
  <c r="H2286" i="1"/>
  <c r="F5746" i="1"/>
  <c r="G5746" i="1"/>
  <c r="H5746" i="1"/>
  <c r="F2287" i="1"/>
  <c r="G2287" i="1"/>
  <c r="H2287" i="1"/>
  <c r="F8229" i="1"/>
  <c r="G8229" i="1"/>
  <c r="H8229" i="1"/>
  <c r="F2288" i="1"/>
  <c r="G2288" i="1"/>
  <c r="H2288" i="1"/>
  <c r="F255" i="1"/>
  <c r="G255" i="1"/>
  <c r="H255" i="1"/>
  <c r="F2289" i="1"/>
  <c r="G2289" i="1"/>
  <c r="H2289" i="1"/>
  <c r="F2290" i="1"/>
  <c r="G2290" i="1"/>
  <c r="H2290" i="1"/>
  <c r="F6519" i="1"/>
  <c r="G6519" i="1"/>
  <c r="H6519" i="1"/>
  <c r="F2291" i="1"/>
  <c r="G2291" i="1"/>
  <c r="H2291" i="1"/>
  <c r="F5747" i="1"/>
  <c r="G5747" i="1"/>
  <c r="H5747" i="1"/>
  <c r="F12042" i="1"/>
  <c r="G12042" i="1"/>
  <c r="H12042" i="1"/>
  <c r="F10784" i="1"/>
  <c r="G10784" i="1"/>
  <c r="H10784" i="1"/>
  <c r="F5572" i="1"/>
  <c r="G5572" i="1"/>
  <c r="H5572" i="1"/>
  <c r="F67" i="1"/>
  <c r="G67" i="1"/>
  <c r="H67" i="1"/>
  <c r="F410" i="1"/>
  <c r="G410" i="1"/>
  <c r="H410" i="1"/>
  <c r="F5748" i="1"/>
  <c r="G5748" i="1"/>
  <c r="H5748" i="1"/>
  <c r="F6520" i="1"/>
  <c r="G6520" i="1"/>
  <c r="H6520" i="1"/>
  <c r="F6521" i="1"/>
  <c r="G6521" i="1"/>
  <c r="H6521" i="1"/>
  <c r="F2292" i="1"/>
  <c r="G2292" i="1"/>
  <c r="H2292" i="1"/>
  <c r="F9717" i="1"/>
  <c r="G9717" i="1"/>
  <c r="H9717" i="1"/>
  <c r="F2293" i="1"/>
  <c r="G2293" i="1"/>
  <c r="H2293" i="1"/>
  <c r="F10399" i="1"/>
  <c r="G10399" i="1"/>
  <c r="H10399" i="1"/>
  <c r="F8738" i="1"/>
  <c r="G8738" i="1"/>
  <c r="H8738" i="1"/>
  <c r="F2294" i="1"/>
  <c r="G2294" i="1"/>
  <c r="H2294" i="1"/>
  <c r="F10068" i="1"/>
  <c r="G10068" i="1"/>
  <c r="H10068" i="1"/>
  <c r="F411" i="1"/>
  <c r="G411" i="1"/>
  <c r="H411" i="1"/>
  <c r="F773" i="1"/>
  <c r="G773" i="1"/>
  <c r="H773" i="1"/>
  <c r="F5749" i="1"/>
  <c r="G5749" i="1"/>
  <c r="H5749" i="1"/>
  <c r="F10167" i="1"/>
  <c r="G10167" i="1"/>
  <c r="H10167" i="1"/>
  <c r="F6522" i="1"/>
  <c r="G6522" i="1"/>
  <c r="H6522" i="1"/>
  <c r="F2295" i="1"/>
  <c r="G2295" i="1"/>
  <c r="H2295" i="1"/>
  <c r="F9338" i="1"/>
  <c r="G9338" i="1"/>
  <c r="H9338" i="1"/>
  <c r="F2296" i="1"/>
  <c r="G2296" i="1"/>
  <c r="H2296" i="1"/>
  <c r="F774" i="1"/>
  <c r="G774" i="1"/>
  <c r="H774" i="1"/>
  <c r="F2297" i="1"/>
  <c r="G2297" i="1"/>
  <c r="H2297" i="1"/>
  <c r="F2298" i="1"/>
  <c r="G2298" i="1"/>
  <c r="H2298" i="1"/>
  <c r="F775" i="1"/>
  <c r="G775" i="1"/>
  <c r="H775" i="1"/>
  <c r="F5510" i="1"/>
  <c r="G5510" i="1"/>
  <c r="H5510" i="1"/>
  <c r="F412" i="1"/>
  <c r="G412" i="1"/>
  <c r="H412" i="1"/>
  <c r="F7820" i="1"/>
  <c r="G7820" i="1"/>
  <c r="H7820" i="1"/>
  <c r="F5750" i="1"/>
  <c r="G5750" i="1"/>
  <c r="H5750" i="1"/>
  <c r="F7601" i="1"/>
  <c r="G7601" i="1"/>
  <c r="H7601" i="1"/>
  <c r="F5573" i="1"/>
  <c r="G5573" i="1"/>
  <c r="H5573" i="1"/>
  <c r="F8940" i="1"/>
  <c r="G8940" i="1"/>
  <c r="H8940" i="1"/>
  <c r="F7821" i="1"/>
  <c r="G7821" i="1"/>
  <c r="H7821" i="1"/>
  <c r="F2299" i="1"/>
  <c r="G2299" i="1"/>
  <c r="H2299" i="1"/>
  <c r="F2300" i="1"/>
  <c r="G2300" i="1"/>
  <c r="H2300" i="1"/>
  <c r="F2301" i="1"/>
  <c r="G2301" i="1"/>
  <c r="H2301" i="1"/>
  <c r="F8230" i="1"/>
  <c r="G8230" i="1"/>
  <c r="H8230" i="1"/>
  <c r="F2302" i="1"/>
  <c r="G2302" i="1"/>
  <c r="H2302" i="1"/>
  <c r="F2303" i="1"/>
  <c r="G2303" i="1"/>
  <c r="H2303" i="1"/>
  <c r="F10777" i="1"/>
  <c r="G10777" i="1"/>
  <c r="H10777" i="1"/>
  <c r="F9853" i="1"/>
  <c r="G9853" i="1"/>
  <c r="H9853" i="1"/>
  <c r="F7994" i="1"/>
  <c r="G7994" i="1"/>
  <c r="H7994" i="1"/>
  <c r="F2304" i="1"/>
  <c r="G2304" i="1"/>
  <c r="H2304" i="1"/>
  <c r="F9037" i="1"/>
  <c r="G9037" i="1"/>
  <c r="H9037" i="1"/>
  <c r="F2305" i="1"/>
  <c r="G2305" i="1"/>
  <c r="H2305" i="1"/>
  <c r="F5425" i="1"/>
  <c r="G5425" i="1"/>
  <c r="H5425" i="1"/>
  <c r="F12037" i="1"/>
  <c r="G12037" i="1"/>
  <c r="H12037" i="1"/>
  <c r="F8941" i="1"/>
  <c r="G8941" i="1"/>
  <c r="H8941" i="1"/>
  <c r="F6523" i="1"/>
  <c r="G6523" i="1"/>
  <c r="H6523" i="1"/>
  <c r="F413" i="1"/>
  <c r="G413" i="1"/>
  <c r="H413" i="1"/>
  <c r="F2306" i="1"/>
  <c r="G2306" i="1"/>
  <c r="H2306" i="1"/>
  <c r="F8769" i="1"/>
  <c r="G8769" i="1"/>
  <c r="H8769" i="1"/>
  <c r="F2307" i="1"/>
  <c r="G2307" i="1"/>
  <c r="H2307" i="1"/>
  <c r="F9718" i="1"/>
  <c r="G9718" i="1"/>
  <c r="H9718" i="1"/>
  <c r="F7585" i="1"/>
  <c r="G7585" i="1"/>
  <c r="H7585" i="1"/>
  <c r="F5980" i="1"/>
  <c r="G5980" i="1"/>
  <c r="H5980" i="1"/>
  <c r="F2308" i="1"/>
  <c r="G2308" i="1"/>
  <c r="H2308" i="1"/>
  <c r="F6524" i="1"/>
  <c r="G6524" i="1"/>
  <c r="H6524" i="1"/>
  <c r="F8231" i="1"/>
  <c r="G8231" i="1"/>
  <c r="H8231" i="1"/>
  <c r="F2309" i="1"/>
  <c r="G2309" i="1"/>
  <c r="H2309" i="1"/>
  <c r="F12229" i="1"/>
  <c r="G12229" i="1"/>
  <c r="H12229" i="1"/>
  <c r="F10613" i="1"/>
  <c r="G10613" i="1"/>
  <c r="H10613" i="1"/>
  <c r="F776" i="1"/>
  <c r="G776" i="1"/>
  <c r="H776" i="1"/>
  <c r="F11297" i="1"/>
  <c r="G11297" i="1"/>
  <c r="H11297" i="1"/>
  <c r="F777" i="1"/>
  <c r="G777" i="1"/>
  <c r="H777" i="1"/>
  <c r="F2310" i="1"/>
  <c r="G2310" i="1"/>
  <c r="H2310" i="1"/>
  <c r="F2311" i="1"/>
  <c r="G2311" i="1"/>
  <c r="H2311" i="1"/>
  <c r="F2312" i="1"/>
  <c r="G2312" i="1"/>
  <c r="H2312" i="1"/>
  <c r="F6525" i="1"/>
  <c r="G6525" i="1"/>
  <c r="H6525" i="1"/>
  <c r="F2313" i="1"/>
  <c r="G2313" i="1"/>
  <c r="H2313" i="1"/>
  <c r="F778" i="1"/>
  <c r="G778" i="1"/>
  <c r="H778" i="1"/>
  <c r="F2314" i="1"/>
  <c r="G2314" i="1"/>
  <c r="H2314" i="1"/>
  <c r="F11724" i="1"/>
  <c r="G11724" i="1"/>
  <c r="H11724" i="1"/>
  <c r="F11622" i="1"/>
  <c r="G11622" i="1"/>
  <c r="H11622" i="1"/>
  <c r="F6526" i="1"/>
  <c r="G6526" i="1"/>
  <c r="H6526" i="1"/>
  <c r="F779" i="1"/>
  <c r="G779" i="1"/>
  <c r="H779" i="1"/>
  <c r="F6001" i="1"/>
  <c r="G6001" i="1"/>
  <c r="H6001" i="1"/>
  <c r="F7995" i="1"/>
  <c r="G7995" i="1"/>
  <c r="H7995" i="1"/>
  <c r="F9123" i="1"/>
  <c r="G9123" i="1"/>
  <c r="H9123" i="1"/>
  <c r="F2315" i="1"/>
  <c r="G2315" i="1"/>
  <c r="H2315" i="1"/>
  <c r="F8232" i="1"/>
  <c r="G8232" i="1"/>
  <c r="H8232" i="1"/>
  <c r="F5977" i="1"/>
  <c r="G5977" i="1"/>
  <c r="H5977" i="1"/>
  <c r="F6527" i="1"/>
  <c r="G6527" i="1"/>
  <c r="H6527" i="1"/>
  <c r="F2316" i="1"/>
  <c r="G2316" i="1"/>
  <c r="H2316" i="1"/>
  <c r="F7996" i="1"/>
  <c r="G7996" i="1"/>
  <c r="H7996" i="1"/>
  <c r="F2317" i="1"/>
  <c r="G2317" i="1"/>
  <c r="H2317" i="1"/>
  <c r="F2318" i="1"/>
  <c r="G2318" i="1"/>
  <c r="H2318" i="1"/>
  <c r="F7822" i="1"/>
  <c r="G7822" i="1"/>
  <c r="H7822" i="1"/>
  <c r="F780" i="1"/>
  <c r="G780" i="1"/>
  <c r="H780" i="1"/>
  <c r="F7552" i="1"/>
  <c r="G7552" i="1"/>
  <c r="H7552" i="1"/>
  <c r="F2319" i="1"/>
  <c r="G2319" i="1"/>
  <c r="H2319" i="1"/>
  <c r="F2320" i="1"/>
  <c r="G2320" i="1"/>
  <c r="H2320" i="1"/>
  <c r="F2321" i="1"/>
  <c r="G2321" i="1"/>
  <c r="H2321" i="1"/>
  <c r="F11825" i="1"/>
  <c r="G11825" i="1"/>
  <c r="H11825" i="1"/>
  <c r="F2322" i="1"/>
  <c r="G2322" i="1"/>
  <c r="H2322" i="1"/>
  <c r="F2323" i="1"/>
  <c r="G2323" i="1"/>
  <c r="H2323" i="1"/>
  <c r="F781" i="1"/>
  <c r="G781" i="1"/>
  <c r="H781" i="1"/>
  <c r="F11506" i="1"/>
  <c r="G11506" i="1"/>
  <c r="H11506" i="1"/>
  <c r="F10785" i="1"/>
  <c r="G10785" i="1"/>
  <c r="H10785" i="1"/>
  <c r="F11800" i="1"/>
  <c r="G11800" i="1"/>
  <c r="H11800" i="1"/>
  <c r="F2324" i="1"/>
  <c r="G2324" i="1"/>
  <c r="H2324" i="1"/>
  <c r="F8233" i="1"/>
  <c r="G8233" i="1"/>
  <c r="H8233" i="1"/>
  <c r="F2325" i="1"/>
  <c r="G2325" i="1"/>
  <c r="H2325" i="1"/>
  <c r="F782" i="1"/>
  <c r="G782" i="1"/>
  <c r="H782" i="1"/>
  <c r="F2326" i="1"/>
  <c r="G2326" i="1"/>
  <c r="H2326" i="1"/>
  <c r="F2327" i="1"/>
  <c r="G2327" i="1"/>
  <c r="H2327" i="1"/>
  <c r="F2328" i="1"/>
  <c r="G2328" i="1"/>
  <c r="H2328" i="1"/>
  <c r="F9124" i="1"/>
  <c r="G9124" i="1"/>
  <c r="H9124" i="1"/>
  <c r="F2329" i="1"/>
  <c r="G2329" i="1"/>
  <c r="H2329" i="1"/>
  <c r="F2330" i="1"/>
  <c r="G2330" i="1"/>
  <c r="H2330" i="1"/>
  <c r="F9125" i="1"/>
  <c r="G9125" i="1"/>
  <c r="H9125" i="1"/>
  <c r="F2331" i="1"/>
  <c r="G2331" i="1"/>
  <c r="H2331" i="1"/>
  <c r="F7634" i="1"/>
  <c r="G7634" i="1"/>
  <c r="H7634" i="1"/>
  <c r="F10522" i="1"/>
  <c r="G10522" i="1"/>
  <c r="H10522" i="1"/>
  <c r="F2332" i="1"/>
  <c r="G2332" i="1"/>
  <c r="H2332" i="1"/>
  <c r="F9633" i="1"/>
  <c r="G9633" i="1"/>
  <c r="H9633" i="1"/>
  <c r="F133" i="1"/>
  <c r="G133" i="1"/>
  <c r="H133" i="1"/>
  <c r="F7823" i="1"/>
  <c r="G7823" i="1"/>
  <c r="H7823" i="1"/>
  <c r="F6528" i="1"/>
  <c r="G6528" i="1"/>
  <c r="H6528" i="1"/>
  <c r="F783" i="1"/>
  <c r="G783" i="1"/>
  <c r="H783" i="1"/>
  <c r="F11240" i="1"/>
  <c r="G11240" i="1"/>
  <c r="H11240" i="1"/>
  <c r="F8234" i="1"/>
  <c r="G8234" i="1"/>
  <c r="H8234" i="1"/>
  <c r="F2333" i="1"/>
  <c r="G2333" i="1"/>
  <c r="H2333" i="1"/>
  <c r="F6529" i="1"/>
  <c r="G6529" i="1"/>
  <c r="H6529" i="1"/>
  <c r="F784" i="1"/>
  <c r="G784" i="1"/>
  <c r="H784" i="1"/>
  <c r="F6530" i="1"/>
  <c r="G6530" i="1"/>
  <c r="H6530" i="1"/>
  <c r="F11970" i="1"/>
  <c r="G11970" i="1"/>
  <c r="H11970" i="1"/>
  <c r="F2334" i="1"/>
  <c r="G2334" i="1"/>
  <c r="H2334" i="1"/>
  <c r="F785" i="1"/>
  <c r="G785" i="1"/>
  <c r="H785" i="1"/>
  <c r="F7824" i="1"/>
  <c r="G7824" i="1"/>
  <c r="H7824" i="1"/>
  <c r="F5574" i="1"/>
  <c r="G5574" i="1"/>
  <c r="H5574" i="1"/>
  <c r="F6531" i="1"/>
  <c r="G6531" i="1"/>
  <c r="H6531" i="1"/>
  <c r="F134" i="1"/>
  <c r="G134" i="1"/>
  <c r="H134" i="1"/>
  <c r="F2335" i="1"/>
  <c r="G2335" i="1"/>
  <c r="H2335" i="1"/>
  <c r="F9719" i="1"/>
  <c r="G9719" i="1"/>
  <c r="H9719" i="1"/>
  <c r="F10568" i="1"/>
  <c r="G10568" i="1"/>
  <c r="H10568" i="1"/>
  <c r="F8942" i="1"/>
  <c r="G8942" i="1"/>
  <c r="H8942" i="1"/>
  <c r="F2336" i="1"/>
  <c r="G2336" i="1"/>
  <c r="H2336" i="1"/>
  <c r="F2337" i="1"/>
  <c r="G2337" i="1"/>
  <c r="H2337" i="1"/>
  <c r="F16" i="1"/>
  <c r="G16" i="1"/>
  <c r="H16" i="1"/>
  <c r="F6532" i="1"/>
  <c r="G6532" i="1"/>
  <c r="H6532" i="1"/>
  <c r="F2338" i="1"/>
  <c r="G2338" i="1"/>
  <c r="H2338" i="1"/>
  <c r="F10940" i="1"/>
  <c r="G10940" i="1"/>
  <c r="H10940" i="1"/>
  <c r="F9422" i="1"/>
  <c r="G9422" i="1"/>
  <c r="H9422" i="1"/>
  <c r="F7679" i="1"/>
  <c r="G7679" i="1"/>
  <c r="H7679" i="1"/>
  <c r="F6533" i="1"/>
  <c r="G6533" i="1"/>
  <c r="H6533" i="1"/>
  <c r="F11258" i="1"/>
  <c r="G11258" i="1"/>
  <c r="H11258" i="1"/>
  <c r="F11425" i="1"/>
  <c r="G11425" i="1"/>
  <c r="H11425" i="1"/>
  <c r="F2339" i="1"/>
  <c r="G2339" i="1"/>
  <c r="H2339" i="1"/>
  <c r="F8808" i="1"/>
  <c r="G8808" i="1"/>
  <c r="H8808" i="1"/>
  <c r="F10713" i="1"/>
  <c r="G10713" i="1"/>
  <c r="H10713" i="1"/>
  <c r="F6086" i="1"/>
  <c r="G6086" i="1"/>
  <c r="H6086" i="1"/>
  <c r="F2340" i="1"/>
  <c r="G2340" i="1"/>
  <c r="H2340" i="1"/>
  <c r="F5469" i="1"/>
  <c r="G5469" i="1"/>
  <c r="H5469" i="1"/>
  <c r="F11184" i="1"/>
  <c r="G11184" i="1"/>
  <c r="H11184" i="1"/>
  <c r="F2341" i="1"/>
  <c r="G2341" i="1"/>
  <c r="H2341" i="1"/>
  <c r="F7825" i="1"/>
  <c r="G7825" i="1"/>
  <c r="H7825" i="1"/>
  <c r="F2342" i="1"/>
  <c r="G2342" i="1"/>
  <c r="H2342" i="1"/>
  <c r="F7680" i="1"/>
  <c r="G7680" i="1"/>
  <c r="H7680" i="1"/>
  <c r="F2343" i="1"/>
  <c r="G2343" i="1"/>
  <c r="H2343" i="1"/>
  <c r="F10822" i="1"/>
  <c r="G10822" i="1"/>
  <c r="H10822" i="1"/>
  <c r="F2344" i="1"/>
  <c r="G2344" i="1"/>
  <c r="H2344" i="1"/>
  <c r="F2345" i="1"/>
  <c r="G2345" i="1"/>
  <c r="H2345" i="1"/>
  <c r="F6115" i="1"/>
  <c r="G6115" i="1"/>
  <c r="H6115" i="1"/>
  <c r="F11314" i="1"/>
  <c r="G11314" i="1"/>
  <c r="H11314" i="1"/>
  <c r="F2346" i="1"/>
  <c r="G2346" i="1"/>
  <c r="H2346" i="1"/>
  <c r="F2347" i="1"/>
  <c r="G2347" i="1"/>
  <c r="H2347" i="1"/>
  <c r="F2348" i="1"/>
  <c r="G2348" i="1"/>
  <c r="H2348" i="1"/>
  <c r="F10168" i="1"/>
  <c r="G10168" i="1"/>
  <c r="H10168" i="1"/>
  <c r="F2349" i="1"/>
  <c r="G2349" i="1"/>
  <c r="H2349" i="1"/>
  <c r="F7826" i="1"/>
  <c r="G7826" i="1"/>
  <c r="H7826" i="1"/>
  <c r="F6534" i="1"/>
  <c r="G6534" i="1"/>
  <c r="H6534" i="1"/>
  <c r="F9384" i="1"/>
  <c r="G9384" i="1"/>
  <c r="H9384" i="1"/>
  <c r="F786" i="1"/>
  <c r="G786" i="1"/>
  <c r="H786" i="1"/>
  <c r="F11015" i="1"/>
  <c r="G11015" i="1"/>
  <c r="H11015" i="1"/>
  <c r="F6116" i="1"/>
  <c r="G6116" i="1"/>
  <c r="H6116" i="1"/>
  <c r="F2350" i="1"/>
  <c r="G2350" i="1"/>
  <c r="H2350" i="1"/>
  <c r="F11019" i="1"/>
  <c r="G11019" i="1"/>
  <c r="H11019" i="1"/>
  <c r="F7827" i="1"/>
  <c r="G7827" i="1"/>
  <c r="H7827" i="1"/>
  <c r="F2351" i="1"/>
  <c r="G2351" i="1"/>
  <c r="H2351" i="1"/>
  <c r="F177" i="1"/>
  <c r="G177" i="1"/>
  <c r="H177" i="1"/>
  <c r="F2352" i="1"/>
  <c r="G2352" i="1"/>
  <c r="H2352" i="1"/>
  <c r="F256" i="1"/>
  <c r="G256" i="1"/>
  <c r="H256" i="1"/>
  <c r="F414" i="1"/>
  <c r="G414" i="1"/>
  <c r="H414" i="1"/>
  <c r="F8235" i="1"/>
  <c r="G8235" i="1"/>
  <c r="H8235" i="1"/>
  <c r="F9948" i="1"/>
  <c r="G9948" i="1"/>
  <c r="H9948" i="1"/>
  <c r="F2353" i="1"/>
  <c r="G2353" i="1"/>
  <c r="H2353" i="1"/>
  <c r="F2354" i="1"/>
  <c r="G2354" i="1"/>
  <c r="H2354" i="1"/>
  <c r="F6535" i="1"/>
  <c r="G6535" i="1"/>
  <c r="H6535" i="1"/>
  <c r="F7730" i="1"/>
  <c r="G7730" i="1"/>
  <c r="H7730" i="1"/>
  <c r="F10019" i="1"/>
  <c r="G10019" i="1"/>
  <c r="H10019" i="1"/>
  <c r="F6536" i="1"/>
  <c r="G6536" i="1"/>
  <c r="H6536" i="1"/>
  <c r="F787" i="1"/>
  <c r="G787" i="1"/>
  <c r="H787" i="1"/>
  <c r="F788" i="1"/>
  <c r="G788" i="1"/>
  <c r="H788" i="1"/>
  <c r="F9890" i="1"/>
  <c r="G9890" i="1"/>
  <c r="H9890" i="1"/>
  <c r="F6537" i="1"/>
  <c r="G6537" i="1"/>
  <c r="H6537" i="1"/>
  <c r="F5575" i="1"/>
  <c r="G5575" i="1"/>
  <c r="H5575" i="1"/>
  <c r="F2355" i="1"/>
  <c r="G2355" i="1"/>
  <c r="H2355" i="1"/>
  <c r="F2356" i="1"/>
  <c r="G2356" i="1"/>
  <c r="H2356" i="1"/>
  <c r="F257" i="1"/>
  <c r="G257" i="1"/>
  <c r="H257" i="1"/>
  <c r="F10276" i="1"/>
  <c r="G10276" i="1"/>
  <c r="H10276" i="1"/>
  <c r="F2357" i="1"/>
  <c r="G2357" i="1"/>
  <c r="H2357" i="1"/>
  <c r="F2358" i="1"/>
  <c r="G2358" i="1"/>
  <c r="H2358" i="1"/>
  <c r="F2359" i="1"/>
  <c r="G2359" i="1"/>
  <c r="H2359" i="1"/>
  <c r="F6538" i="1"/>
  <c r="G6538" i="1"/>
  <c r="H6538" i="1"/>
  <c r="F6164" i="1"/>
  <c r="G6164" i="1"/>
  <c r="H6164" i="1"/>
  <c r="F8066" i="1"/>
  <c r="G8066" i="1"/>
  <c r="H8066" i="1"/>
  <c r="F2360" i="1"/>
  <c r="G2360" i="1"/>
  <c r="H2360" i="1"/>
  <c r="F7770" i="1"/>
  <c r="G7770" i="1"/>
  <c r="H7770" i="1"/>
  <c r="F6539" i="1"/>
  <c r="G6539" i="1"/>
  <c r="H6539" i="1"/>
  <c r="F6540" i="1"/>
  <c r="G6540" i="1"/>
  <c r="H6540" i="1"/>
  <c r="F2361" i="1"/>
  <c r="G2361" i="1"/>
  <c r="H2361" i="1"/>
  <c r="F6541" i="1"/>
  <c r="G6541" i="1"/>
  <c r="H6541" i="1"/>
  <c r="F8841" i="1"/>
  <c r="G8841" i="1"/>
  <c r="H8841" i="1"/>
  <c r="F2362" i="1"/>
  <c r="G2362" i="1"/>
  <c r="H2362" i="1"/>
  <c r="F9126" i="1"/>
  <c r="G9126" i="1"/>
  <c r="H9126" i="1"/>
  <c r="F415" i="1"/>
  <c r="G415" i="1"/>
  <c r="H415" i="1"/>
  <c r="F789" i="1"/>
  <c r="G789" i="1"/>
  <c r="H789" i="1"/>
  <c r="F6542" i="1"/>
  <c r="G6542" i="1"/>
  <c r="H6542" i="1"/>
  <c r="F2363" i="1"/>
  <c r="G2363" i="1"/>
  <c r="H2363" i="1"/>
  <c r="F10569" i="1"/>
  <c r="G10569" i="1"/>
  <c r="H10569" i="1"/>
  <c r="F2364" i="1"/>
  <c r="G2364" i="1"/>
  <c r="H2364" i="1"/>
  <c r="F10614" i="1"/>
  <c r="G10614" i="1"/>
  <c r="H10614" i="1"/>
  <c r="F2365" i="1"/>
  <c r="G2365" i="1"/>
  <c r="H2365" i="1"/>
  <c r="F416" i="1"/>
  <c r="G416" i="1"/>
  <c r="H416" i="1"/>
  <c r="F790" i="1"/>
  <c r="G790" i="1"/>
  <c r="H790" i="1"/>
  <c r="F791" i="1"/>
  <c r="G791" i="1"/>
  <c r="H791" i="1"/>
  <c r="F2366" i="1"/>
  <c r="G2366" i="1"/>
  <c r="H2366" i="1"/>
  <c r="F258" i="1"/>
  <c r="G258" i="1"/>
  <c r="H258" i="1"/>
  <c r="F792" i="1"/>
  <c r="G792" i="1"/>
  <c r="H792" i="1"/>
  <c r="F6543" i="1"/>
  <c r="G6543" i="1"/>
  <c r="H6543" i="1"/>
  <c r="F6544" i="1"/>
  <c r="G6544" i="1"/>
  <c r="H6544" i="1"/>
  <c r="F2367" i="1"/>
  <c r="G2367" i="1"/>
  <c r="H2367" i="1"/>
  <c r="F793" i="1"/>
  <c r="G793" i="1"/>
  <c r="H793" i="1"/>
  <c r="F2368" i="1"/>
  <c r="G2368" i="1"/>
  <c r="H2368" i="1"/>
  <c r="F2369" i="1"/>
  <c r="G2369" i="1"/>
  <c r="H2369" i="1"/>
  <c r="F5470" i="1"/>
  <c r="G5470" i="1"/>
  <c r="H5470" i="1"/>
  <c r="F6545" i="1"/>
  <c r="G6545" i="1"/>
  <c r="H6545" i="1"/>
  <c r="F10069" i="1"/>
  <c r="G10069" i="1"/>
  <c r="H10069" i="1"/>
  <c r="F6546" i="1"/>
  <c r="G6546" i="1"/>
  <c r="H6546" i="1"/>
  <c r="F2370" i="1"/>
  <c r="G2370" i="1"/>
  <c r="H2370" i="1"/>
  <c r="F8236" i="1"/>
  <c r="G8236" i="1"/>
  <c r="H8236" i="1"/>
  <c r="F8237" i="1"/>
  <c r="G8237" i="1"/>
  <c r="H8237" i="1"/>
  <c r="F11771" i="1"/>
  <c r="G11771" i="1"/>
  <c r="H11771" i="1"/>
  <c r="F2371" i="1"/>
  <c r="G2371" i="1"/>
  <c r="H2371" i="1"/>
  <c r="F2372" i="1"/>
  <c r="G2372" i="1"/>
  <c r="H2372" i="1"/>
  <c r="F794" i="1"/>
  <c r="G794" i="1"/>
  <c r="H794" i="1"/>
  <c r="F6117" i="1"/>
  <c r="G6117" i="1"/>
  <c r="H6117" i="1"/>
  <c r="F9313" i="1"/>
  <c r="G9313" i="1"/>
  <c r="H9313" i="1"/>
  <c r="F82" i="1"/>
  <c r="G82" i="1"/>
  <c r="H82" i="1"/>
  <c r="F6547" i="1"/>
  <c r="G6547" i="1"/>
  <c r="H6547" i="1"/>
  <c r="F6548" i="1"/>
  <c r="G6548" i="1"/>
  <c r="H6548" i="1"/>
  <c r="F2373" i="1"/>
  <c r="G2373" i="1"/>
  <c r="H2373" i="1"/>
  <c r="F11269" i="1"/>
  <c r="G11269" i="1"/>
  <c r="H11269" i="1"/>
  <c r="F11711" i="1"/>
  <c r="G11711" i="1"/>
  <c r="H11711" i="1"/>
  <c r="F6549" i="1"/>
  <c r="G6549" i="1"/>
  <c r="H6549" i="1"/>
  <c r="F8675" i="1"/>
  <c r="G8675" i="1"/>
  <c r="H8675" i="1"/>
  <c r="F10193" i="1"/>
  <c r="G10193" i="1"/>
  <c r="H10193" i="1"/>
  <c r="F11821" i="1"/>
  <c r="G11821" i="1"/>
  <c r="H11821" i="1"/>
  <c r="F8238" i="1"/>
  <c r="G8238" i="1"/>
  <c r="H8238" i="1"/>
  <c r="F8692" i="1"/>
  <c r="G8692" i="1"/>
  <c r="H8692" i="1"/>
  <c r="F8598" i="1"/>
  <c r="G8598" i="1"/>
  <c r="H8598" i="1"/>
  <c r="F2374" i="1"/>
  <c r="G2374" i="1"/>
  <c r="H2374" i="1"/>
  <c r="F10529" i="1"/>
  <c r="G10529" i="1"/>
  <c r="H10529" i="1"/>
  <c r="F10301" i="1"/>
  <c r="G10301" i="1"/>
  <c r="H10301" i="1"/>
  <c r="F6550" i="1"/>
  <c r="G6550" i="1"/>
  <c r="H6550" i="1"/>
  <c r="F11188" i="1"/>
  <c r="G11188" i="1"/>
  <c r="H11188" i="1"/>
  <c r="F795" i="1"/>
  <c r="G795" i="1"/>
  <c r="H795" i="1"/>
  <c r="F11200" i="1"/>
  <c r="G11200" i="1"/>
  <c r="H11200" i="1"/>
  <c r="F2375" i="1"/>
  <c r="G2375" i="1"/>
  <c r="H2375" i="1"/>
  <c r="F5471" i="1"/>
  <c r="G5471" i="1"/>
  <c r="H5471" i="1"/>
  <c r="F8239" i="1"/>
  <c r="G8239" i="1"/>
  <c r="H8239" i="1"/>
  <c r="F796" i="1"/>
  <c r="G796" i="1"/>
  <c r="H796" i="1"/>
  <c r="F8943" i="1"/>
  <c r="G8943" i="1"/>
  <c r="H8943" i="1"/>
  <c r="F10293" i="1"/>
  <c r="G10293" i="1"/>
  <c r="H10293" i="1"/>
  <c r="F2376" i="1"/>
  <c r="G2376" i="1"/>
  <c r="H2376" i="1"/>
  <c r="F2377" i="1"/>
  <c r="G2377" i="1"/>
  <c r="H2377" i="1"/>
  <c r="F2378" i="1"/>
  <c r="G2378" i="1"/>
  <c r="H2378" i="1"/>
  <c r="F2379" i="1"/>
  <c r="G2379" i="1"/>
  <c r="H2379" i="1"/>
  <c r="F2380" i="1"/>
  <c r="G2380" i="1"/>
  <c r="H2380" i="1"/>
  <c r="F8240" i="1"/>
  <c r="G8240" i="1"/>
  <c r="H8240" i="1"/>
  <c r="F8944" i="1"/>
  <c r="G8944" i="1"/>
  <c r="H8944" i="1"/>
  <c r="F9127" i="1"/>
  <c r="G9127" i="1"/>
  <c r="H9127" i="1"/>
  <c r="F11888" i="1"/>
  <c r="G11888" i="1"/>
  <c r="H11888" i="1"/>
  <c r="F2381" i="1"/>
  <c r="G2381" i="1"/>
  <c r="H2381" i="1"/>
  <c r="F7731" i="1"/>
  <c r="G7731" i="1"/>
  <c r="H7731" i="1"/>
  <c r="F10137" i="1"/>
  <c r="G10137" i="1"/>
  <c r="H10137" i="1"/>
  <c r="F797" i="1"/>
  <c r="G797" i="1"/>
  <c r="H797" i="1"/>
  <c r="F11953" i="1"/>
  <c r="G11953" i="1"/>
  <c r="H11953" i="1"/>
  <c r="F8241" i="1"/>
  <c r="G8241" i="1"/>
  <c r="H8241" i="1"/>
  <c r="F2382" i="1"/>
  <c r="G2382" i="1"/>
  <c r="H2382" i="1"/>
  <c r="F798" i="1"/>
  <c r="G798" i="1"/>
  <c r="H798" i="1"/>
  <c r="F2383" i="1"/>
  <c r="G2383" i="1"/>
  <c r="H2383" i="1"/>
  <c r="F2384" i="1"/>
  <c r="G2384" i="1"/>
  <c r="H2384" i="1"/>
  <c r="F6551" i="1"/>
  <c r="G6551" i="1"/>
  <c r="H6551" i="1"/>
  <c r="F2385" i="1"/>
  <c r="G2385" i="1"/>
  <c r="H2385" i="1"/>
  <c r="F12335" i="1"/>
  <c r="G12335" i="1"/>
  <c r="H12335" i="1"/>
  <c r="F2386" i="1"/>
  <c r="G2386" i="1"/>
  <c r="H2386" i="1"/>
  <c r="F2387" i="1"/>
  <c r="G2387" i="1"/>
  <c r="H2387" i="1"/>
  <c r="F9989" i="1"/>
  <c r="G9989" i="1"/>
  <c r="H9989" i="1"/>
  <c r="F2388" i="1"/>
  <c r="G2388" i="1"/>
  <c r="H2388" i="1"/>
  <c r="F5549" i="1"/>
  <c r="G5549" i="1"/>
  <c r="H5549" i="1"/>
  <c r="F9128" i="1"/>
  <c r="G9128" i="1"/>
  <c r="H9128" i="1"/>
  <c r="F9077" i="1"/>
  <c r="G9077" i="1"/>
  <c r="H9077" i="1"/>
  <c r="F9640" i="1"/>
  <c r="G9640" i="1"/>
  <c r="H9640" i="1"/>
  <c r="F6552" i="1"/>
  <c r="G6552" i="1"/>
  <c r="H6552" i="1"/>
  <c r="F5751" i="1"/>
  <c r="G5751" i="1"/>
  <c r="H5751" i="1"/>
  <c r="F2389" i="1"/>
  <c r="G2389" i="1"/>
  <c r="H2389" i="1"/>
  <c r="F2390" i="1"/>
  <c r="G2390" i="1"/>
  <c r="H2390" i="1"/>
  <c r="F799" i="1"/>
  <c r="G799" i="1"/>
  <c r="H799" i="1"/>
  <c r="F6165" i="1"/>
  <c r="G6165" i="1"/>
  <c r="H6165" i="1"/>
  <c r="F2391" i="1"/>
  <c r="G2391" i="1"/>
  <c r="H2391" i="1"/>
  <c r="F12050" i="1"/>
  <c r="G12050" i="1"/>
  <c r="H12050" i="1"/>
  <c r="F2392" i="1"/>
  <c r="G2392" i="1"/>
  <c r="H2392" i="1"/>
  <c r="F2393" i="1"/>
  <c r="G2393" i="1"/>
  <c r="H2393" i="1"/>
  <c r="F11211" i="1"/>
  <c r="G11211" i="1"/>
  <c r="H11211" i="1"/>
  <c r="F11933" i="1"/>
  <c r="G11933" i="1"/>
  <c r="H11933" i="1"/>
  <c r="F800" i="1"/>
  <c r="G800" i="1"/>
  <c r="H800" i="1"/>
  <c r="F2394" i="1"/>
  <c r="G2394" i="1"/>
  <c r="H2394" i="1"/>
  <c r="F2395" i="1"/>
  <c r="G2395" i="1"/>
  <c r="H2395" i="1"/>
  <c r="F2396" i="1"/>
  <c r="G2396" i="1"/>
  <c r="H2396" i="1"/>
  <c r="F2397" i="1"/>
  <c r="G2397" i="1"/>
  <c r="H2397" i="1"/>
  <c r="F9720" i="1"/>
  <c r="G9720" i="1"/>
  <c r="H9720" i="1"/>
  <c r="F2398" i="1"/>
  <c r="G2398" i="1"/>
  <c r="H2398" i="1"/>
  <c r="F12047" i="1"/>
  <c r="G12047" i="1"/>
  <c r="H12047" i="1"/>
  <c r="F801" i="1"/>
  <c r="G801" i="1"/>
  <c r="H801" i="1"/>
  <c r="F2399" i="1"/>
  <c r="G2399" i="1"/>
  <c r="H2399" i="1"/>
  <c r="F2400" i="1"/>
  <c r="G2400" i="1"/>
  <c r="H2400" i="1"/>
  <c r="F10130" i="1"/>
  <c r="G10130" i="1"/>
  <c r="H10130" i="1"/>
  <c r="F6553" i="1"/>
  <c r="G6553" i="1"/>
  <c r="H6553" i="1"/>
  <c r="F11422" i="1"/>
  <c r="G11422" i="1"/>
  <c r="H11422" i="1"/>
  <c r="F10302" i="1"/>
  <c r="G10302" i="1"/>
  <c r="H10302" i="1"/>
  <c r="F7828" i="1"/>
  <c r="G7828" i="1"/>
  <c r="H7828" i="1"/>
  <c r="F2401" i="1"/>
  <c r="G2401" i="1"/>
  <c r="H2401" i="1"/>
  <c r="F2402" i="1"/>
  <c r="G2402" i="1"/>
  <c r="H2402" i="1"/>
  <c r="F6554" i="1"/>
  <c r="G6554" i="1"/>
  <c r="H6554" i="1"/>
  <c r="F2403" i="1"/>
  <c r="G2403" i="1"/>
  <c r="H2403" i="1"/>
  <c r="F7714" i="1"/>
  <c r="G7714" i="1"/>
  <c r="H7714" i="1"/>
  <c r="F2404" i="1"/>
  <c r="G2404" i="1"/>
  <c r="H2404" i="1"/>
  <c r="F11619" i="1"/>
  <c r="G11619" i="1"/>
  <c r="H11619" i="1"/>
  <c r="F2405" i="1"/>
  <c r="G2405" i="1"/>
  <c r="H2405" i="1"/>
  <c r="F12004" i="1"/>
  <c r="G12004" i="1"/>
  <c r="H12004" i="1"/>
  <c r="F11195" i="1"/>
  <c r="G11195" i="1"/>
  <c r="H11195" i="1"/>
  <c r="F9480" i="1"/>
  <c r="G9480" i="1"/>
  <c r="H9480" i="1"/>
  <c r="F802" i="1"/>
  <c r="G802" i="1"/>
  <c r="H802" i="1"/>
  <c r="F10109" i="1"/>
  <c r="G10109" i="1"/>
  <c r="H10109" i="1"/>
  <c r="F6555" i="1"/>
  <c r="G6555" i="1"/>
  <c r="H6555" i="1"/>
  <c r="F6556" i="1"/>
  <c r="G6556" i="1"/>
  <c r="H6556" i="1"/>
  <c r="F2406" i="1"/>
  <c r="G2406" i="1"/>
  <c r="H2406" i="1"/>
  <c r="F6557" i="1"/>
  <c r="G6557" i="1"/>
  <c r="H6557" i="1"/>
  <c r="F2407" i="1"/>
  <c r="G2407" i="1"/>
  <c r="H2407" i="1"/>
  <c r="F9943" i="1"/>
  <c r="G9943" i="1"/>
  <c r="H9943" i="1"/>
  <c r="F8867" i="1"/>
  <c r="G8867" i="1"/>
  <c r="H8867" i="1"/>
  <c r="F9857" i="1"/>
  <c r="G9857" i="1"/>
  <c r="H9857" i="1"/>
  <c r="F2408" i="1"/>
  <c r="G2408" i="1"/>
  <c r="H2408" i="1"/>
  <c r="F2409" i="1"/>
  <c r="G2409" i="1"/>
  <c r="H2409" i="1"/>
  <c r="F11223" i="1"/>
  <c r="G11223" i="1"/>
  <c r="H11223" i="1"/>
  <c r="F10786" i="1"/>
  <c r="G10786" i="1"/>
  <c r="H10786" i="1"/>
  <c r="F11333" i="1"/>
  <c r="G11333" i="1"/>
  <c r="H11333" i="1"/>
  <c r="F9721" i="1"/>
  <c r="G9721" i="1"/>
  <c r="H9721" i="1"/>
  <c r="F8945" i="1"/>
  <c r="G8945" i="1"/>
  <c r="H8945" i="1"/>
  <c r="F9129" i="1"/>
  <c r="G9129" i="1"/>
  <c r="H9129" i="1"/>
  <c r="F8795" i="1"/>
  <c r="G8795" i="1"/>
  <c r="H8795" i="1"/>
  <c r="F7829" i="1"/>
  <c r="G7829" i="1"/>
  <c r="H7829" i="1"/>
  <c r="F2410" i="1"/>
  <c r="G2410" i="1"/>
  <c r="H2410" i="1"/>
  <c r="F803" i="1"/>
  <c r="G803" i="1"/>
  <c r="H803" i="1"/>
  <c r="F8838" i="1"/>
  <c r="G8838" i="1"/>
  <c r="H8838" i="1"/>
  <c r="F2411" i="1"/>
  <c r="G2411" i="1"/>
  <c r="H2411" i="1"/>
  <c r="F7604" i="1"/>
  <c r="G7604" i="1"/>
  <c r="H7604" i="1"/>
  <c r="F10194" i="1"/>
  <c r="G10194" i="1"/>
  <c r="H10194" i="1"/>
  <c r="F2412" i="1"/>
  <c r="G2412" i="1"/>
  <c r="H2412" i="1"/>
  <c r="F6118" i="1"/>
  <c r="G6118" i="1"/>
  <c r="H6118" i="1"/>
  <c r="F2413" i="1"/>
  <c r="G2413" i="1"/>
  <c r="H2413" i="1"/>
  <c r="F2414" i="1"/>
  <c r="G2414" i="1"/>
  <c r="H2414" i="1"/>
  <c r="F7772" i="1"/>
  <c r="G7772" i="1"/>
  <c r="H7772" i="1"/>
  <c r="F5752" i="1"/>
  <c r="G5752" i="1"/>
  <c r="H5752" i="1"/>
  <c r="F7610" i="1"/>
  <c r="G7610" i="1"/>
  <c r="H7610" i="1"/>
  <c r="F2415" i="1"/>
  <c r="G2415" i="1"/>
  <c r="H2415" i="1"/>
  <c r="F12250" i="1"/>
  <c r="G12250" i="1"/>
  <c r="H12250" i="1"/>
  <c r="F12212" i="1"/>
  <c r="G12212" i="1"/>
  <c r="H12212" i="1"/>
  <c r="F7830" i="1"/>
  <c r="G7830" i="1"/>
  <c r="H7830" i="1"/>
  <c r="F2416" i="1"/>
  <c r="G2416" i="1"/>
  <c r="H2416" i="1"/>
  <c r="F8242" i="1"/>
  <c r="G8242" i="1"/>
  <c r="H8242" i="1"/>
  <c r="F2417" i="1"/>
  <c r="G2417" i="1"/>
  <c r="H2417" i="1"/>
  <c r="F11858" i="1"/>
  <c r="G11858" i="1"/>
  <c r="H11858" i="1"/>
  <c r="F10859" i="1"/>
  <c r="G10859" i="1"/>
  <c r="H10859" i="1"/>
  <c r="F7831" i="1"/>
  <c r="G7831" i="1"/>
  <c r="H7831" i="1"/>
  <c r="F4" i="1"/>
  <c r="G4" i="1"/>
  <c r="H4" i="1"/>
  <c r="F6033" i="1"/>
  <c r="G6033" i="1"/>
  <c r="H6033" i="1"/>
  <c r="F6558" i="1"/>
  <c r="G6558" i="1"/>
  <c r="H6558" i="1"/>
  <c r="F804" i="1"/>
  <c r="G804" i="1"/>
  <c r="H804" i="1"/>
  <c r="F2418" i="1"/>
  <c r="G2418" i="1"/>
  <c r="H2418" i="1"/>
  <c r="F8779" i="1"/>
  <c r="G8779" i="1"/>
  <c r="H8779" i="1"/>
  <c r="F7832" i="1"/>
  <c r="G7832" i="1"/>
  <c r="H7832" i="1"/>
  <c r="F2419" i="1"/>
  <c r="G2419" i="1"/>
  <c r="H2419" i="1"/>
  <c r="F11157" i="1"/>
  <c r="G11157" i="1"/>
  <c r="H11157" i="1"/>
  <c r="F5753" i="1"/>
  <c r="G5753" i="1"/>
  <c r="H5753" i="1"/>
  <c r="F5675" i="1"/>
  <c r="G5675" i="1"/>
  <c r="H5675" i="1"/>
  <c r="F2420" i="1"/>
  <c r="G2420" i="1"/>
  <c r="H2420" i="1"/>
  <c r="F6559" i="1"/>
  <c r="G6559" i="1"/>
  <c r="H6559" i="1"/>
  <c r="F2421" i="1"/>
  <c r="G2421" i="1"/>
  <c r="H2421" i="1"/>
  <c r="F9874" i="1"/>
  <c r="G9874" i="1"/>
  <c r="H9874" i="1"/>
  <c r="F10934" i="1"/>
  <c r="G10934" i="1"/>
  <c r="H10934" i="1"/>
  <c r="F2422" i="1"/>
  <c r="G2422" i="1"/>
  <c r="H2422" i="1"/>
  <c r="F805" i="1"/>
  <c r="G805" i="1"/>
  <c r="H805" i="1"/>
  <c r="F11787" i="1"/>
  <c r="G11787" i="1"/>
  <c r="H11787" i="1"/>
  <c r="F2423" i="1"/>
  <c r="G2423" i="1"/>
  <c r="H2423" i="1"/>
  <c r="F9894" i="1"/>
  <c r="G9894" i="1"/>
  <c r="H9894" i="1"/>
  <c r="F2424" i="1"/>
  <c r="G2424" i="1"/>
  <c r="H2424" i="1"/>
  <c r="F2425" i="1"/>
  <c r="G2425" i="1"/>
  <c r="H2425" i="1"/>
  <c r="F11261" i="1"/>
  <c r="G11261" i="1"/>
  <c r="H11261" i="1"/>
  <c r="F6560" i="1"/>
  <c r="G6560" i="1"/>
  <c r="H6560" i="1"/>
  <c r="F6561" i="1"/>
  <c r="G6561" i="1"/>
  <c r="H6561" i="1"/>
  <c r="F10491" i="1"/>
  <c r="G10491" i="1"/>
  <c r="H10491" i="1"/>
  <c r="F7778" i="1"/>
  <c r="G7778" i="1"/>
  <c r="H7778" i="1"/>
  <c r="F10287" i="1"/>
  <c r="G10287" i="1"/>
  <c r="H10287" i="1"/>
  <c r="F9570" i="1"/>
  <c r="G9570" i="1"/>
  <c r="H9570" i="1"/>
  <c r="F11655" i="1"/>
  <c r="G11655" i="1"/>
  <c r="H11655" i="1"/>
  <c r="F10590" i="1"/>
  <c r="G10590" i="1"/>
  <c r="H10590" i="1"/>
  <c r="F806" i="1"/>
  <c r="G806" i="1"/>
  <c r="H806" i="1"/>
  <c r="F9339" i="1"/>
  <c r="G9339" i="1"/>
  <c r="H9339" i="1"/>
  <c r="F6562" i="1"/>
  <c r="G6562" i="1"/>
  <c r="H6562" i="1"/>
  <c r="F807" i="1"/>
  <c r="G807" i="1"/>
  <c r="H807" i="1"/>
  <c r="F2426" i="1"/>
  <c r="G2426" i="1"/>
  <c r="H2426" i="1"/>
  <c r="F5457" i="1"/>
  <c r="G5457" i="1"/>
  <c r="H5457" i="1"/>
  <c r="F2427" i="1"/>
  <c r="G2427" i="1"/>
  <c r="H2427" i="1"/>
  <c r="F2428" i="1"/>
  <c r="G2428" i="1"/>
  <c r="H2428" i="1"/>
  <c r="F6563" i="1"/>
  <c r="G6563" i="1"/>
  <c r="H6563" i="1"/>
  <c r="F9924" i="1"/>
  <c r="G9924" i="1"/>
  <c r="H9924" i="1"/>
  <c r="F10390" i="1"/>
  <c r="G10390" i="1"/>
  <c r="H10390" i="1"/>
  <c r="F5754" i="1"/>
  <c r="G5754" i="1"/>
  <c r="H5754" i="1"/>
  <c r="F11332" i="1"/>
  <c r="G11332" i="1"/>
  <c r="H11332" i="1"/>
  <c r="F2429" i="1"/>
  <c r="G2429" i="1"/>
  <c r="H2429" i="1"/>
  <c r="F10539" i="1"/>
  <c r="G10539" i="1"/>
  <c r="H10539" i="1"/>
  <c r="F2430" i="1"/>
  <c r="G2430" i="1"/>
  <c r="H2430" i="1"/>
  <c r="F6564" i="1"/>
  <c r="G6564" i="1"/>
  <c r="H6564" i="1"/>
  <c r="F2431" i="1"/>
  <c r="G2431" i="1"/>
  <c r="H2431" i="1"/>
  <c r="F5388" i="1"/>
  <c r="G5388" i="1"/>
  <c r="H5388" i="1"/>
  <c r="F7545" i="1"/>
  <c r="G7545" i="1"/>
  <c r="H7545" i="1"/>
  <c r="F6565" i="1"/>
  <c r="G6565" i="1"/>
  <c r="H6565" i="1"/>
  <c r="F14" i="1"/>
  <c r="G14" i="1"/>
  <c r="H14" i="1"/>
  <c r="F11618" i="1"/>
  <c r="G11618" i="1"/>
  <c r="H11618" i="1"/>
  <c r="F8243" i="1"/>
  <c r="G8243" i="1"/>
  <c r="H8243" i="1"/>
  <c r="F9901" i="1"/>
  <c r="G9901" i="1"/>
  <c r="H9901" i="1"/>
  <c r="F11380" i="1"/>
  <c r="G11380" i="1"/>
  <c r="H11380" i="1"/>
  <c r="F2432" i="1"/>
  <c r="G2432" i="1"/>
  <c r="H2432" i="1"/>
  <c r="F6166" i="1"/>
  <c r="G6166" i="1"/>
  <c r="H6166" i="1"/>
  <c r="F6566" i="1"/>
  <c r="G6566" i="1"/>
  <c r="H6566" i="1"/>
  <c r="F5576" i="1"/>
  <c r="G5576" i="1"/>
  <c r="H5576" i="1"/>
  <c r="F10723" i="1"/>
  <c r="G10723" i="1"/>
  <c r="H10723" i="1"/>
  <c r="F11434" i="1"/>
  <c r="G11434" i="1"/>
  <c r="H11434" i="1"/>
  <c r="F2433" i="1"/>
  <c r="G2433" i="1"/>
  <c r="H2433" i="1"/>
  <c r="F2434" i="1"/>
  <c r="G2434" i="1"/>
  <c r="H2434" i="1"/>
  <c r="F2435" i="1"/>
  <c r="G2435" i="1"/>
  <c r="H2435" i="1"/>
  <c r="F2436" i="1"/>
  <c r="G2436" i="1"/>
  <c r="H2436" i="1"/>
  <c r="F11208" i="1"/>
  <c r="G11208" i="1"/>
  <c r="H11208" i="1"/>
  <c r="F808" i="1"/>
  <c r="G808" i="1"/>
  <c r="H808" i="1"/>
  <c r="F2437" i="1"/>
  <c r="G2437" i="1"/>
  <c r="H2437" i="1"/>
  <c r="F10832" i="1"/>
  <c r="G10832" i="1"/>
  <c r="H10832" i="1"/>
  <c r="F6567" i="1"/>
  <c r="G6567" i="1"/>
  <c r="H6567" i="1"/>
  <c r="F11039" i="1"/>
  <c r="G11039" i="1"/>
  <c r="H11039" i="1"/>
  <c r="F10384" i="1"/>
  <c r="G10384" i="1"/>
  <c r="H10384" i="1"/>
  <c r="F2438" i="1"/>
  <c r="G2438" i="1"/>
  <c r="H2438" i="1"/>
  <c r="F8244" i="1"/>
  <c r="G8244" i="1"/>
  <c r="H8244" i="1"/>
  <c r="F6568" i="1"/>
  <c r="G6568" i="1"/>
  <c r="H6568" i="1"/>
  <c r="F12038" i="1"/>
  <c r="G12038" i="1"/>
  <c r="H12038" i="1"/>
  <c r="F809" i="1"/>
  <c r="G809" i="1"/>
  <c r="H809" i="1"/>
  <c r="F11096" i="1"/>
  <c r="G11096" i="1"/>
  <c r="H11096" i="1"/>
  <c r="F12011" i="1"/>
  <c r="G12011" i="1"/>
  <c r="H12011" i="1"/>
  <c r="F2439" i="1"/>
  <c r="G2439" i="1"/>
  <c r="H2439" i="1"/>
  <c r="F7833" i="1"/>
  <c r="G7833" i="1"/>
  <c r="H7833" i="1"/>
  <c r="F9722" i="1"/>
  <c r="G9722" i="1"/>
  <c r="H9722" i="1"/>
  <c r="F6569" i="1"/>
  <c r="G6569" i="1"/>
  <c r="H6569" i="1"/>
  <c r="F810" i="1"/>
  <c r="G810" i="1"/>
  <c r="H810" i="1"/>
  <c r="F6570" i="1"/>
  <c r="G6570" i="1"/>
  <c r="H6570" i="1"/>
  <c r="F2440" i="1"/>
  <c r="G2440" i="1"/>
  <c r="H2440" i="1"/>
  <c r="F10150" i="1"/>
  <c r="G10150" i="1"/>
  <c r="H10150" i="1"/>
  <c r="F2441" i="1"/>
  <c r="G2441" i="1"/>
  <c r="H2441" i="1"/>
  <c r="F5389" i="1"/>
  <c r="G5389" i="1"/>
  <c r="H5389" i="1"/>
  <c r="F2442" i="1"/>
  <c r="G2442" i="1"/>
  <c r="H2442" i="1"/>
  <c r="F2443" i="1"/>
  <c r="G2443" i="1"/>
  <c r="H2443" i="1"/>
  <c r="F5676" i="1"/>
  <c r="G5676" i="1"/>
  <c r="H5676" i="1"/>
  <c r="F9723" i="1"/>
  <c r="G9723" i="1"/>
  <c r="H9723" i="1"/>
  <c r="F2444" i="1"/>
  <c r="G2444" i="1"/>
  <c r="H2444" i="1"/>
  <c r="F9724" i="1"/>
  <c r="G9724" i="1"/>
  <c r="H9724" i="1"/>
  <c r="F5755" i="1"/>
  <c r="G5755" i="1"/>
  <c r="H5755" i="1"/>
  <c r="F6167" i="1"/>
  <c r="G6167" i="1"/>
  <c r="H6167" i="1"/>
  <c r="F2445" i="1"/>
  <c r="G2445" i="1"/>
  <c r="H2445" i="1"/>
  <c r="F8642" i="1"/>
  <c r="G8642" i="1"/>
  <c r="H8642" i="1"/>
  <c r="F811" i="1"/>
  <c r="G811" i="1"/>
  <c r="H811" i="1"/>
  <c r="F2446" i="1"/>
  <c r="G2446" i="1"/>
  <c r="H2446" i="1"/>
  <c r="F9646" i="1"/>
  <c r="G9646" i="1"/>
  <c r="H9646" i="1"/>
  <c r="F2447" i="1"/>
  <c r="G2447" i="1"/>
  <c r="H2447" i="1"/>
  <c r="F12054" i="1"/>
  <c r="G12054" i="1"/>
  <c r="H12054" i="1"/>
  <c r="F11467" i="1"/>
  <c r="G11467" i="1"/>
  <c r="H11467" i="1"/>
  <c r="F10195" i="1"/>
  <c r="G10195" i="1"/>
  <c r="H10195" i="1"/>
  <c r="F178" i="1"/>
  <c r="G178" i="1"/>
  <c r="H178" i="1"/>
  <c r="F5756" i="1"/>
  <c r="G5756" i="1"/>
  <c r="H5756" i="1"/>
  <c r="F12077" i="1"/>
  <c r="G12077" i="1"/>
  <c r="H12077" i="1"/>
  <c r="F2448" i="1"/>
  <c r="G2448" i="1"/>
  <c r="H2448" i="1"/>
  <c r="F9659" i="1"/>
  <c r="G9659" i="1"/>
  <c r="H9659" i="1"/>
  <c r="F11696" i="1"/>
  <c r="G11696" i="1"/>
  <c r="H11696" i="1"/>
  <c r="F10567" i="1"/>
  <c r="G10567" i="1"/>
  <c r="H10567" i="1"/>
  <c r="F6571" i="1"/>
  <c r="G6571" i="1"/>
  <c r="H6571" i="1"/>
  <c r="F812" i="1"/>
  <c r="G812" i="1"/>
  <c r="H812" i="1"/>
  <c r="F8599" i="1"/>
  <c r="G8599" i="1"/>
  <c r="H8599" i="1"/>
  <c r="F813" i="1"/>
  <c r="G813" i="1"/>
  <c r="H813" i="1"/>
  <c r="F11026" i="1"/>
  <c r="G11026" i="1"/>
  <c r="H11026" i="1"/>
  <c r="F2449" i="1"/>
  <c r="G2449" i="1"/>
  <c r="H2449" i="1"/>
  <c r="F2450" i="1"/>
  <c r="G2450" i="1"/>
  <c r="H2450" i="1"/>
  <c r="F10070" i="1"/>
  <c r="G10070" i="1"/>
  <c r="H10070" i="1"/>
  <c r="F11439" i="1"/>
  <c r="G11439" i="1"/>
  <c r="H11439" i="1"/>
  <c r="F8245" i="1"/>
  <c r="G8245" i="1"/>
  <c r="H8245" i="1"/>
  <c r="F9379" i="1"/>
  <c r="G9379" i="1"/>
  <c r="H9379" i="1"/>
  <c r="F2451" i="1"/>
  <c r="G2451" i="1"/>
  <c r="H2451" i="1"/>
  <c r="F5490" i="1"/>
  <c r="G5490" i="1"/>
  <c r="H5490" i="1"/>
  <c r="F2452" i="1"/>
  <c r="G2452" i="1"/>
  <c r="H2452" i="1"/>
  <c r="F2453" i="1"/>
  <c r="G2453" i="1"/>
  <c r="H2453" i="1"/>
  <c r="F2454" i="1"/>
  <c r="G2454" i="1"/>
  <c r="H2454" i="1"/>
  <c r="F12058" i="1"/>
  <c r="G12058" i="1"/>
  <c r="H12058" i="1"/>
  <c r="F2455" i="1"/>
  <c r="G2455" i="1"/>
  <c r="H2455" i="1"/>
  <c r="F8946" i="1"/>
  <c r="G8946" i="1"/>
  <c r="H8946" i="1"/>
  <c r="F9725" i="1"/>
  <c r="G9725" i="1"/>
  <c r="H9725" i="1"/>
  <c r="F9726" i="1"/>
  <c r="G9726" i="1"/>
  <c r="H9726" i="1"/>
  <c r="F2456" i="1"/>
  <c r="G2456" i="1"/>
  <c r="H2456" i="1"/>
  <c r="F2457" i="1"/>
  <c r="G2457" i="1"/>
  <c r="H2457" i="1"/>
  <c r="F814" i="1"/>
  <c r="G814" i="1"/>
  <c r="H814" i="1"/>
  <c r="F11913" i="1"/>
  <c r="G11913" i="1"/>
  <c r="H11913" i="1"/>
  <c r="F2458" i="1"/>
  <c r="G2458" i="1"/>
  <c r="H2458" i="1"/>
  <c r="F2459" i="1"/>
  <c r="G2459" i="1"/>
  <c r="H2459" i="1"/>
  <c r="F9130" i="1"/>
  <c r="G9130" i="1"/>
  <c r="H9130" i="1"/>
  <c r="F2460" i="1"/>
  <c r="G2460" i="1"/>
  <c r="H2460" i="1"/>
  <c r="F2461" i="1"/>
  <c r="G2461" i="1"/>
  <c r="H2461" i="1"/>
  <c r="F2462" i="1"/>
  <c r="G2462" i="1"/>
  <c r="H2462" i="1"/>
  <c r="F6572" i="1"/>
  <c r="G6572" i="1"/>
  <c r="H6572" i="1"/>
  <c r="F12196" i="1"/>
  <c r="G12196" i="1"/>
  <c r="H12196" i="1"/>
  <c r="F2463" i="1"/>
  <c r="G2463" i="1"/>
  <c r="H2463" i="1"/>
  <c r="F2464" i="1"/>
  <c r="G2464" i="1"/>
  <c r="H2464" i="1"/>
  <c r="F10196" i="1"/>
  <c r="G10196" i="1"/>
  <c r="H10196" i="1"/>
  <c r="F179" i="1"/>
  <c r="G179" i="1"/>
  <c r="H179" i="1"/>
  <c r="F10762" i="1"/>
  <c r="G10762" i="1"/>
  <c r="H10762" i="1"/>
  <c r="F11582" i="1"/>
  <c r="G11582" i="1"/>
  <c r="H11582" i="1"/>
  <c r="F2465" i="1"/>
  <c r="G2465" i="1"/>
  <c r="H2465" i="1"/>
  <c r="F8246" i="1"/>
  <c r="G8246" i="1"/>
  <c r="H8246" i="1"/>
  <c r="F2466" i="1"/>
  <c r="G2466" i="1"/>
  <c r="H2466" i="1"/>
  <c r="F8723" i="1"/>
  <c r="G8723" i="1"/>
  <c r="H8723" i="1"/>
  <c r="F12261" i="1"/>
  <c r="G12261" i="1"/>
  <c r="H12261" i="1"/>
  <c r="F11270" i="1"/>
  <c r="G11270" i="1"/>
  <c r="H11270" i="1"/>
  <c r="F6168" i="1"/>
  <c r="G6168" i="1"/>
  <c r="H6168" i="1"/>
  <c r="F8247" i="1"/>
  <c r="G8247" i="1"/>
  <c r="H8247" i="1"/>
  <c r="F6573" i="1"/>
  <c r="G6573" i="1"/>
  <c r="H6573" i="1"/>
  <c r="F2467" i="1"/>
  <c r="G2467" i="1"/>
  <c r="H2467" i="1"/>
  <c r="F815" i="1"/>
  <c r="G815" i="1"/>
  <c r="H815" i="1"/>
  <c r="F10058" i="1"/>
  <c r="G10058" i="1"/>
  <c r="H10058" i="1"/>
  <c r="F9047" i="1"/>
  <c r="G9047" i="1"/>
  <c r="H9047" i="1"/>
  <c r="F2468" i="1"/>
  <c r="G2468" i="1"/>
  <c r="H2468" i="1"/>
  <c r="F10643" i="1"/>
  <c r="G10643" i="1"/>
  <c r="H10643" i="1"/>
  <c r="F6169" i="1"/>
  <c r="G6169" i="1"/>
  <c r="H6169" i="1"/>
  <c r="F816" i="1"/>
  <c r="G816" i="1"/>
  <c r="H816" i="1"/>
  <c r="F2469" i="1"/>
  <c r="G2469" i="1"/>
  <c r="H2469" i="1"/>
  <c r="F8248" i="1"/>
  <c r="G8248" i="1"/>
  <c r="H8248" i="1"/>
  <c r="F817" i="1"/>
  <c r="G817" i="1"/>
  <c r="H817" i="1"/>
  <c r="F5757" i="1"/>
  <c r="G5757" i="1"/>
  <c r="H5757" i="1"/>
  <c r="F6574" i="1"/>
  <c r="G6574" i="1"/>
  <c r="H6574" i="1"/>
  <c r="F2470" i="1"/>
  <c r="G2470" i="1"/>
  <c r="H2470" i="1"/>
  <c r="F2471" i="1"/>
  <c r="G2471" i="1"/>
  <c r="H2471" i="1"/>
  <c r="F2472" i="1"/>
  <c r="G2472" i="1"/>
  <c r="H2472" i="1"/>
  <c r="F6575" i="1"/>
  <c r="G6575" i="1"/>
  <c r="H6575" i="1"/>
  <c r="F2473" i="1"/>
  <c r="G2473" i="1"/>
  <c r="H2473" i="1"/>
  <c r="F2474" i="1"/>
  <c r="G2474" i="1"/>
  <c r="H2474" i="1"/>
  <c r="F10460" i="1"/>
  <c r="G10460" i="1"/>
  <c r="H10460" i="1"/>
  <c r="F39" i="1"/>
  <c r="G39" i="1"/>
  <c r="H39" i="1"/>
  <c r="F2475" i="1"/>
  <c r="G2475" i="1"/>
  <c r="H2475" i="1"/>
  <c r="F6576" i="1"/>
  <c r="G6576" i="1"/>
  <c r="H6576" i="1"/>
  <c r="F12195" i="1"/>
  <c r="G12195" i="1"/>
  <c r="H12195" i="1"/>
  <c r="F818" i="1"/>
  <c r="G818" i="1"/>
  <c r="H818" i="1"/>
  <c r="F819" i="1"/>
  <c r="G819" i="1"/>
  <c r="H819" i="1"/>
  <c r="F7732" i="1"/>
  <c r="G7732" i="1"/>
  <c r="H7732" i="1"/>
  <c r="F10132" i="1"/>
  <c r="G10132" i="1"/>
  <c r="H10132" i="1"/>
  <c r="F10755" i="1"/>
  <c r="G10755" i="1"/>
  <c r="H10755" i="1"/>
  <c r="F2476" i="1"/>
  <c r="G2476" i="1"/>
  <c r="H2476" i="1"/>
  <c r="F2477" i="1"/>
  <c r="G2477" i="1"/>
  <c r="H2477" i="1"/>
  <c r="F11164" i="1"/>
  <c r="G11164" i="1"/>
  <c r="H11164" i="1"/>
  <c r="F6577" i="1"/>
  <c r="G6577" i="1"/>
  <c r="H6577" i="1"/>
  <c r="F11666" i="1"/>
  <c r="G11666" i="1"/>
  <c r="H11666" i="1"/>
  <c r="F820" i="1"/>
  <c r="G820" i="1"/>
  <c r="H820" i="1"/>
  <c r="F2478" i="1"/>
  <c r="G2478" i="1"/>
  <c r="H2478" i="1"/>
  <c r="F2479" i="1"/>
  <c r="G2479" i="1"/>
  <c r="H2479" i="1"/>
  <c r="F180" i="1"/>
  <c r="G180" i="1"/>
  <c r="H180" i="1"/>
  <c r="F11512" i="1"/>
  <c r="G11512" i="1"/>
  <c r="H11512" i="1"/>
  <c r="F10516" i="1"/>
  <c r="G10516" i="1"/>
  <c r="H10516" i="1"/>
  <c r="F33" i="1"/>
  <c r="G33" i="1"/>
  <c r="H33" i="1"/>
  <c r="F7635" i="1"/>
  <c r="G7635" i="1"/>
  <c r="H7635" i="1"/>
  <c r="F6578" i="1"/>
  <c r="G6578" i="1"/>
  <c r="H6578" i="1"/>
  <c r="F9376" i="1"/>
  <c r="G9376" i="1"/>
  <c r="H9376" i="1"/>
  <c r="F6579" i="1"/>
  <c r="G6579" i="1"/>
  <c r="H6579" i="1"/>
  <c r="F2480" i="1"/>
  <c r="G2480" i="1"/>
  <c r="H2480" i="1"/>
  <c r="F7834" i="1"/>
  <c r="G7834" i="1"/>
  <c r="H7834" i="1"/>
  <c r="F821" i="1"/>
  <c r="G821" i="1"/>
  <c r="H821" i="1"/>
  <c r="F2481" i="1"/>
  <c r="G2481" i="1"/>
  <c r="H2481" i="1"/>
  <c r="F2482" i="1"/>
  <c r="G2482" i="1"/>
  <c r="H2482" i="1"/>
  <c r="F10416" i="1"/>
  <c r="G10416" i="1"/>
  <c r="H10416" i="1"/>
  <c r="F11956" i="1"/>
  <c r="G11956" i="1"/>
  <c r="H11956" i="1"/>
  <c r="F2483" i="1"/>
  <c r="G2483" i="1"/>
  <c r="H2483" i="1"/>
  <c r="F11614" i="1"/>
  <c r="G11614" i="1"/>
  <c r="H11614" i="1"/>
  <c r="F6580" i="1"/>
  <c r="G6580" i="1"/>
  <c r="H6580" i="1"/>
  <c r="F12072" i="1"/>
  <c r="G12072" i="1"/>
  <c r="H12072" i="1"/>
  <c r="F8868" i="1"/>
  <c r="G8868" i="1"/>
  <c r="H8868" i="1"/>
  <c r="F2484" i="1"/>
  <c r="G2484" i="1"/>
  <c r="H2484" i="1"/>
  <c r="F5427" i="1"/>
  <c r="G5427" i="1"/>
  <c r="H5427" i="1"/>
  <c r="F2485" i="1"/>
  <c r="G2485" i="1"/>
  <c r="H2485" i="1"/>
  <c r="F2486" i="1"/>
  <c r="G2486" i="1"/>
  <c r="H2486" i="1"/>
  <c r="F5758" i="1"/>
  <c r="G5758" i="1"/>
  <c r="H5758" i="1"/>
  <c r="F2487" i="1"/>
  <c r="G2487" i="1"/>
  <c r="H2487" i="1"/>
  <c r="F822" i="1"/>
  <c r="G822" i="1"/>
  <c r="H822" i="1"/>
  <c r="F8249" i="1"/>
  <c r="G8249" i="1"/>
  <c r="H8249" i="1"/>
  <c r="F7997" i="1"/>
  <c r="G7997" i="1"/>
  <c r="H7997" i="1"/>
  <c r="F417" i="1"/>
  <c r="G417" i="1"/>
  <c r="H417" i="1"/>
  <c r="F2488" i="1"/>
  <c r="G2488" i="1"/>
  <c r="H2488" i="1"/>
  <c r="F2489" i="1"/>
  <c r="G2489" i="1"/>
  <c r="H2489" i="1"/>
  <c r="F2490" i="1"/>
  <c r="G2490" i="1"/>
  <c r="H2490" i="1"/>
  <c r="F2491" i="1"/>
  <c r="G2491" i="1"/>
  <c r="H2491" i="1"/>
  <c r="F108" i="1"/>
  <c r="G108" i="1"/>
  <c r="H108" i="1"/>
  <c r="F6581" i="1"/>
  <c r="G6581" i="1"/>
  <c r="H6581" i="1"/>
  <c r="F2492" i="1"/>
  <c r="G2492" i="1"/>
  <c r="H2492" i="1"/>
  <c r="F2493" i="1"/>
  <c r="G2493" i="1"/>
  <c r="H2493" i="1"/>
  <c r="F10577" i="1"/>
  <c r="G10577" i="1"/>
  <c r="H10577" i="1"/>
  <c r="F8869" i="1"/>
  <c r="G8869" i="1"/>
  <c r="H8869" i="1"/>
  <c r="F6582" i="1"/>
  <c r="G6582" i="1"/>
  <c r="H6582" i="1"/>
  <c r="F8702" i="1"/>
  <c r="G8702" i="1"/>
  <c r="H8702" i="1"/>
  <c r="F2494" i="1"/>
  <c r="G2494" i="1"/>
  <c r="H2494" i="1"/>
  <c r="F12052" i="1"/>
  <c r="G12052" i="1"/>
  <c r="H12052" i="1"/>
  <c r="F823" i="1"/>
  <c r="G823" i="1"/>
  <c r="H823" i="1"/>
  <c r="F418" i="1"/>
  <c r="G418" i="1"/>
  <c r="H418" i="1"/>
  <c r="F2495" i="1"/>
  <c r="G2495" i="1"/>
  <c r="H2495" i="1"/>
  <c r="F2496" i="1"/>
  <c r="G2496" i="1"/>
  <c r="H2496" i="1"/>
  <c r="F6002" i="1"/>
  <c r="G6002" i="1"/>
  <c r="H6002" i="1"/>
  <c r="F5577" i="1"/>
  <c r="G5577" i="1"/>
  <c r="H5577" i="1"/>
  <c r="F5578" i="1"/>
  <c r="G5578" i="1"/>
  <c r="H5578" i="1"/>
  <c r="F10642" i="1"/>
  <c r="G10642" i="1"/>
  <c r="H10642" i="1"/>
  <c r="F6583" i="1"/>
  <c r="G6583" i="1"/>
  <c r="H6583" i="1"/>
  <c r="F10581" i="1"/>
  <c r="G10581" i="1"/>
  <c r="H10581" i="1"/>
  <c r="F5759" i="1"/>
  <c r="G5759" i="1"/>
  <c r="H5759" i="1"/>
  <c r="F10071" i="1"/>
  <c r="G10071" i="1"/>
  <c r="H10071" i="1"/>
  <c r="F824" i="1"/>
  <c r="G824" i="1"/>
  <c r="H824" i="1"/>
  <c r="F11672" i="1"/>
  <c r="G11672" i="1"/>
  <c r="H11672" i="1"/>
  <c r="F2497" i="1"/>
  <c r="G2497" i="1"/>
  <c r="H2497" i="1"/>
  <c r="F6584" i="1"/>
  <c r="G6584" i="1"/>
  <c r="H6584" i="1"/>
  <c r="F2498" i="1"/>
  <c r="G2498" i="1"/>
  <c r="H2498" i="1"/>
  <c r="F6585" i="1"/>
  <c r="G6585" i="1"/>
  <c r="H6585" i="1"/>
  <c r="F825" i="1"/>
  <c r="G825" i="1"/>
  <c r="H825" i="1"/>
  <c r="F2499" i="1"/>
  <c r="G2499" i="1"/>
  <c r="H2499" i="1"/>
  <c r="F10020" i="1"/>
  <c r="G10020" i="1"/>
  <c r="H10020" i="1"/>
  <c r="F826" i="1"/>
  <c r="G826" i="1"/>
  <c r="H826" i="1"/>
  <c r="F12203" i="1"/>
  <c r="G12203" i="1"/>
  <c r="H12203" i="1"/>
  <c r="F827" i="1"/>
  <c r="G827" i="1"/>
  <c r="H827" i="1"/>
  <c r="F828" i="1"/>
  <c r="G828" i="1"/>
  <c r="H828" i="1"/>
  <c r="F2500" i="1"/>
  <c r="G2500" i="1"/>
  <c r="H2500" i="1"/>
  <c r="F9364" i="1"/>
  <c r="G9364" i="1"/>
  <c r="H9364" i="1"/>
  <c r="F2501" i="1"/>
  <c r="G2501" i="1"/>
  <c r="H2501" i="1"/>
  <c r="F2502" i="1"/>
  <c r="G2502" i="1"/>
  <c r="H2502" i="1"/>
  <c r="F7835" i="1"/>
  <c r="G7835" i="1"/>
  <c r="H7835" i="1"/>
  <c r="F2503" i="1"/>
  <c r="G2503" i="1"/>
  <c r="H2503" i="1"/>
  <c r="F9885" i="1"/>
  <c r="G9885" i="1"/>
  <c r="H9885" i="1"/>
  <c r="F259" i="1"/>
  <c r="G259" i="1"/>
  <c r="H259" i="1"/>
  <c r="F2504" i="1"/>
  <c r="G2504" i="1"/>
  <c r="H2504" i="1"/>
  <c r="F2505" i="1"/>
  <c r="G2505" i="1"/>
  <c r="H2505" i="1"/>
  <c r="F12140" i="1"/>
  <c r="G12140" i="1"/>
  <c r="H12140" i="1"/>
  <c r="F2506" i="1"/>
  <c r="G2506" i="1"/>
  <c r="H2506" i="1"/>
  <c r="F6003" i="1"/>
  <c r="G6003" i="1"/>
  <c r="H6003" i="1"/>
  <c r="F2507" i="1"/>
  <c r="G2507" i="1"/>
  <c r="H2507" i="1"/>
  <c r="F260" i="1"/>
  <c r="G260" i="1"/>
  <c r="H260" i="1"/>
  <c r="F829" i="1"/>
  <c r="G829" i="1"/>
  <c r="H829" i="1"/>
  <c r="F10902" i="1"/>
  <c r="G10902" i="1"/>
  <c r="H10902" i="1"/>
  <c r="F830" i="1"/>
  <c r="G830" i="1"/>
  <c r="H830" i="1"/>
  <c r="F11987" i="1"/>
  <c r="G11987" i="1"/>
  <c r="H11987" i="1"/>
  <c r="F5760" i="1"/>
  <c r="G5760" i="1"/>
  <c r="H5760" i="1"/>
  <c r="F831" i="1"/>
  <c r="G831" i="1"/>
  <c r="H831" i="1"/>
  <c r="F12314" i="1"/>
  <c r="G12314" i="1"/>
  <c r="H12314" i="1"/>
  <c r="F8250" i="1"/>
  <c r="G8250" i="1"/>
  <c r="H8250" i="1"/>
  <c r="F2508" i="1"/>
  <c r="G2508" i="1"/>
  <c r="H2508" i="1"/>
  <c r="F6586" i="1"/>
  <c r="G6586" i="1"/>
  <c r="H6586" i="1"/>
  <c r="F2509" i="1"/>
  <c r="G2509" i="1"/>
  <c r="H2509" i="1"/>
  <c r="F2510" i="1"/>
  <c r="G2510" i="1"/>
  <c r="H2510" i="1"/>
  <c r="F5472" i="1"/>
  <c r="G5472" i="1"/>
  <c r="H5472" i="1"/>
  <c r="F6587" i="1"/>
  <c r="G6587" i="1"/>
  <c r="H6587" i="1"/>
  <c r="F9416" i="1"/>
  <c r="G9416" i="1"/>
  <c r="H9416" i="1"/>
  <c r="F2511" i="1"/>
  <c r="G2511" i="1"/>
  <c r="H2511" i="1"/>
  <c r="F6588" i="1"/>
  <c r="G6588" i="1"/>
  <c r="H6588" i="1"/>
  <c r="F7710" i="1"/>
  <c r="G7710" i="1"/>
  <c r="H7710" i="1"/>
  <c r="F2512" i="1"/>
  <c r="G2512" i="1"/>
  <c r="H2512" i="1"/>
  <c r="F2513" i="1"/>
  <c r="G2513" i="1"/>
  <c r="H2513" i="1"/>
  <c r="F2514" i="1"/>
  <c r="G2514" i="1"/>
  <c r="H2514" i="1"/>
  <c r="F832" i="1"/>
  <c r="G832" i="1"/>
  <c r="H832" i="1"/>
  <c r="F6170" i="1"/>
  <c r="G6170" i="1"/>
  <c r="H6170" i="1"/>
  <c r="F6589" i="1"/>
  <c r="G6589" i="1"/>
  <c r="H6589" i="1"/>
  <c r="F2515" i="1"/>
  <c r="G2515" i="1"/>
  <c r="H2515" i="1"/>
  <c r="F419" i="1"/>
  <c r="G419" i="1"/>
  <c r="H419" i="1"/>
  <c r="F833" i="1"/>
  <c r="G833" i="1"/>
  <c r="H833" i="1"/>
  <c r="F6171" i="1"/>
  <c r="G6171" i="1"/>
  <c r="H6171" i="1"/>
  <c r="F2516" i="1"/>
  <c r="G2516" i="1"/>
  <c r="H2516" i="1"/>
  <c r="F11636" i="1"/>
  <c r="G11636" i="1"/>
  <c r="H11636" i="1"/>
  <c r="F10197" i="1"/>
  <c r="G10197" i="1"/>
  <c r="H10197" i="1"/>
  <c r="F420" i="1"/>
  <c r="G420" i="1"/>
  <c r="H420" i="1"/>
  <c r="F2517" i="1"/>
  <c r="G2517" i="1"/>
  <c r="H2517" i="1"/>
  <c r="F10906" i="1"/>
  <c r="G10906" i="1"/>
  <c r="H10906" i="1"/>
  <c r="F54" i="1"/>
  <c r="G54" i="1"/>
  <c r="H54" i="1"/>
  <c r="F421" i="1"/>
  <c r="G421" i="1"/>
  <c r="H421" i="1"/>
  <c r="F2518" i="1"/>
  <c r="G2518" i="1"/>
  <c r="H2518" i="1"/>
  <c r="F834" i="1"/>
  <c r="G834" i="1"/>
  <c r="H834" i="1"/>
  <c r="F5424" i="1"/>
  <c r="G5424" i="1"/>
  <c r="H5424" i="1"/>
  <c r="F835" i="1"/>
  <c r="G835" i="1"/>
  <c r="H835" i="1"/>
  <c r="F6590" i="1"/>
  <c r="G6590" i="1"/>
  <c r="H6590" i="1"/>
  <c r="F10621" i="1"/>
  <c r="G10621" i="1"/>
  <c r="H10621" i="1"/>
  <c r="F2519" i="1"/>
  <c r="G2519" i="1"/>
  <c r="H2519" i="1"/>
  <c r="F6591" i="1"/>
  <c r="G6591" i="1"/>
  <c r="H6591" i="1"/>
  <c r="F2520" i="1"/>
  <c r="G2520" i="1"/>
  <c r="H2520" i="1"/>
  <c r="F6592" i="1"/>
  <c r="G6592" i="1"/>
  <c r="H6592" i="1"/>
  <c r="F5761" i="1"/>
  <c r="G5761" i="1"/>
  <c r="H5761" i="1"/>
  <c r="F2521" i="1"/>
  <c r="G2521" i="1"/>
  <c r="H2521" i="1"/>
  <c r="F2522" i="1"/>
  <c r="G2522" i="1"/>
  <c r="H2522" i="1"/>
  <c r="F2523" i="1"/>
  <c r="G2523" i="1"/>
  <c r="H2523" i="1"/>
  <c r="F2524" i="1"/>
  <c r="G2524" i="1"/>
  <c r="H2524" i="1"/>
  <c r="F6593" i="1"/>
  <c r="G6593" i="1"/>
  <c r="H6593" i="1"/>
  <c r="F2525" i="1"/>
  <c r="G2525" i="1"/>
  <c r="H2525" i="1"/>
  <c r="F422" i="1"/>
  <c r="G422" i="1"/>
  <c r="H422" i="1"/>
  <c r="F2526" i="1"/>
  <c r="G2526" i="1"/>
  <c r="H2526" i="1"/>
  <c r="F12160" i="1"/>
  <c r="G12160" i="1"/>
  <c r="H12160" i="1"/>
  <c r="F836" i="1"/>
  <c r="G836" i="1"/>
  <c r="H836" i="1"/>
  <c r="F2527" i="1"/>
  <c r="G2527" i="1"/>
  <c r="H2527" i="1"/>
  <c r="F2528" i="1"/>
  <c r="G2528" i="1"/>
  <c r="H2528" i="1"/>
  <c r="F11442" i="1"/>
  <c r="G11442" i="1"/>
  <c r="H11442" i="1"/>
  <c r="F6594" i="1"/>
  <c r="G6594" i="1"/>
  <c r="H6594" i="1"/>
  <c r="F2529" i="1"/>
  <c r="G2529" i="1"/>
  <c r="H2529" i="1"/>
  <c r="F9042" i="1"/>
  <c r="G9042" i="1"/>
  <c r="H9042" i="1"/>
  <c r="F2530" i="1"/>
  <c r="G2530" i="1"/>
  <c r="H2530" i="1"/>
  <c r="F11283" i="1"/>
  <c r="G11283" i="1"/>
  <c r="H11283" i="1"/>
  <c r="F2531" i="1"/>
  <c r="G2531" i="1"/>
  <c r="H2531" i="1"/>
  <c r="F7615" i="1"/>
  <c r="G7615" i="1"/>
  <c r="H7615" i="1"/>
  <c r="F11085" i="1"/>
  <c r="G11085" i="1"/>
  <c r="H11085" i="1"/>
  <c r="F2532" i="1"/>
  <c r="G2532" i="1"/>
  <c r="H2532" i="1"/>
  <c r="F10624" i="1"/>
  <c r="G10624" i="1"/>
  <c r="H10624" i="1"/>
  <c r="F5762" i="1"/>
  <c r="G5762" i="1"/>
  <c r="H5762" i="1"/>
  <c r="F11742" i="1"/>
  <c r="G11742" i="1"/>
  <c r="H11742" i="1"/>
  <c r="F12198" i="1"/>
  <c r="G12198" i="1"/>
  <c r="H12198" i="1"/>
  <c r="F423" i="1"/>
  <c r="G423" i="1"/>
  <c r="H423" i="1"/>
  <c r="F68" i="1"/>
  <c r="G68" i="1"/>
  <c r="H68" i="1"/>
  <c r="F6595" i="1"/>
  <c r="G6595" i="1"/>
  <c r="H6595" i="1"/>
  <c r="F6596" i="1"/>
  <c r="G6596" i="1"/>
  <c r="H6596" i="1"/>
  <c r="F5473" i="1"/>
  <c r="G5473" i="1"/>
  <c r="H5473" i="1"/>
  <c r="F2533" i="1"/>
  <c r="G2533" i="1"/>
  <c r="H2533" i="1"/>
  <c r="F5579" i="1"/>
  <c r="G5579" i="1"/>
  <c r="H5579" i="1"/>
  <c r="F10369" i="1"/>
  <c r="G10369" i="1"/>
  <c r="H10369" i="1"/>
  <c r="F837" i="1"/>
  <c r="G837" i="1"/>
  <c r="H837" i="1"/>
  <c r="F10265" i="1"/>
  <c r="G10265" i="1"/>
  <c r="H10265" i="1"/>
  <c r="F2534" i="1"/>
  <c r="G2534" i="1"/>
  <c r="H2534" i="1"/>
  <c r="F2535" i="1"/>
  <c r="G2535" i="1"/>
  <c r="H2535" i="1"/>
  <c r="F424" i="1"/>
  <c r="G424" i="1"/>
  <c r="H424" i="1"/>
  <c r="F6597" i="1"/>
  <c r="G6597" i="1"/>
  <c r="H6597" i="1"/>
  <c r="F8251" i="1"/>
  <c r="G8251" i="1"/>
  <c r="H8251" i="1"/>
  <c r="F2536" i="1"/>
  <c r="G2536" i="1"/>
  <c r="H2536" i="1"/>
  <c r="F2537" i="1"/>
  <c r="G2537" i="1"/>
  <c r="H2537" i="1"/>
  <c r="F6598" i="1"/>
  <c r="G6598" i="1"/>
  <c r="H6598" i="1"/>
  <c r="F10823" i="1"/>
  <c r="G10823" i="1"/>
  <c r="H10823" i="1"/>
  <c r="F8252" i="1"/>
  <c r="G8252" i="1"/>
  <c r="H8252" i="1"/>
  <c r="F5580" i="1"/>
  <c r="G5580" i="1"/>
  <c r="H5580" i="1"/>
  <c r="F2538" i="1"/>
  <c r="G2538" i="1"/>
  <c r="H2538" i="1"/>
  <c r="F10987" i="1"/>
  <c r="G10987" i="1"/>
  <c r="H10987" i="1"/>
  <c r="F2539" i="1"/>
  <c r="G2539" i="1"/>
  <c r="H2539" i="1"/>
  <c r="F11277" i="1"/>
  <c r="G11277" i="1"/>
  <c r="H11277" i="1"/>
  <c r="F425" i="1"/>
  <c r="G425" i="1"/>
  <c r="H425" i="1"/>
  <c r="F2540" i="1"/>
  <c r="G2540" i="1"/>
  <c r="H2540" i="1"/>
  <c r="F10958" i="1"/>
  <c r="G10958" i="1"/>
  <c r="H10958" i="1"/>
  <c r="F6599" i="1"/>
  <c r="G6599" i="1"/>
  <c r="H6599" i="1"/>
  <c r="F5581" i="1"/>
  <c r="G5581" i="1"/>
  <c r="H5581" i="1"/>
  <c r="F8253" i="1"/>
  <c r="G8253" i="1"/>
  <c r="H8253" i="1"/>
  <c r="F11272" i="1"/>
  <c r="G11272" i="1"/>
  <c r="H11272" i="1"/>
  <c r="F11991" i="1"/>
  <c r="G11991" i="1"/>
  <c r="H11991" i="1"/>
  <c r="F2541" i="1"/>
  <c r="G2541" i="1"/>
  <c r="H2541" i="1"/>
  <c r="F6600" i="1"/>
  <c r="G6600" i="1"/>
  <c r="H6600" i="1"/>
  <c r="F11014" i="1"/>
  <c r="G11014" i="1"/>
  <c r="H11014" i="1"/>
  <c r="F2542" i="1"/>
  <c r="G2542" i="1"/>
  <c r="H2542" i="1"/>
  <c r="F6601" i="1"/>
  <c r="G6601" i="1"/>
  <c r="H6601" i="1"/>
  <c r="F9983" i="1"/>
  <c r="G9983" i="1"/>
  <c r="H9983" i="1"/>
  <c r="F2543" i="1"/>
  <c r="G2543" i="1"/>
  <c r="H2543" i="1"/>
  <c r="F2544" i="1"/>
  <c r="G2544" i="1"/>
  <c r="H2544" i="1"/>
  <c r="F2545" i="1"/>
  <c r="G2545" i="1"/>
  <c r="H2545" i="1"/>
  <c r="F11914" i="1"/>
  <c r="G11914" i="1"/>
  <c r="H11914" i="1"/>
  <c r="F6602" i="1"/>
  <c r="G6602" i="1"/>
  <c r="H6602" i="1"/>
  <c r="F2546" i="1"/>
  <c r="G2546" i="1"/>
  <c r="H2546" i="1"/>
  <c r="F2547" i="1"/>
  <c r="G2547" i="1"/>
  <c r="H2547" i="1"/>
  <c r="F2548" i="1"/>
  <c r="G2548" i="1"/>
  <c r="H2548" i="1"/>
  <c r="F11079" i="1"/>
  <c r="G11079" i="1"/>
  <c r="H11079" i="1"/>
  <c r="F7531" i="1"/>
  <c r="G7531" i="1"/>
  <c r="H7531" i="1"/>
  <c r="F11943" i="1"/>
  <c r="G11943" i="1"/>
  <c r="H11943" i="1"/>
  <c r="F11753" i="1"/>
  <c r="G11753" i="1"/>
  <c r="H11753" i="1"/>
  <c r="F6603" i="1"/>
  <c r="G6603" i="1"/>
  <c r="H6603" i="1"/>
  <c r="F838" i="1"/>
  <c r="G838" i="1"/>
  <c r="H838" i="1"/>
  <c r="F2549" i="1"/>
  <c r="G2549" i="1"/>
  <c r="H2549" i="1"/>
  <c r="F8739" i="1"/>
  <c r="G8739" i="1"/>
  <c r="H8739" i="1"/>
  <c r="F8710" i="1"/>
  <c r="G8710" i="1"/>
  <c r="H8710" i="1"/>
  <c r="F10447" i="1"/>
  <c r="G10447" i="1"/>
  <c r="H10447" i="1"/>
  <c r="F2550" i="1"/>
  <c r="G2550" i="1"/>
  <c r="H2550" i="1"/>
  <c r="F8254" i="1"/>
  <c r="G8254" i="1"/>
  <c r="H8254" i="1"/>
  <c r="F2551" i="1"/>
  <c r="G2551" i="1"/>
  <c r="H2551" i="1"/>
  <c r="F11959" i="1"/>
  <c r="G11959" i="1"/>
  <c r="H11959" i="1"/>
  <c r="F261" i="1"/>
  <c r="G261" i="1"/>
  <c r="H261" i="1"/>
  <c r="F9571" i="1"/>
  <c r="G9571" i="1"/>
  <c r="H9571" i="1"/>
  <c r="F8255" i="1"/>
  <c r="G8255" i="1"/>
  <c r="H8255" i="1"/>
  <c r="F6604" i="1"/>
  <c r="G6604" i="1"/>
  <c r="H6604" i="1"/>
  <c r="F2552" i="1"/>
  <c r="G2552" i="1"/>
  <c r="H2552" i="1"/>
  <c r="F2553" i="1"/>
  <c r="G2553" i="1"/>
  <c r="H2553" i="1"/>
  <c r="F2554" i="1"/>
  <c r="G2554" i="1"/>
  <c r="H2554" i="1"/>
  <c r="F8635" i="1"/>
  <c r="G8635" i="1"/>
  <c r="H8635" i="1"/>
  <c r="F10154" i="1"/>
  <c r="G10154" i="1"/>
  <c r="H10154" i="1"/>
  <c r="F2555" i="1"/>
  <c r="G2555" i="1"/>
  <c r="H2555" i="1"/>
  <c r="F2556" i="1"/>
  <c r="G2556" i="1"/>
  <c r="H2556" i="1"/>
  <c r="F1" i="1"/>
  <c r="G1" i="1"/>
  <c r="H1" i="1"/>
  <c r="F11262" i="1"/>
  <c r="G11262" i="1"/>
  <c r="H11262" i="1"/>
  <c r="F6605" i="1"/>
  <c r="G6605" i="1"/>
  <c r="H6605" i="1"/>
  <c r="F9995" i="1"/>
  <c r="G9995" i="1"/>
  <c r="H9995" i="1"/>
  <c r="F8600" i="1"/>
  <c r="G8600" i="1"/>
  <c r="H8600" i="1"/>
  <c r="F6606" i="1"/>
  <c r="G6606" i="1"/>
  <c r="H6606" i="1"/>
  <c r="F5763" i="1"/>
  <c r="G5763" i="1"/>
  <c r="H5763" i="1"/>
  <c r="F2557" i="1"/>
  <c r="G2557" i="1"/>
  <c r="H2557" i="1"/>
  <c r="F2558" i="1"/>
  <c r="G2558" i="1"/>
  <c r="H2558" i="1"/>
  <c r="F2559" i="1"/>
  <c r="G2559" i="1"/>
  <c r="H2559" i="1"/>
  <c r="F2560" i="1"/>
  <c r="G2560" i="1"/>
  <c r="H2560" i="1"/>
  <c r="F12010" i="1"/>
  <c r="G12010" i="1"/>
  <c r="H12010" i="1"/>
  <c r="F12164" i="1"/>
  <c r="G12164" i="1"/>
  <c r="H12164" i="1"/>
  <c r="F2561" i="1"/>
  <c r="G2561" i="1"/>
  <c r="H2561" i="1"/>
  <c r="F2562" i="1"/>
  <c r="G2562" i="1"/>
  <c r="H2562" i="1"/>
  <c r="F12281" i="1"/>
  <c r="G12281" i="1"/>
  <c r="H12281" i="1"/>
  <c r="F2563" i="1"/>
  <c r="G2563" i="1"/>
  <c r="H2563" i="1"/>
  <c r="F2564" i="1"/>
  <c r="G2564" i="1"/>
  <c r="H2564" i="1"/>
  <c r="F2565" i="1"/>
  <c r="G2565" i="1"/>
  <c r="H2565" i="1"/>
  <c r="F10879" i="1"/>
  <c r="G10879" i="1"/>
  <c r="H10879" i="1"/>
  <c r="F10072" i="1"/>
  <c r="G10072" i="1"/>
  <c r="H10072" i="1"/>
  <c r="F9572" i="1"/>
  <c r="G9572" i="1"/>
  <c r="H9572" i="1"/>
  <c r="F9975" i="1"/>
  <c r="G9975" i="1"/>
  <c r="H9975" i="1"/>
  <c r="F2566" i="1"/>
  <c r="G2566" i="1"/>
  <c r="H2566" i="1"/>
  <c r="F2567" i="1"/>
  <c r="G2567" i="1"/>
  <c r="H2567" i="1"/>
  <c r="F11575" i="1"/>
  <c r="G11575" i="1"/>
  <c r="H11575" i="1"/>
  <c r="F2568" i="1"/>
  <c r="G2568" i="1"/>
  <c r="H2568" i="1"/>
  <c r="F6607" i="1"/>
  <c r="G6607" i="1"/>
  <c r="H6607" i="1"/>
  <c r="F2569" i="1"/>
  <c r="G2569" i="1"/>
  <c r="H2569" i="1"/>
  <c r="F9131" i="1"/>
  <c r="G9131" i="1"/>
  <c r="H9131" i="1"/>
  <c r="F2570" i="1"/>
  <c r="G2570" i="1"/>
  <c r="H2570" i="1"/>
  <c r="F11705" i="1"/>
  <c r="G11705" i="1"/>
  <c r="H11705" i="1"/>
  <c r="F2571" i="1"/>
  <c r="G2571" i="1"/>
  <c r="H2571" i="1"/>
  <c r="F2572" i="1"/>
  <c r="G2572" i="1"/>
  <c r="H2572" i="1"/>
  <c r="F9385" i="1"/>
  <c r="G9385" i="1"/>
  <c r="H9385" i="1"/>
  <c r="F2573" i="1"/>
  <c r="G2573" i="1"/>
  <c r="H2573" i="1"/>
  <c r="F10021" i="1"/>
  <c r="G10021" i="1"/>
  <c r="H10021" i="1"/>
  <c r="F6608" i="1"/>
  <c r="G6608" i="1"/>
  <c r="H6608" i="1"/>
  <c r="F839" i="1"/>
  <c r="G839" i="1"/>
  <c r="H839" i="1"/>
  <c r="F6172" i="1"/>
  <c r="G6172" i="1"/>
  <c r="H6172" i="1"/>
  <c r="F10417" i="1"/>
  <c r="G10417" i="1"/>
  <c r="H10417" i="1"/>
  <c r="F8090" i="1"/>
  <c r="G8090" i="1"/>
  <c r="H8090" i="1"/>
  <c r="F2574" i="1"/>
  <c r="G2574" i="1"/>
  <c r="H2574" i="1"/>
  <c r="F6609" i="1"/>
  <c r="G6609" i="1"/>
  <c r="H6609" i="1"/>
  <c r="F7998" i="1"/>
  <c r="G7998" i="1"/>
  <c r="H7998" i="1"/>
  <c r="F2575" i="1"/>
  <c r="G2575" i="1"/>
  <c r="H2575" i="1"/>
  <c r="F10198" i="1"/>
  <c r="G10198" i="1"/>
  <c r="H10198" i="1"/>
  <c r="F2576" i="1"/>
  <c r="G2576" i="1"/>
  <c r="H2576" i="1"/>
  <c r="F6610" i="1"/>
  <c r="G6610" i="1"/>
  <c r="H6610" i="1"/>
  <c r="F840" i="1"/>
  <c r="G840" i="1"/>
  <c r="H840" i="1"/>
  <c r="F6611" i="1"/>
  <c r="G6611" i="1"/>
  <c r="H6611" i="1"/>
  <c r="F6612" i="1"/>
  <c r="G6612" i="1"/>
  <c r="H6612" i="1"/>
  <c r="F7636" i="1"/>
  <c r="G7636" i="1"/>
  <c r="H7636" i="1"/>
  <c r="F135" i="1"/>
  <c r="G135" i="1"/>
  <c r="H135" i="1"/>
  <c r="F2577" i="1"/>
  <c r="G2577" i="1"/>
  <c r="H2577" i="1"/>
  <c r="F2578" i="1"/>
  <c r="G2578" i="1"/>
  <c r="H2578" i="1"/>
  <c r="F12022" i="1"/>
  <c r="G12022" i="1"/>
  <c r="H12022" i="1"/>
  <c r="F11841" i="1"/>
  <c r="G11841" i="1"/>
  <c r="H11841" i="1"/>
  <c r="F2579" i="1"/>
  <c r="G2579" i="1"/>
  <c r="H2579" i="1"/>
  <c r="F6004" i="1"/>
  <c r="G6004" i="1"/>
  <c r="H6004" i="1"/>
  <c r="F841" i="1"/>
  <c r="G841" i="1"/>
  <c r="H841" i="1"/>
  <c r="F2580" i="1"/>
  <c r="G2580" i="1"/>
  <c r="H2580" i="1"/>
  <c r="F2581" i="1"/>
  <c r="G2581" i="1"/>
  <c r="H2581" i="1"/>
  <c r="F6613" i="1"/>
  <c r="G6613" i="1"/>
  <c r="H6613" i="1"/>
  <c r="F9048" i="1"/>
  <c r="G9048" i="1"/>
  <c r="H9048" i="1"/>
  <c r="F12090" i="1"/>
  <c r="G12090" i="1"/>
  <c r="H12090" i="1"/>
  <c r="F10891" i="1"/>
  <c r="G10891" i="1"/>
  <c r="H10891" i="1"/>
  <c r="F12324" i="1"/>
  <c r="G12324" i="1"/>
  <c r="H12324" i="1"/>
  <c r="F6614" i="1"/>
  <c r="G6614" i="1"/>
  <c r="H6614" i="1"/>
  <c r="F2582" i="1"/>
  <c r="G2582" i="1"/>
  <c r="H2582" i="1"/>
  <c r="F2583" i="1"/>
  <c r="G2583" i="1"/>
  <c r="H2583" i="1"/>
  <c r="F11227" i="1"/>
  <c r="G11227" i="1"/>
  <c r="H11227" i="1"/>
  <c r="F6615" i="1"/>
  <c r="G6615" i="1"/>
  <c r="H6615" i="1"/>
  <c r="F6616" i="1"/>
  <c r="G6616" i="1"/>
  <c r="H6616" i="1"/>
  <c r="F3" i="1"/>
  <c r="G3" i="1"/>
  <c r="H3" i="1"/>
  <c r="F7518" i="1"/>
  <c r="G7518" i="1"/>
  <c r="H7518" i="1"/>
  <c r="F10603" i="1"/>
  <c r="G10603" i="1"/>
  <c r="H10603" i="1"/>
  <c r="F6617" i="1"/>
  <c r="G6617" i="1"/>
  <c r="H6617" i="1"/>
  <c r="F2584" i="1"/>
  <c r="G2584" i="1"/>
  <c r="H2584" i="1"/>
  <c r="F9663" i="1"/>
  <c r="G9663" i="1"/>
  <c r="H9663" i="1"/>
  <c r="F2585" i="1"/>
  <c r="G2585" i="1"/>
  <c r="H2585" i="1"/>
  <c r="F6618" i="1"/>
  <c r="G6618" i="1"/>
  <c r="H6618" i="1"/>
  <c r="F9532" i="1"/>
  <c r="G9532" i="1"/>
  <c r="H9532" i="1"/>
  <c r="F2586" i="1"/>
  <c r="G2586" i="1"/>
  <c r="H2586" i="1"/>
  <c r="F12260" i="1"/>
  <c r="G12260" i="1"/>
  <c r="H12260" i="1"/>
  <c r="F2587" i="1"/>
  <c r="G2587" i="1"/>
  <c r="H2587" i="1"/>
  <c r="F426" i="1"/>
  <c r="G426" i="1"/>
  <c r="H426" i="1"/>
  <c r="F10899" i="1"/>
  <c r="G10899" i="1"/>
  <c r="H10899" i="1"/>
  <c r="F2588" i="1"/>
  <c r="G2588" i="1"/>
  <c r="H2588" i="1"/>
  <c r="F6619" i="1"/>
  <c r="G6619" i="1"/>
  <c r="H6619" i="1"/>
  <c r="F7637" i="1"/>
  <c r="G7637" i="1"/>
  <c r="H7637" i="1"/>
  <c r="F6620" i="1"/>
  <c r="G6620" i="1"/>
  <c r="H6620" i="1"/>
  <c r="F262" i="1"/>
  <c r="G262" i="1"/>
  <c r="H262" i="1"/>
  <c r="F11627" i="1"/>
  <c r="G11627" i="1"/>
  <c r="H11627" i="1"/>
  <c r="F83" i="1"/>
  <c r="G83" i="1"/>
  <c r="H83" i="1"/>
  <c r="F6621" i="1"/>
  <c r="G6621" i="1"/>
  <c r="H6621" i="1"/>
  <c r="F2589" i="1"/>
  <c r="G2589" i="1"/>
  <c r="H2589" i="1"/>
  <c r="F842" i="1"/>
  <c r="G842" i="1"/>
  <c r="H842" i="1"/>
  <c r="F6622" i="1"/>
  <c r="G6622" i="1"/>
  <c r="H6622" i="1"/>
  <c r="F2590" i="1"/>
  <c r="G2590" i="1"/>
  <c r="H2590" i="1"/>
  <c r="F9423" i="1"/>
  <c r="G9423" i="1"/>
  <c r="H9423" i="1"/>
  <c r="F2591" i="1"/>
  <c r="G2591" i="1"/>
  <c r="H2591" i="1"/>
  <c r="F11805" i="1"/>
  <c r="G11805" i="1"/>
  <c r="H11805" i="1"/>
  <c r="F843" i="1"/>
  <c r="G843" i="1"/>
  <c r="H843" i="1"/>
  <c r="F844" i="1"/>
  <c r="G844" i="1"/>
  <c r="H844" i="1"/>
  <c r="F9660" i="1"/>
  <c r="G9660" i="1"/>
  <c r="H9660" i="1"/>
  <c r="F2592" i="1"/>
  <c r="G2592" i="1"/>
  <c r="H2592" i="1"/>
  <c r="F2593" i="1"/>
  <c r="G2593" i="1"/>
  <c r="H2593" i="1"/>
  <c r="F7836" i="1"/>
  <c r="G7836" i="1"/>
  <c r="H7836" i="1"/>
  <c r="F6623" i="1"/>
  <c r="G6623" i="1"/>
  <c r="H6623" i="1"/>
  <c r="F5764" i="1"/>
  <c r="G5764" i="1"/>
  <c r="H5764" i="1"/>
  <c r="F9132" i="1"/>
  <c r="G9132" i="1"/>
  <c r="H9132" i="1"/>
  <c r="F2594" i="1"/>
  <c r="G2594" i="1"/>
  <c r="H2594" i="1"/>
  <c r="F12131" i="1"/>
  <c r="G12131" i="1"/>
  <c r="H12131" i="1"/>
  <c r="F6624" i="1"/>
  <c r="G6624" i="1"/>
  <c r="H6624" i="1"/>
  <c r="F6625" i="1"/>
  <c r="G6625" i="1"/>
  <c r="H6625" i="1"/>
  <c r="F6626" i="1"/>
  <c r="G6626" i="1"/>
  <c r="H6626" i="1"/>
  <c r="F2595" i="1"/>
  <c r="G2595" i="1"/>
  <c r="H2595" i="1"/>
  <c r="F2596" i="1"/>
  <c r="G2596" i="1"/>
  <c r="H2596" i="1"/>
  <c r="F2597" i="1"/>
  <c r="G2597" i="1"/>
  <c r="H2597" i="1"/>
  <c r="F9727" i="1"/>
  <c r="G9727" i="1"/>
  <c r="H9727" i="1"/>
  <c r="F6627" i="1"/>
  <c r="G6627" i="1"/>
  <c r="H6627" i="1"/>
  <c r="F2598" i="1"/>
  <c r="G2598" i="1"/>
  <c r="H2598" i="1"/>
  <c r="F8845" i="1"/>
  <c r="G8845" i="1"/>
  <c r="H8845" i="1"/>
  <c r="F6628" i="1"/>
  <c r="G6628" i="1"/>
  <c r="H6628" i="1"/>
  <c r="F2599" i="1"/>
  <c r="G2599" i="1"/>
  <c r="H2599" i="1"/>
  <c r="F427" i="1"/>
  <c r="G427" i="1"/>
  <c r="H427" i="1"/>
  <c r="F2600" i="1"/>
  <c r="G2600" i="1"/>
  <c r="H2600" i="1"/>
  <c r="F5677" i="1"/>
  <c r="G5677" i="1"/>
  <c r="H5677" i="1"/>
  <c r="F845" i="1"/>
  <c r="G845" i="1"/>
  <c r="H845" i="1"/>
  <c r="F6629" i="1"/>
  <c r="G6629" i="1"/>
  <c r="H6629" i="1"/>
  <c r="F9366" i="1"/>
  <c r="G9366" i="1"/>
  <c r="H9366" i="1"/>
  <c r="F11875" i="1"/>
  <c r="G11875" i="1"/>
  <c r="H11875" i="1"/>
  <c r="F2601" i="1"/>
  <c r="G2601" i="1"/>
  <c r="H2601" i="1"/>
  <c r="F2602" i="1"/>
  <c r="G2602" i="1"/>
  <c r="H2602" i="1"/>
  <c r="F9676" i="1"/>
  <c r="G9676" i="1"/>
  <c r="H9676" i="1"/>
  <c r="F2603" i="1"/>
  <c r="G2603" i="1"/>
  <c r="H2603" i="1"/>
  <c r="F7999" i="1"/>
  <c r="G7999" i="1"/>
  <c r="H7999" i="1"/>
  <c r="F11592" i="1"/>
  <c r="G11592" i="1"/>
  <c r="H11592" i="1"/>
  <c r="F55" i="1"/>
  <c r="G55" i="1"/>
  <c r="H55" i="1"/>
  <c r="F846" i="1"/>
  <c r="G846" i="1"/>
  <c r="H846" i="1"/>
  <c r="F181" i="1"/>
  <c r="G181" i="1"/>
  <c r="H181" i="1"/>
  <c r="F263" i="1"/>
  <c r="G263" i="1"/>
  <c r="H263" i="1"/>
  <c r="F847" i="1"/>
  <c r="G847" i="1"/>
  <c r="H847" i="1"/>
  <c r="F6630" i="1"/>
  <c r="G6630" i="1"/>
  <c r="H6630" i="1"/>
  <c r="F2604" i="1"/>
  <c r="G2604" i="1"/>
  <c r="H2604" i="1"/>
  <c r="F8256" i="1"/>
  <c r="G8256" i="1"/>
  <c r="H8256" i="1"/>
  <c r="F2605" i="1"/>
  <c r="G2605" i="1"/>
  <c r="H2605" i="1"/>
  <c r="F11684" i="1"/>
  <c r="G11684" i="1"/>
  <c r="H11684" i="1"/>
  <c r="F2606" i="1"/>
  <c r="G2606" i="1"/>
  <c r="H2606" i="1"/>
  <c r="F11482" i="1"/>
  <c r="G11482" i="1"/>
  <c r="H11482" i="1"/>
  <c r="F6173" i="1"/>
  <c r="G6173" i="1"/>
  <c r="H6173" i="1"/>
  <c r="F11902" i="1"/>
  <c r="G11902" i="1"/>
  <c r="H11902" i="1"/>
  <c r="F848" i="1"/>
  <c r="G848" i="1"/>
  <c r="H848" i="1"/>
  <c r="F7837" i="1"/>
  <c r="G7837" i="1"/>
  <c r="H7837" i="1"/>
  <c r="F2607" i="1"/>
  <c r="G2607" i="1"/>
  <c r="H2607" i="1"/>
  <c r="F2608" i="1"/>
  <c r="G2608" i="1"/>
  <c r="H2608" i="1"/>
  <c r="F6631" i="1"/>
  <c r="G6631" i="1"/>
  <c r="H6631" i="1"/>
  <c r="F9728" i="1"/>
  <c r="G9728" i="1"/>
  <c r="H9728" i="1"/>
  <c r="F8257" i="1"/>
  <c r="G8257" i="1"/>
  <c r="H8257" i="1"/>
  <c r="F12311" i="1"/>
  <c r="G12311" i="1"/>
  <c r="H12311" i="1"/>
  <c r="F2609" i="1"/>
  <c r="G2609" i="1"/>
  <c r="H2609" i="1"/>
  <c r="F6174" i="1"/>
  <c r="G6174" i="1"/>
  <c r="H6174" i="1"/>
  <c r="F8258" i="1"/>
  <c r="G8258" i="1"/>
  <c r="H8258" i="1"/>
  <c r="F2610" i="1"/>
  <c r="G2610" i="1"/>
  <c r="H2610" i="1"/>
  <c r="F6632" i="1"/>
  <c r="G6632" i="1"/>
  <c r="H6632" i="1"/>
  <c r="F10022" i="1"/>
  <c r="G10022" i="1"/>
  <c r="H10022" i="1"/>
  <c r="F428" i="1"/>
  <c r="G428" i="1"/>
  <c r="H428" i="1"/>
  <c r="F6175" i="1"/>
  <c r="G6175" i="1"/>
  <c r="H6175" i="1"/>
  <c r="F11608" i="1"/>
  <c r="G11608" i="1"/>
  <c r="H11608" i="1"/>
  <c r="F2611" i="1"/>
  <c r="G2611" i="1"/>
  <c r="H2611" i="1"/>
  <c r="F849" i="1"/>
  <c r="G849" i="1"/>
  <c r="H849" i="1"/>
  <c r="F850" i="1"/>
  <c r="G850" i="1"/>
  <c r="H850" i="1"/>
  <c r="F2612" i="1"/>
  <c r="G2612" i="1"/>
  <c r="H2612" i="1"/>
  <c r="F12161" i="1"/>
  <c r="G12161" i="1"/>
  <c r="H12161" i="1"/>
  <c r="F2613" i="1"/>
  <c r="G2613" i="1"/>
  <c r="H2613" i="1"/>
  <c r="F2614" i="1"/>
  <c r="G2614" i="1"/>
  <c r="H2614" i="1"/>
  <c r="F8718" i="1"/>
  <c r="G8718" i="1"/>
  <c r="H8718" i="1"/>
  <c r="F8259" i="1"/>
  <c r="G8259" i="1"/>
  <c r="H8259" i="1"/>
  <c r="F8870" i="1"/>
  <c r="G8870" i="1"/>
  <c r="H8870" i="1"/>
  <c r="F2615" i="1"/>
  <c r="G2615" i="1"/>
  <c r="H2615" i="1"/>
  <c r="F9347" i="1"/>
  <c r="G9347" i="1"/>
  <c r="H9347" i="1"/>
  <c r="F2616" i="1"/>
  <c r="G2616" i="1"/>
  <c r="H2616" i="1"/>
  <c r="F11529" i="1"/>
  <c r="G11529" i="1"/>
  <c r="H11529" i="1"/>
  <c r="F2617" i="1"/>
  <c r="G2617" i="1"/>
  <c r="H2617" i="1"/>
  <c r="F6633" i="1"/>
  <c r="G6633" i="1"/>
  <c r="H6633" i="1"/>
  <c r="F8260" i="1"/>
  <c r="G8260" i="1"/>
  <c r="H8260" i="1"/>
  <c r="F264" i="1"/>
  <c r="G264" i="1"/>
  <c r="H264" i="1"/>
  <c r="F5445" i="1"/>
  <c r="G5445" i="1"/>
  <c r="H5445" i="1"/>
  <c r="F10540" i="1"/>
  <c r="G10540" i="1"/>
  <c r="H10540" i="1"/>
  <c r="F9133" i="1"/>
  <c r="G9133" i="1"/>
  <c r="H9133" i="1"/>
  <c r="F2618" i="1"/>
  <c r="G2618" i="1"/>
  <c r="H2618" i="1"/>
  <c r="F2619" i="1"/>
  <c r="G2619" i="1"/>
  <c r="H2619" i="1"/>
  <c r="F5446" i="1"/>
  <c r="G5446" i="1"/>
  <c r="H5446" i="1"/>
  <c r="F2620" i="1"/>
  <c r="G2620" i="1"/>
  <c r="H2620" i="1"/>
  <c r="F10489" i="1"/>
  <c r="G10489" i="1"/>
  <c r="H10489" i="1"/>
  <c r="F9729" i="1"/>
  <c r="G9729" i="1"/>
  <c r="H9729" i="1"/>
  <c r="F6634" i="1"/>
  <c r="G6634" i="1"/>
  <c r="H6634" i="1"/>
  <c r="F6635" i="1"/>
  <c r="G6635" i="1"/>
  <c r="H6635" i="1"/>
  <c r="F2621" i="1"/>
  <c r="G2621" i="1"/>
  <c r="H2621" i="1"/>
  <c r="F11373" i="1"/>
  <c r="G11373" i="1"/>
  <c r="H11373" i="1"/>
  <c r="F851" i="1"/>
  <c r="G851" i="1"/>
  <c r="H851" i="1"/>
  <c r="F9134" i="1"/>
  <c r="G9134" i="1"/>
  <c r="H9134" i="1"/>
  <c r="F2622" i="1"/>
  <c r="G2622" i="1"/>
  <c r="H2622" i="1"/>
  <c r="F8261" i="1"/>
  <c r="G8261" i="1"/>
  <c r="H8261" i="1"/>
  <c r="F9832" i="1"/>
  <c r="G9832" i="1"/>
  <c r="H9832" i="1"/>
  <c r="F6636" i="1"/>
  <c r="G6636" i="1"/>
  <c r="H6636" i="1"/>
  <c r="F2623" i="1"/>
  <c r="G2623" i="1"/>
  <c r="H2623" i="1"/>
  <c r="F2624" i="1"/>
  <c r="G2624" i="1"/>
  <c r="H2624" i="1"/>
  <c r="F2625" i="1"/>
  <c r="G2625" i="1"/>
  <c r="H2625" i="1"/>
  <c r="F6637" i="1"/>
  <c r="G6637" i="1"/>
  <c r="H6637" i="1"/>
  <c r="F2626" i="1"/>
  <c r="G2626" i="1"/>
  <c r="H2626" i="1"/>
  <c r="F6638" i="1"/>
  <c r="G6638" i="1"/>
  <c r="H6638" i="1"/>
  <c r="F429" i="1"/>
  <c r="G429" i="1"/>
  <c r="H429" i="1"/>
  <c r="F2627" i="1"/>
  <c r="G2627" i="1"/>
  <c r="H2627" i="1"/>
  <c r="F8676" i="1"/>
  <c r="G8676" i="1"/>
  <c r="H8676" i="1"/>
  <c r="F6639" i="1"/>
  <c r="G6639" i="1"/>
  <c r="H6639" i="1"/>
  <c r="F17" i="1"/>
  <c r="G17" i="1"/>
  <c r="H17" i="1"/>
  <c r="F9340" i="1"/>
  <c r="G9340" i="1"/>
  <c r="H9340" i="1"/>
  <c r="F2628" i="1"/>
  <c r="G2628" i="1"/>
  <c r="H2628" i="1"/>
  <c r="F5668" i="1"/>
  <c r="G5668" i="1"/>
  <c r="H5668" i="1"/>
  <c r="F2629" i="1"/>
  <c r="G2629" i="1"/>
  <c r="H2629" i="1"/>
  <c r="F2630" i="1"/>
  <c r="G2630" i="1"/>
  <c r="H2630" i="1"/>
  <c r="F11162" i="1"/>
  <c r="G11162" i="1"/>
  <c r="H11162" i="1"/>
  <c r="F7568" i="1"/>
  <c r="G7568" i="1"/>
  <c r="H7568" i="1"/>
  <c r="F11105" i="1"/>
  <c r="G11105" i="1"/>
  <c r="H11105" i="1"/>
  <c r="F2631" i="1"/>
  <c r="G2631" i="1"/>
  <c r="H2631" i="1"/>
  <c r="F6057" i="1"/>
  <c r="G6057" i="1"/>
  <c r="H6057" i="1"/>
  <c r="F2632" i="1"/>
  <c r="G2632" i="1"/>
  <c r="H2632" i="1"/>
  <c r="F2633" i="1"/>
  <c r="G2633" i="1"/>
  <c r="H2633" i="1"/>
  <c r="F2634" i="1"/>
  <c r="G2634" i="1"/>
  <c r="H2634" i="1"/>
  <c r="F8262" i="1"/>
  <c r="G8262" i="1"/>
  <c r="H8262" i="1"/>
  <c r="F11630" i="1"/>
  <c r="G11630" i="1"/>
  <c r="H11630" i="1"/>
  <c r="F9533" i="1"/>
  <c r="G9533" i="1"/>
  <c r="H9533" i="1"/>
  <c r="F6640" i="1"/>
  <c r="G6640" i="1"/>
  <c r="H6640" i="1"/>
  <c r="F852" i="1"/>
  <c r="G852" i="1"/>
  <c r="H852" i="1"/>
  <c r="F8947" i="1"/>
  <c r="G8947" i="1"/>
  <c r="H8947" i="1"/>
  <c r="F5765" i="1"/>
  <c r="G5765" i="1"/>
  <c r="H5765" i="1"/>
  <c r="F2635" i="1"/>
  <c r="G2635" i="1"/>
  <c r="H2635" i="1"/>
  <c r="F2636" i="1"/>
  <c r="G2636" i="1"/>
  <c r="H2636" i="1"/>
  <c r="F8100" i="1"/>
  <c r="G8100" i="1"/>
  <c r="H8100" i="1"/>
  <c r="F2637" i="1"/>
  <c r="G2637" i="1"/>
  <c r="H2637" i="1"/>
  <c r="F2638" i="1"/>
  <c r="G2638" i="1"/>
  <c r="H2638" i="1"/>
  <c r="F2639" i="1"/>
  <c r="G2639" i="1"/>
  <c r="H2639" i="1"/>
  <c r="F2640" i="1"/>
  <c r="G2640" i="1"/>
  <c r="H2640" i="1"/>
  <c r="F11287" i="1"/>
  <c r="G11287" i="1"/>
  <c r="H11287" i="1"/>
  <c r="F7581" i="1"/>
  <c r="G7581" i="1"/>
  <c r="H7581" i="1"/>
  <c r="F11783" i="1"/>
  <c r="G11783" i="1"/>
  <c r="H11783" i="1"/>
  <c r="F6641" i="1"/>
  <c r="G6641" i="1"/>
  <c r="H6641" i="1"/>
  <c r="F2641" i="1"/>
  <c r="G2641" i="1"/>
  <c r="H2641" i="1"/>
  <c r="F8263" i="1"/>
  <c r="G8263" i="1"/>
  <c r="H8263" i="1"/>
  <c r="F11378" i="1"/>
  <c r="G11378" i="1"/>
  <c r="H11378" i="1"/>
  <c r="F2642" i="1"/>
  <c r="G2642" i="1"/>
  <c r="H2642" i="1"/>
  <c r="F11254" i="1"/>
  <c r="G11254" i="1"/>
  <c r="H11254" i="1"/>
  <c r="F2643" i="1"/>
  <c r="G2643" i="1"/>
  <c r="H2643" i="1"/>
  <c r="F6642" i="1"/>
  <c r="G6642" i="1"/>
  <c r="H6642" i="1"/>
  <c r="F2644" i="1"/>
  <c r="G2644" i="1"/>
  <c r="H2644" i="1"/>
  <c r="F6643" i="1"/>
  <c r="G6643" i="1"/>
  <c r="H6643" i="1"/>
  <c r="F11064" i="1"/>
  <c r="G11064" i="1"/>
  <c r="H11064" i="1"/>
  <c r="F12067" i="1"/>
  <c r="G12067" i="1"/>
  <c r="H12067" i="1"/>
  <c r="F9848" i="1"/>
  <c r="G9848" i="1"/>
  <c r="H9848" i="1"/>
  <c r="F6644" i="1"/>
  <c r="G6644" i="1"/>
  <c r="H6644" i="1"/>
  <c r="F7838" i="1"/>
  <c r="G7838" i="1"/>
  <c r="H7838" i="1"/>
  <c r="F9971" i="1"/>
  <c r="G9971" i="1"/>
  <c r="H9971" i="1"/>
  <c r="F2645" i="1"/>
  <c r="G2645" i="1"/>
  <c r="H2645" i="1"/>
  <c r="F8264" i="1"/>
  <c r="G8264" i="1"/>
  <c r="H8264" i="1"/>
  <c r="F2646" i="1"/>
  <c r="G2646" i="1"/>
  <c r="H2646" i="1"/>
  <c r="F8948" i="1"/>
  <c r="G8948" i="1"/>
  <c r="H8948" i="1"/>
  <c r="F8000" i="1"/>
  <c r="G8000" i="1"/>
  <c r="H8000" i="1"/>
  <c r="F9534" i="1"/>
  <c r="G9534" i="1"/>
  <c r="H9534" i="1"/>
  <c r="F11009" i="1"/>
  <c r="G11009" i="1"/>
  <c r="H11009" i="1"/>
  <c r="F8819" i="1"/>
  <c r="G8819" i="1"/>
  <c r="H8819" i="1"/>
  <c r="F8949" i="1"/>
  <c r="G8949" i="1"/>
  <c r="H8949" i="1"/>
  <c r="F2647" i="1"/>
  <c r="G2647" i="1"/>
  <c r="H2647" i="1"/>
  <c r="F2648" i="1"/>
  <c r="G2648" i="1"/>
  <c r="H2648" i="1"/>
  <c r="F5766" i="1"/>
  <c r="G5766" i="1"/>
  <c r="H5766" i="1"/>
  <c r="F8001" i="1"/>
  <c r="G8001" i="1"/>
  <c r="H8001" i="1"/>
  <c r="F8950" i="1"/>
  <c r="G8950" i="1"/>
  <c r="H8950" i="1"/>
  <c r="F11447" i="1"/>
  <c r="G11447" i="1"/>
  <c r="H11447" i="1"/>
  <c r="F5767" i="1"/>
  <c r="G5767" i="1"/>
  <c r="H5767" i="1"/>
  <c r="F7569" i="1"/>
  <c r="G7569" i="1"/>
  <c r="H7569" i="1"/>
  <c r="F853" i="1"/>
  <c r="G853" i="1"/>
  <c r="H853" i="1"/>
  <c r="F6645" i="1"/>
  <c r="G6645" i="1"/>
  <c r="H6645" i="1"/>
  <c r="F2649" i="1"/>
  <c r="G2649" i="1"/>
  <c r="H2649" i="1"/>
  <c r="F2650" i="1"/>
  <c r="G2650" i="1"/>
  <c r="H2650" i="1"/>
  <c r="F11423" i="1"/>
  <c r="G11423" i="1"/>
  <c r="H11423" i="1"/>
  <c r="F2651" i="1"/>
  <c r="G2651" i="1"/>
  <c r="H2651" i="1"/>
  <c r="F8265" i="1"/>
  <c r="G8265" i="1"/>
  <c r="H8265" i="1"/>
  <c r="F10371" i="1"/>
  <c r="G10371" i="1"/>
  <c r="H10371" i="1"/>
  <c r="F8002" i="1"/>
  <c r="G8002" i="1"/>
  <c r="H8002" i="1"/>
  <c r="F8266" i="1"/>
  <c r="G8266" i="1"/>
  <c r="H8266" i="1"/>
  <c r="F8267" i="1"/>
  <c r="G8267" i="1"/>
  <c r="H8267" i="1"/>
  <c r="F2652" i="1"/>
  <c r="G2652" i="1"/>
  <c r="H2652" i="1"/>
  <c r="F2653" i="1"/>
  <c r="G2653" i="1"/>
  <c r="H2653" i="1"/>
  <c r="F12188" i="1"/>
  <c r="G12188" i="1"/>
  <c r="H12188" i="1"/>
  <c r="F265" i="1"/>
  <c r="G265" i="1"/>
  <c r="H265" i="1"/>
  <c r="F2654" i="1"/>
  <c r="G2654" i="1"/>
  <c r="H2654" i="1"/>
  <c r="F11256" i="1"/>
  <c r="G11256" i="1"/>
  <c r="H11256" i="1"/>
  <c r="F8268" i="1"/>
  <c r="G8268" i="1"/>
  <c r="H8268" i="1"/>
  <c r="F2655" i="1"/>
  <c r="G2655" i="1"/>
  <c r="H2655" i="1"/>
  <c r="F2656" i="1"/>
  <c r="G2656" i="1"/>
  <c r="H2656" i="1"/>
  <c r="F9135" i="1"/>
  <c r="G9135" i="1"/>
  <c r="H9135" i="1"/>
  <c r="F5650" i="1"/>
  <c r="G5650" i="1"/>
  <c r="H5650" i="1"/>
  <c r="F8840" i="1"/>
  <c r="G8840" i="1"/>
  <c r="H8840" i="1"/>
  <c r="F6646" i="1"/>
  <c r="G6646" i="1"/>
  <c r="H6646" i="1"/>
  <c r="F11360" i="1"/>
  <c r="G11360" i="1"/>
  <c r="H11360" i="1"/>
  <c r="F2657" i="1"/>
  <c r="G2657" i="1"/>
  <c r="H2657" i="1"/>
  <c r="F9493" i="1"/>
  <c r="G9493" i="1"/>
  <c r="H9493" i="1"/>
  <c r="F10541" i="1"/>
  <c r="G10541" i="1"/>
  <c r="H10541" i="1"/>
  <c r="F9049" i="1"/>
  <c r="G9049" i="1"/>
  <c r="H9049" i="1"/>
  <c r="F11209" i="1"/>
  <c r="G11209" i="1"/>
  <c r="H11209" i="1"/>
  <c r="F11576" i="1"/>
  <c r="G11576" i="1"/>
  <c r="H11576" i="1"/>
  <c r="F10635" i="1"/>
  <c r="G10635" i="1"/>
  <c r="H10635" i="1"/>
  <c r="F2658" i="1"/>
  <c r="G2658" i="1"/>
  <c r="H2658" i="1"/>
  <c r="F7638" i="1"/>
  <c r="G7638" i="1"/>
  <c r="H7638" i="1"/>
  <c r="F2659" i="1"/>
  <c r="G2659" i="1"/>
  <c r="H2659" i="1"/>
  <c r="F854" i="1"/>
  <c r="G854" i="1"/>
  <c r="H854" i="1"/>
  <c r="F5768" i="1"/>
  <c r="G5768" i="1"/>
  <c r="H5768" i="1"/>
  <c r="F11883" i="1"/>
  <c r="G11883" i="1"/>
  <c r="H11883" i="1"/>
  <c r="F7588" i="1"/>
  <c r="G7588" i="1"/>
  <c r="H7588" i="1"/>
  <c r="F8694" i="1"/>
  <c r="G8694" i="1"/>
  <c r="H8694" i="1"/>
  <c r="F10931" i="1"/>
  <c r="G10931" i="1"/>
  <c r="H10931" i="1"/>
  <c r="F2660" i="1"/>
  <c r="G2660" i="1"/>
  <c r="H2660" i="1"/>
  <c r="F2661" i="1"/>
  <c r="G2661" i="1"/>
  <c r="H2661" i="1"/>
  <c r="F2662" i="1"/>
  <c r="G2662" i="1"/>
  <c r="H2662" i="1"/>
  <c r="F6647" i="1"/>
  <c r="G6647" i="1"/>
  <c r="H6647" i="1"/>
  <c r="F855" i="1"/>
  <c r="G855" i="1"/>
  <c r="H855" i="1"/>
  <c r="F856" i="1"/>
  <c r="G856" i="1"/>
  <c r="H856" i="1"/>
  <c r="F2663" i="1"/>
  <c r="G2663" i="1"/>
  <c r="H2663" i="1"/>
  <c r="F857" i="1"/>
  <c r="G857" i="1"/>
  <c r="H857" i="1"/>
  <c r="F2664" i="1"/>
  <c r="G2664" i="1"/>
  <c r="H2664" i="1"/>
  <c r="F10865" i="1"/>
  <c r="G10865" i="1"/>
  <c r="H10865" i="1"/>
  <c r="F6648" i="1"/>
  <c r="G6648" i="1"/>
  <c r="H6648" i="1"/>
  <c r="F2665" i="1"/>
  <c r="G2665" i="1"/>
  <c r="H2665" i="1"/>
  <c r="F2666" i="1"/>
  <c r="G2666" i="1"/>
  <c r="H2666" i="1"/>
  <c r="F6649" i="1"/>
  <c r="G6649" i="1"/>
  <c r="H6649" i="1"/>
  <c r="F6650" i="1"/>
  <c r="G6650" i="1"/>
  <c r="H6650" i="1"/>
  <c r="F8785" i="1"/>
  <c r="G8785" i="1"/>
  <c r="H8785" i="1"/>
  <c r="F2667" i="1"/>
  <c r="G2667" i="1"/>
  <c r="H2667" i="1"/>
  <c r="F2668" i="1"/>
  <c r="G2668" i="1"/>
  <c r="H2668" i="1"/>
  <c r="F2669" i="1"/>
  <c r="G2669" i="1"/>
  <c r="H2669" i="1"/>
  <c r="F2670" i="1"/>
  <c r="G2670" i="1"/>
  <c r="H2670" i="1"/>
  <c r="F2671" i="1"/>
  <c r="G2671" i="1"/>
  <c r="H2671" i="1"/>
  <c r="F10915" i="1"/>
  <c r="G10915" i="1"/>
  <c r="H10915" i="1"/>
  <c r="F9465" i="1"/>
  <c r="G9465" i="1"/>
  <c r="H9465" i="1"/>
  <c r="F6651" i="1"/>
  <c r="G6651" i="1"/>
  <c r="H6651" i="1"/>
  <c r="F2672" i="1"/>
  <c r="G2672" i="1"/>
  <c r="H2672" i="1"/>
  <c r="F2673" i="1"/>
  <c r="G2673" i="1"/>
  <c r="H2673" i="1"/>
  <c r="F9315" i="1"/>
  <c r="G9315" i="1"/>
  <c r="H9315" i="1"/>
  <c r="F2674" i="1"/>
  <c r="G2674" i="1"/>
  <c r="H2674" i="1"/>
  <c r="F136" i="1"/>
  <c r="G136" i="1"/>
  <c r="H136" i="1"/>
  <c r="F8951" i="1"/>
  <c r="G8951" i="1"/>
  <c r="H8951" i="1"/>
  <c r="F2675" i="1"/>
  <c r="G2675" i="1"/>
  <c r="H2675" i="1"/>
  <c r="F858" i="1"/>
  <c r="G858" i="1"/>
  <c r="H858" i="1"/>
  <c r="F6652" i="1"/>
  <c r="G6652" i="1"/>
  <c r="H6652" i="1"/>
  <c r="F7702" i="1"/>
  <c r="G7702" i="1"/>
  <c r="H7702" i="1"/>
  <c r="F2676" i="1"/>
  <c r="G2676" i="1"/>
  <c r="H2676" i="1"/>
  <c r="F430" i="1"/>
  <c r="G430" i="1"/>
  <c r="H430" i="1"/>
  <c r="F859" i="1"/>
  <c r="G859" i="1"/>
  <c r="H859" i="1"/>
  <c r="F6653" i="1"/>
  <c r="G6653" i="1"/>
  <c r="H6653" i="1"/>
  <c r="F5769" i="1"/>
  <c r="G5769" i="1"/>
  <c r="H5769" i="1"/>
  <c r="F10251" i="1"/>
  <c r="G10251" i="1"/>
  <c r="H10251" i="1"/>
  <c r="F8105" i="1"/>
  <c r="G8105" i="1"/>
  <c r="H8105" i="1"/>
  <c r="F182" i="1"/>
  <c r="G182" i="1"/>
  <c r="H182" i="1"/>
  <c r="F8269" i="1"/>
  <c r="G8269" i="1"/>
  <c r="H8269" i="1"/>
  <c r="F9990" i="1"/>
  <c r="G9990" i="1"/>
  <c r="H9990" i="1"/>
  <c r="F9991" i="1"/>
  <c r="G9991" i="1"/>
  <c r="H9991" i="1"/>
  <c r="F2677" i="1"/>
  <c r="G2677" i="1"/>
  <c r="H2677" i="1"/>
  <c r="F2678" i="1"/>
  <c r="G2678" i="1"/>
  <c r="H2678" i="1"/>
  <c r="F860" i="1"/>
  <c r="G860" i="1"/>
  <c r="H860" i="1"/>
  <c r="F5770" i="1"/>
  <c r="G5770" i="1"/>
  <c r="H5770" i="1"/>
  <c r="F6119" i="1"/>
  <c r="G6119" i="1"/>
  <c r="H6119" i="1"/>
  <c r="F2679" i="1"/>
  <c r="G2679" i="1"/>
  <c r="H2679" i="1"/>
  <c r="F8270" i="1"/>
  <c r="G8270" i="1"/>
  <c r="H8270" i="1"/>
  <c r="F2680" i="1"/>
  <c r="G2680" i="1"/>
  <c r="H2680" i="1"/>
  <c r="F2681" i="1"/>
  <c r="G2681" i="1"/>
  <c r="H2681" i="1"/>
  <c r="F6176" i="1"/>
  <c r="G6176" i="1"/>
  <c r="H6176" i="1"/>
  <c r="F5496" i="1"/>
  <c r="G5496" i="1"/>
  <c r="H5496" i="1"/>
  <c r="F2682" i="1"/>
  <c r="G2682" i="1"/>
  <c r="H2682" i="1"/>
  <c r="F11371" i="1"/>
  <c r="G11371" i="1"/>
  <c r="H11371" i="1"/>
  <c r="F2683" i="1"/>
  <c r="G2683" i="1"/>
  <c r="H2683" i="1"/>
  <c r="F9136" i="1"/>
  <c r="G9136" i="1"/>
  <c r="H9136" i="1"/>
  <c r="F6654" i="1"/>
  <c r="G6654" i="1"/>
  <c r="H6654" i="1"/>
  <c r="F10787" i="1"/>
  <c r="G10787" i="1"/>
  <c r="H10787" i="1"/>
  <c r="F8871" i="1"/>
  <c r="G8871" i="1"/>
  <c r="H8871" i="1"/>
  <c r="F9402" i="1"/>
  <c r="G9402" i="1"/>
  <c r="H9402" i="1"/>
  <c r="F6655" i="1"/>
  <c r="G6655" i="1"/>
  <c r="H6655" i="1"/>
  <c r="F6656" i="1"/>
  <c r="G6656" i="1"/>
  <c r="H6656" i="1"/>
  <c r="F5771" i="1"/>
  <c r="G5771" i="1"/>
  <c r="H5771" i="1"/>
  <c r="F266" i="1"/>
  <c r="G266" i="1"/>
  <c r="H266" i="1"/>
  <c r="F2684" i="1"/>
  <c r="G2684" i="1"/>
  <c r="H2684" i="1"/>
  <c r="F2685" i="1"/>
  <c r="G2685" i="1"/>
  <c r="H2685" i="1"/>
  <c r="F8872" i="1"/>
  <c r="G8872" i="1"/>
  <c r="H8872" i="1"/>
  <c r="F9494" i="1"/>
  <c r="G9494" i="1"/>
  <c r="H9494" i="1"/>
  <c r="F6657" i="1"/>
  <c r="G6657" i="1"/>
  <c r="H6657" i="1"/>
  <c r="F861" i="1"/>
  <c r="G861" i="1"/>
  <c r="H861" i="1"/>
  <c r="F10461" i="1"/>
  <c r="G10461" i="1"/>
  <c r="H10461" i="1"/>
  <c r="F11966" i="1"/>
  <c r="G11966" i="1"/>
  <c r="H11966" i="1"/>
  <c r="F2686" i="1"/>
  <c r="G2686" i="1"/>
  <c r="H2686" i="1"/>
  <c r="F7532" i="1"/>
  <c r="G7532" i="1"/>
  <c r="H7532" i="1"/>
  <c r="F6658" i="1"/>
  <c r="G6658" i="1"/>
  <c r="H6658" i="1"/>
  <c r="F10073" i="1"/>
  <c r="G10073" i="1"/>
  <c r="H10073" i="1"/>
  <c r="F6062" i="1"/>
  <c r="G6062" i="1"/>
  <c r="H6062" i="1"/>
  <c r="F2687" i="1"/>
  <c r="G2687" i="1"/>
  <c r="H2687" i="1"/>
  <c r="F5582" i="1"/>
  <c r="G5582" i="1"/>
  <c r="H5582" i="1"/>
  <c r="F2688" i="1"/>
  <c r="G2688" i="1"/>
  <c r="H2688" i="1"/>
  <c r="F11691" i="1"/>
  <c r="G11691" i="1"/>
  <c r="H11691" i="1"/>
  <c r="F11916" i="1"/>
  <c r="G11916" i="1"/>
  <c r="H11916" i="1"/>
  <c r="F8271" i="1"/>
  <c r="G8271" i="1"/>
  <c r="H8271" i="1"/>
  <c r="F8003" i="1"/>
  <c r="G8003" i="1"/>
  <c r="H8003" i="1"/>
  <c r="F6659" i="1"/>
  <c r="G6659" i="1"/>
  <c r="H6659" i="1"/>
  <c r="F9137" i="1"/>
  <c r="G9137" i="1"/>
  <c r="H9137" i="1"/>
  <c r="F2689" i="1"/>
  <c r="G2689" i="1"/>
  <c r="H2689" i="1"/>
  <c r="F6660" i="1"/>
  <c r="G6660" i="1"/>
  <c r="H6660" i="1"/>
  <c r="F2690" i="1"/>
  <c r="G2690" i="1"/>
  <c r="H2690" i="1"/>
  <c r="F431" i="1"/>
  <c r="G431" i="1"/>
  <c r="H431" i="1"/>
  <c r="F2691" i="1"/>
  <c r="G2691" i="1"/>
  <c r="H2691" i="1"/>
  <c r="F6177" i="1"/>
  <c r="G6177" i="1"/>
  <c r="H6177" i="1"/>
  <c r="F2692" i="1"/>
  <c r="G2692" i="1"/>
  <c r="H2692" i="1"/>
  <c r="F2693" i="1"/>
  <c r="G2693" i="1"/>
  <c r="H2693" i="1"/>
  <c r="F8272" i="1"/>
  <c r="G8272" i="1"/>
  <c r="H8272" i="1"/>
  <c r="F8273" i="1"/>
  <c r="G8273" i="1"/>
  <c r="H8273" i="1"/>
  <c r="F10418" i="1"/>
  <c r="G10418" i="1"/>
  <c r="H10418" i="1"/>
  <c r="F2694" i="1"/>
  <c r="G2694" i="1"/>
  <c r="H2694" i="1"/>
  <c r="F8274" i="1"/>
  <c r="G8274" i="1"/>
  <c r="H8274" i="1"/>
  <c r="F8275" i="1"/>
  <c r="G8275" i="1"/>
  <c r="H8275" i="1"/>
  <c r="F6178" i="1"/>
  <c r="G6178" i="1"/>
  <c r="H6178" i="1"/>
  <c r="F9667" i="1"/>
  <c r="G9667" i="1"/>
  <c r="H9667" i="1"/>
  <c r="F2695" i="1"/>
  <c r="G2695" i="1"/>
  <c r="H2695" i="1"/>
  <c r="F862" i="1"/>
  <c r="G862" i="1"/>
  <c r="H862" i="1"/>
  <c r="F5447" i="1"/>
  <c r="G5447" i="1"/>
  <c r="H5447" i="1"/>
  <c r="F2696" i="1"/>
  <c r="G2696" i="1"/>
  <c r="H2696" i="1"/>
  <c r="F2697" i="1"/>
  <c r="G2697" i="1"/>
  <c r="H2697" i="1"/>
  <c r="F11662" i="1"/>
  <c r="G11662" i="1"/>
  <c r="H11662" i="1"/>
  <c r="F8276" i="1"/>
  <c r="G8276" i="1"/>
  <c r="H8276" i="1"/>
  <c r="F6661" i="1"/>
  <c r="G6661" i="1"/>
  <c r="H6661" i="1"/>
  <c r="F5772" i="1"/>
  <c r="G5772" i="1"/>
  <c r="H5772" i="1"/>
  <c r="F2698" i="1"/>
  <c r="G2698" i="1"/>
  <c r="H2698" i="1"/>
  <c r="F2699" i="1"/>
  <c r="G2699" i="1"/>
  <c r="H2699" i="1"/>
  <c r="F863" i="1"/>
  <c r="G863" i="1"/>
  <c r="H863" i="1"/>
  <c r="F137" i="1"/>
  <c r="G137" i="1"/>
  <c r="H137" i="1"/>
  <c r="F9730" i="1"/>
  <c r="G9730" i="1"/>
  <c r="H9730" i="1"/>
  <c r="F2700" i="1"/>
  <c r="G2700" i="1"/>
  <c r="H2700" i="1"/>
  <c r="F6662" i="1"/>
  <c r="G6662" i="1"/>
  <c r="H6662" i="1"/>
  <c r="F2701" i="1"/>
  <c r="G2701" i="1"/>
  <c r="H2701" i="1"/>
  <c r="F10062" i="1"/>
  <c r="G10062" i="1"/>
  <c r="H10062" i="1"/>
  <c r="F2702" i="1"/>
  <c r="G2702" i="1"/>
  <c r="H2702" i="1"/>
  <c r="F6663" i="1"/>
  <c r="G6663" i="1"/>
  <c r="H6663" i="1"/>
  <c r="F2703" i="1"/>
  <c r="G2703" i="1"/>
  <c r="H2703" i="1"/>
  <c r="F9887" i="1"/>
  <c r="G9887" i="1"/>
  <c r="H9887" i="1"/>
  <c r="F5773" i="1"/>
  <c r="G5773" i="1"/>
  <c r="H5773" i="1"/>
  <c r="F6664" i="1"/>
  <c r="G6664" i="1"/>
  <c r="H6664" i="1"/>
  <c r="F2704" i="1"/>
  <c r="G2704" i="1"/>
  <c r="H2704" i="1"/>
  <c r="F2705" i="1"/>
  <c r="G2705" i="1"/>
  <c r="H2705" i="1"/>
  <c r="F9731" i="1"/>
  <c r="G9731" i="1"/>
  <c r="H9731" i="1"/>
  <c r="F9138" i="1"/>
  <c r="G9138" i="1"/>
  <c r="H9138" i="1"/>
  <c r="F6665" i="1"/>
  <c r="G6665" i="1"/>
  <c r="H6665" i="1"/>
  <c r="F2706" i="1"/>
  <c r="G2706" i="1"/>
  <c r="H2706" i="1"/>
  <c r="F10636" i="1"/>
  <c r="G10636" i="1"/>
  <c r="H10636" i="1"/>
  <c r="F11173" i="1"/>
  <c r="G11173" i="1"/>
  <c r="H11173" i="1"/>
  <c r="F8601" i="1"/>
  <c r="G8601" i="1"/>
  <c r="H8601" i="1"/>
  <c r="F864" i="1"/>
  <c r="G864" i="1"/>
  <c r="H864" i="1"/>
  <c r="F6666" i="1"/>
  <c r="G6666" i="1"/>
  <c r="H6666" i="1"/>
  <c r="F10788" i="1"/>
  <c r="G10788" i="1"/>
  <c r="H10788" i="1"/>
  <c r="F11885" i="1"/>
  <c r="G11885" i="1"/>
  <c r="H11885" i="1"/>
  <c r="F6667" i="1"/>
  <c r="G6667" i="1"/>
  <c r="H6667" i="1"/>
  <c r="F2707" i="1"/>
  <c r="G2707" i="1"/>
  <c r="H2707" i="1"/>
  <c r="F11871" i="1"/>
  <c r="G11871" i="1"/>
  <c r="H11871" i="1"/>
  <c r="F6668" i="1"/>
  <c r="G6668" i="1"/>
  <c r="H6668" i="1"/>
  <c r="F2708" i="1"/>
  <c r="G2708" i="1"/>
  <c r="H2708" i="1"/>
  <c r="F2709" i="1"/>
  <c r="G2709" i="1"/>
  <c r="H2709" i="1"/>
  <c r="F2710" i="1"/>
  <c r="G2710" i="1"/>
  <c r="H2710" i="1"/>
  <c r="F6095" i="1"/>
  <c r="G6095" i="1"/>
  <c r="H6095" i="1"/>
  <c r="F2711" i="1"/>
  <c r="G2711" i="1"/>
  <c r="H2711" i="1"/>
  <c r="F2712" i="1"/>
  <c r="G2712" i="1"/>
  <c r="H2712" i="1"/>
  <c r="F8277" i="1"/>
  <c r="G8277" i="1"/>
  <c r="H8277" i="1"/>
  <c r="F7715" i="1"/>
  <c r="G7715" i="1"/>
  <c r="H7715" i="1"/>
  <c r="F7839" i="1"/>
  <c r="G7839" i="1"/>
  <c r="H7839" i="1"/>
  <c r="F865" i="1"/>
  <c r="G865" i="1"/>
  <c r="H865" i="1"/>
  <c r="F10789" i="1"/>
  <c r="G10789" i="1"/>
  <c r="H10789" i="1"/>
  <c r="F10995" i="1"/>
  <c r="G10995" i="1"/>
  <c r="H10995" i="1"/>
  <c r="F8278" i="1"/>
  <c r="G8278" i="1"/>
  <c r="H8278" i="1"/>
  <c r="F866" i="1"/>
  <c r="G866" i="1"/>
  <c r="H866" i="1"/>
  <c r="F2713" i="1"/>
  <c r="G2713" i="1"/>
  <c r="H2713" i="1"/>
  <c r="F9895" i="1"/>
  <c r="G9895" i="1"/>
  <c r="H9895" i="1"/>
  <c r="F2714" i="1"/>
  <c r="G2714" i="1"/>
  <c r="H2714" i="1"/>
  <c r="F6669" i="1"/>
  <c r="G6669" i="1"/>
  <c r="H6669" i="1"/>
  <c r="F2715" i="1"/>
  <c r="G2715" i="1"/>
  <c r="H2715" i="1"/>
  <c r="F11561" i="1"/>
  <c r="G11561" i="1"/>
  <c r="H11561" i="1"/>
  <c r="F432" i="1"/>
  <c r="G432" i="1"/>
  <c r="H432" i="1"/>
  <c r="F6670" i="1"/>
  <c r="G6670" i="1"/>
  <c r="H6670" i="1"/>
  <c r="F2716" i="1"/>
  <c r="G2716" i="1"/>
  <c r="H2716" i="1"/>
  <c r="F8004" i="1"/>
  <c r="G8004" i="1"/>
  <c r="H8004" i="1"/>
  <c r="F9351" i="1"/>
  <c r="G9351" i="1"/>
  <c r="H9351" i="1"/>
  <c r="F18" i="1"/>
  <c r="G18" i="1"/>
  <c r="H18" i="1"/>
  <c r="F867" i="1"/>
  <c r="G867" i="1"/>
  <c r="H867" i="1"/>
  <c r="F868" i="1"/>
  <c r="G868" i="1"/>
  <c r="H868" i="1"/>
  <c r="F2717" i="1"/>
  <c r="G2717" i="1"/>
  <c r="H2717" i="1"/>
  <c r="F2718" i="1"/>
  <c r="G2718" i="1"/>
  <c r="H2718" i="1"/>
  <c r="F2719" i="1"/>
  <c r="G2719" i="1"/>
  <c r="H2719" i="1"/>
  <c r="F433" i="1"/>
  <c r="G433" i="1"/>
  <c r="H433" i="1"/>
  <c r="F869" i="1"/>
  <c r="G869" i="1"/>
  <c r="H869" i="1"/>
  <c r="F2720" i="1"/>
  <c r="G2720" i="1"/>
  <c r="H2720" i="1"/>
  <c r="F9882" i="1"/>
  <c r="G9882" i="1"/>
  <c r="H9882" i="1"/>
  <c r="F8279" i="1"/>
  <c r="G8279" i="1"/>
  <c r="H8279" i="1"/>
  <c r="F6671" i="1"/>
  <c r="G6671" i="1"/>
  <c r="H6671" i="1"/>
  <c r="F8873" i="1"/>
  <c r="G8873" i="1"/>
  <c r="H8873" i="1"/>
  <c r="F183" i="1"/>
  <c r="G183" i="1"/>
  <c r="H183" i="1"/>
  <c r="F5774" i="1"/>
  <c r="G5774" i="1"/>
  <c r="H5774" i="1"/>
  <c r="F2721" i="1"/>
  <c r="G2721" i="1"/>
  <c r="H2721" i="1"/>
  <c r="F11774" i="1"/>
  <c r="G11774" i="1"/>
  <c r="H11774" i="1"/>
  <c r="F2722" i="1"/>
  <c r="G2722" i="1"/>
  <c r="H2722" i="1"/>
  <c r="F2723" i="1"/>
  <c r="G2723" i="1"/>
  <c r="H2723" i="1"/>
  <c r="F6672" i="1"/>
  <c r="G6672" i="1"/>
  <c r="H6672" i="1"/>
  <c r="F2724" i="1"/>
  <c r="G2724" i="1"/>
  <c r="H2724" i="1"/>
  <c r="F2725" i="1"/>
  <c r="G2725" i="1"/>
  <c r="H2725" i="1"/>
  <c r="F2726" i="1"/>
  <c r="G2726" i="1"/>
  <c r="H2726" i="1"/>
  <c r="F11975" i="1"/>
  <c r="G11975" i="1"/>
  <c r="H11975" i="1"/>
  <c r="F2727" i="1"/>
  <c r="G2727" i="1"/>
  <c r="H2727" i="1"/>
  <c r="F870" i="1"/>
  <c r="G870" i="1"/>
  <c r="H870" i="1"/>
  <c r="F6673" i="1"/>
  <c r="G6673" i="1"/>
  <c r="H6673" i="1"/>
  <c r="F871" i="1"/>
  <c r="G871" i="1"/>
  <c r="H871" i="1"/>
  <c r="F5775" i="1"/>
  <c r="G5775" i="1"/>
  <c r="H5775" i="1"/>
  <c r="F6674" i="1"/>
  <c r="G6674" i="1"/>
  <c r="H6674" i="1"/>
  <c r="F8280" i="1"/>
  <c r="G8280" i="1"/>
  <c r="H8280" i="1"/>
  <c r="F6675" i="1"/>
  <c r="G6675" i="1"/>
  <c r="H6675" i="1"/>
  <c r="F434" i="1"/>
  <c r="G434" i="1"/>
  <c r="H434" i="1"/>
  <c r="F10811" i="1"/>
  <c r="G10811" i="1"/>
  <c r="H10811" i="1"/>
  <c r="F6676" i="1"/>
  <c r="G6676" i="1"/>
  <c r="H6676" i="1"/>
  <c r="F10572" i="1"/>
  <c r="G10572" i="1"/>
  <c r="H10572" i="1"/>
  <c r="F2728" i="1"/>
  <c r="G2728" i="1"/>
  <c r="H2728" i="1"/>
  <c r="F6677" i="1"/>
  <c r="G6677" i="1"/>
  <c r="H6677" i="1"/>
  <c r="F2729" i="1"/>
  <c r="G2729" i="1"/>
  <c r="H2729" i="1"/>
  <c r="F184" i="1"/>
  <c r="G184" i="1"/>
  <c r="H184" i="1"/>
  <c r="F5776" i="1"/>
  <c r="G5776" i="1"/>
  <c r="H5776" i="1"/>
  <c r="F8952" i="1"/>
  <c r="G8952" i="1"/>
  <c r="H8952" i="1"/>
  <c r="F6678" i="1"/>
  <c r="G6678" i="1"/>
  <c r="H6678" i="1"/>
  <c r="F872" i="1"/>
  <c r="G872" i="1"/>
  <c r="H872" i="1"/>
  <c r="F9062" i="1"/>
  <c r="G9062" i="1"/>
  <c r="H9062" i="1"/>
  <c r="F2730" i="1"/>
  <c r="G2730" i="1"/>
  <c r="H2730" i="1"/>
  <c r="F2731" i="1"/>
  <c r="G2731" i="1"/>
  <c r="H2731" i="1"/>
  <c r="F2732" i="1"/>
  <c r="G2732" i="1"/>
  <c r="H2732" i="1"/>
  <c r="F11103" i="1"/>
  <c r="G11103" i="1"/>
  <c r="H11103" i="1"/>
  <c r="F2733" i="1"/>
  <c r="G2733" i="1"/>
  <c r="H2733" i="1"/>
  <c r="F6679" i="1"/>
  <c r="G6679" i="1"/>
  <c r="H6679" i="1"/>
  <c r="F11106" i="1"/>
  <c r="G11106" i="1"/>
  <c r="H11106" i="1"/>
  <c r="F5777" i="1"/>
  <c r="G5777" i="1"/>
  <c r="H5777" i="1"/>
  <c r="F2734" i="1"/>
  <c r="G2734" i="1"/>
  <c r="H2734" i="1"/>
  <c r="F11257" i="1"/>
  <c r="G11257" i="1"/>
  <c r="H11257" i="1"/>
  <c r="F2735" i="1"/>
  <c r="G2735" i="1"/>
  <c r="H2735" i="1"/>
  <c r="F11709" i="1"/>
  <c r="G11709" i="1"/>
  <c r="H11709" i="1"/>
  <c r="F6680" i="1"/>
  <c r="G6680" i="1"/>
  <c r="H6680" i="1"/>
  <c r="F435" i="1"/>
  <c r="G435" i="1"/>
  <c r="H435" i="1"/>
  <c r="F2736" i="1"/>
  <c r="G2736" i="1"/>
  <c r="H2736" i="1"/>
  <c r="F5778" i="1"/>
  <c r="G5778" i="1"/>
  <c r="H5778" i="1"/>
  <c r="F9931" i="1"/>
  <c r="G9931" i="1"/>
  <c r="H9931" i="1"/>
  <c r="F8796" i="1"/>
  <c r="G8796" i="1"/>
  <c r="H8796" i="1"/>
  <c r="F6120" i="1"/>
  <c r="G6120" i="1"/>
  <c r="H6120" i="1"/>
  <c r="F873" i="1"/>
  <c r="G873" i="1"/>
  <c r="H873" i="1"/>
  <c r="F11610" i="1"/>
  <c r="G11610" i="1"/>
  <c r="H11610" i="1"/>
  <c r="F436" i="1"/>
  <c r="G436" i="1"/>
  <c r="H436" i="1"/>
  <c r="F11182" i="1"/>
  <c r="G11182" i="1"/>
  <c r="H11182" i="1"/>
  <c r="F2737" i="1"/>
  <c r="G2737" i="1"/>
  <c r="H2737" i="1"/>
  <c r="F5544" i="1"/>
  <c r="G5544" i="1"/>
  <c r="H5544" i="1"/>
  <c r="F874" i="1"/>
  <c r="G874" i="1"/>
  <c r="H874" i="1"/>
  <c r="F2738" i="1"/>
  <c r="G2738" i="1"/>
  <c r="H2738" i="1"/>
  <c r="F7616" i="1"/>
  <c r="G7616" i="1"/>
  <c r="H7616" i="1"/>
  <c r="F875" i="1"/>
  <c r="G875" i="1"/>
  <c r="H875" i="1"/>
  <c r="F9998" i="1"/>
  <c r="G9998" i="1"/>
  <c r="H9998" i="1"/>
  <c r="F2739" i="1"/>
  <c r="G2739" i="1"/>
  <c r="H2739" i="1"/>
  <c r="F12274" i="1"/>
  <c r="G12274" i="1"/>
  <c r="H12274" i="1"/>
  <c r="F8281" i="1"/>
  <c r="G8281" i="1"/>
  <c r="H8281" i="1"/>
  <c r="F6681" i="1"/>
  <c r="G6681" i="1"/>
  <c r="H6681" i="1"/>
  <c r="F2740" i="1"/>
  <c r="G2740" i="1"/>
  <c r="H2740" i="1"/>
  <c r="F7639" i="1"/>
  <c r="G7639" i="1"/>
  <c r="H7639" i="1"/>
  <c r="F6682" i="1"/>
  <c r="G6682" i="1"/>
  <c r="H6682" i="1"/>
  <c r="F10959" i="1"/>
  <c r="G10959" i="1"/>
  <c r="H10959" i="1"/>
  <c r="F437" i="1"/>
  <c r="G437" i="1"/>
  <c r="H437" i="1"/>
  <c r="F2741" i="1"/>
  <c r="G2741" i="1"/>
  <c r="H2741" i="1"/>
  <c r="F2742" i="1"/>
  <c r="G2742" i="1"/>
  <c r="H2742" i="1"/>
  <c r="F876" i="1"/>
  <c r="G876" i="1"/>
  <c r="H876" i="1"/>
  <c r="F11491" i="1"/>
  <c r="G11491" i="1"/>
  <c r="H11491" i="1"/>
  <c r="F2743" i="1"/>
  <c r="G2743" i="1"/>
  <c r="H2743" i="1"/>
  <c r="F6683" i="1"/>
  <c r="G6683" i="1"/>
  <c r="H6683" i="1"/>
  <c r="F11174" i="1"/>
  <c r="G11174" i="1"/>
  <c r="H11174" i="1"/>
  <c r="F7570" i="1"/>
  <c r="G7570" i="1"/>
  <c r="H7570" i="1"/>
  <c r="F8953" i="1"/>
  <c r="G8953" i="1"/>
  <c r="H8953" i="1"/>
  <c r="F2744" i="1"/>
  <c r="G2744" i="1"/>
  <c r="H2744" i="1"/>
  <c r="F2745" i="1"/>
  <c r="G2745" i="1"/>
  <c r="H2745" i="1"/>
  <c r="F8713" i="1"/>
  <c r="G8713" i="1"/>
  <c r="H8713" i="1"/>
  <c r="F2746" i="1"/>
  <c r="G2746" i="1"/>
  <c r="H2746" i="1"/>
  <c r="F877" i="1"/>
  <c r="G877" i="1"/>
  <c r="H877" i="1"/>
  <c r="F6684" i="1"/>
  <c r="G6684" i="1"/>
  <c r="H6684" i="1"/>
  <c r="F9732" i="1"/>
  <c r="G9732" i="1"/>
  <c r="H9732" i="1"/>
  <c r="F6685" i="1"/>
  <c r="G6685" i="1"/>
  <c r="H6685" i="1"/>
  <c r="F267" i="1"/>
  <c r="G267" i="1"/>
  <c r="H267" i="1"/>
  <c r="F2747" i="1"/>
  <c r="G2747" i="1"/>
  <c r="H2747" i="1"/>
  <c r="F878" i="1"/>
  <c r="G878" i="1"/>
  <c r="H878" i="1"/>
  <c r="F5678" i="1"/>
  <c r="G5678" i="1"/>
  <c r="H5678" i="1"/>
  <c r="F9139" i="1"/>
  <c r="G9139" i="1"/>
  <c r="H9139" i="1"/>
  <c r="F6686" i="1"/>
  <c r="G6686" i="1"/>
  <c r="H6686" i="1"/>
  <c r="F268" i="1"/>
  <c r="G268" i="1"/>
  <c r="H268" i="1"/>
  <c r="F879" i="1"/>
  <c r="G879" i="1"/>
  <c r="H879" i="1"/>
  <c r="F6687" i="1"/>
  <c r="G6687" i="1"/>
  <c r="H6687" i="1"/>
  <c r="F880" i="1"/>
  <c r="G880" i="1"/>
  <c r="H880" i="1"/>
  <c r="F881" i="1"/>
  <c r="G881" i="1"/>
  <c r="H881" i="1"/>
  <c r="F2748" i="1"/>
  <c r="G2748" i="1"/>
  <c r="H2748" i="1"/>
  <c r="F10133" i="1"/>
  <c r="G10133" i="1"/>
  <c r="H10133" i="1"/>
  <c r="F11748" i="1"/>
  <c r="G11748" i="1"/>
  <c r="H11748" i="1"/>
  <c r="F2749" i="1"/>
  <c r="G2749" i="1"/>
  <c r="H2749" i="1"/>
  <c r="F9140" i="1"/>
  <c r="G9140" i="1"/>
  <c r="H9140" i="1"/>
  <c r="F6179" i="1"/>
  <c r="G6179" i="1"/>
  <c r="H6179" i="1"/>
  <c r="F2750" i="1"/>
  <c r="G2750" i="1"/>
  <c r="H2750" i="1"/>
  <c r="F8282" i="1"/>
  <c r="G8282" i="1"/>
  <c r="H8282" i="1"/>
  <c r="F882" i="1"/>
  <c r="G882" i="1"/>
  <c r="H882" i="1"/>
  <c r="F12331" i="1"/>
  <c r="G12331" i="1"/>
  <c r="H12331" i="1"/>
  <c r="F11536" i="1"/>
  <c r="G11536" i="1"/>
  <c r="H11536" i="1"/>
  <c r="F10675" i="1"/>
  <c r="G10675" i="1"/>
  <c r="H10675" i="1"/>
  <c r="F438" i="1"/>
  <c r="G438" i="1"/>
  <c r="H438" i="1"/>
  <c r="F2751" i="1"/>
  <c r="G2751" i="1"/>
  <c r="H2751" i="1"/>
  <c r="F9141" i="1"/>
  <c r="G9141" i="1"/>
  <c r="H9141" i="1"/>
  <c r="F6688" i="1"/>
  <c r="G6688" i="1"/>
  <c r="H6688" i="1"/>
  <c r="F2752" i="1"/>
  <c r="G2752" i="1"/>
  <c r="H2752" i="1"/>
  <c r="F2753" i="1"/>
  <c r="G2753" i="1"/>
  <c r="H2753" i="1"/>
  <c r="F883" i="1"/>
  <c r="G883" i="1"/>
  <c r="H883" i="1"/>
  <c r="F9573" i="1"/>
  <c r="G9573" i="1"/>
  <c r="H9573" i="1"/>
  <c r="F2754" i="1"/>
  <c r="G2754" i="1"/>
  <c r="H2754" i="1"/>
  <c r="F2755" i="1"/>
  <c r="G2755" i="1"/>
  <c r="H2755" i="1"/>
  <c r="F6180" i="1"/>
  <c r="G6180" i="1"/>
  <c r="H6180" i="1"/>
  <c r="F2756" i="1"/>
  <c r="G2756" i="1"/>
  <c r="H2756" i="1"/>
  <c r="F2757" i="1"/>
  <c r="G2757" i="1"/>
  <c r="H2757" i="1"/>
  <c r="F8954" i="1"/>
  <c r="G8954" i="1"/>
  <c r="H8954" i="1"/>
  <c r="F10724" i="1"/>
  <c r="G10724" i="1"/>
  <c r="H10724" i="1"/>
  <c r="F439" i="1"/>
  <c r="G439" i="1"/>
  <c r="H439" i="1"/>
  <c r="F6005" i="1"/>
  <c r="G6005" i="1"/>
  <c r="H6005" i="1"/>
  <c r="F6689" i="1"/>
  <c r="G6689" i="1"/>
  <c r="H6689" i="1"/>
  <c r="F2758" i="1"/>
  <c r="G2758" i="1"/>
  <c r="H2758" i="1"/>
  <c r="F6181" i="1"/>
  <c r="G6181" i="1"/>
  <c r="H6181" i="1"/>
  <c r="F2759" i="1"/>
  <c r="G2759" i="1"/>
  <c r="H2759" i="1"/>
  <c r="F884" i="1"/>
  <c r="G884" i="1"/>
  <c r="H884" i="1"/>
  <c r="F10947" i="1"/>
  <c r="G10947" i="1"/>
  <c r="H10947" i="1"/>
  <c r="F11305" i="1"/>
  <c r="G11305" i="1"/>
  <c r="H11305" i="1"/>
  <c r="F9304" i="1"/>
  <c r="G9304" i="1"/>
  <c r="H9304" i="1"/>
  <c r="F11677" i="1"/>
  <c r="G11677" i="1"/>
  <c r="H11677" i="1"/>
  <c r="F885" i="1"/>
  <c r="G885" i="1"/>
  <c r="H885" i="1"/>
  <c r="F9305" i="1"/>
  <c r="G9305" i="1"/>
  <c r="H9305" i="1"/>
  <c r="F2760" i="1"/>
  <c r="G2760" i="1"/>
  <c r="H2760" i="1"/>
  <c r="F12236" i="1"/>
  <c r="G12236" i="1"/>
  <c r="H12236" i="1"/>
  <c r="F2761" i="1"/>
  <c r="G2761" i="1"/>
  <c r="H2761" i="1"/>
  <c r="F6690" i="1"/>
  <c r="G6690" i="1"/>
  <c r="H6690" i="1"/>
  <c r="F9574" i="1"/>
  <c r="G9574" i="1"/>
  <c r="H9574" i="1"/>
  <c r="F9892" i="1"/>
  <c r="G9892" i="1"/>
  <c r="H9892" i="1"/>
  <c r="F2762" i="1"/>
  <c r="G2762" i="1"/>
  <c r="H2762" i="1"/>
  <c r="F11969" i="1"/>
  <c r="G11969" i="1"/>
  <c r="H11969" i="1"/>
  <c r="F2763" i="1"/>
  <c r="G2763" i="1"/>
  <c r="H2763" i="1"/>
  <c r="F8823" i="1"/>
  <c r="G8823" i="1"/>
  <c r="H8823" i="1"/>
  <c r="F2764" i="1"/>
  <c r="G2764" i="1"/>
  <c r="H2764" i="1"/>
  <c r="F2765" i="1"/>
  <c r="G2765" i="1"/>
  <c r="H2765" i="1"/>
  <c r="F6691" i="1"/>
  <c r="G6691" i="1"/>
  <c r="H6691" i="1"/>
  <c r="F9038" i="1"/>
  <c r="G9038" i="1"/>
  <c r="H9038" i="1"/>
  <c r="F440" i="1"/>
  <c r="G440" i="1"/>
  <c r="H440" i="1"/>
  <c r="F2766" i="1"/>
  <c r="G2766" i="1"/>
  <c r="H2766" i="1"/>
  <c r="F2767" i="1"/>
  <c r="G2767" i="1"/>
  <c r="H2767" i="1"/>
  <c r="F269" i="1"/>
  <c r="G269" i="1"/>
  <c r="H269" i="1"/>
  <c r="F7840" i="1"/>
  <c r="G7840" i="1"/>
  <c r="H7840" i="1"/>
  <c r="F7640" i="1"/>
  <c r="G7640" i="1"/>
  <c r="H7640" i="1"/>
  <c r="F10514" i="1"/>
  <c r="G10514" i="1"/>
  <c r="H10514" i="1"/>
  <c r="F7549" i="1"/>
  <c r="G7549" i="1"/>
  <c r="H7549" i="1"/>
  <c r="F2768" i="1"/>
  <c r="G2768" i="1"/>
  <c r="H2768" i="1"/>
  <c r="F5550" i="1"/>
  <c r="G5550" i="1"/>
  <c r="H5550" i="1"/>
  <c r="F2769" i="1"/>
  <c r="G2769" i="1"/>
  <c r="H2769" i="1"/>
  <c r="F441" i="1"/>
  <c r="G441" i="1"/>
  <c r="H441" i="1"/>
  <c r="F10199" i="1"/>
  <c r="G10199" i="1"/>
  <c r="H10199" i="1"/>
  <c r="F11093" i="1"/>
  <c r="G11093" i="1"/>
  <c r="H11093" i="1"/>
  <c r="F10200" i="1"/>
  <c r="G10200" i="1"/>
  <c r="H10200" i="1"/>
  <c r="F11897" i="1"/>
  <c r="G11897" i="1"/>
  <c r="H11897" i="1"/>
  <c r="F10948" i="1"/>
  <c r="G10948" i="1"/>
  <c r="H10948" i="1"/>
  <c r="F6692" i="1"/>
  <c r="G6692" i="1"/>
  <c r="H6692" i="1"/>
  <c r="F6693" i="1"/>
  <c r="G6693" i="1"/>
  <c r="H6693" i="1"/>
  <c r="F2770" i="1"/>
  <c r="G2770" i="1"/>
  <c r="H2770" i="1"/>
  <c r="F9386" i="1"/>
  <c r="G9386" i="1"/>
  <c r="H9386" i="1"/>
  <c r="F2771" i="1"/>
  <c r="G2771" i="1"/>
  <c r="H2771" i="1"/>
  <c r="F10860" i="1"/>
  <c r="G10860" i="1"/>
  <c r="H10860" i="1"/>
  <c r="F10992" i="1"/>
  <c r="G10992" i="1"/>
  <c r="H10992" i="1"/>
  <c r="F2772" i="1"/>
  <c r="G2772" i="1"/>
  <c r="H2772" i="1"/>
  <c r="F2773" i="1"/>
  <c r="G2773" i="1"/>
  <c r="H2773" i="1"/>
  <c r="F8668" i="1"/>
  <c r="G8668" i="1"/>
  <c r="H8668" i="1"/>
  <c r="F2774" i="1"/>
  <c r="G2774" i="1"/>
  <c r="H2774" i="1"/>
  <c r="F10462" i="1"/>
  <c r="G10462" i="1"/>
  <c r="H10462" i="1"/>
  <c r="F10278" i="1"/>
  <c r="G10278" i="1"/>
  <c r="H10278" i="1"/>
  <c r="F2775" i="1"/>
  <c r="G2775" i="1"/>
  <c r="H2775" i="1"/>
  <c r="F10790" i="1"/>
  <c r="G10790" i="1"/>
  <c r="H10790" i="1"/>
  <c r="F6694" i="1"/>
  <c r="G6694" i="1"/>
  <c r="H6694" i="1"/>
  <c r="F442" i="1"/>
  <c r="G442" i="1"/>
  <c r="H442" i="1"/>
  <c r="F9063" i="1"/>
  <c r="G9063" i="1"/>
  <c r="H9063" i="1"/>
  <c r="F6695" i="1"/>
  <c r="G6695" i="1"/>
  <c r="H6695" i="1"/>
  <c r="F2776" i="1"/>
  <c r="G2776" i="1"/>
  <c r="H2776" i="1"/>
  <c r="F8955" i="1"/>
  <c r="G8955" i="1"/>
  <c r="H8955" i="1"/>
  <c r="F886" i="1"/>
  <c r="G886" i="1"/>
  <c r="H886" i="1"/>
  <c r="F9647" i="1"/>
  <c r="G9647" i="1"/>
  <c r="H9647" i="1"/>
  <c r="F887" i="1"/>
  <c r="G887" i="1"/>
  <c r="H887" i="1"/>
  <c r="F2777" i="1"/>
  <c r="G2777" i="1"/>
  <c r="H2777" i="1"/>
  <c r="F9575" i="1"/>
  <c r="G9575" i="1"/>
  <c r="H9575" i="1"/>
  <c r="F12301" i="1"/>
  <c r="G12301" i="1"/>
  <c r="H12301" i="1"/>
  <c r="F10676" i="1"/>
  <c r="G10676" i="1"/>
  <c r="H10676" i="1"/>
  <c r="F10612" i="1"/>
  <c r="G10612" i="1"/>
  <c r="H10612" i="1"/>
  <c r="F2778" i="1"/>
  <c r="G2778" i="1"/>
  <c r="H2778" i="1"/>
  <c r="F56" i="1"/>
  <c r="G56" i="1"/>
  <c r="H56" i="1"/>
  <c r="F10839" i="1"/>
  <c r="G10839" i="1"/>
  <c r="H10839" i="1"/>
  <c r="F2779" i="1"/>
  <c r="G2779" i="1"/>
  <c r="H2779" i="1"/>
  <c r="F2780" i="1"/>
  <c r="G2780" i="1"/>
  <c r="H2780" i="1"/>
  <c r="F888" i="1"/>
  <c r="G888" i="1"/>
  <c r="H888" i="1"/>
  <c r="F2781" i="1"/>
  <c r="G2781" i="1"/>
  <c r="H2781" i="1"/>
  <c r="F9733" i="1"/>
  <c r="G9733" i="1"/>
  <c r="H9733" i="1"/>
  <c r="F11842" i="1"/>
  <c r="G11842" i="1"/>
  <c r="H11842" i="1"/>
  <c r="F6696" i="1"/>
  <c r="G6696" i="1"/>
  <c r="H6696" i="1"/>
  <c r="F6697" i="1"/>
  <c r="G6697" i="1"/>
  <c r="H6697" i="1"/>
  <c r="F2782" i="1"/>
  <c r="G2782" i="1"/>
  <c r="H2782" i="1"/>
  <c r="F2783" i="1"/>
  <c r="G2783" i="1"/>
  <c r="H2783" i="1"/>
  <c r="F8671" i="1"/>
  <c r="G8671" i="1"/>
  <c r="H8671" i="1"/>
  <c r="F9462" i="1"/>
  <c r="G9462" i="1"/>
  <c r="H9462" i="1"/>
  <c r="F11508" i="1"/>
  <c r="G11508" i="1"/>
  <c r="H11508" i="1"/>
  <c r="F2784" i="1"/>
  <c r="G2784" i="1"/>
  <c r="H2784" i="1"/>
  <c r="F2785" i="1"/>
  <c r="G2785" i="1"/>
  <c r="H2785" i="1"/>
  <c r="F8625" i="1"/>
  <c r="G8625" i="1"/>
  <c r="H8625" i="1"/>
  <c r="F6698" i="1"/>
  <c r="G6698" i="1"/>
  <c r="H6698" i="1"/>
  <c r="F2786" i="1"/>
  <c r="G2786" i="1"/>
  <c r="H2786" i="1"/>
  <c r="F7514" i="1"/>
  <c r="G7514" i="1"/>
  <c r="H7514" i="1"/>
  <c r="F6699" i="1"/>
  <c r="G6699" i="1"/>
  <c r="H6699" i="1"/>
  <c r="F9032" i="1"/>
  <c r="G9032" i="1"/>
  <c r="H9032" i="1"/>
  <c r="F11751" i="1"/>
  <c r="G11751" i="1"/>
  <c r="H11751" i="1"/>
  <c r="F8626" i="1"/>
  <c r="G8626" i="1"/>
  <c r="H8626" i="1"/>
  <c r="F10519" i="1"/>
  <c r="G10519" i="1"/>
  <c r="H10519" i="1"/>
  <c r="F10201" i="1"/>
  <c r="G10201" i="1"/>
  <c r="H10201" i="1"/>
  <c r="F10542" i="1"/>
  <c r="G10542" i="1"/>
  <c r="H10542" i="1"/>
  <c r="F5387" i="1"/>
  <c r="G5387" i="1"/>
  <c r="H5387" i="1"/>
  <c r="F2787" i="1"/>
  <c r="G2787" i="1"/>
  <c r="H2787" i="1"/>
  <c r="F2788" i="1"/>
  <c r="G2788" i="1"/>
  <c r="H2788" i="1"/>
  <c r="F2789" i="1"/>
  <c r="G2789" i="1"/>
  <c r="H2789" i="1"/>
  <c r="F7841" i="1"/>
  <c r="G7841" i="1"/>
  <c r="H7841" i="1"/>
  <c r="F2790" i="1"/>
  <c r="G2790" i="1"/>
  <c r="H2790" i="1"/>
  <c r="F7842" i="1"/>
  <c r="G7842" i="1"/>
  <c r="H7842" i="1"/>
  <c r="F2791" i="1"/>
  <c r="G2791" i="1"/>
  <c r="H2791" i="1"/>
  <c r="F2792" i="1"/>
  <c r="G2792" i="1"/>
  <c r="H2792" i="1"/>
  <c r="F2793" i="1"/>
  <c r="G2793" i="1"/>
  <c r="H2793" i="1"/>
  <c r="F10119" i="1"/>
  <c r="G10119" i="1"/>
  <c r="H10119" i="1"/>
  <c r="F6038" i="1"/>
  <c r="G6038" i="1"/>
  <c r="H6038" i="1"/>
  <c r="F11037" i="1"/>
  <c r="G11037" i="1"/>
  <c r="H11037" i="1"/>
  <c r="F2794" i="1"/>
  <c r="G2794" i="1"/>
  <c r="H2794" i="1"/>
  <c r="F2795" i="1"/>
  <c r="G2795" i="1"/>
  <c r="H2795" i="1"/>
  <c r="F9142" i="1"/>
  <c r="G9142" i="1"/>
  <c r="H9142" i="1"/>
  <c r="F11113" i="1"/>
  <c r="G11113" i="1"/>
  <c r="H11113" i="1"/>
  <c r="F6700" i="1"/>
  <c r="G6700" i="1"/>
  <c r="H6700" i="1"/>
  <c r="F889" i="1"/>
  <c r="G889" i="1"/>
  <c r="H889" i="1"/>
  <c r="F2796" i="1"/>
  <c r="G2796" i="1"/>
  <c r="H2796" i="1"/>
  <c r="F8956" i="1"/>
  <c r="G8956" i="1"/>
  <c r="H8956" i="1"/>
  <c r="F2797" i="1"/>
  <c r="G2797" i="1"/>
  <c r="H2797" i="1"/>
  <c r="F10824" i="1"/>
  <c r="G10824" i="1"/>
  <c r="H10824" i="1"/>
  <c r="F8283" i="1"/>
  <c r="G8283" i="1"/>
  <c r="H8283" i="1"/>
  <c r="F5448" i="1"/>
  <c r="G5448" i="1"/>
  <c r="H5448" i="1"/>
  <c r="F9445" i="1"/>
  <c r="G9445" i="1"/>
  <c r="H9445" i="1"/>
  <c r="F2798" i="1"/>
  <c r="G2798" i="1"/>
  <c r="H2798" i="1"/>
  <c r="F8284" i="1"/>
  <c r="G8284" i="1"/>
  <c r="H8284" i="1"/>
  <c r="F890" i="1"/>
  <c r="G890" i="1"/>
  <c r="H890" i="1"/>
  <c r="F2799" i="1"/>
  <c r="G2799" i="1"/>
  <c r="H2799" i="1"/>
  <c r="F2800" i="1"/>
  <c r="G2800" i="1"/>
  <c r="H2800" i="1"/>
  <c r="F8285" i="1"/>
  <c r="G8285" i="1"/>
  <c r="H8285" i="1"/>
  <c r="F891" i="1"/>
  <c r="G891" i="1"/>
  <c r="H891" i="1"/>
  <c r="F185" i="1"/>
  <c r="G185" i="1"/>
  <c r="H185" i="1"/>
  <c r="F2801" i="1"/>
  <c r="G2801" i="1"/>
  <c r="H2801" i="1"/>
  <c r="F6701" i="1"/>
  <c r="G6701" i="1"/>
  <c r="H6701" i="1"/>
  <c r="F11132" i="1"/>
  <c r="G11132" i="1"/>
  <c r="H11132" i="1"/>
  <c r="F892" i="1"/>
  <c r="G892" i="1"/>
  <c r="H892" i="1"/>
  <c r="F9576" i="1"/>
  <c r="G9576" i="1"/>
  <c r="H9576" i="1"/>
  <c r="F12142" i="1"/>
  <c r="G12142" i="1"/>
  <c r="H12142" i="1"/>
  <c r="F6702" i="1"/>
  <c r="G6702" i="1"/>
  <c r="H6702" i="1"/>
  <c r="F6703" i="1"/>
  <c r="G6703" i="1"/>
  <c r="H6703" i="1"/>
  <c r="F11120" i="1"/>
  <c r="G11120" i="1"/>
  <c r="H11120" i="1"/>
  <c r="F7553" i="1"/>
  <c r="G7553" i="1"/>
  <c r="H7553" i="1"/>
  <c r="F2802" i="1"/>
  <c r="G2802" i="1"/>
  <c r="H2802" i="1"/>
  <c r="F2803" i="1"/>
  <c r="G2803" i="1"/>
  <c r="H2803" i="1"/>
  <c r="F8286" i="1"/>
  <c r="G8286" i="1"/>
  <c r="H8286" i="1"/>
  <c r="F8874" i="1"/>
  <c r="G8874" i="1"/>
  <c r="H8874" i="1"/>
  <c r="F2804" i="1"/>
  <c r="G2804" i="1"/>
  <c r="H2804" i="1"/>
  <c r="F7571" i="1"/>
  <c r="G7571" i="1"/>
  <c r="H7571" i="1"/>
  <c r="F893" i="1"/>
  <c r="G893" i="1"/>
  <c r="H893" i="1"/>
  <c r="F2805" i="1"/>
  <c r="G2805" i="1"/>
  <c r="H2805" i="1"/>
  <c r="F6704" i="1"/>
  <c r="G6704" i="1"/>
  <c r="H6704" i="1"/>
  <c r="F6705" i="1"/>
  <c r="G6705" i="1"/>
  <c r="H6705" i="1"/>
  <c r="F10269" i="1"/>
  <c r="G10269" i="1"/>
  <c r="H10269" i="1"/>
  <c r="F8287" i="1"/>
  <c r="G8287" i="1"/>
  <c r="H8287" i="1"/>
  <c r="F2806" i="1"/>
  <c r="G2806" i="1"/>
  <c r="H2806" i="1"/>
  <c r="F9634" i="1"/>
  <c r="G9634" i="1"/>
  <c r="H9634" i="1"/>
  <c r="F11172" i="1"/>
  <c r="G11172" i="1"/>
  <c r="H11172" i="1"/>
  <c r="F5779" i="1"/>
  <c r="G5779" i="1"/>
  <c r="H5779" i="1"/>
  <c r="F11237" i="1"/>
  <c r="G11237" i="1"/>
  <c r="H11237" i="1"/>
  <c r="F2807" i="1"/>
  <c r="G2807" i="1"/>
  <c r="H2807" i="1"/>
  <c r="F12114" i="1"/>
  <c r="G12114" i="1"/>
  <c r="H12114" i="1"/>
  <c r="F2808" i="1"/>
  <c r="G2808" i="1"/>
  <c r="H2808" i="1"/>
  <c r="F12128" i="1"/>
  <c r="G12128" i="1"/>
  <c r="H12128" i="1"/>
  <c r="F10703" i="1"/>
  <c r="G10703" i="1"/>
  <c r="H10703" i="1"/>
  <c r="F11055" i="1"/>
  <c r="G11055" i="1"/>
  <c r="H11055" i="1"/>
  <c r="F10905" i="1"/>
  <c r="G10905" i="1"/>
  <c r="H10905" i="1"/>
  <c r="F12100" i="1"/>
  <c r="G12100" i="1"/>
  <c r="H12100" i="1"/>
  <c r="F6706" i="1"/>
  <c r="G6706" i="1"/>
  <c r="H6706" i="1"/>
  <c r="F2809" i="1"/>
  <c r="G2809" i="1"/>
  <c r="H2809" i="1"/>
  <c r="F9871" i="1"/>
  <c r="G9871" i="1"/>
  <c r="H9871" i="1"/>
  <c r="F2810" i="1"/>
  <c r="G2810" i="1"/>
  <c r="H2810" i="1"/>
  <c r="F2811" i="1"/>
  <c r="G2811" i="1"/>
  <c r="H2811" i="1"/>
  <c r="F8288" i="1"/>
  <c r="G8288" i="1"/>
  <c r="H8288" i="1"/>
  <c r="F11898" i="1"/>
  <c r="G11898" i="1"/>
  <c r="H11898" i="1"/>
  <c r="F2812" i="1"/>
  <c r="G2812" i="1"/>
  <c r="H2812" i="1"/>
  <c r="F11048" i="1"/>
  <c r="G11048" i="1"/>
  <c r="H11048" i="1"/>
  <c r="F894" i="1"/>
  <c r="G894" i="1"/>
  <c r="H894" i="1"/>
  <c r="F895" i="1"/>
  <c r="G895" i="1"/>
  <c r="H895" i="1"/>
  <c r="F2813" i="1"/>
  <c r="G2813" i="1"/>
  <c r="H2813" i="1"/>
  <c r="F10254" i="1"/>
  <c r="G10254" i="1"/>
  <c r="H10254" i="1"/>
  <c r="F2814" i="1"/>
  <c r="G2814" i="1"/>
  <c r="H2814" i="1"/>
  <c r="F2815" i="1"/>
  <c r="G2815" i="1"/>
  <c r="H2815" i="1"/>
  <c r="F11820" i="1"/>
  <c r="G11820" i="1"/>
  <c r="H11820" i="1"/>
  <c r="F2816" i="1"/>
  <c r="G2816" i="1"/>
  <c r="H2816" i="1"/>
  <c r="F5679" i="1"/>
  <c r="G5679" i="1"/>
  <c r="H5679" i="1"/>
  <c r="F2817" i="1"/>
  <c r="G2817" i="1"/>
  <c r="H2817" i="1"/>
  <c r="F2818" i="1"/>
  <c r="G2818" i="1"/>
  <c r="H2818" i="1"/>
  <c r="F9143" i="1"/>
  <c r="G9143" i="1"/>
  <c r="H9143" i="1"/>
  <c r="F7843" i="1"/>
  <c r="G7843" i="1"/>
  <c r="H7843" i="1"/>
  <c r="F5780" i="1"/>
  <c r="G5780" i="1"/>
  <c r="H5780" i="1"/>
  <c r="F11357" i="1"/>
  <c r="G11357" i="1"/>
  <c r="H11357" i="1"/>
  <c r="F10798" i="1"/>
  <c r="G10798" i="1"/>
  <c r="H10798" i="1"/>
  <c r="F896" i="1"/>
  <c r="G896" i="1"/>
  <c r="H896" i="1"/>
  <c r="F2819" i="1"/>
  <c r="G2819" i="1"/>
  <c r="H2819" i="1"/>
  <c r="F2820" i="1"/>
  <c r="G2820" i="1"/>
  <c r="H2820" i="1"/>
  <c r="F11808" i="1"/>
  <c r="G11808" i="1"/>
  <c r="H11808" i="1"/>
  <c r="F6707" i="1"/>
  <c r="G6707" i="1"/>
  <c r="H6707" i="1"/>
  <c r="F9734" i="1"/>
  <c r="G9734" i="1"/>
  <c r="H9734" i="1"/>
  <c r="F11391" i="1"/>
  <c r="G11391" i="1"/>
  <c r="H11391" i="1"/>
  <c r="F8783" i="1"/>
  <c r="G8783" i="1"/>
  <c r="H8783" i="1"/>
  <c r="F8703" i="1"/>
  <c r="G8703" i="1"/>
  <c r="H8703" i="1"/>
  <c r="F8957" i="1"/>
  <c r="G8957" i="1"/>
  <c r="H8957" i="1"/>
  <c r="F2821" i="1"/>
  <c r="G2821" i="1"/>
  <c r="H2821" i="1"/>
  <c r="F8875" i="1"/>
  <c r="G8875" i="1"/>
  <c r="H8875" i="1"/>
  <c r="F443" i="1"/>
  <c r="G443" i="1"/>
  <c r="H443" i="1"/>
  <c r="F5497" i="1"/>
  <c r="G5497" i="1"/>
  <c r="H5497" i="1"/>
  <c r="F2822" i="1"/>
  <c r="G2822" i="1"/>
  <c r="H2822" i="1"/>
  <c r="F5781" i="1"/>
  <c r="G5781" i="1"/>
  <c r="H5781" i="1"/>
  <c r="F10023" i="1"/>
  <c r="G10023" i="1"/>
  <c r="H10023" i="1"/>
  <c r="F897" i="1"/>
  <c r="G897" i="1"/>
  <c r="H897" i="1"/>
  <c r="F2823" i="1"/>
  <c r="G2823" i="1"/>
  <c r="H2823" i="1"/>
  <c r="F5782" i="1"/>
  <c r="G5782" i="1"/>
  <c r="H5782" i="1"/>
  <c r="F2824" i="1"/>
  <c r="G2824" i="1"/>
  <c r="H2824" i="1"/>
  <c r="F10725" i="1"/>
  <c r="G10725" i="1"/>
  <c r="H10725" i="1"/>
  <c r="F7844" i="1"/>
  <c r="G7844" i="1"/>
  <c r="H7844" i="1"/>
  <c r="F8289" i="1"/>
  <c r="G8289" i="1"/>
  <c r="H8289" i="1"/>
  <c r="F2825" i="1"/>
  <c r="G2825" i="1"/>
  <c r="H2825" i="1"/>
  <c r="F2826" i="1"/>
  <c r="G2826" i="1"/>
  <c r="H2826" i="1"/>
  <c r="F9475" i="1"/>
  <c r="G9475" i="1"/>
  <c r="H9475" i="1"/>
  <c r="F2827" i="1"/>
  <c r="G2827" i="1"/>
  <c r="H2827" i="1"/>
  <c r="F6708" i="1"/>
  <c r="G6708" i="1"/>
  <c r="H6708" i="1"/>
  <c r="F6121" i="1"/>
  <c r="G6121" i="1"/>
  <c r="H6121" i="1"/>
  <c r="F8782" i="1"/>
  <c r="G8782" i="1"/>
  <c r="H8782" i="1"/>
  <c r="F10002" i="1"/>
  <c r="G10002" i="1"/>
  <c r="H10002" i="1"/>
  <c r="F10518" i="1"/>
  <c r="G10518" i="1"/>
  <c r="H10518" i="1"/>
  <c r="F7845" i="1"/>
  <c r="G7845" i="1"/>
  <c r="H7845" i="1"/>
  <c r="F11634" i="1"/>
  <c r="G11634" i="1"/>
  <c r="H11634" i="1"/>
  <c r="F6709" i="1"/>
  <c r="G6709" i="1"/>
  <c r="H6709" i="1"/>
  <c r="F10878" i="1"/>
  <c r="G10878" i="1"/>
  <c r="H10878" i="1"/>
  <c r="F2828" i="1"/>
  <c r="G2828" i="1"/>
  <c r="H2828" i="1"/>
  <c r="F11927" i="1"/>
  <c r="G11927" i="1"/>
  <c r="H11927" i="1"/>
  <c r="F6710" i="1"/>
  <c r="G6710" i="1"/>
  <c r="H6710" i="1"/>
  <c r="F11137" i="1"/>
  <c r="G11137" i="1"/>
  <c r="H11137" i="1"/>
  <c r="F2829" i="1"/>
  <c r="G2829" i="1"/>
  <c r="H2829" i="1"/>
  <c r="F8876" i="1"/>
  <c r="G8876" i="1"/>
  <c r="H8876" i="1"/>
  <c r="F5783" i="1"/>
  <c r="G5783" i="1"/>
  <c r="H5783" i="1"/>
  <c r="F444" i="1"/>
  <c r="G444" i="1"/>
  <c r="H444" i="1"/>
  <c r="F2830" i="1"/>
  <c r="G2830" i="1"/>
  <c r="H2830" i="1"/>
  <c r="F2831" i="1"/>
  <c r="G2831" i="1"/>
  <c r="H2831" i="1"/>
  <c r="F270" i="1"/>
  <c r="G270" i="1"/>
  <c r="H270" i="1"/>
  <c r="F2832" i="1"/>
  <c r="G2832" i="1"/>
  <c r="H2832" i="1"/>
  <c r="F11595" i="1"/>
  <c r="G11595" i="1"/>
  <c r="H11595" i="1"/>
  <c r="F8290" i="1"/>
  <c r="G8290" i="1"/>
  <c r="H8290" i="1"/>
  <c r="F2833" i="1"/>
  <c r="G2833" i="1"/>
  <c r="H2833" i="1"/>
  <c r="F2834" i="1"/>
  <c r="G2834" i="1"/>
  <c r="H2834" i="1"/>
  <c r="F7641" i="1"/>
  <c r="G7641" i="1"/>
  <c r="H7641" i="1"/>
  <c r="F2835" i="1"/>
  <c r="G2835" i="1"/>
  <c r="H2835" i="1"/>
  <c r="F6711" i="1"/>
  <c r="G6711" i="1"/>
  <c r="H6711" i="1"/>
  <c r="F2836" i="1"/>
  <c r="G2836" i="1"/>
  <c r="H2836" i="1"/>
  <c r="F10601" i="1"/>
  <c r="G10601" i="1"/>
  <c r="H10601" i="1"/>
  <c r="F6047" i="1"/>
  <c r="G6047" i="1"/>
  <c r="H6047" i="1"/>
  <c r="F11679" i="1"/>
  <c r="G11679" i="1"/>
  <c r="H11679" i="1"/>
  <c r="F6712" i="1"/>
  <c r="G6712" i="1"/>
  <c r="H6712" i="1"/>
  <c r="F445" i="1"/>
  <c r="G445" i="1"/>
  <c r="H445" i="1"/>
  <c r="F10202" i="1"/>
  <c r="G10202" i="1"/>
  <c r="H10202" i="1"/>
  <c r="F2837" i="1"/>
  <c r="G2837" i="1"/>
  <c r="H2837" i="1"/>
  <c r="F2838" i="1"/>
  <c r="G2838" i="1"/>
  <c r="H2838" i="1"/>
  <c r="F2839" i="1"/>
  <c r="G2839" i="1"/>
  <c r="H2839" i="1"/>
  <c r="F2840" i="1"/>
  <c r="G2840" i="1"/>
  <c r="H2840" i="1"/>
  <c r="F10772" i="1"/>
  <c r="G10772" i="1"/>
  <c r="H10772" i="1"/>
  <c r="F6713" i="1"/>
  <c r="G6713" i="1"/>
  <c r="H6713" i="1"/>
  <c r="F6714" i="1"/>
  <c r="G6714" i="1"/>
  <c r="H6714" i="1"/>
  <c r="F11205" i="1"/>
  <c r="G11205" i="1"/>
  <c r="H11205" i="1"/>
  <c r="F2841" i="1"/>
  <c r="G2841" i="1"/>
  <c r="H2841" i="1"/>
  <c r="F8842" i="1"/>
  <c r="G8842" i="1"/>
  <c r="H8842" i="1"/>
  <c r="F2842" i="1"/>
  <c r="G2842" i="1"/>
  <c r="H2842" i="1"/>
  <c r="F6715" i="1"/>
  <c r="G6715" i="1"/>
  <c r="H6715" i="1"/>
  <c r="F2843" i="1"/>
  <c r="G2843" i="1"/>
  <c r="H2843" i="1"/>
  <c r="F12084" i="1"/>
  <c r="G12084" i="1"/>
  <c r="H12084" i="1"/>
  <c r="F8291" i="1"/>
  <c r="G8291" i="1"/>
  <c r="H8291" i="1"/>
  <c r="F10074" i="1"/>
  <c r="G10074" i="1"/>
  <c r="H10074" i="1"/>
  <c r="F11231" i="1"/>
  <c r="G11231" i="1"/>
  <c r="H11231" i="1"/>
  <c r="F6716" i="1"/>
  <c r="G6716" i="1"/>
  <c r="H6716" i="1"/>
  <c r="F6717" i="1"/>
  <c r="G6717" i="1"/>
  <c r="H6717" i="1"/>
  <c r="F7846" i="1"/>
  <c r="G7846" i="1"/>
  <c r="H7846" i="1"/>
  <c r="F898" i="1"/>
  <c r="G898" i="1"/>
  <c r="H898" i="1"/>
  <c r="F11415" i="1"/>
  <c r="G11415" i="1"/>
  <c r="H11415" i="1"/>
  <c r="F2844" i="1"/>
  <c r="G2844" i="1"/>
  <c r="H2844" i="1"/>
  <c r="F2845" i="1"/>
  <c r="G2845" i="1"/>
  <c r="H2845" i="1"/>
  <c r="F2846" i="1"/>
  <c r="G2846" i="1"/>
  <c r="H2846" i="1"/>
  <c r="F12151" i="1"/>
  <c r="G12151" i="1"/>
  <c r="H12151" i="1"/>
  <c r="F2847" i="1"/>
  <c r="G2847" i="1"/>
  <c r="H2847" i="1"/>
  <c r="F6718" i="1"/>
  <c r="G6718" i="1"/>
  <c r="H6718" i="1"/>
  <c r="F11010" i="1"/>
  <c r="G11010" i="1"/>
  <c r="H11010" i="1"/>
  <c r="F8292" i="1"/>
  <c r="G8292" i="1"/>
  <c r="H8292" i="1"/>
  <c r="F2848" i="1"/>
  <c r="G2848" i="1"/>
  <c r="H2848" i="1"/>
  <c r="F5511" i="1"/>
  <c r="G5511" i="1"/>
  <c r="H5511" i="1"/>
  <c r="F2849" i="1"/>
  <c r="G2849" i="1"/>
  <c r="H2849" i="1"/>
  <c r="F2850" i="1"/>
  <c r="G2850" i="1"/>
  <c r="H2850" i="1"/>
  <c r="F6719" i="1"/>
  <c r="G6719" i="1"/>
  <c r="H6719" i="1"/>
  <c r="F2851" i="1"/>
  <c r="G2851" i="1"/>
  <c r="H2851" i="1"/>
  <c r="F8293" i="1"/>
  <c r="G8293" i="1"/>
  <c r="H8293" i="1"/>
  <c r="F8294" i="1"/>
  <c r="G8294" i="1"/>
  <c r="H8294" i="1"/>
  <c r="F899" i="1"/>
  <c r="G899" i="1"/>
  <c r="H899" i="1"/>
  <c r="F900" i="1"/>
  <c r="G900" i="1"/>
  <c r="H900" i="1"/>
  <c r="F2852" i="1"/>
  <c r="G2852" i="1"/>
  <c r="H2852" i="1"/>
  <c r="F2853" i="1"/>
  <c r="G2853" i="1"/>
  <c r="H2853" i="1"/>
  <c r="F9418" i="1"/>
  <c r="G9418" i="1"/>
  <c r="H9418" i="1"/>
  <c r="F2854" i="1"/>
  <c r="G2854" i="1"/>
  <c r="H2854" i="1"/>
  <c r="F8295" i="1"/>
  <c r="G8295" i="1"/>
  <c r="H8295" i="1"/>
  <c r="F2855" i="1"/>
  <c r="G2855" i="1"/>
  <c r="H2855" i="1"/>
  <c r="F2856" i="1"/>
  <c r="G2856" i="1"/>
  <c r="H2856" i="1"/>
  <c r="F2857" i="1"/>
  <c r="G2857" i="1"/>
  <c r="H2857" i="1"/>
  <c r="F2858" i="1"/>
  <c r="G2858" i="1"/>
  <c r="H2858" i="1"/>
  <c r="F901" i="1"/>
  <c r="G901" i="1"/>
  <c r="H901" i="1"/>
  <c r="F2859" i="1"/>
  <c r="G2859" i="1"/>
  <c r="H2859" i="1"/>
  <c r="F10666" i="1"/>
  <c r="G10666" i="1"/>
  <c r="H10666" i="1"/>
  <c r="F11775" i="1"/>
  <c r="G11775" i="1"/>
  <c r="H11775" i="1"/>
  <c r="F7847" i="1"/>
  <c r="G7847" i="1"/>
  <c r="H7847" i="1"/>
  <c r="F2860" i="1"/>
  <c r="G2860" i="1"/>
  <c r="H2860" i="1"/>
  <c r="F5512" i="1"/>
  <c r="G5512" i="1"/>
  <c r="H5512" i="1"/>
  <c r="F8958" i="1"/>
  <c r="G8958" i="1"/>
  <c r="H8958" i="1"/>
  <c r="F6720" i="1"/>
  <c r="G6720" i="1"/>
  <c r="H6720" i="1"/>
  <c r="F12033" i="1"/>
  <c r="G12033" i="1"/>
  <c r="H12033" i="1"/>
  <c r="F902" i="1"/>
  <c r="G902" i="1"/>
  <c r="H902" i="1"/>
  <c r="F2861" i="1"/>
  <c r="G2861" i="1"/>
  <c r="H2861" i="1"/>
  <c r="F2862" i="1"/>
  <c r="G2862" i="1"/>
  <c r="H2862" i="1"/>
  <c r="F9735" i="1"/>
  <c r="G9735" i="1"/>
  <c r="H9735" i="1"/>
  <c r="F2863" i="1"/>
  <c r="G2863" i="1"/>
  <c r="H2863" i="1"/>
  <c r="F2864" i="1"/>
  <c r="G2864" i="1"/>
  <c r="H2864" i="1"/>
  <c r="F9736" i="1"/>
  <c r="G9736" i="1"/>
  <c r="H9736" i="1"/>
  <c r="F2865" i="1"/>
  <c r="G2865" i="1"/>
  <c r="H2865" i="1"/>
  <c r="F2866" i="1"/>
  <c r="G2866" i="1"/>
  <c r="H2866" i="1"/>
  <c r="F2867" i="1"/>
  <c r="G2867" i="1"/>
  <c r="H2867" i="1"/>
  <c r="F11160" i="1"/>
  <c r="G11160" i="1"/>
  <c r="H11160" i="1"/>
  <c r="F6721" i="1"/>
  <c r="G6721" i="1"/>
  <c r="H6721" i="1"/>
  <c r="F10419" i="1"/>
  <c r="G10419" i="1"/>
  <c r="H10419" i="1"/>
  <c r="F903" i="1"/>
  <c r="G903" i="1"/>
  <c r="H903" i="1"/>
  <c r="F11759" i="1"/>
  <c r="G11759" i="1"/>
  <c r="H11759" i="1"/>
  <c r="F8296" i="1"/>
  <c r="G8296" i="1"/>
  <c r="H8296" i="1"/>
  <c r="F7642" i="1"/>
  <c r="G7642" i="1"/>
  <c r="H7642" i="1"/>
  <c r="F2868" i="1"/>
  <c r="G2868" i="1"/>
  <c r="H2868" i="1"/>
  <c r="F5428" i="1"/>
  <c r="G5428" i="1"/>
  <c r="H5428" i="1"/>
  <c r="F2869" i="1"/>
  <c r="G2869" i="1"/>
  <c r="H2869" i="1"/>
  <c r="F5449" i="1"/>
  <c r="G5449" i="1"/>
  <c r="H5449" i="1"/>
  <c r="F446" i="1"/>
  <c r="G446" i="1"/>
  <c r="H446" i="1"/>
  <c r="F8297" i="1"/>
  <c r="G8297" i="1"/>
  <c r="H8297" i="1"/>
  <c r="F11605" i="1"/>
  <c r="G11605" i="1"/>
  <c r="H11605" i="1"/>
  <c r="F10932" i="1"/>
  <c r="G10932" i="1"/>
  <c r="H10932" i="1"/>
  <c r="F5784" i="1"/>
  <c r="G5784" i="1"/>
  <c r="H5784" i="1"/>
  <c r="F9495" i="1"/>
  <c r="G9495" i="1"/>
  <c r="H9495" i="1"/>
  <c r="F12170" i="1"/>
  <c r="G12170" i="1"/>
  <c r="H12170" i="1"/>
  <c r="F2870" i="1"/>
  <c r="G2870" i="1"/>
  <c r="H2870" i="1"/>
  <c r="F10288" i="1"/>
  <c r="G10288" i="1"/>
  <c r="H10288" i="1"/>
  <c r="F6722" i="1"/>
  <c r="G6722" i="1"/>
  <c r="H6722" i="1"/>
  <c r="F2871" i="1"/>
  <c r="G2871" i="1"/>
  <c r="H2871" i="1"/>
  <c r="F8298" i="1"/>
  <c r="G8298" i="1"/>
  <c r="H8298" i="1"/>
  <c r="F2872" i="1"/>
  <c r="G2872" i="1"/>
  <c r="H2872" i="1"/>
  <c r="F9496" i="1"/>
  <c r="G9496" i="1"/>
  <c r="H9496" i="1"/>
  <c r="F9314" i="1"/>
  <c r="G9314" i="1"/>
  <c r="H9314" i="1"/>
  <c r="F10432" i="1"/>
  <c r="G10432" i="1"/>
  <c r="H10432" i="1"/>
  <c r="F9078" i="1"/>
  <c r="G9078" i="1"/>
  <c r="H9078" i="1"/>
  <c r="F11895" i="1"/>
  <c r="G11895" i="1"/>
  <c r="H11895" i="1"/>
  <c r="F2873" i="1"/>
  <c r="G2873" i="1"/>
  <c r="H2873" i="1"/>
  <c r="F2874" i="1"/>
  <c r="G2874" i="1"/>
  <c r="H2874" i="1"/>
  <c r="F2875" i="1"/>
  <c r="G2875" i="1"/>
  <c r="H2875" i="1"/>
  <c r="F10125" i="1"/>
  <c r="G10125" i="1"/>
  <c r="H10125" i="1"/>
  <c r="F11546" i="1"/>
  <c r="G11546" i="1"/>
  <c r="H11546" i="1"/>
  <c r="F2876" i="1"/>
  <c r="G2876" i="1"/>
  <c r="H2876" i="1"/>
  <c r="F2877" i="1"/>
  <c r="G2877" i="1"/>
  <c r="H2877" i="1"/>
  <c r="F9" i="1"/>
  <c r="G9" i="1"/>
  <c r="H9" i="1"/>
  <c r="F2878" i="1"/>
  <c r="G2878" i="1"/>
  <c r="H2878" i="1"/>
  <c r="F11928" i="1"/>
  <c r="G11928" i="1"/>
  <c r="H11928" i="1"/>
  <c r="F904" i="1"/>
  <c r="G904" i="1"/>
  <c r="H904" i="1"/>
  <c r="F2879" i="1"/>
  <c r="G2879" i="1"/>
  <c r="H2879" i="1"/>
  <c r="F2880" i="1"/>
  <c r="G2880" i="1"/>
  <c r="H2880" i="1"/>
  <c r="F9737" i="1"/>
  <c r="G9737" i="1"/>
  <c r="H9737" i="1"/>
  <c r="F2881" i="1"/>
  <c r="G2881" i="1"/>
  <c r="H2881" i="1"/>
  <c r="F9478" i="1"/>
  <c r="G9478" i="1"/>
  <c r="H9478" i="1"/>
  <c r="F5583" i="1"/>
  <c r="G5583" i="1"/>
  <c r="H5583" i="1"/>
  <c r="F12149" i="1"/>
  <c r="G12149" i="1"/>
  <c r="H12149" i="1"/>
  <c r="F10625" i="1"/>
  <c r="G10625" i="1"/>
  <c r="H10625" i="1"/>
  <c r="F9738" i="1"/>
  <c r="G9738" i="1"/>
  <c r="H9738" i="1"/>
  <c r="F2882" i="1"/>
  <c r="G2882" i="1"/>
  <c r="H2882" i="1"/>
  <c r="F6723" i="1"/>
  <c r="G6723" i="1"/>
  <c r="H6723" i="1"/>
  <c r="F12026" i="1"/>
  <c r="G12026" i="1"/>
  <c r="H12026" i="1"/>
  <c r="F8299" i="1"/>
  <c r="G8299" i="1"/>
  <c r="H8299" i="1"/>
  <c r="F5785" i="1"/>
  <c r="G5785" i="1"/>
  <c r="H5785" i="1"/>
  <c r="F6724" i="1"/>
  <c r="G6724" i="1"/>
  <c r="H6724" i="1"/>
  <c r="F10698" i="1"/>
  <c r="G10698" i="1"/>
  <c r="H10698" i="1"/>
  <c r="F6725" i="1"/>
  <c r="G6725" i="1"/>
  <c r="H6725" i="1"/>
  <c r="F12245" i="1"/>
  <c r="G12245" i="1"/>
  <c r="H12245" i="1"/>
  <c r="F6726" i="1"/>
  <c r="G6726" i="1"/>
  <c r="H6726" i="1"/>
  <c r="F9144" i="1"/>
  <c r="G9144" i="1"/>
  <c r="H9144" i="1"/>
  <c r="F7523" i="1"/>
  <c r="G7523" i="1"/>
  <c r="H7523" i="1"/>
  <c r="F5786" i="1"/>
  <c r="G5786" i="1"/>
  <c r="H5786" i="1"/>
  <c r="F2883" i="1"/>
  <c r="G2883" i="1"/>
  <c r="H2883" i="1"/>
  <c r="F2884" i="1"/>
  <c r="G2884" i="1"/>
  <c r="H2884" i="1"/>
  <c r="F2885" i="1"/>
  <c r="G2885" i="1"/>
  <c r="H2885" i="1"/>
  <c r="F2886" i="1"/>
  <c r="G2886" i="1"/>
  <c r="H2886" i="1"/>
  <c r="F7716" i="1"/>
  <c r="G7716" i="1"/>
  <c r="H7716" i="1"/>
  <c r="F7848" i="1"/>
  <c r="G7848" i="1"/>
  <c r="H7848" i="1"/>
  <c r="F11288" i="1"/>
  <c r="G11288" i="1"/>
  <c r="H11288" i="1"/>
  <c r="F2887" i="1"/>
  <c r="G2887" i="1"/>
  <c r="H2887" i="1"/>
  <c r="F11478" i="1"/>
  <c r="G11478" i="1"/>
  <c r="H11478" i="1"/>
  <c r="F8300" i="1"/>
  <c r="G8300" i="1"/>
  <c r="H8300" i="1"/>
  <c r="F11121" i="1"/>
  <c r="G11121" i="1"/>
  <c r="H11121" i="1"/>
  <c r="F2888" i="1"/>
  <c r="G2888" i="1"/>
  <c r="H2888" i="1"/>
  <c r="F2889" i="1"/>
  <c r="G2889" i="1"/>
  <c r="H2889" i="1"/>
  <c r="F11919" i="1"/>
  <c r="G11919" i="1"/>
  <c r="H11919" i="1"/>
  <c r="F5787" i="1"/>
  <c r="G5787" i="1"/>
  <c r="H5787" i="1"/>
  <c r="F2890" i="1"/>
  <c r="G2890" i="1"/>
  <c r="H2890" i="1"/>
  <c r="F11776" i="1"/>
  <c r="G11776" i="1"/>
  <c r="H11776" i="1"/>
  <c r="F2891" i="1"/>
  <c r="G2891" i="1"/>
  <c r="H2891" i="1"/>
  <c r="F2892" i="1"/>
  <c r="G2892" i="1"/>
  <c r="H2892" i="1"/>
  <c r="F2893" i="1"/>
  <c r="G2893" i="1"/>
  <c r="H2893" i="1"/>
  <c r="F11140" i="1"/>
  <c r="G11140" i="1"/>
  <c r="H11140" i="1"/>
  <c r="F2894" i="1"/>
  <c r="G2894" i="1"/>
  <c r="H2894" i="1"/>
  <c r="F2895" i="1"/>
  <c r="G2895" i="1"/>
  <c r="H2895" i="1"/>
  <c r="F10449" i="1"/>
  <c r="G10449" i="1"/>
  <c r="H10449" i="1"/>
  <c r="F271" i="1"/>
  <c r="G271" i="1"/>
  <c r="H271" i="1"/>
  <c r="F2896" i="1"/>
  <c r="G2896" i="1"/>
  <c r="H2896" i="1"/>
  <c r="F2897" i="1"/>
  <c r="G2897" i="1"/>
  <c r="H2897" i="1"/>
  <c r="F2898" i="1"/>
  <c r="G2898" i="1"/>
  <c r="H2898" i="1"/>
  <c r="F2899" i="1"/>
  <c r="G2899" i="1"/>
  <c r="H2899" i="1"/>
  <c r="F5788" i="1"/>
  <c r="G5788" i="1"/>
  <c r="H5788" i="1"/>
  <c r="F905" i="1"/>
  <c r="G905" i="1"/>
  <c r="H905" i="1"/>
  <c r="F2900" i="1"/>
  <c r="G2900" i="1"/>
  <c r="H2900" i="1"/>
  <c r="F11843" i="1"/>
  <c r="G11843" i="1"/>
  <c r="H11843" i="1"/>
  <c r="F2901" i="1"/>
  <c r="G2901" i="1"/>
  <c r="H2901" i="1"/>
  <c r="F10701" i="1"/>
  <c r="G10701" i="1"/>
  <c r="H10701" i="1"/>
  <c r="F11197" i="1"/>
  <c r="G11197" i="1"/>
  <c r="H11197" i="1"/>
  <c r="F6727" i="1"/>
  <c r="G6727" i="1"/>
  <c r="H6727" i="1"/>
  <c r="F2902" i="1"/>
  <c r="G2902" i="1"/>
  <c r="H2902" i="1"/>
  <c r="F906" i="1"/>
  <c r="G906" i="1"/>
  <c r="H906" i="1"/>
  <c r="F5584" i="1"/>
  <c r="G5584" i="1"/>
  <c r="H5584" i="1"/>
  <c r="F907" i="1"/>
  <c r="G907" i="1"/>
  <c r="H907" i="1"/>
  <c r="F2903" i="1"/>
  <c r="G2903" i="1"/>
  <c r="H2903" i="1"/>
  <c r="F908" i="1"/>
  <c r="G908" i="1"/>
  <c r="H908" i="1"/>
  <c r="F2904" i="1"/>
  <c r="G2904" i="1"/>
  <c r="H2904" i="1"/>
  <c r="F10578" i="1"/>
  <c r="G10578" i="1"/>
  <c r="H10578" i="1"/>
  <c r="F2905" i="1"/>
  <c r="G2905" i="1"/>
  <c r="H2905" i="1"/>
  <c r="F2906" i="1"/>
  <c r="G2906" i="1"/>
  <c r="H2906" i="1"/>
  <c r="F2907" i="1"/>
  <c r="G2907" i="1"/>
  <c r="H2907" i="1"/>
  <c r="F11370" i="1"/>
  <c r="G11370" i="1"/>
  <c r="H11370" i="1"/>
  <c r="F12332" i="1"/>
  <c r="G12332" i="1"/>
  <c r="H12332" i="1"/>
  <c r="F8301" i="1"/>
  <c r="G8301" i="1"/>
  <c r="H8301" i="1"/>
  <c r="F8786" i="1"/>
  <c r="G8786" i="1"/>
  <c r="H8786" i="1"/>
  <c r="F11719" i="1"/>
  <c r="G11719" i="1"/>
  <c r="H11719" i="1"/>
  <c r="F2908" i="1"/>
  <c r="G2908" i="1"/>
  <c r="H2908" i="1"/>
  <c r="F2909" i="1"/>
  <c r="G2909" i="1"/>
  <c r="H2909" i="1"/>
  <c r="F8005" i="1"/>
  <c r="G8005" i="1"/>
  <c r="H8005" i="1"/>
  <c r="F2910" i="1"/>
  <c r="G2910" i="1"/>
  <c r="H2910" i="1"/>
  <c r="F2911" i="1"/>
  <c r="G2911" i="1"/>
  <c r="H2911" i="1"/>
  <c r="F5429" i="1"/>
  <c r="G5429" i="1"/>
  <c r="H5429" i="1"/>
  <c r="F11566" i="1"/>
  <c r="G11566" i="1"/>
  <c r="H11566" i="1"/>
  <c r="F11882" i="1"/>
  <c r="G11882" i="1"/>
  <c r="H11882" i="1"/>
  <c r="F2912" i="1"/>
  <c r="G2912" i="1"/>
  <c r="H2912" i="1"/>
  <c r="F2913" i="1"/>
  <c r="G2913" i="1"/>
  <c r="H2913" i="1"/>
  <c r="F2914" i="1"/>
  <c r="G2914" i="1"/>
  <c r="H2914" i="1"/>
  <c r="F8728" i="1"/>
  <c r="G8728" i="1"/>
  <c r="H8728" i="1"/>
  <c r="F11554" i="1"/>
  <c r="G11554" i="1"/>
  <c r="H11554" i="1"/>
  <c r="F2915" i="1"/>
  <c r="G2915" i="1"/>
  <c r="H2915" i="1"/>
  <c r="F6728" i="1"/>
  <c r="G6728" i="1"/>
  <c r="H6728" i="1"/>
  <c r="F7643" i="1"/>
  <c r="G7643" i="1"/>
  <c r="H7643" i="1"/>
  <c r="F7971" i="1"/>
  <c r="G7971" i="1"/>
  <c r="H7971" i="1"/>
  <c r="F9145" i="1"/>
  <c r="G9145" i="1"/>
  <c r="H9145" i="1"/>
  <c r="F5789" i="1"/>
  <c r="G5789" i="1"/>
  <c r="H5789" i="1"/>
  <c r="F11785" i="1"/>
  <c r="G11785" i="1"/>
  <c r="H11785" i="1"/>
  <c r="F8302" i="1"/>
  <c r="G8302" i="1"/>
  <c r="H8302" i="1"/>
  <c r="F2916" i="1"/>
  <c r="G2916" i="1"/>
  <c r="H2916" i="1"/>
  <c r="F909" i="1"/>
  <c r="G909" i="1"/>
  <c r="H909" i="1"/>
  <c r="F6729" i="1"/>
  <c r="G6729" i="1"/>
  <c r="H6729" i="1"/>
  <c r="F11181" i="1"/>
  <c r="G11181" i="1"/>
  <c r="H11181" i="1"/>
  <c r="F910" i="1"/>
  <c r="G910" i="1"/>
  <c r="H910" i="1"/>
  <c r="F911" i="1"/>
  <c r="G911" i="1"/>
  <c r="H911" i="1"/>
  <c r="F6730" i="1"/>
  <c r="G6730" i="1"/>
  <c r="H6730" i="1"/>
  <c r="F2917" i="1"/>
  <c r="G2917" i="1"/>
  <c r="H2917" i="1"/>
  <c r="F2918" i="1"/>
  <c r="G2918" i="1"/>
  <c r="H2918" i="1"/>
  <c r="F447" i="1"/>
  <c r="G447" i="1"/>
  <c r="H447" i="1"/>
  <c r="F448" i="1"/>
  <c r="G448" i="1"/>
  <c r="H448" i="1"/>
  <c r="F6731" i="1"/>
  <c r="G6731" i="1"/>
  <c r="H6731" i="1"/>
  <c r="F2919" i="1"/>
  <c r="G2919" i="1"/>
  <c r="H2919" i="1"/>
  <c r="F272" i="1"/>
  <c r="G272" i="1"/>
  <c r="H272" i="1"/>
  <c r="F2920" i="1"/>
  <c r="G2920" i="1"/>
  <c r="H2920" i="1"/>
  <c r="F2921" i="1"/>
  <c r="G2921" i="1"/>
  <c r="H2921" i="1"/>
  <c r="F2922" i="1"/>
  <c r="G2922" i="1"/>
  <c r="H2922" i="1"/>
  <c r="F2923" i="1"/>
  <c r="G2923" i="1"/>
  <c r="H2923" i="1"/>
  <c r="F2924" i="1"/>
  <c r="G2924" i="1"/>
  <c r="H2924" i="1"/>
  <c r="F449" i="1"/>
  <c r="G449" i="1"/>
  <c r="H449" i="1"/>
  <c r="F11620" i="1"/>
  <c r="G11620" i="1"/>
  <c r="H11620" i="1"/>
  <c r="F8303" i="1"/>
  <c r="G8303" i="1"/>
  <c r="H8303" i="1"/>
  <c r="F10677" i="1"/>
  <c r="G10677" i="1"/>
  <c r="H10677" i="1"/>
  <c r="F9577" i="1"/>
  <c r="G9577" i="1"/>
  <c r="H9577" i="1"/>
  <c r="F23" i="1"/>
  <c r="G23" i="1"/>
  <c r="H23" i="1"/>
  <c r="F7546" i="1"/>
  <c r="G7546" i="1"/>
  <c r="H7546" i="1"/>
  <c r="F9578" i="1"/>
  <c r="G9578" i="1"/>
  <c r="H9578" i="1"/>
  <c r="F6732" i="1"/>
  <c r="G6732" i="1"/>
  <c r="H6732" i="1"/>
  <c r="F2925" i="1"/>
  <c r="G2925" i="1"/>
  <c r="H2925" i="1"/>
  <c r="F2926" i="1"/>
  <c r="G2926" i="1"/>
  <c r="H2926" i="1"/>
  <c r="F10420" i="1"/>
  <c r="G10420" i="1"/>
  <c r="H10420" i="1"/>
  <c r="F273" i="1"/>
  <c r="G273" i="1"/>
  <c r="H273" i="1"/>
  <c r="F2927" i="1"/>
  <c r="G2927" i="1"/>
  <c r="H2927" i="1"/>
  <c r="F7572" i="1"/>
  <c r="G7572" i="1"/>
  <c r="H7572" i="1"/>
  <c r="F2928" i="1"/>
  <c r="G2928" i="1"/>
  <c r="H2928" i="1"/>
  <c r="F11488" i="1"/>
  <c r="G11488" i="1"/>
  <c r="H11488" i="1"/>
  <c r="F11649" i="1"/>
  <c r="G11649" i="1"/>
  <c r="H11649" i="1"/>
  <c r="F7849" i="1"/>
  <c r="G7849" i="1"/>
  <c r="H7849" i="1"/>
  <c r="F2929" i="1"/>
  <c r="G2929" i="1"/>
  <c r="H2929" i="1"/>
  <c r="F2930" i="1"/>
  <c r="G2930" i="1"/>
  <c r="H2930" i="1"/>
  <c r="F2931" i="1"/>
  <c r="G2931" i="1"/>
  <c r="H2931" i="1"/>
  <c r="F2932" i="1"/>
  <c r="G2932" i="1"/>
  <c r="H2932" i="1"/>
  <c r="F7850" i="1"/>
  <c r="G7850" i="1"/>
  <c r="H7850" i="1"/>
  <c r="F2933" i="1"/>
  <c r="G2933" i="1"/>
  <c r="H2933" i="1"/>
  <c r="F2934" i="1"/>
  <c r="G2934" i="1"/>
  <c r="H2934" i="1"/>
  <c r="F2935" i="1"/>
  <c r="G2935" i="1"/>
  <c r="H2935" i="1"/>
  <c r="F2936" i="1"/>
  <c r="G2936" i="1"/>
  <c r="H2936" i="1"/>
  <c r="F2937" i="1"/>
  <c r="G2937" i="1"/>
  <c r="H2937" i="1"/>
  <c r="F2938" i="1"/>
  <c r="G2938" i="1"/>
  <c r="H2938" i="1"/>
  <c r="F274" i="1"/>
  <c r="G274" i="1"/>
  <c r="H274" i="1"/>
  <c r="F2939" i="1"/>
  <c r="G2939" i="1"/>
  <c r="H2939" i="1"/>
  <c r="F10075" i="1"/>
  <c r="G10075" i="1"/>
  <c r="H10075" i="1"/>
  <c r="F6733" i="1"/>
  <c r="G6733" i="1"/>
  <c r="H6733" i="1"/>
  <c r="F2940" i="1"/>
  <c r="G2940" i="1"/>
  <c r="H2940" i="1"/>
  <c r="F2941" i="1"/>
  <c r="G2941" i="1"/>
  <c r="H2941" i="1"/>
  <c r="F12216" i="1"/>
  <c r="G12216" i="1"/>
  <c r="H12216" i="1"/>
  <c r="F2942" i="1"/>
  <c r="G2942" i="1"/>
  <c r="H2942" i="1"/>
  <c r="F2943" i="1"/>
  <c r="G2943" i="1"/>
  <c r="H2943" i="1"/>
  <c r="F2944" i="1"/>
  <c r="G2944" i="1"/>
  <c r="H2944" i="1"/>
  <c r="F2945" i="1"/>
  <c r="G2945" i="1"/>
  <c r="H2945" i="1"/>
  <c r="F10704" i="1"/>
  <c r="G10704" i="1"/>
  <c r="H10704" i="1"/>
  <c r="F2946" i="1"/>
  <c r="G2946" i="1"/>
  <c r="H2946" i="1"/>
  <c r="F912" i="1"/>
  <c r="G912" i="1"/>
  <c r="H912" i="1"/>
  <c r="F9932" i="1"/>
  <c r="G9932" i="1"/>
  <c r="H9932" i="1"/>
  <c r="F913" i="1"/>
  <c r="G913" i="1"/>
  <c r="H913" i="1"/>
  <c r="F2947" i="1"/>
  <c r="G2947" i="1"/>
  <c r="H2947" i="1"/>
  <c r="F11318" i="1"/>
  <c r="G11318" i="1"/>
  <c r="H11318" i="1"/>
  <c r="F914" i="1"/>
  <c r="G914" i="1"/>
  <c r="H914" i="1"/>
  <c r="F11868" i="1"/>
  <c r="G11868" i="1"/>
  <c r="H11868" i="1"/>
  <c r="F915" i="1"/>
  <c r="G915" i="1"/>
  <c r="H915" i="1"/>
  <c r="F8304" i="1"/>
  <c r="G8304" i="1"/>
  <c r="H8304" i="1"/>
  <c r="F9424" i="1"/>
  <c r="G9424" i="1"/>
  <c r="H9424" i="1"/>
  <c r="F2948" i="1"/>
  <c r="G2948" i="1"/>
  <c r="H2948" i="1"/>
  <c r="F2949" i="1"/>
  <c r="G2949" i="1"/>
  <c r="H2949" i="1"/>
  <c r="F9346" i="1"/>
  <c r="G9346" i="1"/>
  <c r="H9346" i="1"/>
  <c r="F916" i="1"/>
  <c r="G916" i="1"/>
  <c r="H916" i="1"/>
  <c r="F11718" i="1"/>
  <c r="G11718" i="1"/>
  <c r="H11718" i="1"/>
  <c r="F9458" i="1"/>
  <c r="G9458" i="1"/>
  <c r="H9458" i="1"/>
  <c r="F7851" i="1"/>
  <c r="G7851" i="1"/>
  <c r="H7851" i="1"/>
  <c r="F9146" i="1"/>
  <c r="G9146" i="1"/>
  <c r="H9146" i="1"/>
  <c r="F917" i="1"/>
  <c r="G917" i="1"/>
  <c r="H917" i="1"/>
  <c r="F2950" i="1"/>
  <c r="G2950" i="1"/>
  <c r="H2950" i="1"/>
  <c r="F8727" i="1"/>
  <c r="G8727" i="1"/>
  <c r="H8727" i="1"/>
  <c r="F7852" i="1"/>
  <c r="G7852" i="1"/>
  <c r="H7852" i="1"/>
  <c r="F11921" i="1"/>
  <c r="G11921" i="1"/>
  <c r="H11921" i="1"/>
  <c r="F9072" i="1"/>
  <c r="G9072" i="1"/>
  <c r="H9072" i="1"/>
  <c r="F918" i="1"/>
  <c r="G918" i="1"/>
  <c r="H918" i="1"/>
  <c r="F2951" i="1"/>
  <c r="G2951" i="1"/>
  <c r="H2951" i="1"/>
  <c r="F2952" i="1"/>
  <c r="G2952" i="1"/>
  <c r="H2952" i="1"/>
  <c r="F10655" i="1"/>
  <c r="G10655" i="1"/>
  <c r="H10655" i="1"/>
  <c r="F12069" i="1"/>
  <c r="G12069" i="1"/>
  <c r="H12069" i="1"/>
  <c r="F6734" i="1"/>
  <c r="G6734" i="1"/>
  <c r="H6734" i="1"/>
  <c r="F10748" i="1"/>
  <c r="G10748" i="1"/>
  <c r="H10748" i="1"/>
  <c r="F5790" i="1"/>
  <c r="G5790" i="1"/>
  <c r="H5790" i="1"/>
  <c r="F919" i="1"/>
  <c r="G919" i="1"/>
  <c r="H919" i="1"/>
  <c r="F8049" i="1"/>
  <c r="G8049" i="1"/>
  <c r="H8049" i="1"/>
  <c r="F2953" i="1"/>
  <c r="G2953" i="1"/>
  <c r="H2953" i="1"/>
  <c r="F2954" i="1"/>
  <c r="G2954" i="1"/>
  <c r="H2954" i="1"/>
  <c r="F920" i="1"/>
  <c r="G920" i="1"/>
  <c r="H920" i="1"/>
  <c r="F9147" i="1"/>
  <c r="G9147" i="1"/>
  <c r="H9147" i="1"/>
  <c r="F921" i="1"/>
  <c r="G921" i="1"/>
  <c r="H921" i="1"/>
  <c r="F450" i="1"/>
  <c r="G450" i="1"/>
  <c r="H450" i="1"/>
  <c r="F9476" i="1"/>
  <c r="G9476" i="1"/>
  <c r="H9476" i="1"/>
  <c r="F922" i="1"/>
  <c r="G922" i="1"/>
  <c r="H922" i="1"/>
  <c r="F11032" i="1"/>
  <c r="G11032" i="1"/>
  <c r="H11032" i="1"/>
  <c r="F923" i="1"/>
  <c r="G923" i="1"/>
  <c r="H923" i="1"/>
  <c r="F12091" i="1"/>
  <c r="G12091" i="1"/>
  <c r="H12091" i="1"/>
  <c r="F2955" i="1"/>
  <c r="G2955" i="1"/>
  <c r="H2955" i="1"/>
  <c r="F8305" i="1"/>
  <c r="G8305" i="1"/>
  <c r="H8305" i="1"/>
  <c r="F2956" i="1"/>
  <c r="G2956" i="1"/>
  <c r="H2956" i="1"/>
  <c r="F6735" i="1"/>
  <c r="G6735" i="1"/>
  <c r="H6735" i="1"/>
  <c r="F6182" i="1"/>
  <c r="G6182" i="1"/>
  <c r="H6182" i="1"/>
  <c r="F2957" i="1"/>
  <c r="G2957" i="1"/>
  <c r="H2957" i="1"/>
  <c r="F924" i="1"/>
  <c r="G924" i="1"/>
  <c r="H924" i="1"/>
  <c r="F9306" i="1"/>
  <c r="G9306" i="1"/>
  <c r="H9306" i="1"/>
  <c r="F10325" i="1"/>
  <c r="G10325" i="1"/>
  <c r="H10325" i="1"/>
  <c r="F12346" i="1"/>
  <c r="G12346" i="1"/>
  <c r="H12346" i="1"/>
  <c r="F11046" i="1"/>
  <c r="G11046" i="1"/>
  <c r="H11046" i="1"/>
  <c r="F2958" i="1"/>
  <c r="G2958" i="1"/>
  <c r="H2958" i="1"/>
  <c r="F6736" i="1"/>
  <c r="G6736" i="1"/>
  <c r="H6736" i="1"/>
  <c r="F5791" i="1"/>
  <c r="G5791" i="1"/>
  <c r="H5791" i="1"/>
  <c r="F11903" i="1"/>
  <c r="G11903" i="1"/>
  <c r="H11903" i="1"/>
  <c r="F9148" i="1"/>
  <c r="G9148" i="1"/>
  <c r="H9148" i="1"/>
  <c r="F7644" i="1"/>
  <c r="G7644" i="1"/>
  <c r="H7644" i="1"/>
  <c r="F2959" i="1"/>
  <c r="G2959" i="1"/>
  <c r="H2959" i="1"/>
  <c r="F451" i="1"/>
  <c r="G451" i="1"/>
  <c r="H451" i="1"/>
  <c r="F6737" i="1"/>
  <c r="G6737" i="1"/>
  <c r="H6737" i="1"/>
  <c r="F6738" i="1"/>
  <c r="G6738" i="1"/>
  <c r="H6738" i="1"/>
  <c r="F12350" i="1"/>
  <c r="G12350" i="1"/>
  <c r="H12350" i="1"/>
  <c r="F6739" i="1"/>
  <c r="G6739" i="1"/>
  <c r="H6739" i="1"/>
  <c r="F2960" i="1"/>
  <c r="G2960" i="1"/>
  <c r="H2960" i="1"/>
  <c r="F9856" i="1"/>
  <c r="G9856" i="1"/>
  <c r="H9856" i="1"/>
  <c r="F6740" i="1"/>
  <c r="G6740" i="1"/>
  <c r="H6740" i="1"/>
  <c r="F8306" i="1"/>
  <c r="G8306" i="1"/>
  <c r="H8306" i="1"/>
  <c r="F2961" i="1"/>
  <c r="G2961" i="1"/>
  <c r="H2961" i="1"/>
  <c r="F9851" i="1"/>
  <c r="G9851" i="1"/>
  <c r="H9851" i="1"/>
  <c r="F10779" i="1"/>
  <c r="G10779" i="1"/>
  <c r="H10779" i="1"/>
  <c r="F6741" i="1"/>
  <c r="G6741" i="1"/>
  <c r="H6741" i="1"/>
  <c r="F9380" i="1"/>
  <c r="G9380" i="1"/>
  <c r="H9380" i="1"/>
  <c r="F8830" i="1"/>
  <c r="G8830" i="1"/>
  <c r="H8830" i="1"/>
  <c r="F452" i="1"/>
  <c r="G452" i="1"/>
  <c r="H452" i="1"/>
  <c r="F6742" i="1"/>
  <c r="G6742" i="1"/>
  <c r="H6742" i="1"/>
  <c r="F2962" i="1"/>
  <c r="G2962" i="1"/>
  <c r="H2962" i="1"/>
  <c r="F5585" i="1"/>
  <c r="G5585" i="1"/>
  <c r="H5585" i="1"/>
  <c r="F7853" i="1"/>
  <c r="G7853" i="1"/>
  <c r="H7853" i="1"/>
  <c r="F9444" i="1"/>
  <c r="G9444" i="1"/>
  <c r="H9444" i="1"/>
  <c r="F8307" i="1"/>
  <c r="G8307" i="1"/>
  <c r="H8307" i="1"/>
  <c r="F925" i="1"/>
  <c r="G925" i="1"/>
  <c r="H925" i="1"/>
  <c r="F2963" i="1"/>
  <c r="G2963" i="1"/>
  <c r="H2963" i="1"/>
  <c r="F6183" i="1"/>
  <c r="G6183" i="1"/>
  <c r="H6183" i="1"/>
  <c r="F9739" i="1"/>
  <c r="G9739" i="1"/>
  <c r="H9739" i="1"/>
  <c r="F2964" i="1"/>
  <c r="G2964" i="1"/>
  <c r="H2964" i="1"/>
  <c r="F2965" i="1"/>
  <c r="G2965" i="1"/>
  <c r="H2965" i="1"/>
  <c r="F2966" i="1"/>
  <c r="G2966" i="1"/>
  <c r="H2966" i="1"/>
  <c r="F6743" i="1"/>
  <c r="G6743" i="1"/>
  <c r="H6743" i="1"/>
  <c r="F9149" i="1"/>
  <c r="G9149" i="1"/>
  <c r="H9149" i="1"/>
  <c r="F109" i="1"/>
  <c r="G109" i="1"/>
  <c r="H109" i="1"/>
  <c r="F11424" i="1"/>
  <c r="G11424" i="1"/>
  <c r="H11424" i="1"/>
  <c r="F2967" i="1"/>
  <c r="G2967" i="1"/>
  <c r="H2967" i="1"/>
  <c r="F8308" i="1"/>
  <c r="G8308" i="1"/>
  <c r="H8308" i="1"/>
  <c r="F6744" i="1"/>
  <c r="G6744" i="1"/>
  <c r="H6744" i="1"/>
  <c r="F8959" i="1"/>
  <c r="G8959" i="1"/>
  <c r="H8959" i="1"/>
  <c r="F9150" i="1"/>
  <c r="G9150" i="1"/>
  <c r="H9150" i="1"/>
  <c r="F2968" i="1"/>
  <c r="G2968" i="1"/>
  <c r="H2968" i="1"/>
  <c r="F926" i="1"/>
  <c r="G926" i="1"/>
  <c r="H926" i="1"/>
  <c r="F6745" i="1"/>
  <c r="G6745" i="1"/>
  <c r="H6745" i="1"/>
  <c r="F453" i="1"/>
  <c r="G453" i="1"/>
  <c r="H453" i="1"/>
  <c r="F6746" i="1"/>
  <c r="G6746" i="1"/>
  <c r="H6746" i="1"/>
  <c r="F9915" i="1"/>
  <c r="G9915" i="1"/>
  <c r="H9915" i="1"/>
  <c r="F5430" i="1"/>
  <c r="G5430" i="1"/>
  <c r="H5430" i="1"/>
  <c r="F454" i="1"/>
  <c r="G454" i="1"/>
  <c r="H454" i="1"/>
  <c r="F8602" i="1"/>
  <c r="G8602" i="1"/>
  <c r="H8602" i="1"/>
  <c r="F6747" i="1"/>
  <c r="G6747" i="1"/>
  <c r="H6747" i="1"/>
  <c r="F10138" i="1"/>
  <c r="G10138" i="1"/>
  <c r="H10138" i="1"/>
  <c r="F2969" i="1"/>
  <c r="G2969" i="1"/>
  <c r="H2969" i="1"/>
  <c r="F10334" i="1"/>
  <c r="G10334" i="1"/>
  <c r="H10334" i="1"/>
  <c r="F2970" i="1"/>
  <c r="G2970" i="1"/>
  <c r="H2970" i="1"/>
  <c r="F927" i="1"/>
  <c r="G927" i="1"/>
  <c r="H927" i="1"/>
  <c r="F8740" i="1"/>
  <c r="G8740" i="1"/>
  <c r="H8740" i="1"/>
  <c r="F2971" i="1"/>
  <c r="G2971" i="1"/>
  <c r="H2971" i="1"/>
  <c r="F2972" i="1"/>
  <c r="G2972" i="1"/>
  <c r="H2972" i="1"/>
  <c r="F2973" i="1"/>
  <c r="G2973" i="1"/>
  <c r="H2973" i="1"/>
  <c r="F8309" i="1"/>
  <c r="G8309" i="1"/>
  <c r="H8309" i="1"/>
  <c r="F11790" i="1"/>
  <c r="G11790" i="1"/>
  <c r="H11790" i="1"/>
  <c r="F8701" i="1"/>
  <c r="G8701" i="1"/>
  <c r="H8701" i="1"/>
  <c r="F2974" i="1"/>
  <c r="G2974" i="1"/>
  <c r="H2974" i="1"/>
  <c r="F10965" i="1"/>
  <c r="G10965" i="1"/>
  <c r="H10965" i="1"/>
  <c r="F2975" i="1"/>
  <c r="G2975" i="1"/>
  <c r="H2975" i="1"/>
  <c r="F9650" i="1"/>
  <c r="G9650" i="1"/>
  <c r="H9650" i="1"/>
  <c r="F928" i="1"/>
  <c r="G928" i="1"/>
  <c r="H928" i="1"/>
  <c r="F11234" i="1"/>
  <c r="G11234" i="1"/>
  <c r="H11234" i="1"/>
  <c r="F8310" i="1"/>
  <c r="G8310" i="1"/>
  <c r="H8310" i="1"/>
  <c r="F2976" i="1"/>
  <c r="G2976" i="1"/>
  <c r="H2976" i="1"/>
  <c r="F10353" i="1"/>
  <c r="G10353" i="1"/>
  <c r="H10353" i="1"/>
  <c r="F8311" i="1"/>
  <c r="G8311" i="1"/>
  <c r="H8311" i="1"/>
  <c r="F2977" i="1"/>
  <c r="G2977" i="1"/>
  <c r="H2977" i="1"/>
  <c r="F2978" i="1"/>
  <c r="G2978" i="1"/>
  <c r="H2978" i="1"/>
  <c r="F5462" i="1"/>
  <c r="G5462" i="1"/>
  <c r="H5462" i="1"/>
  <c r="F11265" i="1"/>
  <c r="G11265" i="1"/>
  <c r="H11265" i="1"/>
  <c r="F9067" i="1"/>
  <c r="G9067" i="1"/>
  <c r="H9067" i="1"/>
  <c r="F2979" i="1"/>
  <c r="G2979" i="1"/>
  <c r="H2979" i="1"/>
  <c r="F8312" i="1"/>
  <c r="G8312" i="1"/>
  <c r="H8312" i="1"/>
  <c r="F7854" i="1"/>
  <c r="G7854" i="1"/>
  <c r="H7854" i="1"/>
  <c r="F6748" i="1"/>
  <c r="G6748" i="1"/>
  <c r="H6748" i="1"/>
  <c r="F11329" i="1"/>
  <c r="G11329" i="1"/>
  <c r="H11329" i="1"/>
  <c r="F9740" i="1"/>
  <c r="G9740" i="1"/>
  <c r="H9740" i="1"/>
  <c r="F2980" i="1"/>
  <c r="G2980" i="1"/>
  <c r="H2980" i="1"/>
  <c r="F10312" i="1"/>
  <c r="G10312" i="1"/>
  <c r="H10312" i="1"/>
  <c r="F5586" i="1"/>
  <c r="G5586" i="1"/>
  <c r="H5586" i="1"/>
  <c r="F6749" i="1"/>
  <c r="G6749" i="1"/>
  <c r="H6749" i="1"/>
  <c r="F2981" i="1"/>
  <c r="G2981" i="1"/>
  <c r="H2981" i="1"/>
  <c r="F7573" i="1"/>
  <c r="G7573" i="1"/>
  <c r="H7573" i="1"/>
  <c r="F9833" i="1"/>
  <c r="G9833" i="1"/>
  <c r="H9833" i="1"/>
  <c r="F6750" i="1"/>
  <c r="G6750" i="1"/>
  <c r="H6750" i="1"/>
  <c r="F2982" i="1"/>
  <c r="G2982" i="1"/>
  <c r="H2982" i="1"/>
  <c r="F10257" i="1"/>
  <c r="G10257" i="1"/>
  <c r="H10257" i="1"/>
  <c r="F5663" i="1"/>
  <c r="G5663" i="1"/>
  <c r="H5663" i="1"/>
  <c r="F929" i="1"/>
  <c r="G929" i="1"/>
  <c r="H929" i="1"/>
  <c r="F2983" i="1"/>
  <c r="G2983" i="1"/>
  <c r="H2983" i="1"/>
  <c r="F2984" i="1"/>
  <c r="G2984" i="1"/>
  <c r="H2984" i="1"/>
  <c r="F2985" i="1"/>
  <c r="G2985" i="1"/>
  <c r="H2985" i="1"/>
  <c r="F8313" i="1"/>
  <c r="G8313" i="1"/>
  <c r="H8313" i="1"/>
  <c r="F6751" i="1"/>
  <c r="G6751" i="1"/>
  <c r="H6751" i="1"/>
  <c r="F10463" i="1"/>
  <c r="G10463" i="1"/>
  <c r="H10463" i="1"/>
  <c r="F2986" i="1"/>
  <c r="G2986" i="1"/>
  <c r="H2986" i="1"/>
  <c r="F6752" i="1"/>
  <c r="G6752" i="1"/>
  <c r="H6752" i="1"/>
  <c r="F6184" i="1"/>
  <c r="G6184" i="1"/>
  <c r="H6184" i="1"/>
  <c r="F6753" i="1"/>
  <c r="G6753" i="1"/>
  <c r="H6753" i="1"/>
  <c r="F2987" i="1"/>
  <c r="G2987" i="1"/>
  <c r="H2987" i="1"/>
  <c r="F6754" i="1"/>
  <c r="G6754" i="1"/>
  <c r="H6754" i="1"/>
  <c r="F6755" i="1"/>
  <c r="G6755" i="1"/>
  <c r="H6755" i="1"/>
  <c r="F9668" i="1"/>
  <c r="G9668" i="1"/>
  <c r="H9668" i="1"/>
  <c r="F8052" i="1"/>
  <c r="G8052" i="1"/>
  <c r="H8052" i="1"/>
  <c r="F2988" i="1"/>
  <c r="G2988" i="1"/>
  <c r="H2988" i="1"/>
  <c r="F8314" i="1"/>
  <c r="G8314" i="1"/>
  <c r="H8314" i="1"/>
  <c r="F8726" i="1"/>
  <c r="G8726" i="1"/>
  <c r="H8726" i="1"/>
  <c r="F6756" i="1"/>
  <c r="G6756" i="1"/>
  <c r="H6756" i="1"/>
  <c r="F8877" i="1"/>
  <c r="G8877" i="1"/>
  <c r="H8877" i="1"/>
  <c r="F6757" i="1"/>
  <c r="G6757" i="1"/>
  <c r="H6757" i="1"/>
  <c r="F2989" i="1"/>
  <c r="G2989" i="1"/>
  <c r="H2989" i="1"/>
  <c r="F930" i="1"/>
  <c r="G930" i="1"/>
  <c r="H930" i="1"/>
  <c r="F11076" i="1"/>
  <c r="G11076" i="1"/>
  <c r="H11076" i="1"/>
  <c r="F84" i="1"/>
  <c r="G84" i="1"/>
  <c r="H84" i="1"/>
  <c r="F12283" i="1"/>
  <c r="G12283" i="1"/>
  <c r="H12283" i="1"/>
  <c r="F12174" i="1"/>
  <c r="G12174" i="1"/>
  <c r="H12174" i="1"/>
  <c r="F2990" i="1"/>
  <c r="G2990" i="1"/>
  <c r="H2990" i="1"/>
  <c r="F2991" i="1"/>
  <c r="G2991" i="1"/>
  <c r="H2991" i="1"/>
  <c r="F7612" i="1"/>
  <c r="G7612" i="1"/>
  <c r="H7612" i="1"/>
  <c r="F275" i="1"/>
  <c r="G275" i="1"/>
  <c r="H275" i="1"/>
  <c r="F10726" i="1"/>
  <c r="G10726" i="1"/>
  <c r="H10726" i="1"/>
  <c r="F12178" i="1"/>
  <c r="G12178" i="1"/>
  <c r="H12178" i="1"/>
  <c r="F12267" i="1"/>
  <c r="G12267" i="1"/>
  <c r="H12267" i="1"/>
  <c r="F9741" i="1"/>
  <c r="G9741" i="1"/>
  <c r="H9741" i="1"/>
  <c r="F6758" i="1"/>
  <c r="G6758" i="1"/>
  <c r="H6758" i="1"/>
  <c r="F9151" i="1"/>
  <c r="G9151" i="1"/>
  <c r="H9151" i="1"/>
  <c r="F2992" i="1"/>
  <c r="G2992" i="1"/>
  <c r="H2992" i="1"/>
  <c r="F9859" i="1"/>
  <c r="G9859" i="1"/>
  <c r="H9859" i="1"/>
  <c r="F8006" i="1"/>
  <c r="G8006" i="1"/>
  <c r="H8006" i="1"/>
  <c r="F11228" i="1"/>
  <c r="G11228" i="1"/>
  <c r="H11228" i="1"/>
  <c r="F9742" i="1"/>
  <c r="G9742" i="1"/>
  <c r="H9742" i="1"/>
  <c r="F931" i="1"/>
  <c r="G931" i="1"/>
  <c r="H931" i="1"/>
  <c r="F11523" i="1"/>
  <c r="G11523" i="1"/>
  <c r="H11523" i="1"/>
  <c r="F11863" i="1"/>
  <c r="G11863" i="1"/>
  <c r="H11863" i="1"/>
  <c r="F2993" i="1"/>
  <c r="G2993" i="1"/>
  <c r="H2993" i="1"/>
  <c r="F2994" i="1"/>
  <c r="G2994" i="1"/>
  <c r="H2994" i="1"/>
  <c r="F6759" i="1"/>
  <c r="G6759" i="1"/>
  <c r="H6759" i="1"/>
  <c r="F8603" i="1"/>
  <c r="G8603" i="1"/>
  <c r="H8603" i="1"/>
  <c r="F2995" i="1"/>
  <c r="G2995" i="1"/>
  <c r="H2995" i="1"/>
  <c r="F932" i="1"/>
  <c r="G932" i="1"/>
  <c r="H932" i="1"/>
  <c r="F933" i="1"/>
  <c r="G933" i="1"/>
  <c r="H933" i="1"/>
  <c r="F9152" i="1"/>
  <c r="G9152" i="1"/>
  <c r="H9152" i="1"/>
  <c r="F934" i="1"/>
  <c r="G934" i="1"/>
  <c r="H934" i="1"/>
  <c r="F9387" i="1"/>
  <c r="G9387" i="1"/>
  <c r="H9387" i="1"/>
  <c r="F7855" i="1"/>
  <c r="G7855" i="1"/>
  <c r="H7855" i="1"/>
  <c r="F2996" i="1"/>
  <c r="G2996" i="1"/>
  <c r="H2996" i="1"/>
  <c r="F11189" i="1"/>
  <c r="G11189" i="1"/>
  <c r="H11189" i="1"/>
  <c r="F2997" i="1"/>
  <c r="G2997" i="1"/>
  <c r="H2997" i="1"/>
  <c r="F2998" i="1"/>
  <c r="G2998" i="1"/>
  <c r="H2998" i="1"/>
  <c r="F2999" i="1"/>
  <c r="G2999" i="1"/>
  <c r="H2999" i="1"/>
  <c r="F935" i="1"/>
  <c r="G935" i="1"/>
  <c r="H935" i="1"/>
  <c r="F3000" i="1"/>
  <c r="G3000" i="1"/>
  <c r="H3000" i="1"/>
  <c r="F5651" i="1"/>
  <c r="G5651" i="1"/>
  <c r="H5651" i="1"/>
  <c r="F9933" i="1"/>
  <c r="G9933" i="1"/>
  <c r="H9933" i="1"/>
  <c r="F3001" i="1"/>
  <c r="G3001" i="1"/>
  <c r="H3001" i="1"/>
  <c r="F3002" i="1"/>
  <c r="G3002" i="1"/>
  <c r="H3002" i="1"/>
  <c r="F455" i="1"/>
  <c r="G455" i="1"/>
  <c r="H455" i="1"/>
  <c r="F7645" i="1"/>
  <c r="G7645" i="1"/>
  <c r="H7645" i="1"/>
  <c r="F10745" i="1"/>
  <c r="G10745" i="1"/>
  <c r="H10745" i="1"/>
  <c r="F9311" i="1"/>
  <c r="G9311" i="1"/>
  <c r="H9311" i="1"/>
  <c r="F6760" i="1"/>
  <c r="G6760" i="1"/>
  <c r="H6760" i="1"/>
  <c r="F3003" i="1"/>
  <c r="G3003" i="1"/>
  <c r="H3003" i="1"/>
  <c r="F3004" i="1"/>
  <c r="G3004" i="1"/>
  <c r="H3004" i="1"/>
  <c r="F3005" i="1"/>
  <c r="G3005" i="1"/>
  <c r="H3005" i="1"/>
  <c r="F3006" i="1"/>
  <c r="G3006" i="1"/>
  <c r="H3006" i="1"/>
  <c r="F5792" i="1"/>
  <c r="G5792" i="1"/>
  <c r="H5792" i="1"/>
  <c r="F9743" i="1"/>
  <c r="G9743" i="1"/>
  <c r="H9743" i="1"/>
  <c r="F138" i="1"/>
  <c r="G138" i="1"/>
  <c r="H138" i="1"/>
  <c r="F3007" i="1"/>
  <c r="G3007" i="1"/>
  <c r="H3007" i="1"/>
  <c r="F11150" i="1"/>
  <c r="G11150" i="1"/>
  <c r="H11150" i="1"/>
  <c r="F12159" i="1"/>
  <c r="G12159" i="1"/>
  <c r="H12159" i="1"/>
  <c r="F6761" i="1"/>
  <c r="G6761" i="1"/>
  <c r="H6761" i="1"/>
  <c r="F11530" i="1"/>
  <c r="G11530" i="1"/>
  <c r="H11530" i="1"/>
  <c r="F10740" i="1"/>
  <c r="G10740" i="1"/>
  <c r="H10740" i="1"/>
  <c r="F6762" i="1"/>
  <c r="G6762" i="1"/>
  <c r="H6762" i="1"/>
  <c r="F3008" i="1"/>
  <c r="G3008" i="1"/>
  <c r="H3008" i="1"/>
  <c r="F10262" i="1"/>
  <c r="G10262" i="1"/>
  <c r="H10262" i="1"/>
  <c r="F11542" i="1"/>
  <c r="G11542" i="1"/>
  <c r="H11542" i="1"/>
  <c r="F9914" i="1"/>
  <c r="G9914" i="1"/>
  <c r="H9914" i="1"/>
  <c r="F9862" i="1"/>
  <c r="G9862" i="1"/>
  <c r="H9862" i="1"/>
  <c r="F11475" i="1"/>
  <c r="G11475" i="1"/>
  <c r="H11475" i="1"/>
  <c r="F11363" i="1"/>
  <c r="G11363" i="1"/>
  <c r="H11363" i="1"/>
  <c r="F3009" i="1"/>
  <c r="G3009" i="1"/>
  <c r="H3009" i="1"/>
  <c r="F8604" i="1"/>
  <c r="G8604" i="1"/>
  <c r="H8604" i="1"/>
  <c r="F10875" i="1"/>
  <c r="G10875" i="1"/>
  <c r="H10875" i="1"/>
  <c r="F6006" i="1"/>
  <c r="G6006" i="1"/>
  <c r="H6006" i="1"/>
  <c r="F936" i="1"/>
  <c r="G936" i="1"/>
  <c r="H936" i="1"/>
  <c r="F3010" i="1"/>
  <c r="G3010" i="1"/>
  <c r="H3010" i="1"/>
  <c r="F3011" i="1"/>
  <c r="G3011" i="1"/>
  <c r="H3011" i="1"/>
  <c r="F5513" i="1"/>
  <c r="G5513" i="1"/>
  <c r="H5513" i="1"/>
  <c r="F3012" i="1"/>
  <c r="G3012" i="1"/>
  <c r="H3012" i="1"/>
  <c r="F10982" i="1"/>
  <c r="G10982" i="1"/>
  <c r="H10982" i="1"/>
  <c r="F8878" i="1"/>
  <c r="G8878" i="1"/>
  <c r="H8878" i="1"/>
  <c r="F9153" i="1"/>
  <c r="G9153" i="1"/>
  <c r="H9153" i="1"/>
  <c r="F6185" i="1"/>
  <c r="G6185" i="1"/>
  <c r="H6185" i="1"/>
  <c r="F9973" i="1"/>
  <c r="G9973" i="1"/>
  <c r="H9973" i="1"/>
  <c r="F8315" i="1"/>
  <c r="G8315" i="1"/>
  <c r="H8315" i="1"/>
  <c r="F5793" i="1"/>
  <c r="G5793" i="1"/>
  <c r="H5793" i="1"/>
  <c r="F3013" i="1"/>
  <c r="G3013" i="1"/>
  <c r="H3013" i="1"/>
  <c r="F3014" i="1"/>
  <c r="G3014" i="1"/>
  <c r="H3014" i="1"/>
  <c r="F3015" i="1"/>
  <c r="G3015" i="1"/>
  <c r="H3015" i="1"/>
  <c r="F9744" i="1"/>
  <c r="G9744" i="1"/>
  <c r="H9744" i="1"/>
  <c r="F7856" i="1"/>
  <c r="G7856" i="1"/>
  <c r="H7856" i="1"/>
  <c r="F9034" i="1"/>
  <c r="G9034" i="1"/>
  <c r="H9034" i="1"/>
  <c r="F3016" i="1"/>
  <c r="G3016" i="1"/>
  <c r="H3016" i="1"/>
  <c r="F6763" i="1"/>
  <c r="G6763" i="1"/>
  <c r="H6763" i="1"/>
  <c r="F11238" i="1"/>
  <c r="G11238" i="1"/>
  <c r="H11238" i="1"/>
  <c r="F3017" i="1"/>
  <c r="G3017" i="1"/>
  <c r="H3017" i="1"/>
  <c r="F8316" i="1"/>
  <c r="G8316" i="1"/>
  <c r="H8316" i="1"/>
  <c r="F9388" i="1"/>
  <c r="G9388" i="1"/>
  <c r="H9388" i="1"/>
  <c r="F12217" i="1"/>
  <c r="G12217" i="1"/>
  <c r="H12217" i="1"/>
  <c r="F8007" i="1"/>
  <c r="G8007" i="1"/>
  <c r="H8007" i="1"/>
  <c r="F3018" i="1"/>
  <c r="G3018" i="1"/>
  <c r="H3018" i="1"/>
  <c r="F3019" i="1"/>
  <c r="G3019" i="1"/>
  <c r="H3019" i="1"/>
  <c r="F3020" i="1"/>
  <c r="G3020" i="1"/>
  <c r="H3020" i="1"/>
  <c r="F12323" i="1"/>
  <c r="G12323" i="1"/>
  <c r="H12323" i="1"/>
  <c r="F12257" i="1"/>
  <c r="G12257" i="1"/>
  <c r="H12257" i="1"/>
  <c r="F5794" i="1"/>
  <c r="G5794" i="1"/>
  <c r="H5794" i="1"/>
  <c r="F7574" i="1"/>
  <c r="G7574" i="1"/>
  <c r="H7574" i="1"/>
  <c r="F10203" i="1"/>
  <c r="G10203" i="1"/>
  <c r="H10203" i="1"/>
  <c r="F6764" i="1"/>
  <c r="G6764" i="1"/>
  <c r="H6764" i="1"/>
  <c r="F3021" i="1"/>
  <c r="G3021" i="1"/>
  <c r="H3021" i="1"/>
  <c r="F8317" i="1"/>
  <c r="G8317" i="1"/>
  <c r="H8317" i="1"/>
  <c r="F3022" i="1"/>
  <c r="G3022" i="1"/>
  <c r="H3022" i="1"/>
  <c r="F3023" i="1"/>
  <c r="G3023" i="1"/>
  <c r="H3023" i="1"/>
  <c r="F186" i="1"/>
  <c r="G186" i="1"/>
  <c r="H186" i="1"/>
  <c r="F11688" i="1"/>
  <c r="G11688" i="1"/>
  <c r="H11688" i="1"/>
  <c r="F3024" i="1"/>
  <c r="G3024" i="1"/>
  <c r="H3024" i="1"/>
  <c r="F6765" i="1"/>
  <c r="G6765" i="1"/>
  <c r="H6765" i="1"/>
  <c r="F10024" i="1"/>
  <c r="G10024" i="1"/>
  <c r="H10024" i="1"/>
  <c r="F8318" i="1"/>
  <c r="G8318" i="1"/>
  <c r="H8318" i="1"/>
  <c r="F10949" i="1"/>
  <c r="G10949" i="1"/>
  <c r="H10949" i="1"/>
  <c r="F11242" i="1"/>
  <c r="G11242" i="1"/>
  <c r="H11242" i="1"/>
  <c r="F12336" i="1"/>
  <c r="G12336" i="1"/>
  <c r="H12336" i="1"/>
  <c r="F456" i="1"/>
  <c r="G456" i="1"/>
  <c r="H456" i="1"/>
  <c r="F7857" i="1"/>
  <c r="G7857" i="1"/>
  <c r="H7857" i="1"/>
  <c r="F5795" i="1"/>
  <c r="G5795" i="1"/>
  <c r="H5795" i="1"/>
  <c r="F3025" i="1"/>
  <c r="G3025" i="1"/>
  <c r="H3025" i="1"/>
  <c r="F9154" i="1"/>
  <c r="G9154" i="1"/>
  <c r="H9154" i="1"/>
  <c r="F3026" i="1"/>
  <c r="G3026" i="1"/>
  <c r="H3026" i="1"/>
  <c r="F85" i="1"/>
  <c r="G85" i="1"/>
  <c r="H85" i="1"/>
  <c r="F7858" i="1"/>
  <c r="G7858" i="1"/>
  <c r="H7858" i="1"/>
  <c r="F8319" i="1"/>
  <c r="G8319" i="1"/>
  <c r="H8319" i="1"/>
  <c r="F8605" i="1"/>
  <c r="G8605" i="1"/>
  <c r="H8605" i="1"/>
  <c r="F6766" i="1"/>
  <c r="G6766" i="1"/>
  <c r="H6766" i="1"/>
  <c r="F3027" i="1"/>
  <c r="G3027" i="1"/>
  <c r="H3027" i="1"/>
  <c r="F8879" i="1"/>
  <c r="G8879" i="1"/>
  <c r="H8879" i="1"/>
  <c r="F937" i="1"/>
  <c r="G937" i="1"/>
  <c r="H937" i="1"/>
  <c r="F8715" i="1"/>
  <c r="G8715" i="1"/>
  <c r="H8715" i="1"/>
  <c r="F3028" i="1"/>
  <c r="G3028" i="1"/>
  <c r="H3028" i="1"/>
  <c r="F11090" i="1"/>
  <c r="G11090" i="1"/>
  <c r="H11090" i="1"/>
  <c r="F3029" i="1"/>
  <c r="G3029" i="1"/>
  <c r="H3029" i="1"/>
  <c r="F11887" i="1"/>
  <c r="G11887" i="1"/>
  <c r="H11887" i="1"/>
  <c r="F3030" i="1"/>
  <c r="G3030" i="1"/>
  <c r="H3030" i="1"/>
  <c r="F9579" i="1"/>
  <c r="G9579" i="1"/>
  <c r="H9579" i="1"/>
  <c r="F276" i="1"/>
  <c r="G276" i="1"/>
  <c r="H276" i="1"/>
  <c r="F7859" i="1"/>
  <c r="G7859" i="1"/>
  <c r="H7859" i="1"/>
  <c r="F11023" i="1"/>
  <c r="G11023" i="1"/>
  <c r="H11023" i="1"/>
  <c r="F3031" i="1"/>
  <c r="G3031" i="1"/>
  <c r="H3031" i="1"/>
  <c r="F8960" i="1"/>
  <c r="G8960" i="1"/>
  <c r="H8960" i="1"/>
  <c r="F5404" i="1"/>
  <c r="G5404" i="1"/>
  <c r="H5404" i="1"/>
  <c r="F938" i="1"/>
  <c r="G938" i="1"/>
  <c r="H938" i="1"/>
  <c r="F9155" i="1"/>
  <c r="G9155" i="1"/>
  <c r="H9155" i="1"/>
  <c r="F3032" i="1"/>
  <c r="G3032" i="1"/>
  <c r="H3032" i="1"/>
  <c r="F7681" i="1"/>
  <c r="G7681" i="1"/>
  <c r="H7681" i="1"/>
  <c r="F11732" i="1"/>
  <c r="G11732" i="1"/>
  <c r="H11732" i="1"/>
  <c r="F457" i="1"/>
  <c r="G457" i="1"/>
  <c r="H457" i="1"/>
  <c r="F8320" i="1"/>
  <c r="G8320" i="1"/>
  <c r="H8320" i="1"/>
  <c r="F3033" i="1"/>
  <c r="G3033" i="1"/>
  <c r="H3033" i="1"/>
  <c r="F3034" i="1"/>
  <c r="G3034" i="1"/>
  <c r="H3034" i="1"/>
  <c r="F8321" i="1"/>
  <c r="G8321" i="1"/>
  <c r="H8321" i="1"/>
  <c r="F458" i="1"/>
  <c r="G458" i="1"/>
  <c r="H458" i="1"/>
  <c r="F3035" i="1"/>
  <c r="G3035" i="1"/>
  <c r="H3035" i="1"/>
  <c r="F3036" i="1"/>
  <c r="G3036" i="1"/>
  <c r="H3036" i="1"/>
  <c r="F11586" i="1"/>
  <c r="G11586" i="1"/>
  <c r="H11586" i="1"/>
  <c r="F6767" i="1"/>
  <c r="G6767" i="1"/>
  <c r="H6767" i="1"/>
  <c r="F6768" i="1"/>
  <c r="G6768" i="1"/>
  <c r="H6768" i="1"/>
  <c r="F110" i="1"/>
  <c r="G110" i="1"/>
  <c r="H110" i="1"/>
  <c r="F5967" i="1"/>
  <c r="G5967" i="1"/>
  <c r="H5967" i="1"/>
  <c r="F939" i="1"/>
  <c r="G939" i="1"/>
  <c r="H939" i="1"/>
  <c r="F6769" i="1"/>
  <c r="G6769" i="1"/>
  <c r="H6769" i="1"/>
  <c r="F940" i="1"/>
  <c r="G940" i="1"/>
  <c r="H940" i="1"/>
  <c r="F10991" i="1"/>
  <c r="G10991" i="1"/>
  <c r="H10991" i="1"/>
  <c r="F8880" i="1"/>
  <c r="G8880" i="1"/>
  <c r="H8880" i="1"/>
  <c r="F11375" i="1"/>
  <c r="G11375" i="1"/>
  <c r="H11375" i="1"/>
  <c r="F6770" i="1"/>
  <c r="G6770" i="1"/>
  <c r="H6770" i="1"/>
  <c r="F3037" i="1"/>
  <c r="G3037" i="1"/>
  <c r="H3037" i="1"/>
  <c r="F5796" i="1"/>
  <c r="G5796" i="1"/>
  <c r="H5796" i="1"/>
  <c r="F10438" i="1"/>
  <c r="G10438" i="1"/>
  <c r="H10438" i="1"/>
  <c r="F86" i="1"/>
  <c r="G86" i="1"/>
  <c r="H86" i="1"/>
  <c r="F8322" i="1"/>
  <c r="G8322" i="1"/>
  <c r="H8322" i="1"/>
  <c r="F10259" i="1"/>
  <c r="G10259" i="1"/>
  <c r="H10259" i="1"/>
  <c r="F10776" i="1"/>
  <c r="G10776" i="1"/>
  <c r="H10776" i="1"/>
  <c r="F3038" i="1"/>
  <c r="G3038" i="1"/>
  <c r="H3038" i="1"/>
  <c r="F6771" i="1"/>
  <c r="G6771" i="1"/>
  <c r="H6771" i="1"/>
  <c r="F10667" i="1"/>
  <c r="G10667" i="1"/>
  <c r="H10667" i="1"/>
  <c r="F6772" i="1"/>
  <c r="G6772" i="1"/>
  <c r="H6772" i="1"/>
  <c r="F10009" i="1"/>
  <c r="G10009" i="1"/>
  <c r="H10009" i="1"/>
  <c r="F9745" i="1"/>
  <c r="G9745" i="1"/>
  <c r="H9745" i="1"/>
  <c r="F3039" i="1"/>
  <c r="G3039" i="1"/>
  <c r="H3039" i="1"/>
  <c r="F12286" i="1"/>
  <c r="G12286" i="1"/>
  <c r="H12286" i="1"/>
  <c r="F3040" i="1"/>
  <c r="G3040" i="1"/>
  <c r="H3040" i="1"/>
  <c r="F3041" i="1"/>
  <c r="G3041" i="1"/>
  <c r="H3041" i="1"/>
  <c r="F277" i="1"/>
  <c r="G277" i="1"/>
  <c r="H277" i="1"/>
  <c r="F3042" i="1"/>
  <c r="G3042" i="1"/>
  <c r="H3042" i="1"/>
  <c r="F7733" i="1"/>
  <c r="G7733" i="1"/>
  <c r="H7733" i="1"/>
  <c r="F459" i="1"/>
  <c r="G459" i="1"/>
  <c r="H459" i="1"/>
  <c r="F3043" i="1"/>
  <c r="G3043" i="1"/>
  <c r="H3043" i="1"/>
  <c r="F5797" i="1"/>
  <c r="G5797" i="1"/>
  <c r="H5797" i="1"/>
  <c r="F3044" i="1"/>
  <c r="G3044" i="1"/>
  <c r="H3044" i="1"/>
  <c r="F11588" i="1"/>
  <c r="G11588" i="1"/>
  <c r="H11588" i="1"/>
  <c r="F6773" i="1"/>
  <c r="G6773" i="1"/>
  <c r="H6773" i="1"/>
  <c r="F3045" i="1"/>
  <c r="G3045" i="1"/>
  <c r="H3045" i="1"/>
  <c r="F3046" i="1"/>
  <c r="G3046" i="1"/>
  <c r="H3046" i="1"/>
  <c r="F11183" i="1"/>
  <c r="G11183" i="1"/>
  <c r="H11183" i="1"/>
  <c r="F3047" i="1"/>
  <c r="G3047" i="1"/>
  <c r="H3047" i="1"/>
  <c r="F6774" i="1"/>
  <c r="G6774" i="1"/>
  <c r="H6774" i="1"/>
  <c r="F3048" i="1"/>
  <c r="G3048" i="1"/>
  <c r="H3048" i="1"/>
  <c r="F3049" i="1"/>
  <c r="G3049" i="1"/>
  <c r="H3049" i="1"/>
  <c r="F9156" i="1"/>
  <c r="G9156" i="1"/>
  <c r="H9156" i="1"/>
  <c r="F10116" i="1"/>
  <c r="G10116" i="1"/>
  <c r="H10116" i="1"/>
  <c r="F6186" i="1"/>
  <c r="G6186" i="1"/>
  <c r="H6186" i="1"/>
  <c r="F10800" i="1"/>
  <c r="G10800" i="1"/>
  <c r="H10800" i="1"/>
  <c r="F6775" i="1"/>
  <c r="G6775" i="1"/>
  <c r="H6775" i="1"/>
  <c r="F3050" i="1"/>
  <c r="G3050" i="1"/>
  <c r="H3050" i="1"/>
  <c r="F3051" i="1"/>
  <c r="G3051" i="1"/>
  <c r="H3051" i="1"/>
  <c r="F69" i="1"/>
  <c r="G69" i="1"/>
  <c r="H69" i="1"/>
  <c r="F8741" i="1"/>
  <c r="G8741" i="1"/>
  <c r="H8741" i="1"/>
  <c r="F3052" i="1"/>
  <c r="G3052" i="1"/>
  <c r="H3052" i="1"/>
  <c r="F3053" i="1"/>
  <c r="G3053" i="1"/>
  <c r="H3053" i="1"/>
  <c r="F8323" i="1"/>
  <c r="G8323" i="1"/>
  <c r="H8323" i="1"/>
  <c r="F6776" i="1"/>
  <c r="G6776" i="1"/>
  <c r="H6776" i="1"/>
  <c r="F5798" i="1"/>
  <c r="G5798" i="1"/>
  <c r="H5798" i="1"/>
  <c r="F10543" i="1"/>
  <c r="G10543" i="1"/>
  <c r="H10543" i="1"/>
  <c r="F10751" i="1"/>
  <c r="G10751" i="1"/>
  <c r="H10751" i="1"/>
  <c r="F460" i="1"/>
  <c r="G460" i="1"/>
  <c r="H460" i="1"/>
  <c r="F8324" i="1"/>
  <c r="G8324" i="1"/>
  <c r="H8324" i="1"/>
  <c r="F6777" i="1"/>
  <c r="G6777" i="1"/>
  <c r="H6777" i="1"/>
  <c r="F6778" i="1"/>
  <c r="G6778" i="1"/>
  <c r="H6778" i="1"/>
  <c r="F3054" i="1"/>
  <c r="G3054" i="1"/>
  <c r="H3054" i="1"/>
  <c r="F941" i="1"/>
  <c r="G941" i="1"/>
  <c r="H941" i="1"/>
  <c r="F9986" i="1"/>
  <c r="G9986" i="1"/>
  <c r="H9986" i="1"/>
  <c r="F10999" i="1"/>
  <c r="G10999" i="1"/>
  <c r="H10999" i="1"/>
  <c r="F6187" i="1"/>
  <c r="G6187" i="1"/>
  <c r="H6187" i="1"/>
  <c r="F9746" i="1"/>
  <c r="G9746" i="1"/>
  <c r="H9746" i="1"/>
  <c r="F3055" i="1"/>
  <c r="G3055" i="1"/>
  <c r="H3055" i="1"/>
  <c r="F10619" i="1"/>
  <c r="G10619" i="1"/>
  <c r="H10619" i="1"/>
  <c r="F11504" i="1"/>
  <c r="G11504" i="1"/>
  <c r="H11504" i="1"/>
  <c r="F3056" i="1"/>
  <c r="G3056" i="1"/>
  <c r="H3056" i="1"/>
  <c r="F3057" i="1"/>
  <c r="G3057" i="1"/>
  <c r="H3057" i="1"/>
  <c r="F3058" i="1"/>
  <c r="G3058" i="1"/>
  <c r="H3058" i="1"/>
  <c r="F11041" i="1"/>
  <c r="G11041" i="1"/>
  <c r="H11041" i="1"/>
  <c r="F3059" i="1"/>
  <c r="G3059" i="1"/>
  <c r="H3059" i="1"/>
  <c r="F3060" i="1"/>
  <c r="G3060" i="1"/>
  <c r="H3060" i="1"/>
  <c r="F5799" i="1"/>
  <c r="G5799" i="1"/>
  <c r="H5799" i="1"/>
  <c r="F9157" i="1"/>
  <c r="G9157" i="1"/>
  <c r="H9157" i="1"/>
  <c r="F3061" i="1"/>
  <c r="G3061" i="1"/>
  <c r="H3061" i="1"/>
  <c r="F3062" i="1"/>
  <c r="G3062" i="1"/>
  <c r="H3062" i="1"/>
  <c r="F11199" i="1"/>
  <c r="G11199" i="1"/>
  <c r="H11199" i="1"/>
  <c r="F10204" i="1"/>
  <c r="G10204" i="1"/>
  <c r="H10204" i="1"/>
  <c r="F3063" i="1"/>
  <c r="G3063" i="1"/>
  <c r="H3063" i="1"/>
  <c r="F12282" i="1"/>
  <c r="G12282" i="1"/>
  <c r="H12282" i="1"/>
  <c r="F461" i="1"/>
  <c r="G461" i="1"/>
  <c r="H461" i="1"/>
  <c r="F11345" i="1"/>
  <c r="G11345" i="1"/>
  <c r="H11345" i="1"/>
  <c r="F3064" i="1"/>
  <c r="G3064" i="1"/>
  <c r="H3064" i="1"/>
  <c r="F3065" i="1"/>
  <c r="G3065" i="1"/>
  <c r="H3065" i="1"/>
  <c r="F12215" i="1"/>
  <c r="G12215" i="1"/>
  <c r="H12215" i="1"/>
  <c r="F8325" i="1"/>
  <c r="G8325" i="1"/>
  <c r="H8325" i="1"/>
  <c r="F3066" i="1"/>
  <c r="G3066" i="1"/>
  <c r="H3066" i="1"/>
  <c r="F3067" i="1"/>
  <c r="G3067" i="1"/>
  <c r="H3067" i="1"/>
  <c r="F11930" i="1"/>
  <c r="G11930" i="1"/>
  <c r="H11930" i="1"/>
  <c r="F3068" i="1"/>
  <c r="G3068" i="1"/>
  <c r="H3068" i="1"/>
  <c r="F3069" i="1"/>
  <c r="G3069" i="1"/>
  <c r="H3069" i="1"/>
  <c r="F5587" i="1"/>
  <c r="G5587" i="1"/>
  <c r="H5587" i="1"/>
  <c r="F8961" i="1"/>
  <c r="G8961" i="1"/>
  <c r="H8961" i="1"/>
  <c r="F5541" i="1"/>
  <c r="G5541" i="1"/>
  <c r="H5541" i="1"/>
  <c r="F5800" i="1"/>
  <c r="G5800" i="1"/>
  <c r="H5800" i="1"/>
  <c r="F10896" i="1"/>
  <c r="G10896" i="1"/>
  <c r="H10896" i="1"/>
  <c r="F3070" i="1"/>
  <c r="G3070" i="1"/>
  <c r="H3070" i="1"/>
  <c r="F12305" i="1"/>
  <c r="G12305" i="1"/>
  <c r="H12305" i="1"/>
  <c r="F3071" i="1"/>
  <c r="G3071" i="1"/>
  <c r="H3071" i="1"/>
  <c r="F3072" i="1"/>
  <c r="G3072" i="1"/>
  <c r="H3072" i="1"/>
  <c r="F3073" i="1"/>
  <c r="G3073" i="1"/>
  <c r="H3073" i="1"/>
  <c r="F8716" i="1"/>
  <c r="G8716" i="1"/>
  <c r="H8716" i="1"/>
  <c r="F87" i="1"/>
  <c r="G87" i="1"/>
  <c r="H87" i="1"/>
  <c r="F9158" i="1"/>
  <c r="G9158" i="1"/>
  <c r="H9158" i="1"/>
  <c r="F3074" i="1"/>
  <c r="G3074" i="1"/>
  <c r="H3074" i="1"/>
  <c r="F9159" i="1"/>
  <c r="G9159" i="1"/>
  <c r="H9159" i="1"/>
  <c r="F8962" i="1"/>
  <c r="G8962" i="1"/>
  <c r="H8962" i="1"/>
  <c r="F11239" i="1"/>
  <c r="G11239" i="1"/>
  <c r="H11239" i="1"/>
  <c r="F9483" i="1"/>
  <c r="G9483" i="1"/>
  <c r="H9483" i="1"/>
  <c r="F40" i="1"/>
  <c r="G40" i="1"/>
  <c r="H40" i="1"/>
  <c r="F7860" i="1"/>
  <c r="G7860" i="1"/>
  <c r="H7860" i="1"/>
  <c r="F5801" i="1"/>
  <c r="G5801" i="1"/>
  <c r="H5801" i="1"/>
  <c r="F3075" i="1"/>
  <c r="G3075" i="1"/>
  <c r="H3075" i="1"/>
  <c r="F10117" i="1"/>
  <c r="G10117" i="1"/>
  <c r="H10117" i="1"/>
  <c r="F3076" i="1"/>
  <c r="G3076" i="1"/>
  <c r="H3076" i="1"/>
  <c r="F111" i="1"/>
  <c r="G111" i="1"/>
  <c r="H111" i="1"/>
  <c r="F3077" i="1"/>
  <c r="G3077" i="1"/>
  <c r="H3077" i="1"/>
  <c r="F6779" i="1"/>
  <c r="G6779" i="1"/>
  <c r="H6779" i="1"/>
  <c r="F3078" i="1"/>
  <c r="G3078" i="1"/>
  <c r="H3078" i="1"/>
  <c r="F3079" i="1"/>
  <c r="G3079" i="1"/>
  <c r="H3079" i="1"/>
  <c r="F6780" i="1"/>
  <c r="G6780" i="1"/>
  <c r="H6780" i="1"/>
  <c r="F3080" i="1"/>
  <c r="G3080" i="1"/>
  <c r="H3080" i="1"/>
  <c r="F3081" i="1"/>
  <c r="G3081" i="1"/>
  <c r="H3081" i="1"/>
  <c r="F8963" i="1"/>
  <c r="G8963" i="1"/>
  <c r="H8963" i="1"/>
  <c r="F8964" i="1"/>
  <c r="G8964" i="1"/>
  <c r="H8964" i="1"/>
  <c r="F6781" i="1"/>
  <c r="G6781" i="1"/>
  <c r="H6781" i="1"/>
  <c r="F3082" i="1"/>
  <c r="G3082" i="1"/>
  <c r="H3082" i="1"/>
  <c r="F3083" i="1"/>
  <c r="G3083" i="1"/>
  <c r="H3083" i="1"/>
  <c r="F3084" i="1"/>
  <c r="G3084" i="1"/>
  <c r="H3084" i="1"/>
  <c r="F6782" i="1"/>
  <c r="G6782" i="1"/>
  <c r="H6782" i="1"/>
  <c r="F11196" i="1"/>
  <c r="G11196" i="1"/>
  <c r="H11196" i="1"/>
  <c r="F8707" i="1"/>
  <c r="G8707" i="1"/>
  <c r="H8707" i="1"/>
  <c r="F6783" i="1"/>
  <c r="G6783" i="1"/>
  <c r="H6783" i="1"/>
  <c r="F6784" i="1"/>
  <c r="G6784" i="1"/>
  <c r="H6784" i="1"/>
  <c r="F9747" i="1"/>
  <c r="G9747" i="1"/>
  <c r="H9747" i="1"/>
  <c r="F8706" i="1"/>
  <c r="G8706" i="1"/>
  <c r="H8706" i="1"/>
  <c r="F5802" i="1"/>
  <c r="G5802" i="1"/>
  <c r="H5802" i="1"/>
  <c r="F3085" i="1"/>
  <c r="G3085" i="1"/>
  <c r="H3085" i="1"/>
  <c r="F8091" i="1"/>
  <c r="G8091" i="1"/>
  <c r="H8091" i="1"/>
  <c r="F11794" i="1"/>
  <c r="G11794" i="1"/>
  <c r="H11794" i="1"/>
  <c r="F5420" i="1"/>
  <c r="G5420" i="1"/>
  <c r="H5420" i="1"/>
  <c r="F6785" i="1"/>
  <c r="G6785" i="1"/>
  <c r="H6785" i="1"/>
  <c r="F10355" i="1"/>
  <c r="G10355" i="1"/>
  <c r="H10355" i="1"/>
  <c r="F8965" i="1"/>
  <c r="G8965" i="1"/>
  <c r="H8965" i="1"/>
  <c r="F8720" i="1"/>
  <c r="G8720" i="1"/>
  <c r="H8720" i="1"/>
  <c r="F9654" i="1"/>
  <c r="G9654" i="1"/>
  <c r="H9654" i="1"/>
  <c r="F3086" i="1"/>
  <c r="G3086" i="1"/>
  <c r="H3086" i="1"/>
  <c r="F8326" i="1"/>
  <c r="G8326" i="1"/>
  <c r="H8326" i="1"/>
  <c r="F3087" i="1"/>
  <c r="G3087" i="1"/>
  <c r="H3087" i="1"/>
  <c r="F3088" i="1"/>
  <c r="G3088" i="1"/>
  <c r="H3088" i="1"/>
  <c r="F8075" i="1"/>
  <c r="G8075" i="1"/>
  <c r="H8075" i="1"/>
  <c r="F7583" i="1"/>
  <c r="G7583" i="1"/>
  <c r="H7583" i="1"/>
  <c r="F942" i="1"/>
  <c r="G942" i="1"/>
  <c r="H942" i="1"/>
  <c r="F3089" i="1"/>
  <c r="G3089" i="1"/>
  <c r="H3089" i="1"/>
  <c r="F3090" i="1"/>
  <c r="G3090" i="1"/>
  <c r="H3090" i="1"/>
  <c r="F943" i="1"/>
  <c r="G943" i="1"/>
  <c r="H943" i="1"/>
  <c r="F8770" i="1"/>
  <c r="G8770" i="1"/>
  <c r="H8770" i="1"/>
  <c r="F10833" i="1"/>
  <c r="G10833" i="1"/>
  <c r="H10833" i="1"/>
  <c r="F6786" i="1"/>
  <c r="G6786" i="1"/>
  <c r="H6786" i="1"/>
  <c r="F9050" i="1"/>
  <c r="G9050" i="1"/>
  <c r="H9050" i="1"/>
  <c r="F3091" i="1"/>
  <c r="G3091" i="1"/>
  <c r="H3091" i="1"/>
  <c r="F12214" i="1"/>
  <c r="G12214" i="1"/>
  <c r="H12214" i="1"/>
  <c r="F3092" i="1"/>
  <c r="G3092" i="1"/>
  <c r="H3092" i="1"/>
  <c r="F3093" i="1"/>
  <c r="G3093" i="1"/>
  <c r="H3093" i="1"/>
  <c r="F3094" i="1"/>
  <c r="G3094" i="1"/>
  <c r="H3094" i="1"/>
  <c r="F6787" i="1"/>
  <c r="G6787" i="1"/>
  <c r="H6787" i="1"/>
  <c r="F8327" i="1"/>
  <c r="G8327" i="1"/>
  <c r="H8327" i="1"/>
  <c r="F6788" i="1"/>
  <c r="G6788" i="1"/>
  <c r="H6788" i="1"/>
  <c r="F6188" i="1"/>
  <c r="G6188" i="1"/>
  <c r="H6188" i="1"/>
  <c r="F6789" i="1"/>
  <c r="G6789" i="1"/>
  <c r="H6789" i="1"/>
  <c r="F8742" i="1"/>
  <c r="G8742" i="1"/>
  <c r="H8742" i="1"/>
  <c r="F5658" i="1"/>
  <c r="G5658" i="1"/>
  <c r="H5658" i="1"/>
  <c r="F11244" i="1"/>
  <c r="G11244" i="1"/>
  <c r="H11244" i="1"/>
  <c r="F6790" i="1"/>
  <c r="G6790" i="1"/>
  <c r="H6790" i="1"/>
  <c r="F3095" i="1"/>
  <c r="G3095" i="1"/>
  <c r="H3095" i="1"/>
  <c r="F11706" i="1"/>
  <c r="G11706" i="1"/>
  <c r="H11706" i="1"/>
  <c r="F10205" i="1"/>
  <c r="G10205" i="1"/>
  <c r="H10205" i="1"/>
  <c r="F5803" i="1"/>
  <c r="G5803" i="1"/>
  <c r="H5803" i="1"/>
  <c r="F3096" i="1"/>
  <c r="G3096" i="1"/>
  <c r="H3096" i="1"/>
  <c r="F3097" i="1"/>
  <c r="G3097" i="1"/>
  <c r="H3097" i="1"/>
  <c r="F3098" i="1"/>
  <c r="G3098" i="1"/>
  <c r="H3098" i="1"/>
  <c r="F3099" i="1"/>
  <c r="G3099" i="1"/>
  <c r="H3099" i="1"/>
  <c r="F6791" i="1"/>
  <c r="G6791" i="1"/>
  <c r="H6791" i="1"/>
  <c r="F8966" i="1"/>
  <c r="G8966" i="1"/>
  <c r="H8966" i="1"/>
  <c r="F10041" i="1"/>
  <c r="G10041" i="1"/>
  <c r="H10041" i="1"/>
  <c r="F6792" i="1"/>
  <c r="G6792" i="1"/>
  <c r="H6792" i="1"/>
  <c r="F3100" i="1"/>
  <c r="G3100" i="1"/>
  <c r="H3100" i="1"/>
  <c r="F944" i="1"/>
  <c r="G944" i="1"/>
  <c r="H944" i="1"/>
  <c r="F3101" i="1"/>
  <c r="G3101" i="1"/>
  <c r="H3101" i="1"/>
  <c r="F8328" i="1"/>
  <c r="G8328" i="1"/>
  <c r="H8328" i="1"/>
  <c r="F6793" i="1"/>
  <c r="G6793" i="1"/>
  <c r="H6793" i="1"/>
  <c r="F9160" i="1"/>
  <c r="G9160" i="1"/>
  <c r="H9160" i="1"/>
  <c r="F3102" i="1"/>
  <c r="G3102" i="1"/>
  <c r="H3102" i="1"/>
  <c r="F8329" i="1"/>
  <c r="G8329" i="1"/>
  <c r="H8329" i="1"/>
  <c r="F3103" i="1"/>
  <c r="G3103" i="1"/>
  <c r="H3103" i="1"/>
  <c r="F8330" i="1"/>
  <c r="G8330" i="1"/>
  <c r="H8330" i="1"/>
  <c r="F5514" i="1"/>
  <c r="G5514" i="1"/>
  <c r="H5514" i="1"/>
  <c r="F3104" i="1"/>
  <c r="G3104" i="1"/>
  <c r="H3104" i="1"/>
  <c r="F7646" i="1"/>
  <c r="G7646" i="1"/>
  <c r="H7646" i="1"/>
  <c r="F8331" i="1"/>
  <c r="G8331" i="1"/>
  <c r="H8331" i="1"/>
  <c r="F11393" i="1"/>
  <c r="G11393" i="1"/>
  <c r="H11393" i="1"/>
  <c r="F3105" i="1"/>
  <c r="G3105" i="1"/>
  <c r="H3105" i="1"/>
  <c r="F3106" i="1"/>
  <c r="G3106" i="1"/>
  <c r="H3106" i="1"/>
  <c r="F24" i="1"/>
  <c r="G24" i="1"/>
  <c r="H24" i="1"/>
  <c r="F8008" i="1"/>
  <c r="G8008" i="1"/>
  <c r="H8008" i="1"/>
  <c r="F3107" i="1"/>
  <c r="G3107" i="1"/>
  <c r="H3107" i="1"/>
  <c r="F8332" i="1"/>
  <c r="G8332" i="1"/>
  <c r="H8332" i="1"/>
  <c r="F6794" i="1"/>
  <c r="G6794" i="1"/>
  <c r="H6794" i="1"/>
  <c r="F3108" i="1"/>
  <c r="G3108" i="1"/>
  <c r="H3108" i="1"/>
  <c r="F3109" i="1"/>
  <c r="G3109" i="1"/>
  <c r="H3109" i="1"/>
  <c r="F11764" i="1"/>
  <c r="G11764" i="1"/>
  <c r="H11764" i="1"/>
  <c r="F3110" i="1"/>
  <c r="G3110" i="1"/>
  <c r="H3110" i="1"/>
  <c r="F11795" i="1"/>
  <c r="G11795" i="1"/>
  <c r="H11795" i="1"/>
  <c r="F3111" i="1"/>
  <c r="G3111" i="1"/>
  <c r="H3111" i="1"/>
  <c r="F10807" i="1"/>
  <c r="G10807" i="1"/>
  <c r="H10807" i="1"/>
  <c r="F6795" i="1"/>
  <c r="G6795" i="1"/>
  <c r="H6795" i="1"/>
  <c r="F6796" i="1"/>
  <c r="G6796" i="1"/>
  <c r="H6796" i="1"/>
  <c r="F945" i="1"/>
  <c r="G945" i="1"/>
  <c r="H945" i="1"/>
  <c r="F946" i="1"/>
  <c r="G946" i="1"/>
  <c r="H946" i="1"/>
  <c r="F3112" i="1"/>
  <c r="G3112" i="1"/>
  <c r="H3112" i="1"/>
  <c r="F3113" i="1"/>
  <c r="G3113" i="1"/>
  <c r="H3113" i="1"/>
  <c r="F3114" i="1"/>
  <c r="G3114" i="1"/>
  <c r="H3114" i="1"/>
  <c r="F9401" i="1"/>
  <c r="G9401" i="1"/>
  <c r="H9401" i="1"/>
  <c r="F9051" i="1"/>
  <c r="G9051" i="1"/>
  <c r="H9051" i="1"/>
  <c r="F3115" i="1"/>
  <c r="G3115" i="1"/>
  <c r="H3115" i="1"/>
  <c r="F3116" i="1"/>
  <c r="G3116" i="1"/>
  <c r="H3116" i="1"/>
  <c r="F6797" i="1"/>
  <c r="G6797" i="1"/>
  <c r="H6797" i="1"/>
  <c r="F8967" i="1"/>
  <c r="G8967" i="1"/>
  <c r="H8967" i="1"/>
  <c r="F3117" i="1"/>
  <c r="G3117" i="1"/>
  <c r="H3117" i="1"/>
  <c r="F5542" i="1"/>
  <c r="G5542" i="1"/>
  <c r="H5542" i="1"/>
  <c r="F947" i="1"/>
  <c r="G947" i="1"/>
  <c r="H947" i="1"/>
  <c r="F6798" i="1"/>
  <c r="G6798" i="1"/>
  <c r="H6798" i="1"/>
  <c r="F10854" i="1"/>
  <c r="G10854" i="1"/>
  <c r="H10854" i="1"/>
  <c r="F11107" i="1"/>
  <c r="G11107" i="1"/>
  <c r="H11107" i="1"/>
  <c r="F948" i="1"/>
  <c r="G948" i="1"/>
  <c r="H948" i="1"/>
  <c r="F3118" i="1"/>
  <c r="G3118" i="1"/>
  <c r="H3118" i="1"/>
  <c r="F8009" i="1"/>
  <c r="G8009" i="1"/>
  <c r="H8009" i="1"/>
  <c r="F11135" i="1"/>
  <c r="G11135" i="1"/>
  <c r="H11135" i="1"/>
  <c r="F7861" i="1"/>
  <c r="G7861" i="1"/>
  <c r="H7861" i="1"/>
  <c r="F7647" i="1"/>
  <c r="G7647" i="1"/>
  <c r="H7647" i="1"/>
  <c r="F9161" i="1"/>
  <c r="G9161" i="1"/>
  <c r="H9161" i="1"/>
  <c r="F3119" i="1"/>
  <c r="G3119" i="1"/>
  <c r="H3119" i="1"/>
  <c r="F6799" i="1"/>
  <c r="G6799" i="1"/>
  <c r="H6799" i="1"/>
  <c r="F10378" i="1"/>
  <c r="G10378" i="1"/>
  <c r="H10378" i="1"/>
  <c r="F6800" i="1"/>
  <c r="G6800" i="1"/>
  <c r="H6800" i="1"/>
  <c r="F3120" i="1"/>
  <c r="G3120" i="1"/>
  <c r="H3120" i="1"/>
  <c r="F3121" i="1"/>
  <c r="G3121" i="1"/>
  <c r="H3121" i="1"/>
  <c r="F8081" i="1"/>
  <c r="G8081" i="1"/>
  <c r="H8081" i="1"/>
  <c r="F278" i="1"/>
  <c r="G278" i="1"/>
  <c r="H278" i="1"/>
  <c r="F3122" i="1"/>
  <c r="G3122" i="1"/>
  <c r="H3122" i="1"/>
  <c r="F3123" i="1"/>
  <c r="G3123" i="1"/>
  <c r="H3123" i="1"/>
  <c r="F11403" i="1"/>
  <c r="G11403" i="1"/>
  <c r="H11403" i="1"/>
  <c r="F3124" i="1"/>
  <c r="G3124" i="1"/>
  <c r="H3124" i="1"/>
  <c r="F10388" i="1"/>
  <c r="G10388" i="1"/>
  <c r="H10388" i="1"/>
  <c r="F462" i="1"/>
  <c r="G462" i="1"/>
  <c r="H462" i="1"/>
  <c r="F11683" i="1"/>
  <c r="G11683" i="1"/>
  <c r="H11683" i="1"/>
  <c r="F3125" i="1"/>
  <c r="G3125" i="1"/>
  <c r="H3125" i="1"/>
  <c r="F3126" i="1"/>
  <c r="G3126" i="1"/>
  <c r="H3126" i="1"/>
  <c r="F3127" i="1"/>
  <c r="G3127" i="1"/>
  <c r="H3127" i="1"/>
  <c r="F12017" i="1"/>
  <c r="G12017" i="1"/>
  <c r="H12017" i="1"/>
  <c r="F463" i="1"/>
  <c r="G463" i="1"/>
  <c r="H463" i="1"/>
  <c r="F3128" i="1"/>
  <c r="G3128" i="1"/>
  <c r="H3128" i="1"/>
  <c r="F3129" i="1"/>
  <c r="G3129" i="1"/>
  <c r="H3129" i="1"/>
  <c r="F12024" i="1"/>
  <c r="G12024" i="1"/>
  <c r="H12024" i="1"/>
  <c r="F8968" i="1"/>
  <c r="G8968" i="1"/>
  <c r="H8968" i="1"/>
  <c r="F9917" i="1"/>
  <c r="G9917" i="1"/>
  <c r="H9917" i="1"/>
  <c r="F6074" i="1"/>
  <c r="G6074" i="1"/>
  <c r="H6074" i="1"/>
  <c r="F11236" i="1"/>
  <c r="G11236" i="1"/>
  <c r="H11236" i="1"/>
  <c r="F5588" i="1"/>
  <c r="G5588" i="1"/>
  <c r="H5588" i="1"/>
  <c r="F279" i="1"/>
  <c r="G279" i="1"/>
  <c r="H279" i="1"/>
  <c r="F3130" i="1"/>
  <c r="G3130" i="1"/>
  <c r="H3130" i="1"/>
  <c r="F5981" i="1"/>
  <c r="G5981" i="1"/>
  <c r="H5981" i="1"/>
  <c r="F11814" i="1"/>
  <c r="G11814" i="1"/>
  <c r="H11814" i="1"/>
  <c r="F464" i="1"/>
  <c r="G464" i="1"/>
  <c r="H464" i="1"/>
  <c r="F9318" i="1"/>
  <c r="G9318" i="1"/>
  <c r="H9318" i="1"/>
  <c r="F8333" i="1"/>
  <c r="G8333" i="1"/>
  <c r="H8333" i="1"/>
  <c r="F10261" i="1"/>
  <c r="G10261" i="1"/>
  <c r="H10261" i="1"/>
  <c r="F6801" i="1"/>
  <c r="G6801" i="1"/>
  <c r="H6801" i="1"/>
  <c r="F8102" i="1"/>
  <c r="G8102" i="1"/>
  <c r="H8102" i="1"/>
  <c r="F949" i="1"/>
  <c r="G949" i="1"/>
  <c r="H949" i="1"/>
  <c r="F3131" i="1"/>
  <c r="G3131" i="1"/>
  <c r="H3131" i="1"/>
  <c r="F3132" i="1"/>
  <c r="G3132" i="1"/>
  <c r="H3132" i="1"/>
  <c r="F6802" i="1"/>
  <c r="G6802" i="1"/>
  <c r="H6802" i="1"/>
  <c r="F6803" i="1"/>
  <c r="G6803" i="1"/>
  <c r="H6803" i="1"/>
  <c r="F9945" i="1"/>
  <c r="G9945" i="1"/>
  <c r="H9945" i="1"/>
  <c r="F12310" i="1"/>
  <c r="G12310" i="1"/>
  <c r="H12310" i="1"/>
  <c r="F3133" i="1"/>
  <c r="G3133" i="1"/>
  <c r="H3133" i="1"/>
  <c r="F6804" i="1"/>
  <c r="G6804" i="1"/>
  <c r="H6804" i="1"/>
  <c r="F3134" i="1"/>
  <c r="G3134" i="1"/>
  <c r="H3134" i="1"/>
  <c r="F12055" i="1"/>
  <c r="G12055" i="1"/>
  <c r="H12055" i="1"/>
  <c r="F3135" i="1"/>
  <c r="G3135" i="1"/>
  <c r="H3135" i="1"/>
  <c r="F11884" i="1"/>
  <c r="G11884" i="1"/>
  <c r="H11884" i="1"/>
  <c r="F3136" i="1"/>
  <c r="G3136" i="1"/>
  <c r="H3136" i="1"/>
  <c r="F6805" i="1"/>
  <c r="G6805" i="1"/>
  <c r="H6805" i="1"/>
  <c r="F280" i="1"/>
  <c r="G280" i="1"/>
  <c r="H280" i="1"/>
  <c r="F11309" i="1"/>
  <c r="G11309" i="1"/>
  <c r="H11309" i="1"/>
  <c r="F7862" i="1"/>
  <c r="G7862" i="1"/>
  <c r="H7862" i="1"/>
  <c r="F3137" i="1"/>
  <c r="G3137" i="1"/>
  <c r="H3137" i="1"/>
  <c r="F6806" i="1"/>
  <c r="G6806" i="1"/>
  <c r="H6806" i="1"/>
  <c r="F6807" i="1"/>
  <c r="G6807" i="1"/>
  <c r="H6807" i="1"/>
  <c r="F3138" i="1"/>
  <c r="G3138" i="1"/>
  <c r="H3138" i="1"/>
  <c r="F950" i="1"/>
  <c r="G950" i="1"/>
  <c r="H950" i="1"/>
  <c r="F3139" i="1"/>
  <c r="G3139" i="1"/>
  <c r="H3139" i="1"/>
  <c r="F8777" i="1"/>
  <c r="G8777" i="1"/>
  <c r="H8777" i="1"/>
  <c r="F3140" i="1"/>
  <c r="G3140" i="1"/>
  <c r="H3140" i="1"/>
  <c r="F11831" i="1"/>
  <c r="G11831" i="1"/>
  <c r="H11831" i="1"/>
  <c r="F10710" i="1"/>
  <c r="G10710" i="1"/>
  <c r="H10710" i="1"/>
  <c r="F951" i="1"/>
  <c r="G951" i="1"/>
  <c r="H951" i="1"/>
  <c r="F12166" i="1"/>
  <c r="G12166" i="1"/>
  <c r="H12166" i="1"/>
  <c r="F9926" i="1"/>
  <c r="G9926" i="1"/>
  <c r="H9926" i="1"/>
  <c r="F3141" i="1"/>
  <c r="G3141" i="1"/>
  <c r="H3141" i="1"/>
  <c r="F11832" i="1"/>
  <c r="G11832" i="1"/>
  <c r="H11832" i="1"/>
  <c r="F8797" i="1"/>
  <c r="G8797" i="1"/>
  <c r="H8797" i="1"/>
  <c r="F11002" i="1"/>
  <c r="G11002" i="1"/>
  <c r="H11002" i="1"/>
  <c r="F8969" i="1"/>
  <c r="G8969" i="1"/>
  <c r="H8969" i="1"/>
  <c r="F3142" i="1"/>
  <c r="G3142" i="1"/>
  <c r="H3142" i="1"/>
  <c r="F3143" i="1"/>
  <c r="G3143" i="1"/>
  <c r="H3143" i="1"/>
  <c r="F3144" i="1"/>
  <c r="G3144" i="1"/>
  <c r="H3144" i="1"/>
  <c r="F8828" i="1"/>
  <c r="G8828" i="1"/>
  <c r="H8828" i="1"/>
  <c r="F9449" i="1"/>
  <c r="G9449" i="1"/>
  <c r="H9449" i="1"/>
  <c r="F9162" i="1"/>
  <c r="G9162" i="1"/>
  <c r="H9162" i="1"/>
  <c r="F11543" i="1"/>
  <c r="G11543" i="1"/>
  <c r="H11543" i="1"/>
  <c r="F6808" i="1"/>
  <c r="G6808" i="1"/>
  <c r="H6808" i="1"/>
  <c r="F3145" i="1"/>
  <c r="G3145" i="1"/>
  <c r="H3145" i="1"/>
  <c r="F281" i="1"/>
  <c r="G281" i="1"/>
  <c r="H281" i="1"/>
  <c r="F3146" i="1"/>
  <c r="G3146" i="1"/>
  <c r="H3146" i="1"/>
  <c r="F3147" i="1"/>
  <c r="G3147" i="1"/>
  <c r="H3147" i="1"/>
  <c r="F9896" i="1"/>
  <c r="G9896" i="1"/>
  <c r="H9896" i="1"/>
  <c r="F3148" i="1"/>
  <c r="G3148" i="1"/>
  <c r="H3148" i="1"/>
  <c r="F3149" i="1"/>
  <c r="G3149" i="1"/>
  <c r="H3149" i="1"/>
  <c r="F8010" i="1"/>
  <c r="G8010" i="1"/>
  <c r="H8010" i="1"/>
  <c r="F3150" i="1"/>
  <c r="G3150" i="1"/>
  <c r="H3150" i="1"/>
  <c r="F3151" i="1"/>
  <c r="G3151" i="1"/>
  <c r="H3151" i="1"/>
  <c r="F8334" i="1"/>
  <c r="G8334" i="1"/>
  <c r="H8334" i="1"/>
  <c r="F282" i="1"/>
  <c r="G282" i="1"/>
  <c r="H282" i="1"/>
  <c r="F11697" i="1"/>
  <c r="G11697" i="1"/>
  <c r="H11697" i="1"/>
  <c r="F3152" i="1"/>
  <c r="G3152" i="1"/>
  <c r="H3152" i="1"/>
  <c r="F6007" i="1"/>
  <c r="G6007" i="1"/>
  <c r="H6007" i="1"/>
  <c r="F6809" i="1"/>
  <c r="G6809" i="1"/>
  <c r="H6809" i="1"/>
  <c r="F10464" i="1"/>
  <c r="G10464" i="1"/>
  <c r="H10464" i="1"/>
  <c r="F5804" i="1"/>
  <c r="G5804" i="1"/>
  <c r="H5804" i="1"/>
  <c r="F9425" i="1"/>
  <c r="G9425" i="1"/>
  <c r="H9425" i="1"/>
  <c r="F3153" i="1"/>
  <c r="G3153" i="1"/>
  <c r="H3153" i="1"/>
  <c r="F9163" i="1"/>
  <c r="G9163" i="1"/>
  <c r="H9163" i="1"/>
  <c r="F3154" i="1"/>
  <c r="G3154" i="1"/>
  <c r="H3154" i="1"/>
  <c r="F3155" i="1"/>
  <c r="G3155" i="1"/>
  <c r="H3155" i="1"/>
  <c r="F6189" i="1"/>
  <c r="G6189" i="1"/>
  <c r="H6189" i="1"/>
  <c r="F6008" i="1"/>
  <c r="G6008" i="1"/>
  <c r="H6008" i="1"/>
  <c r="F11590" i="1"/>
  <c r="G11590" i="1"/>
  <c r="H11590" i="1"/>
  <c r="F11178" i="1"/>
  <c r="G11178" i="1"/>
  <c r="H11178" i="1"/>
  <c r="F9164" i="1"/>
  <c r="G9164" i="1"/>
  <c r="H9164" i="1"/>
  <c r="F7863" i="1"/>
  <c r="G7863" i="1"/>
  <c r="H7863" i="1"/>
  <c r="F6810" i="1"/>
  <c r="G6810" i="1"/>
  <c r="H6810" i="1"/>
  <c r="F6811" i="1"/>
  <c r="G6811" i="1"/>
  <c r="H6811" i="1"/>
  <c r="F3156" i="1"/>
  <c r="G3156" i="1"/>
  <c r="H3156" i="1"/>
  <c r="F10670" i="1"/>
  <c r="G10670" i="1"/>
  <c r="H10670" i="1"/>
  <c r="F6812" i="1"/>
  <c r="G6812" i="1"/>
  <c r="H6812" i="1"/>
  <c r="F7864" i="1"/>
  <c r="G7864" i="1"/>
  <c r="H7864" i="1"/>
  <c r="F12119" i="1"/>
  <c r="G12119" i="1"/>
  <c r="H12119" i="1"/>
  <c r="F3157" i="1"/>
  <c r="G3157" i="1"/>
  <c r="H3157" i="1"/>
  <c r="F3158" i="1"/>
  <c r="G3158" i="1"/>
  <c r="H3158" i="1"/>
  <c r="F8641" i="1"/>
  <c r="G8641" i="1"/>
  <c r="H8641" i="1"/>
  <c r="F12094" i="1"/>
  <c r="G12094" i="1"/>
  <c r="H12094" i="1"/>
  <c r="F11203" i="1"/>
  <c r="G11203" i="1"/>
  <c r="H11203" i="1"/>
  <c r="F11293" i="1"/>
  <c r="G11293" i="1"/>
  <c r="H11293" i="1"/>
  <c r="F3159" i="1"/>
  <c r="G3159" i="1"/>
  <c r="H3159" i="1"/>
  <c r="F6813" i="1"/>
  <c r="G6813" i="1"/>
  <c r="H6813" i="1"/>
  <c r="F3160" i="1"/>
  <c r="G3160" i="1"/>
  <c r="H3160" i="1"/>
  <c r="F6190" i="1"/>
  <c r="G6190" i="1"/>
  <c r="H6190" i="1"/>
  <c r="F3161" i="1"/>
  <c r="G3161" i="1"/>
  <c r="H3161" i="1"/>
  <c r="F9165" i="1"/>
  <c r="G9165" i="1"/>
  <c r="H9165" i="1"/>
  <c r="F3162" i="1"/>
  <c r="G3162" i="1"/>
  <c r="H3162" i="1"/>
  <c r="F11099" i="1"/>
  <c r="G11099" i="1"/>
  <c r="H11099" i="1"/>
  <c r="F10271" i="1"/>
  <c r="G10271" i="1"/>
  <c r="H10271" i="1"/>
  <c r="F10973" i="1"/>
  <c r="G10973" i="1"/>
  <c r="H10973" i="1"/>
  <c r="F9497" i="1"/>
  <c r="G9497" i="1"/>
  <c r="H9497" i="1"/>
  <c r="F5805" i="1"/>
  <c r="G5805" i="1"/>
  <c r="H5805" i="1"/>
  <c r="F10604" i="1"/>
  <c r="G10604" i="1"/>
  <c r="H10604" i="1"/>
  <c r="F11788" i="1"/>
  <c r="G11788" i="1"/>
  <c r="H11788" i="1"/>
  <c r="F3163" i="1"/>
  <c r="G3163" i="1"/>
  <c r="H3163" i="1"/>
  <c r="F3164" i="1"/>
  <c r="G3164" i="1"/>
  <c r="H3164" i="1"/>
  <c r="F6814" i="1"/>
  <c r="G6814" i="1"/>
  <c r="H6814" i="1"/>
  <c r="F3165" i="1"/>
  <c r="G3165" i="1"/>
  <c r="H3165" i="1"/>
  <c r="F7533" i="1"/>
  <c r="G7533" i="1"/>
  <c r="H7533" i="1"/>
  <c r="F8811" i="1"/>
  <c r="G8811" i="1"/>
  <c r="H8811" i="1"/>
  <c r="F9498" i="1"/>
  <c r="G9498" i="1"/>
  <c r="H9498" i="1"/>
  <c r="F3166" i="1"/>
  <c r="G3166" i="1"/>
  <c r="H3166" i="1"/>
  <c r="F3167" i="1"/>
  <c r="G3167" i="1"/>
  <c r="H3167" i="1"/>
  <c r="F3168" i="1"/>
  <c r="G3168" i="1"/>
  <c r="H3168" i="1"/>
  <c r="F3169" i="1"/>
  <c r="G3169" i="1"/>
  <c r="H3169" i="1"/>
  <c r="F11648" i="1"/>
  <c r="G11648" i="1"/>
  <c r="H11648" i="1"/>
  <c r="F9166" i="1"/>
  <c r="G9166" i="1"/>
  <c r="H9166" i="1"/>
  <c r="F11651" i="1"/>
  <c r="G11651" i="1"/>
  <c r="H11651" i="1"/>
  <c r="F10678" i="1"/>
  <c r="G10678" i="1"/>
  <c r="H10678" i="1"/>
  <c r="F9350" i="1"/>
  <c r="G9350" i="1"/>
  <c r="H9350" i="1"/>
  <c r="F7734" i="1"/>
  <c r="G7734" i="1"/>
  <c r="H7734" i="1"/>
  <c r="F11141" i="1"/>
  <c r="G11141" i="1"/>
  <c r="H11141" i="1"/>
  <c r="F465" i="1"/>
  <c r="G465" i="1"/>
  <c r="H465" i="1"/>
  <c r="F5450" i="1"/>
  <c r="G5450" i="1"/>
  <c r="H5450" i="1"/>
  <c r="F3170" i="1"/>
  <c r="G3170" i="1"/>
  <c r="H3170" i="1"/>
  <c r="F11695" i="1"/>
  <c r="G11695" i="1"/>
  <c r="H11695" i="1"/>
  <c r="F3171" i="1"/>
  <c r="G3171" i="1"/>
  <c r="H3171" i="1"/>
  <c r="F6815" i="1"/>
  <c r="G6815" i="1"/>
  <c r="H6815" i="1"/>
  <c r="F11352" i="1"/>
  <c r="G11352" i="1"/>
  <c r="H11352" i="1"/>
  <c r="F11723" i="1"/>
  <c r="G11723" i="1"/>
  <c r="H11723" i="1"/>
  <c r="F5515" i="1"/>
  <c r="G5515" i="1"/>
  <c r="H5515" i="1"/>
  <c r="F3172" i="1"/>
  <c r="G3172" i="1"/>
  <c r="H3172" i="1"/>
  <c r="F6816" i="1"/>
  <c r="G6816" i="1"/>
  <c r="H6816" i="1"/>
  <c r="F3173" i="1"/>
  <c r="G3173" i="1"/>
  <c r="H3173" i="1"/>
  <c r="F9748" i="1"/>
  <c r="G9748" i="1"/>
  <c r="H9748" i="1"/>
  <c r="F6817" i="1"/>
  <c r="G6817" i="1"/>
  <c r="H6817" i="1"/>
  <c r="F952" i="1"/>
  <c r="G952" i="1"/>
  <c r="H952" i="1"/>
  <c r="F3174" i="1"/>
  <c r="G3174" i="1"/>
  <c r="H3174" i="1"/>
  <c r="F8335" i="1"/>
  <c r="G8335" i="1"/>
  <c r="H8335" i="1"/>
  <c r="F139" i="1"/>
  <c r="G139" i="1"/>
  <c r="H139" i="1"/>
  <c r="F5547" i="1"/>
  <c r="G5547" i="1"/>
  <c r="H5547" i="1"/>
  <c r="F11906" i="1"/>
  <c r="G11906" i="1"/>
  <c r="H11906" i="1"/>
  <c r="F6818" i="1"/>
  <c r="G6818" i="1"/>
  <c r="H6818" i="1"/>
  <c r="F3175" i="1"/>
  <c r="G3175" i="1"/>
  <c r="H3175" i="1"/>
  <c r="F6819" i="1"/>
  <c r="G6819" i="1"/>
  <c r="H6819" i="1"/>
  <c r="F9167" i="1"/>
  <c r="G9167" i="1"/>
  <c r="H9167" i="1"/>
  <c r="F9168" i="1"/>
  <c r="G9168" i="1"/>
  <c r="H9168" i="1"/>
  <c r="F3176" i="1"/>
  <c r="G3176" i="1"/>
  <c r="H3176" i="1"/>
  <c r="F953" i="1"/>
  <c r="G953" i="1"/>
  <c r="H953" i="1"/>
  <c r="F6820" i="1"/>
  <c r="G6820" i="1"/>
  <c r="H6820" i="1"/>
  <c r="F10520" i="1"/>
  <c r="G10520" i="1"/>
  <c r="H10520" i="1"/>
  <c r="F8970" i="1"/>
  <c r="G8970" i="1"/>
  <c r="H8970" i="1"/>
  <c r="F9855" i="1"/>
  <c r="G9855" i="1"/>
  <c r="H9855" i="1"/>
  <c r="F3177" i="1"/>
  <c r="G3177" i="1"/>
  <c r="H3177" i="1"/>
  <c r="F8011" i="1"/>
  <c r="G8011" i="1"/>
  <c r="H8011" i="1"/>
  <c r="F8812" i="1"/>
  <c r="G8812" i="1"/>
  <c r="H8812" i="1"/>
  <c r="F8971" i="1"/>
  <c r="G8971" i="1"/>
  <c r="H8971" i="1"/>
  <c r="F12016" i="1"/>
  <c r="G12016" i="1"/>
  <c r="H12016" i="1"/>
  <c r="F5661" i="1"/>
  <c r="G5661" i="1"/>
  <c r="H5661" i="1"/>
  <c r="F3178" i="1"/>
  <c r="G3178" i="1"/>
  <c r="H3178" i="1"/>
  <c r="F3179" i="1"/>
  <c r="G3179" i="1"/>
  <c r="H3179" i="1"/>
  <c r="F3180" i="1"/>
  <c r="G3180" i="1"/>
  <c r="H3180" i="1"/>
  <c r="F12109" i="1"/>
  <c r="G12109" i="1"/>
  <c r="H12109" i="1"/>
  <c r="F8972" i="1"/>
  <c r="G8972" i="1"/>
  <c r="H8972" i="1"/>
  <c r="F3181" i="1"/>
  <c r="G3181" i="1"/>
  <c r="H3181" i="1"/>
  <c r="F8627" i="1"/>
  <c r="G8627" i="1"/>
  <c r="H8627" i="1"/>
  <c r="F11049" i="1"/>
  <c r="G11049" i="1"/>
  <c r="H11049" i="1"/>
  <c r="F8697" i="1"/>
  <c r="G8697" i="1"/>
  <c r="H8697" i="1"/>
  <c r="F3182" i="1"/>
  <c r="G3182" i="1"/>
  <c r="H3182" i="1"/>
  <c r="F3183" i="1"/>
  <c r="G3183" i="1"/>
  <c r="H3183" i="1"/>
  <c r="F11327" i="1"/>
  <c r="G11327" i="1"/>
  <c r="H11327" i="1"/>
  <c r="F10700" i="1"/>
  <c r="G10700" i="1"/>
  <c r="H10700" i="1"/>
  <c r="F8881" i="1"/>
  <c r="G8881" i="1"/>
  <c r="H8881" i="1"/>
  <c r="F3184" i="1"/>
  <c r="G3184" i="1"/>
  <c r="H3184" i="1"/>
  <c r="F954" i="1"/>
  <c r="G954" i="1"/>
  <c r="H954" i="1"/>
  <c r="F9169" i="1"/>
  <c r="G9169" i="1"/>
  <c r="H9169" i="1"/>
  <c r="F3185" i="1"/>
  <c r="G3185" i="1"/>
  <c r="H3185" i="1"/>
  <c r="F6821" i="1"/>
  <c r="G6821" i="1"/>
  <c r="H6821" i="1"/>
  <c r="F3186" i="1"/>
  <c r="G3186" i="1"/>
  <c r="H3186" i="1"/>
  <c r="F11247" i="1"/>
  <c r="G11247" i="1"/>
  <c r="H11247" i="1"/>
  <c r="F9749" i="1"/>
  <c r="G9749" i="1"/>
  <c r="H9749" i="1"/>
  <c r="F466" i="1"/>
  <c r="G466" i="1"/>
  <c r="H466" i="1"/>
  <c r="F3187" i="1"/>
  <c r="G3187" i="1"/>
  <c r="H3187" i="1"/>
  <c r="F3188" i="1"/>
  <c r="G3188" i="1"/>
  <c r="H3188" i="1"/>
  <c r="F3189" i="1"/>
  <c r="G3189" i="1"/>
  <c r="H3189" i="1"/>
  <c r="F5806" i="1"/>
  <c r="G5806" i="1"/>
  <c r="H5806" i="1"/>
  <c r="F6822" i="1"/>
  <c r="G6822" i="1"/>
  <c r="H6822" i="1"/>
  <c r="F187" i="1"/>
  <c r="G187" i="1"/>
  <c r="H187" i="1"/>
  <c r="F955" i="1"/>
  <c r="G955" i="1"/>
  <c r="H955" i="1"/>
  <c r="F3190" i="1"/>
  <c r="G3190" i="1"/>
  <c r="H3190" i="1"/>
  <c r="F11752" i="1"/>
  <c r="G11752" i="1"/>
  <c r="H11752" i="1"/>
  <c r="F70" i="1"/>
  <c r="G70" i="1"/>
  <c r="H70" i="1"/>
  <c r="F6823" i="1"/>
  <c r="G6823" i="1"/>
  <c r="H6823" i="1"/>
  <c r="F8973" i="1"/>
  <c r="G8973" i="1"/>
  <c r="H8973" i="1"/>
  <c r="F3191" i="1"/>
  <c r="G3191" i="1"/>
  <c r="H3191" i="1"/>
  <c r="F6824" i="1"/>
  <c r="G6824" i="1"/>
  <c r="H6824" i="1"/>
  <c r="F6825" i="1"/>
  <c r="G6825" i="1"/>
  <c r="H6825" i="1"/>
  <c r="F3192" i="1"/>
  <c r="G3192" i="1"/>
  <c r="H3192" i="1"/>
  <c r="F6826" i="1"/>
  <c r="G6826" i="1"/>
  <c r="H6826" i="1"/>
  <c r="F57" i="1"/>
  <c r="G57" i="1"/>
  <c r="H57" i="1"/>
  <c r="F7865" i="1"/>
  <c r="G7865" i="1"/>
  <c r="H7865" i="1"/>
  <c r="F6827" i="1"/>
  <c r="G6827" i="1"/>
  <c r="H6827" i="1"/>
  <c r="F9499" i="1"/>
  <c r="G9499" i="1"/>
  <c r="H9499" i="1"/>
  <c r="F6828" i="1"/>
  <c r="G6828" i="1"/>
  <c r="H6828" i="1"/>
  <c r="F8012" i="1"/>
  <c r="G8012" i="1"/>
  <c r="H8012" i="1"/>
  <c r="F11686" i="1"/>
  <c r="G11686" i="1"/>
  <c r="H11686" i="1"/>
  <c r="F11904" i="1"/>
  <c r="G11904" i="1"/>
  <c r="H11904" i="1"/>
  <c r="F6829" i="1"/>
  <c r="G6829" i="1"/>
  <c r="H6829" i="1"/>
  <c r="F3193" i="1"/>
  <c r="G3193" i="1"/>
  <c r="H3193" i="1"/>
  <c r="F3194" i="1"/>
  <c r="G3194" i="1"/>
  <c r="H3194" i="1"/>
  <c r="F956" i="1"/>
  <c r="G956" i="1"/>
  <c r="H956" i="1"/>
  <c r="F3195" i="1"/>
  <c r="G3195" i="1"/>
  <c r="H3195" i="1"/>
  <c r="F8606" i="1"/>
  <c r="G8606" i="1"/>
  <c r="H8606" i="1"/>
  <c r="F467" i="1"/>
  <c r="G467" i="1"/>
  <c r="H467" i="1"/>
  <c r="F10465" i="1"/>
  <c r="G10465" i="1"/>
  <c r="H10465" i="1"/>
  <c r="F8974" i="1"/>
  <c r="G8974" i="1"/>
  <c r="H8974" i="1"/>
  <c r="F12302" i="1"/>
  <c r="G12302" i="1"/>
  <c r="H12302" i="1"/>
  <c r="F283" i="1"/>
  <c r="G283" i="1"/>
  <c r="H283" i="1"/>
  <c r="F3196" i="1"/>
  <c r="G3196" i="1"/>
  <c r="H3196" i="1"/>
  <c r="F3197" i="1"/>
  <c r="G3197" i="1"/>
  <c r="H3197" i="1"/>
  <c r="F9580" i="1"/>
  <c r="G9580" i="1"/>
  <c r="H9580" i="1"/>
  <c r="F7586" i="1"/>
  <c r="G7586" i="1"/>
  <c r="H7586" i="1"/>
  <c r="F6830" i="1"/>
  <c r="G6830" i="1"/>
  <c r="H6830" i="1"/>
  <c r="F957" i="1"/>
  <c r="G957" i="1"/>
  <c r="H957" i="1"/>
  <c r="F6831" i="1"/>
  <c r="G6831" i="1"/>
  <c r="H6831" i="1"/>
  <c r="F3198" i="1"/>
  <c r="G3198" i="1"/>
  <c r="H3198" i="1"/>
  <c r="F3199" i="1"/>
  <c r="G3199" i="1"/>
  <c r="H3199" i="1"/>
  <c r="F7613" i="1"/>
  <c r="G7613" i="1"/>
  <c r="H7613" i="1"/>
  <c r="F5589" i="1"/>
  <c r="G5589" i="1"/>
  <c r="H5589" i="1"/>
  <c r="F7554" i="1"/>
  <c r="G7554" i="1"/>
  <c r="H7554" i="1"/>
  <c r="F8798" i="1"/>
  <c r="G8798" i="1"/>
  <c r="H8798" i="1"/>
  <c r="F8975" i="1"/>
  <c r="G8975" i="1"/>
  <c r="H8975" i="1"/>
  <c r="F11647" i="1"/>
  <c r="G11647" i="1"/>
  <c r="H11647" i="1"/>
  <c r="F10974" i="1"/>
  <c r="G10974" i="1"/>
  <c r="H10974" i="1"/>
  <c r="F3200" i="1"/>
  <c r="G3200" i="1"/>
  <c r="H3200" i="1"/>
  <c r="F3201" i="1"/>
  <c r="G3201" i="1"/>
  <c r="H3201" i="1"/>
  <c r="F11519" i="1"/>
  <c r="G11519" i="1"/>
  <c r="H11519" i="1"/>
  <c r="F9500" i="1"/>
  <c r="G9500" i="1"/>
  <c r="H9500" i="1"/>
  <c r="F3202" i="1"/>
  <c r="G3202" i="1"/>
  <c r="H3202" i="1"/>
  <c r="F5807" i="1"/>
  <c r="G5807" i="1"/>
  <c r="H5807" i="1"/>
  <c r="F958" i="1"/>
  <c r="G958" i="1"/>
  <c r="H958" i="1"/>
  <c r="F11481" i="1"/>
  <c r="G11481" i="1"/>
  <c r="H11481" i="1"/>
  <c r="F3203" i="1"/>
  <c r="G3203" i="1"/>
  <c r="H3203" i="1"/>
  <c r="F3204" i="1"/>
  <c r="G3204" i="1"/>
  <c r="H3204" i="1"/>
  <c r="F6832" i="1"/>
  <c r="G6832" i="1"/>
  <c r="H6832" i="1"/>
  <c r="F8013" i="1"/>
  <c r="G8013" i="1"/>
  <c r="H8013" i="1"/>
  <c r="F11080" i="1"/>
  <c r="G11080" i="1"/>
  <c r="H11080" i="1"/>
  <c r="F3205" i="1"/>
  <c r="G3205" i="1"/>
  <c r="H3205" i="1"/>
  <c r="F8336" i="1"/>
  <c r="G8336" i="1"/>
  <c r="H8336" i="1"/>
  <c r="F7866" i="1"/>
  <c r="G7866" i="1"/>
  <c r="H7866" i="1"/>
  <c r="F6833" i="1"/>
  <c r="G6833" i="1"/>
  <c r="H6833" i="1"/>
  <c r="F3206" i="1"/>
  <c r="G3206" i="1"/>
  <c r="H3206" i="1"/>
  <c r="F12239" i="1"/>
  <c r="G12239" i="1"/>
  <c r="H12239" i="1"/>
  <c r="F3207" i="1"/>
  <c r="G3207" i="1"/>
  <c r="H3207" i="1"/>
  <c r="F11248" i="1"/>
  <c r="G11248" i="1"/>
  <c r="H11248" i="1"/>
  <c r="F10330" i="1"/>
  <c r="G10330" i="1"/>
  <c r="H10330" i="1"/>
  <c r="F6834" i="1"/>
  <c r="G6834" i="1"/>
  <c r="H6834" i="1"/>
  <c r="F3208" i="1"/>
  <c r="G3208" i="1"/>
  <c r="H3208" i="1"/>
  <c r="F959" i="1"/>
  <c r="G959" i="1"/>
  <c r="H959" i="1"/>
  <c r="F7575" i="1"/>
  <c r="G7575" i="1"/>
  <c r="H7575" i="1"/>
  <c r="F9581" i="1"/>
  <c r="G9581" i="1"/>
  <c r="H9581" i="1"/>
  <c r="F188" i="1"/>
  <c r="G188" i="1"/>
  <c r="H188" i="1"/>
  <c r="F11448" i="1"/>
  <c r="G11448" i="1"/>
  <c r="H11448" i="1"/>
  <c r="F6835" i="1"/>
  <c r="G6835" i="1"/>
  <c r="H6835" i="1"/>
  <c r="F10025" i="1"/>
  <c r="G10025" i="1"/>
  <c r="H10025" i="1"/>
  <c r="F8337" i="1"/>
  <c r="G8337" i="1"/>
  <c r="H8337" i="1"/>
  <c r="F3209" i="1"/>
  <c r="G3209" i="1"/>
  <c r="H3209" i="1"/>
  <c r="F6836" i="1"/>
  <c r="G6836" i="1"/>
  <c r="H6836" i="1"/>
  <c r="F3210" i="1"/>
  <c r="G3210" i="1"/>
  <c r="H3210" i="1"/>
  <c r="F9886" i="1"/>
  <c r="G9886" i="1"/>
  <c r="H9886" i="1"/>
  <c r="F3211" i="1"/>
  <c r="G3211" i="1"/>
  <c r="H3211" i="1"/>
  <c r="F9170" i="1"/>
  <c r="G9170" i="1"/>
  <c r="H9170" i="1"/>
  <c r="F112" i="1"/>
  <c r="G112" i="1"/>
  <c r="H112" i="1"/>
  <c r="F3212" i="1"/>
  <c r="G3212" i="1"/>
  <c r="H3212" i="1"/>
  <c r="F3213" i="1"/>
  <c r="G3213" i="1"/>
  <c r="H3213" i="1"/>
  <c r="F3214" i="1"/>
  <c r="G3214" i="1"/>
  <c r="H3214" i="1"/>
  <c r="F3215" i="1"/>
  <c r="G3215" i="1"/>
  <c r="H3215" i="1"/>
  <c r="F3216" i="1"/>
  <c r="G3216" i="1"/>
  <c r="H3216" i="1"/>
  <c r="F8338" i="1"/>
  <c r="G8338" i="1"/>
  <c r="H8338" i="1"/>
  <c r="F6837" i="1"/>
  <c r="G6837" i="1"/>
  <c r="H6837" i="1"/>
  <c r="F6838" i="1"/>
  <c r="G6838" i="1"/>
  <c r="H6838" i="1"/>
  <c r="F3217" i="1"/>
  <c r="G3217" i="1"/>
  <c r="H3217" i="1"/>
  <c r="F3218" i="1"/>
  <c r="G3218" i="1"/>
  <c r="H3218" i="1"/>
  <c r="F3219" i="1"/>
  <c r="G3219" i="1"/>
  <c r="H3219" i="1"/>
  <c r="F3220" i="1"/>
  <c r="G3220" i="1"/>
  <c r="H3220" i="1"/>
  <c r="F6009" i="1"/>
  <c r="G6009" i="1"/>
  <c r="H6009" i="1"/>
  <c r="F10026" i="1"/>
  <c r="G10026" i="1"/>
  <c r="H10026" i="1"/>
  <c r="F960" i="1"/>
  <c r="G960" i="1"/>
  <c r="H960" i="1"/>
  <c r="F961" i="1"/>
  <c r="G961" i="1"/>
  <c r="H961" i="1"/>
  <c r="F3221" i="1"/>
  <c r="G3221" i="1"/>
  <c r="H3221" i="1"/>
  <c r="F6122" i="1"/>
  <c r="G6122" i="1"/>
  <c r="H6122" i="1"/>
  <c r="F8014" i="1"/>
  <c r="G8014" i="1"/>
  <c r="H8014" i="1"/>
  <c r="F3222" i="1"/>
  <c r="G3222" i="1"/>
  <c r="H3222" i="1"/>
  <c r="F140" i="1"/>
  <c r="G140" i="1"/>
  <c r="H140" i="1"/>
  <c r="F189" i="1"/>
  <c r="G189" i="1"/>
  <c r="H189" i="1"/>
  <c r="F10524" i="1"/>
  <c r="G10524" i="1"/>
  <c r="H10524" i="1"/>
  <c r="F962" i="1"/>
  <c r="G962" i="1"/>
  <c r="H962" i="1"/>
  <c r="F8339" i="1"/>
  <c r="G8339" i="1"/>
  <c r="H8339" i="1"/>
  <c r="F6096" i="1"/>
  <c r="G6096" i="1"/>
  <c r="H6096" i="1"/>
  <c r="F6839" i="1"/>
  <c r="G6839" i="1"/>
  <c r="H6839" i="1"/>
  <c r="F5680" i="1"/>
  <c r="G5680" i="1"/>
  <c r="H5680" i="1"/>
  <c r="F3223" i="1"/>
  <c r="G3223" i="1"/>
  <c r="H3223" i="1"/>
  <c r="F6840" i="1"/>
  <c r="G6840" i="1"/>
  <c r="H6840" i="1"/>
  <c r="F3224" i="1"/>
  <c r="G3224" i="1"/>
  <c r="H3224" i="1"/>
  <c r="F3225" i="1"/>
  <c r="G3225" i="1"/>
  <c r="H3225" i="1"/>
  <c r="F11155" i="1"/>
  <c r="G11155" i="1"/>
  <c r="H11155" i="1"/>
  <c r="F5808" i="1"/>
  <c r="G5808" i="1"/>
  <c r="H5808" i="1"/>
  <c r="F10963" i="1"/>
  <c r="G10963" i="1"/>
  <c r="H10963" i="1"/>
  <c r="F11784" i="1"/>
  <c r="G11784" i="1"/>
  <c r="H11784" i="1"/>
  <c r="F10979" i="1"/>
  <c r="G10979" i="1"/>
  <c r="H10979" i="1"/>
  <c r="F963" i="1"/>
  <c r="G963" i="1"/>
  <c r="H963" i="1"/>
  <c r="F11081" i="1"/>
  <c r="G11081" i="1"/>
  <c r="H11081" i="1"/>
  <c r="F8340" i="1"/>
  <c r="G8340" i="1"/>
  <c r="H8340" i="1"/>
  <c r="F3226" i="1"/>
  <c r="G3226" i="1"/>
  <c r="H3226" i="1"/>
  <c r="F3227" i="1"/>
  <c r="G3227" i="1"/>
  <c r="H3227" i="1"/>
  <c r="F3228" i="1"/>
  <c r="G3228" i="1"/>
  <c r="H3228" i="1"/>
  <c r="F6010" i="1"/>
  <c r="G6010" i="1"/>
  <c r="H6010" i="1"/>
  <c r="F964" i="1"/>
  <c r="G964" i="1"/>
  <c r="H964" i="1"/>
  <c r="F3229" i="1"/>
  <c r="G3229" i="1"/>
  <c r="H3229" i="1"/>
  <c r="F3230" i="1"/>
  <c r="G3230" i="1"/>
  <c r="H3230" i="1"/>
  <c r="F9329" i="1"/>
  <c r="G9329" i="1"/>
  <c r="H9329" i="1"/>
  <c r="F9582" i="1"/>
  <c r="G9582" i="1"/>
  <c r="H9582" i="1"/>
  <c r="F11712" i="1"/>
  <c r="G11712" i="1"/>
  <c r="H11712" i="1"/>
  <c r="F9834" i="1"/>
  <c r="G9834" i="1"/>
  <c r="H9834" i="1"/>
  <c r="F12082" i="1"/>
  <c r="G12082" i="1"/>
  <c r="H12082" i="1"/>
  <c r="F12184" i="1"/>
  <c r="G12184" i="1"/>
  <c r="H12184" i="1"/>
  <c r="F3231" i="1"/>
  <c r="G3231" i="1"/>
  <c r="H3231" i="1"/>
  <c r="F7867" i="1"/>
  <c r="G7867" i="1"/>
  <c r="H7867" i="1"/>
  <c r="F7648" i="1"/>
  <c r="G7648" i="1"/>
  <c r="H7648" i="1"/>
  <c r="F3232" i="1"/>
  <c r="G3232" i="1"/>
  <c r="H3232" i="1"/>
  <c r="F141" i="1"/>
  <c r="G141" i="1"/>
  <c r="H141" i="1"/>
  <c r="F10206" i="1"/>
  <c r="G10206" i="1"/>
  <c r="H10206" i="1"/>
  <c r="F8677" i="1"/>
  <c r="G8677" i="1"/>
  <c r="H8677" i="1"/>
  <c r="F965" i="1"/>
  <c r="G965" i="1"/>
  <c r="H965" i="1"/>
  <c r="F6011" i="1"/>
  <c r="G6011" i="1"/>
  <c r="H6011" i="1"/>
  <c r="F3233" i="1"/>
  <c r="G3233" i="1"/>
  <c r="H3233" i="1"/>
  <c r="F3234" i="1"/>
  <c r="G3234" i="1"/>
  <c r="H3234" i="1"/>
  <c r="F12342" i="1"/>
  <c r="G12342" i="1"/>
  <c r="H12342" i="1"/>
  <c r="F8976" i="1"/>
  <c r="G8976" i="1"/>
  <c r="H8976" i="1"/>
  <c r="F11169" i="1"/>
  <c r="G11169" i="1"/>
  <c r="H11169" i="1"/>
  <c r="F8743" i="1"/>
  <c r="G8743" i="1"/>
  <c r="H8743" i="1"/>
  <c r="F966" i="1"/>
  <c r="G966" i="1"/>
  <c r="H966" i="1"/>
  <c r="F3235" i="1"/>
  <c r="G3235" i="1"/>
  <c r="H3235" i="1"/>
  <c r="F9583" i="1"/>
  <c r="G9583" i="1"/>
  <c r="H9583" i="1"/>
  <c r="F5638" i="1"/>
  <c r="G5638" i="1"/>
  <c r="H5638" i="1"/>
  <c r="F11833" i="1"/>
  <c r="G11833" i="1"/>
  <c r="H11833" i="1"/>
  <c r="F3236" i="1"/>
  <c r="G3236" i="1"/>
  <c r="H3236" i="1"/>
  <c r="F3237" i="1"/>
  <c r="G3237" i="1"/>
  <c r="H3237" i="1"/>
  <c r="F967" i="1"/>
  <c r="G967" i="1"/>
  <c r="H967" i="1"/>
  <c r="F7868" i="1"/>
  <c r="G7868" i="1"/>
  <c r="H7868" i="1"/>
  <c r="F6841" i="1"/>
  <c r="G6841" i="1"/>
  <c r="H6841" i="1"/>
  <c r="F9171" i="1"/>
  <c r="G9171" i="1"/>
  <c r="H9171" i="1"/>
  <c r="F8628" i="1"/>
  <c r="G8628" i="1"/>
  <c r="H8628" i="1"/>
  <c r="F968" i="1"/>
  <c r="G968" i="1"/>
  <c r="H968" i="1"/>
  <c r="F113" i="1"/>
  <c r="G113" i="1"/>
  <c r="H113" i="1"/>
  <c r="F88" i="1"/>
  <c r="G88" i="1"/>
  <c r="H88" i="1"/>
  <c r="F3238" i="1"/>
  <c r="G3238" i="1"/>
  <c r="H3238" i="1"/>
  <c r="F3239" i="1"/>
  <c r="G3239" i="1"/>
  <c r="H3239" i="1"/>
  <c r="F8341" i="1"/>
  <c r="G8341" i="1"/>
  <c r="H8341" i="1"/>
  <c r="F11006" i="1"/>
  <c r="G11006" i="1"/>
  <c r="H11006" i="1"/>
  <c r="F6842" i="1"/>
  <c r="G6842" i="1"/>
  <c r="H6842" i="1"/>
  <c r="F6072" i="1"/>
  <c r="G6072" i="1"/>
  <c r="H6072" i="1"/>
  <c r="F10042" i="1"/>
  <c r="G10042" i="1"/>
  <c r="H10042" i="1"/>
  <c r="F3240" i="1"/>
  <c r="G3240" i="1"/>
  <c r="H3240" i="1"/>
  <c r="F3241" i="1"/>
  <c r="G3241" i="1"/>
  <c r="H3241" i="1"/>
  <c r="F969" i="1"/>
  <c r="G969" i="1"/>
  <c r="H969" i="1"/>
  <c r="F5809" i="1"/>
  <c r="G5809" i="1"/>
  <c r="H5809" i="1"/>
  <c r="F970" i="1"/>
  <c r="G970" i="1"/>
  <c r="H970" i="1"/>
  <c r="F6" i="1"/>
  <c r="G6" i="1"/>
  <c r="H6" i="1"/>
  <c r="F8342" i="1"/>
  <c r="G8342" i="1"/>
  <c r="H8342" i="1"/>
  <c r="F10679" i="1"/>
  <c r="G10679" i="1"/>
  <c r="H10679" i="1"/>
  <c r="F3242" i="1"/>
  <c r="G3242" i="1"/>
  <c r="H3242" i="1"/>
  <c r="F11468" i="1"/>
  <c r="G11468" i="1"/>
  <c r="H11468" i="1"/>
  <c r="F11324" i="1"/>
  <c r="G11324" i="1"/>
  <c r="H11324" i="1"/>
  <c r="F971" i="1"/>
  <c r="G971" i="1"/>
  <c r="H971" i="1"/>
  <c r="F6843" i="1"/>
  <c r="G6843" i="1"/>
  <c r="H6843" i="1"/>
  <c r="F972" i="1"/>
  <c r="G972" i="1"/>
  <c r="H972" i="1"/>
  <c r="F11633" i="1"/>
  <c r="G11633" i="1"/>
  <c r="H11633" i="1"/>
  <c r="F7972" i="1"/>
  <c r="G7972" i="1"/>
  <c r="H7972" i="1"/>
  <c r="F6844" i="1"/>
  <c r="G6844" i="1"/>
  <c r="H6844" i="1"/>
  <c r="F3243" i="1"/>
  <c r="G3243" i="1"/>
  <c r="H3243" i="1"/>
  <c r="F6012" i="1"/>
  <c r="G6012" i="1"/>
  <c r="H6012" i="1"/>
  <c r="F3244" i="1"/>
  <c r="G3244" i="1"/>
  <c r="H3244" i="1"/>
  <c r="F3245" i="1"/>
  <c r="G3245" i="1"/>
  <c r="H3245" i="1"/>
  <c r="F3246" i="1"/>
  <c r="G3246" i="1"/>
  <c r="H3246" i="1"/>
  <c r="F8343" i="1"/>
  <c r="G8343" i="1"/>
  <c r="H8343" i="1"/>
  <c r="F10258" i="1"/>
  <c r="G10258" i="1"/>
  <c r="H10258" i="1"/>
  <c r="F6845" i="1"/>
  <c r="G6845" i="1"/>
  <c r="H6845" i="1"/>
  <c r="F3247" i="1"/>
  <c r="G3247" i="1"/>
  <c r="H3247" i="1"/>
  <c r="F8344" i="1"/>
  <c r="G8344" i="1"/>
  <c r="H8344" i="1"/>
  <c r="F3248" i="1"/>
  <c r="G3248" i="1"/>
  <c r="H3248" i="1"/>
  <c r="F11043" i="1"/>
  <c r="G11043" i="1"/>
  <c r="H11043" i="1"/>
  <c r="F3249" i="1"/>
  <c r="G3249" i="1"/>
  <c r="H3249" i="1"/>
  <c r="F6846" i="1"/>
  <c r="G6846" i="1"/>
  <c r="H6846" i="1"/>
  <c r="F3250" i="1"/>
  <c r="G3250" i="1"/>
  <c r="H3250" i="1"/>
  <c r="F8345" i="1"/>
  <c r="G8345" i="1"/>
  <c r="H8345" i="1"/>
  <c r="F3251" i="1"/>
  <c r="G3251" i="1"/>
  <c r="H3251" i="1"/>
  <c r="F8346" i="1"/>
  <c r="G8346" i="1"/>
  <c r="H8346" i="1"/>
  <c r="F973" i="1"/>
  <c r="G973" i="1"/>
  <c r="H973" i="1"/>
  <c r="F3252" i="1"/>
  <c r="G3252" i="1"/>
  <c r="H3252" i="1"/>
  <c r="F26" i="1"/>
  <c r="G26" i="1"/>
  <c r="H26" i="1"/>
  <c r="F3253" i="1"/>
  <c r="G3253" i="1"/>
  <c r="H3253" i="1"/>
  <c r="F8638" i="1"/>
  <c r="G8638" i="1"/>
  <c r="H8638" i="1"/>
  <c r="F10153" i="1"/>
  <c r="G10153" i="1"/>
  <c r="H10153" i="1"/>
  <c r="F10801" i="1"/>
  <c r="G10801" i="1"/>
  <c r="H10801" i="1"/>
  <c r="F5810" i="1"/>
  <c r="G5810" i="1"/>
  <c r="H5810" i="1"/>
  <c r="F6847" i="1"/>
  <c r="G6847" i="1"/>
  <c r="H6847" i="1"/>
  <c r="F5488" i="1"/>
  <c r="G5488" i="1"/>
  <c r="H5488" i="1"/>
  <c r="F3254" i="1"/>
  <c r="G3254" i="1"/>
  <c r="H3254" i="1"/>
  <c r="F6848" i="1"/>
  <c r="G6848" i="1"/>
  <c r="H6848" i="1"/>
  <c r="F6849" i="1"/>
  <c r="G6849" i="1"/>
  <c r="H6849" i="1"/>
  <c r="F6850" i="1"/>
  <c r="G6850" i="1"/>
  <c r="H6850" i="1"/>
  <c r="F10680" i="1"/>
  <c r="G10680" i="1"/>
  <c r="H10680" i="1"/>
  <c r="F5451" i="1"/>
  <c r="G5451" i="1"/>
  <c r="H5451" i="1"/>
  <c r="F8347" i="1"/>
  <c r="G8347" i="1"/>
  <c r="H8347" i="1"/>
  <c r="F11699" i="1"/>
  <c r="G11699" i="1"/>
  <c r="H11699" i="1"/>
  <c r="F6851" i="1"/>
  <c r="G6851" i="1"/>
  <c r="H6851" i="1"/>
  <c r="F3255" i="1"/>
  <c r="G3255" i="1"/>
  <c r="H3255" i="1"/>
  <c r="F11972" i="1"/>
  <c r="G11972" i="1"/>
  <c r="H11972" i="1"/>
  <c r="F10274" i="1"/>
  <c r="G10274" i="1"/>
  <c r="H10274" i="1"/>
  <c r="F3256" i="1"/>
  <c r="G3256" i="1"/>
  <c r="H3256" i="1"/>
  <c r="F11449" i="1"/>
  <c r="G11449" i="1"/>
  <c r="H11449" i="1"/>
  <c r="F3257" i="1"/>
  <c r="G3257" i="1"/>
  <c r="H3257" i="1"/>
  <c r="F3258" i="1"/>
  <c r="G3258" i="1"/>
  <c r="H3258" i="1"/>
  <c r="F11463" i="1"/>
  <c r="G11463" i="1"/>
  <c r="H11463" i="1"/>
  <c r="F3259" i="1"/>
  <c r="G3259" i="1"/>
  <c r="H3259" i="1"/>
  <c r="F8348" i="1"/>
  <c r="G8348" i="1"/>
  <c r="H8348" i="1"/>
  <c r="F3260" i="1"/>
  <c r="G3260" i="1"/>
  <c r="H3260" i="1"/>
  <c r="F3261" i="1"/>
  <c r="G3261" i="1"/>
  <c r="H3261" i="1"/>
  <c r="F9964" i="1"/>
  <c r="G9964" i="1"/>
  <c r="H9964" i="1"/>
  <c r="F3262" i="1"/>
  <c r="G3262" i="1"/>
  <c r="H3262" i="1"/>
  <c r="F6852" i="1"/>
  <c r="G6852" i="1"/>
  <c r="H6852" i="1"/>
  <c r="F6853" i="1"/>
  <c r="G6853" i="1"/>
  <c r="H6853" i="1"/>
  <c r="F10076" i="1"/>
  <c r="G10076" i="1"/>
  <c r="H10076" i="1"/>
  <c r="F3263" i="1"/>
  <c r="G3263" i="1"/>
  <c r="H3263" i="1"/>
  <c r="F3264" i="1"/>
  <c r="G3264" i="1"/>
  <c r="H3264" i="1"/>
  <c r="F7773" i="1"/>
  <c r="G7773" i="1"/>
  <c r="H7773" i="1"/>
  <c r="F3265" i="1"/>
  <c r="G3265" i="1"/>
  <c r="H3265" i="1"/>
  <c r="F3266" i="1"/>
  <c r="G3266" i="1"/>
  <c r="H3266" i="1"/>
  <c r="F3267" i="1"/>
  <c r="G3267" i="1"/>
  <c r="H3267" i="1"/>
  <c r="F9750" i="1"/>
  <c r="G9750" i="1"/>
  <c r="H9750" i="1"/>
  <c r="F3268" i="1"/>
  <c r="G3268" i="1"/>
  <c r="H3268" i="1"/>
  <c r="F12007" i="1"/>
  <c r="G12007" i="1"/>
  <c r="H12007" i="1"/>
  <c r="F9546" i="1"/>
  <c r="G9546" i="1"/>
  <c r="H9546" i="1"/>
  <c r="F9172" i="1"/>
  <c r="G9172" i="1"/>
  <c r="H9172" i="1"/>
  <c r="F3269" i="1"/>
  <c r="G3269" i="1"/>
  <c r="H3269" i="1"/>
  <c r="F6854" i="1"/>
  <c r="G6854" i="1"/>
  <c r="H6854" i="1"/>
  <c r="F3270" i="1"/>
  <c r="G3270" i="1"/>
  <c r="H3270" i="1"/>
  <c r="F10043" i="1"/>
  <c r="G10043" i="1"/>
  <c r="H10043" i="1"/>
  <c r="F3271" i="1"/>
  <c r="G3271" i="1"/>
  <c r="H3271" i="1"/>
  <c r="F12143" i="1"/>
  <c r="G12143" i="1"/>
  <c r="H12143" i="1"/>
  <c r="F3272" i="1"/>
  <c r="G3272" i="1"/>
  <c r="H3272" i="1"/>
  <c r="F974" i="1"/>
  <c r="G974" i="1"/>
  <c r="H974" i="1"/>
  <c r="F9033" i="1"/>
  <c r="G9033" i="1"/>
  <c r="H9033" i="1"/>
  <c r="F975" i="1"/>
  <c r="G975" i="1"/>
  <c r="H975" i="1"/>
  <c r="F468" i="1"/>
  <c r="G468" i="1"/>
  <c r="H468" i="1"/>
  <c r="F9501" i="1"/>
  <c r="G9501" i="1"/>
  <c r="H9501" i="1"/>
  <c r="F10511" i="1"/>
  <c r="G10511" i="1"/>
  <c r="H10511" i="1"/>
  <c r="F10044" i="1"/>
  <c r="G10044" i="1"/>
  <c r="H10044" i="1"/>
  <c r="F469" i="1"/>
  <c r="G469" i="1"/>
  <c r="H469" i="1"/>
  <c r="F976" i="1"/>
  <c r="G976" i="1"/>
  <c r="H976" i="1"/>
  <c r="F5590" i="1"/>
  <c r="G5590" i="1"/>
  <c r="H5590" i="1"/>
  <c r="F3273" i="1"/>
  <c r="G3273" i="1"/>
  <c r="H3273" i="1"/>
  <c r="F10263" i="1"/>
  <c r="G10263" i="1"/>
  <c r="H10263" i="1"/>
  <c r="F977" i="1"/>
  <c r="G977" i="1"/>
  <c r="H977" i="1"/>
  <c r="F978" i="1"/>
  <c r="G978" i="1"/>
  <c r="H978" i="1"/>
  <c r="F89" i="1"/>
  <c r="G89" i="1"/>
  <c r="H89" i="1"/>
  <c r="F3274" i="1"/>
  <c r="G3274" i="1"/>
  <c r="H3274" i="1"/>
  <c r="F3275" i="1"/>
  <c r="G3275" i="1"/>
  <c r="H3275" i="1"/>
  <c r="F3276" i="1"/>
  <c r="G3276" i="1"/>
  <c r="H3276" i="1"/>
  <c r="F7649" i="1"/>
  <c r="G7649" i="1"/>
  <c r="H7649" i="1"/>
  <c r="F5811" i="1"/>
  <c r="G5811" i="1"/>
  <c r="H5811" i="1"/>
  <c r="F9751" i="1"/>
  <c r="G9751" i="1"/>
  <c r="H9751" i="1"/>
  <c r="F7548" i="1"/>
  <c r="G7548" i="1"/>
  <c r="H7548" i="1"/>
  <c r="F3277" i="1"/>
  <c r="G3277" i="1"/>
  <c r="H3277" i="1"/>
  <c r="F6855" i="1"/>
  <c r="G6855" i="1"/>
  <c r="H6855" i="1"/>
  <c r="F10926" i="1"/>
  <c r="G10926" i="1"/>
  <c r="H10926" i="1"/>
  <c r="F11714" i="1"/>
  <c r="G11714" i="1"/>
  <c r="H11714" i="1"/>
  <c r="F3278" i="1"/>
  <c r="G3278" i="1"/>
  <c r="H3278" i="1"/>
  <c r="F7869" i="1"/>
  <c r="G7869" i="1"/>
  <c r="H7869" i="1"/>
  <c r="F979" i="1"/>
  <c r="G979" i="1"/>
  <c r="H979" i="1"/>
  <c r="F8977" i="1"/>
  <c r="G8977" i="1"/>
  <c r="H8977" i="1"/>
  <c r="F3279" i="1"/>
  <c r="G3279" i="1"/>
  <c r="H3279" i="1"/>
  <c r="F6856" i="1"/>
  <c r="G6856" i="1"/>
  <c r="H6856" i="1"/>
  <c r="F8349" i="1"/>
  <c r="G8349" i="1"/>
  <c r="H8349" i="1"/>
  <c r="F3280" i="1"/>
  <c r="G3280" i="1"/>
  <c r="H3280" i="1"/>
  <c r="F6857" i="1"/>
  <c r="G6857" i="1"/>
  <c r="H6857" i="1"/>
  <c r="F10622" i="1"/>
  <c r="G10622" i="1"/>
  <c r="H10622" i="1"/>
  <c r="F5812" i="1"/>
  <c r="G5812" i="1"/>
  <c r="H5812" i="1"/>
  <c r="F6858" i="1"/>
  <c r="G6858" i="1"/>
  <c r="H6858" i="1"/>
  <c r="F7870" i="1"/>
  <c r="G7870" i="1"/>
  <c r="H7870" i="1"/>
  <c r="F3281" i="1"/>
  <c r="G3281" i="1"/>
  <c r="H3281" i="1"/>
  <c r="F3282" i="1"/>
  <c r="G3282" i="1"/>
  <c r="H3282" i="1"/>
  <c r="F980" i="1"/>
  <c r="G980" i="1"/>
  <c r="H980" i="1"/>
  <c r="F6013" i="1"/>
  <c r="G6013" i="1"/>
  <c r="H6013" i="1"/>
  <c r="F10791" i="1"/>
  <c r="G10791" i="1"/>
  <c r="H10791" i="1"/>
  <c r="F981" i="1"/>
  <c r="G981" i="1"/>
  <c r="H981" i="1"/>
  <c r="F3283" i="1"/>
  <c r="G3283" i="1"/>
  <c r="H3283" i="1"/>
  <c r="F8978" i="1"/>
  <c r="G8978" i="1"/>
  <c r="H8978" i="1"/>
  <c r="F8350" i="1"/>
  <c r="G8350" i="1"/>
  <c r="H8350" i="1"/>
  <c r="F11591" i="1"/>
  <c r="G11591" i="1"/>
  <c r="H11591" i="1"/>
  <c r="F8351" i="1"/>
  <c r="G8351" i="1"/>
  <c r="H8351" i="1"/>
  <c r="F11050" i="1"/>
  <c r="G11050" i="1"/>
  <c r="H11050" i="1"/>
  <c r="F8882" i="1"/>
  <c r="G8882" i="1"/>
  <c r="H8882" i="1"/>
  <c r="F12262" i="1"/>
  <c r="G12262" i="1"/>
  <c r="H12262" i="1"/>
  <c r="F9173" i="1"/>
  <c r="G9173" i="1"/>
  <c r="H9173" i="1"/>
  <c r="F12098" i="1"/>
  <c r="G12098" i="1"/>
  <c r="H12098" i="1"/>
  <c r="F9502" i="1"/>
  <c r="G9502" i="1"/>
  <c r="H9502" i="1"/>
  <c r="F12059" i="1"/>
  <c r="G12059" i="1"/>
  <c r="H12059" i="1"/>
  <c r="F7976" i="1"/>
  <c r="G7976" i="1"/>
  <c r="H7976" i="1"/>
  <c r="F27" i="1"/>
  <c r="G27" i="1"/>
  <c r="H27" i="1"/>
  <c r="F5970" i="1"/>
  <c r="G5970" i="1"/>
  <c r="H5970" i="1"/>
  <c r="F8015" i="1"/>
  <c r="G8015" i="1"/>
  <c r="H8015" i="1"/>
  <c r="F284" i="1"/>
  <c r="G284" i="1"/>
  <c r="H284" i="1"/>
  <c r="F3284" i="1"/>
  <c r="G3284" i="1"/>
  <c r="H3284" i="1"/>
  <c r="F11229" i="1"/>
  <c r="G11229" i="1"/>
  <c r="H11229" i="1"/>
  <c r="F8815" i="1"/>
  <c r="G8815" i="1"/>
  <c r="H8815" i="1"/>
  <c r="F982" i="1"/>
  <c r="G982" i="1"/>
  <c r="H982" i="1"/>
  <c r="F983" i="1"/>
  <c r="G983" i="1"/>
  <c r="H983" i="1"/>
  <c r="F11527" i="1"/>
  <c r="G11527" i="1"/>
  <c r="H11527" i="1"/>
  <c r="F8352" i="1"/>
  <c r="G8352" i="1"/>
  <c r="H8352" i="1"/>
  <c r="F984" i="1"/>
  <c r="G984" i="1"/>
  <c r="H984" i="1"/>
  <c r="F9174" i="1"/>
  <c r="G9174" i="1"/>
  <c r="H9174" i="1"/>
  <c r="F3285" i="1"/>
  <c r="G3285" i="1"/>
  <c r="H3285" i="1"/>
  <c r="F985" i="1"/>
  <c r="G985" i="1"/>
  <c r="H985" i="1"/>
  <c r="F142" i="1"/>
  <c r="G142" i="1"/>
  <c r="H142" i="1"/>
  <c r="F3286" i="1"/>
  <c r="G3286" i="1"/>
  <c r="H3286" i="1"/>
  <c r="F10681" i="1"/>
  <c r="G10681" i="1"/>
  <c r="H10681" i="1"/>
  <c r="F8636" i="1"/>
  <c r="G8636" i="1"/>
  <c r="H8636" i="1"/>
  <c r="F3287" i="1"/>
  <c r="G3287" i="1"/>
  <c r="H3287" i="1"/>
  <c r="F3288" i="1"/>
  <c r="G3288" i="1"/>
  <c r="H3288" i="1"/>
  <c r="F6859" i="1"/>
  <c r="G6859" i="1"/>
  <c r="H6859" i="1"/>
  <c r="F6014" i="1"/>
  <c r="G6014" i="1"/>
  <c r="H6014" i="1"/>
  <c r="F3289" i="1"/>
  <c r="G3289" i="1"/>
  <c r="H3289" i="1"/>
  <c r="F3290" i="1"/>
  <c r="G3290" i="1"/>
  <c r="H3290" i="1"/>
  <c r="F6860" i="1"/>
  <c r="G6860" i="1"/>
  <c r="H6860" i="1"/>
  <c r="F7871" i="1"/>
  <c r="G7871" i="1"/>
  <c r="H7871" i="1"/>
  <c r="F6861" i="1"/>
  <c r="G6861" i="1"/>
  <c r="H6861" i="1"/>
  <c r="F8353" i="1"/>
  <c r="G8353" i="1"/>
  <c r="H8353" i="1"/>
  <c r="F3291" i="1"/>
  <c r="G3291" i="1"/>
  <c r="H3291" i="1"/>
  <c r="F986" i="1"/>
  <c r="G986" i="1"/>
  <c r="H986" i="1"/>
  <c r="F6862" i="1"/>
  <c r="G6862" i="1"/>
  <c r="H6862" i="1"/>
  <c r="F3292" i="1"/>
  <c r="G3292" i="1"/>
  <c r="H3292" i="1"/>
  <c r="F987" i="1"/>
  <c r="G987" i="1"/>
  <c r="H987" i="1"/>
  <c r="F470" i="1"/>
  <c r="G470" i="1"/>
  <c r="H470" i="1"/>
  <c r="F10292" i="1"/>
  <c r="G10292" i="1"/>
  <c r="H10292" i="1"/>
  <c r="F8354" i="1"/>
  <c r="G8354" i="1"/>
  <c r="H8354" i="1"/>
  <c r="F6863" i="1"/>
  <c r="G6863" i="1"/>
  <c r="H6863" i="1"/>
  <c r="F8355" i="1"/>
  <c r="G8355" i="1"/>
  <c r="H8355" i="1"/>
  <c r="F988" i="1"/>
  <c r="G988" i="1"/>
  <c r="H988" i="1"/>
  <c r="F6864" i="1"/>
  <c r="G6864" i="1"/>
  <c r="H6864" i="1"/>
  <c r="F9355" i="1"/>
  <c r="G9355" i="1"/>
  <c r="H9355" i="1"/>
  <c r="F989" i="1"/>
  <c r="G989" i="1"/>
  <c r="H989" i="1"/>
  <c r="F5664" i="1"/>
  <c r="G5664" i="1"/>
  <c r="H5664" i="1"/>
  <c r="F11377" i="1"/>
  <c r="G11377" i="1"/>
  <c r="H11377" i="1"/>
  <c r="F3293" i="1"/>
  <c r="G3293" i="1"/>
  <c r="H3293" i="1"/>
  <c r="F8356" i="1"/>
  <c r="G8356" i="1"/>
  <c r="H8356" i="1"/>
  <c r="F8357" i="1"/>
  <c r="G8357" i="1"/>
  <c r="H8357" i="1"/>
  <c r="F3294" i="1"/>
  <c r="G3294" i="1"/>
  <c r="H3294" i="1"/>
  <c r="F3295" i="1"/>
  <c r="G3295" i="1"/>
  <c r="H3295" i="1"/>
  <c r="F3296" i="1"/>
  <c r="G3296" i="1"/>
  <c r="H3296" i="1"/>
  <c r="F990" i="1"/>
  <c r="G990" i="1"/>
  <c r="H990" i="1"/>
  <c r="F3297" i="1"/>
  <c r="G3297" i="1"/>
  <c r="H3297" i="1"/>
  <c r="F8979" i="1"/>
  <c r="G8979" i="1"/>
  <c r="H8979" i="1"/>
  <c r="F10969" i="1"/>
  <c r="G10969" i="1"/>
  <c r="H10969" i="1"/>
  <c r="F991" i="1"/>
  <c r="G991" i="1"/>
  <c r="H991" i="1"/>
  <c r="F8016" i="1"/>
  <c r="G8016" i="1"/>
  <c r="H8016" i="1"/>
  <c r="F471" i="1"/>
  <c r="G471" i="1"/>
  <c r="H471" i="1"/>
  <c r="F3298" i="1"/>
  <c r="G3298" i="1"/>
  <c r="H3298" i="1"/>
  <c r="F9370" i="1"/>
  <c r="G9370" i="1"/>
  <c r="H9370" i="1"/>
  <c r="F9175" i="1"/>
  <c r="G9175" i="1"/>
  <c r="H9175" i="1"/>
  <c r="F9539" i="1"/>
  <c r="G9539" i="1"/>
  <c r="H9539" i="1"/>
  <c r="F10466" i="1"/>
  <c r="G10466" i="1"/>
  <c r="H10466" i="1"/>
  <c r="F9876" i="1"/>
  <c r="G9876" i="1"/>
  <c r="H9876" i="1"/>
  <c r="F10741" i="1"/>
  <c r="G10741" i="1"/>
  <c r="H10741" i="1"/>
  <c r="F6060" i="1"/>
  <c r="G6060" i="1"/>
  <c r="H6060" i="1"/>
  <c r="F6865" i="1"/>
  <c r="G6865" i="1"/>
  <c r="H6865" i="1"/>
  <c r="F3299" i="1"/>
  <c r="G3299" i="1"/>
  <c r="H3299" i="1"/>
  <c r="F8980" i="1"/>
  <c r="G8980" i="1"/>
  <c r="H8980" i="1"/>
  <c r="F10585" i="1"/>
  <c r="G10585" i="1"/>
  <c r="H10585" i="1"/>
  <c r="F8744" i="1"/>
  <c r="G8744" i="1"/>
  <c r="H8744" i="1"/>
  <c r="F472" i="1"/>
  <c r="G472" i="1"/>
  <c r="H472" i="1"/>
  <c r="F5813" i="1"/>
  <c r="G5813" i="1"/>
  <c r="H5813" i="1"/>
  <c r="F3300" i="1"/>
  <c r="G3300" i="1"/>
  <c r="H3300" i="1"/>
  <c r="F11829" i="1"/>
  <c r="G11829" i="1"/>
  <c r="H11829" i="1"/>
  <c r="F11158" i="1"/>
  <c r="G11158" i="1"/>
  <c r="H11158" i="1"/>
  <c r="F6075" i="1"/>
  <c r="G6075" i="1"/>
  <c r="H6075" i="1"/>
  <c r="F992" i="1"/>
  <c r="G992" i="1"/>
  <c r="H992" i="1"/>
  <c r="F8607" i="1"/>
  <c r="G8607" i="1"/>
  <c r="H8607" i="1"/>
  <c r="F285" i="1"/>
  <c r="G285" i="1"/>
  <c r="H285" i="1"/>
  <c r="F3301" i="1"/>
  <c r="G3301" i="1"/>
  <c r="H3301" i="1"/>
  <c r="F993" i="1"/>
  <c r="G993" i="1"/>
  <c r="H993" i="1"/>
  <c r="F286" i="1"/>
  <c r="G286" i="1"/>
  <c r="H286" i="1"/>
  <c r="F5591" i="1"/>
  <c r="G5591" i="1"/>
  <c r="H5591" i="1"/>
  <c r="F3302" i="1"/>
  <c r="G3302" i="1"/>
  <c r="H3302" i="1"/>
  <c r="F9584" i="1"/>
  <c r="G9584" i="1"/>
  <c r="H9584" i="1"/>
  <c r="F11866" i="1"/>
  <c r="G11866" i="1"/>
  <c r="H11866" i="1"/>
  <c r="F8883" i="1"/>
  <c r="G8883" i="1"/>
  <c r="H8883" i="1"/>
  <c r="F10962" i="1"/>
  <c r="G10962" i="1"/>
  <c r="H10962" i="1"/>
  <c r="F5639" i="1"/>
  <c r="G5639" i="1"/>
  <c r="H5639" i="1"/>
  <c r="F6866" i="1"/>
  <c r="G6866" i="1"/>
  <c r="H6866" i="1"/>
  <c r="F3303" i="1"/>
  <c r="G3303" i="1"/>
  <c r="H3303" i="1"/>
  <c r="F3304" i="1"/>
  <c r="G3304" i="1"/>
  <c r="H3304" i="1"/>
  <c r="F3305" i="1"/>
  <c r="G3305" i="1"/>
  <c r="H3305" i="1"/>
  <c r="F3306" i="1"/>
  <c r="G3306" i="1"/>
  <c r="H3306" i="1"/>
  <c r="F3307" i="1"/>
  <c r="G3307" i="1"/>
  <c r="H3307" i="1"/>
  <c r="F10341" i="1"/>
  <c r="G10341" i="1"/>
  <c r="H10341" i="1"/>
  <c r="F8358" i="1"/>
  <c r="G8358" i="1"/>
  <c r="H8358" i="1"/>
  <c r="F3308" i="1"/>
  <c r="G3308" i="1"/>
  <c r="H3308" i="1"/>
  <c r="F10773" i="1"/>
  <c r="G10773" i="1"/>
  <c r="H10773" i="1"/>
  <c r="F3309" i="1"/>
  <c r="G3309" i="1"/>
  <c r="H3309" i="1"/>
  <c r="F994" i="1"/>
  <c r="G994" i="1"/>
  <c r="H994" i="1"/>
  <c r="F3310" i="1"/>
  <c r="G3310" i="1"/>
  <c r="H3310" i="1"/>
  <c r="F9585" i="1"/>
  <c r="G9585" i="1"/>
  <c r="H9585" i="1"/>
  <c r="F10752" i="1"/>
  <c r="G10752" i="1"/>
  <c r="H10752" i="1"/>
  <c r="F995" i="1"/>
  <c r="G995" i="1"/>
  <c r="H995" i="1"/>
  <c r="F25" i="1"/>
  <c r="G25" i="1"/>
  <c r="H25" i="1"/>
  <c r="F9176" i="1"/>
  <c r="G9176" i="1"/>
  <c r="H9176" i="1"/>
  <c r="F3311" i="1"/>
  <c r="G3311" i="1"/>
  <c r="H3311" i="1"/>
  <c r="F3312" i="1"/>
  <c r="G3312" i="1"/>
  <c r="H3312" i="1"/>
  <c r="F6867" i="1"/>
  <c r="G6867" i="1"/>
  <c r="H6867" i="1"/>
  <c r="F7704" i="1"/>
  <c r="G7704" i="1"/>
  <c r="H7704" i="1"/>
  <c r="F8799" i="1"/>
  <c r="G8799" i="1"/>
  <c r="H8799" i="1"/>
  <c r="F3313" i="1"/>
  <c r="G3313" i="1"/>
  <c r="H3313" i="1"/>
  <c r="F3314" i="1"/>
  <c r="G3314" i="1"/>
  <c r="H3314" i="1"/>
  <c r="F7872" i="1"/>
  <c r="G7872" i="1"/>
  <c r="H7872" i="1"/>
  <c r="F3315" i="1"/>
  <c r="G3315" i="1"/>
  <c r="H3315" i="1"/>
  <c r="F6868" i="1"/>
  <c r="G6868" i="1"/>
  <c r="H6868" i="1"/>
  <c r="F8833" i="1"/>
  <c r="G8833" i="1"/>
  <c r="H8833" i="1"/>
  <c r="F3316" i="1"/>
  <c r="G3316" i="1"/>
  <c r="H3316" i="1"/>
  <c r="F996" i="1"/>
  <c r="G996" i="1"/>
  <c r="H996" i="1"/>
  <c r="F10500" i="1"/>
  <c r="G10500" i="1"/>
  <c r="H10500" i="1"/>
  <c r="F11344" i="1"/>
  <c r="G11344" i="1"/>
  <c r="H11344" i="1"/>
  <c r="F9389" i="1"/>
  <c r="G9389" i="1"/>
  <c r="H9389" i="1"/>
  <c r="F10313" i="1"/>
  <c r="G10313" i="1"/>
  <c r="H10313" i="1"/>
  <c r="F6053" i="1"/>
  <c r="G6053" i="1"/>
  <c r="H6053" i="1"/>
  <c r="F8834" i="1"/>
  <c r="G8834" i="1"/>
  <c r="H8834" i="1"/>
  <c r="F6191" i="1"/>
  <c r="G6191" i="1"/>
  <c r="H6191" i="1"/>
  <c r="F997" i="1"/>
  <c r="G997" i="1"/>
  <c r="H997" i="1"/>
  <c r="F3317" i="1"/>
  <c r="G3317" i="1"/>
  <c r="H3317" i="1"/>
  <c r="F8359" i="1"/>
  <c r="G8359" i="1"/>
  <c r="H8359" i="1"/>
  <c r="F3318" i="1"/>
  <c r="G3318" i="1"/>
  <c r="H3318" i="1"/>
  <c r="F10308" i="1"/>
  <c r="G10308" i="1"/>
  <c r="H10308" i="1"/>
  <c r="F6869" i="1"/>
  <c r="G6869" i="1"/>
  <c r="H6869" i="1"/>
  <c r="F10362" i="1"/>
  <c r="G10362" i="1"/>
  <c r="H10362" i="1"/>
  <c r="F3319" i="1"/>
  <c r="G3319" i="1"/>
  <c r="H3319" i="1"/>
  <c r="F3320" i="1"/>
  <c r="G3320" i="1"/>
  <c r="H3320" i="1"/>
  <c r="F3321" i="1"/>
  <c r="G3321" i="1"/>
  <c r="H3321" i="1"/>
  <c r="F6870" i="1"/>
  <c r="G6870" i="1"/>
  <c r="H6870" i="1"/>
  <c r="F10467" i="1"/>
  <c r="G10467" i="1"/>
  <c r="H10467" i="1"/>
  <c r="F3322" i="1"/>
  <c r="G3322" i="1"/>
  <c r="H3322" i="1"/>
  <c r="F10421" i="1"/>
  <c r="G10421" i="1"/>
  <c r="H10421" i="1"/>
  <c r="F3323" i="1"/>
  <c r="G3323" i="1"/>
  <c r="H3323" i="1"/>
  <c r="F3324" i="1"/>
  <c r="G3324" i="1"/>
  <c r="H3324" i="1"/>
  <c r="F3325" i="1"/>
  <c r="G3325" i="1"/>
  <c r="H3325" i="1"/>
  <c r="F6871" i="1"/>
  <c r="G6871" i="1"/>
  <c r="H6871" i="1"/>
  <c r="F3326" i="1"/>
  <c r="G3326" i="1"/>
  <c r="H3326" i="1"/>
  <c r="F3327" i="1"/>
  <c r="G3327" i="1"/>
  <c r="H3327" i="1"/>
  <c r="F11457" i="1"/>
  <c r="G11457" i="1"/>
  <c r="H11457" i="1"/>
  <c r="F10332" i="1"/>
  <c r="G10332" i="1"/>
  <c r="H10332" i="1"/>
  <c r="F998" i="1"/>
  <c r="G998" i="1"/>
  <c r="H998" i="1"/>
  <c r="F6872" i="1"/>
  <c r="G6872" i="1"/>
  <c r="H6872" i="1"/>
  <c r="F7555" i="1"/>
  <c r="G7555" i="1"/>
  <c r="H7555" i="1"/>
  <c r="F5814" i="1"/>
  <c r="G5814" i="1"/>
  <c r="H5814" i="1"/>
  <c r="F3328" i="1"/>
  <c r="G3328" i="1"/>
  <c r="H3328" i="1"/>
  <c r="F3329" i="1"/>
  <c r="G3329" i="1"/>
  <c r="H3329" i="1"/>
  <c r="F3330" i="1"/>
  <c r="G3330" i="1"/>
  <c r="H3330" i="1"/>
  <c r="F9052" i="1"/>
  <c r="G9052" i="1"/>
  <c r="H9052" i="1"/>
  <c r="F6192" i="1"/>
  <c r="G6192" i="1"/>
  <c r="H6192" i="1"/>
  <c r="F287" i="1"/>
  <c r="G287" i="1"/>
  <c r="H287" i="1"/>
  <c r="F9053" i="1"/>
  <c r="G9053" i="1"/>
  <c r="H9053" i="1"/>
  <c r="F3331" i="1"/>
  <c r="G3331" i="1"/>
  <c r="H3331" i="1"/>
  <c r="F8360" i="1"/>
  <c r="G8360" i="1"/>
  <c r="H8360" i="1"/>
  <c r="F114" i="1"/>
  <c r="G114" i="1"/>
  <c r="H114" i="1"/>
  <c r="F5474" i="1"/>
  <c r="G5474" i="1"/>
  <c r="H5474" i="1"/>
  <c r="F5534" i="1"/>
  <c r="G5534" i="1"/>
  <c r="H5534" i="1"/>
  <c r="F7542" i="1"/>
  <c r="G7542" i="1"/>
  <c r="H7542" i="1"/>
  <c r="F999" i="1"/>
  <c r="G999" i="1"/>
  <c r="H999" i="1"/>
  <c r="F473" i="1"/>
  <c r="G473" i="1"/>
  <c r="H473" i="1"/>
  <c r="F474" i="1"/>
  <c r="G474" i="1"/>
  <c r="H474" i="1"/>
  <c r="F9586" i="1"/>
  <c r="G9586" i="1"/>
  <c r="H9586" i="1"/>
  <c r="F3332" i="1"/>
  <c r="G3332" i="1"/>
  <c r="H3332" i="1"/>
  <c r="F3333" i="1"/>
  <c r="G3333" i="1"/>
  <c r="H3333" i="1"/>
  <c r="F3334" i="1"/>
  <c r="G3334" i="1"/>
  <c r="H3334" i="1"/>
  <c r="F8361" i="1"/>
  <c r="G8361" i="1"/>
  <c r="H8361" i="1"/>
  <c r="F7873" i="1"/>
  <c r="G7873" i="1"/>
  <c r="H7873" i="1"/>
  <c r="F1000" i="1"/>
  <c r="G1000" i="1"/>
  <c r="H1000" i="1"/>
  <c r="F6015" i="1"/>
  <c r="G6015" i="1"/>
  <c r="H6015" i="1"/>
  <c r="F3335" i="1"/>
  <c r="G3335" i="1"/>
  <c r="H3335" i="1"/>
  <c r="F6873" i="1"/>
  <c r="G6873" i="1"/>
  <c r="H6873" i="1"/>
  <c r="F6874" i="1"/>
  <c r="G6874" i="1"/>
  <c r="H6874" i="1"/>
  <c r="F9752" i="1"/>
  <c r="G9752" i="1"/>
  <c r="H9752" i="1"/>
  <c r="F9408" i="1"/>
  <c r="G9408" i="1"/>
  <c r="H9408" i="1"/>
  <c r="F5592" i="1"/>
  <c r="G5592" i="1"/>
  <c r="H5592" i="1"/>
  <c r="F6875" i="1"/>
  <c r="G6875" i="1"/>
  <c r="H6875" i="1"/>
  <c r="F9753" i="1"/>
  <c r="G9753" i="1"/>
  <c r="H9753" i="1"/>
  <c r="F3336" i="1"/>
  <c r="G3336" i="1"/>
  <c r="H3336" i="1"/>
  <c r="F7688" i="1"/>
  <c r="G7688" i="1"/>
  <c r="H7688" i="1"/>
  <c r="F1001" i="1"/>
  <c r="G1001" i="1"/>
  <c r="H1001" i="1"/>
  <c r="F3337" i="1"/>
  <c r="G3337" i="1"/>
  <c r="H3337" i="1"/>
  <c r="F3338" i="1"/>
  <c r="G3338" i="1"/>
  <c r="H3338" i="1"/>
  <c r="F6876" i="1"/>
  <c r="G6876" i="1"/>
  <c r="H6876" i="1"/>
  <c r="F3339" i="1"/>
  <c r="G3339" i="1"/>
  <c r="H3339" i="1"/>
  <c r="F6039" i="1"/>
  <c r="G6039" i="1"/>
  <c r="H6039" i="1"/>
  <c r="F6877" i="1"/>
  <c r="G6877" i="1"/>
  <c r="H6877" i="1"/>
  <c r="F3340" i="1"/>
  <c r="G3340" i="1"/>
  <c r="H3340" i="1"/>
  <c r="F5593" i="1"/>
  <c r="G5593" i="1"/>
  <c r="H5593" i="1"/>
  <c r="F5652" i="1"/>
  <c r="G5652" i="1"/>
  <c r="H5652" i="1"/>
  <c r="F8981" i="1"/>
  <c r="G8981" i="1"/>
  <c r="H8981" i="1"/>
  <c r="F10649" i="1"/>
  <c r="G10649" i="1"/>
  <c r="H10649" i="1"/>
  <c r="F3341" i="1"/>
  <c r="G3341" i="1"/>
  <c r="H3341" i="1"/>
  <c r="F9587" i="1"/>
  <c r="G9587" i="1"/>
  <c r="H9587" i="1"/>
  <c r="F5653" i="1"/>
  <c r="G5653" i="1"/>
  <c r="H5653" i="1"/>
  <c r="F12322" i="1"/>
  <c r="G12322" i="1"/>
  <c r="H12322" i="1"/>
  <c r="F11755" i="1"/>
  <c r="G11755" i="1"/>
  <c r="H11755" i="1"/>
  <c r="F3342" i="1"/>
  <c r="G3342" i="1"/>
  <c r="H3342" i="1"/>
  <c r="F9987" i="1"/>
  <c r="G9987" i="1"/>
  <c r="H9987" i="1"/>
  <c r="F3343" i="1"/>
  <c r="G3343" i="1"/>
  <c r="H3343" i="1"/>
  <c r="F6193" i="1"/>
  <c r="G6193" i="1"/>
  <c r="H6193" i="1"/>
  <c r="F5815" i="1"/>
  <c r="G5815" i="1"/>
  <c r="H5815" i="1"/>
  <c r="F3344" i="1"/>
  <c r="G3344" i="1"/>
  <c r="H3344" i="1"/>
  <c r="F6878" i="1"/>
  <c r="G6878" i="1"/>
  <c r="H6878" i="1"/>
  <c r="F3345" i="1"/>
  <c r="G3345" i="1"/>
  <c r="H3345" i="1"/>
  <c r="F6879" i="1"/>
  <c r="G6879" i="1"/>
  <c r="H6879" i="1"/>
  <c r="F8362" i="1"/>
  <c r="G8362" i="1"/>
  <c r="H8362" i="1"/>
  <c r="F3346" i="1"/>
  <c r="G3346" i="1"/>
  <c r="H3346" i="1"/>
  <c r="F3347" i="1"/>
  <c r="G3347" i="1"/>
  <c r="H3347" i="1"/>
  <c r="F6880" i="1"/>
  <c r="G6880" i="1"/>
  <c r="H6880" i="1"/>
  <c r="F3348" i="1"/>
  <c r="G3348" i="1"/>
  <c r="H3348" i="1"/>
  <c r="F3349" i="1"/>
  <c r="G3349" i="1"/>
  <c r="H3349" i="1"/>
  <c r="F475" i="1"/>
  <c r="G475" i="1"/>
  <c r="H475" i="1"/>
  <c r="F3350" i="1"/>
  <c r="G3350" i="1"/>
  <c r="H3350" i="1"/>
  <c r="F3351" i="1"/>
  <c r="G3351" i="1"/>
  <c r="H3351" i="1"/>
  <c r="F9849" i="1"/>
  <c r="G9849" i="1"/>
  <c r="H9849" i="1"/>
  <c r="F3352" i="1"/>
  <c r="G3352" i="1"/>
  <c r="H3352" i="1"/>
  <c r="F6881" i="1"/>
  <c r="G6881" i="1"/>
  <c r="H6881" i="1"/>
  <c r="F9503" i="1"/>
  <c r="G9503" i="1"/>
  <c r="H9503" i="1"/>
  <c r="F12075" i="1"/>
  <c r="G12075" i="1"/>
  <c r="H12075" i="1"/>
  <c r="F5594" i="1"/>
  <c r="G5594" i="1"/>
  <c r="H5594" i="1"/>
  <c r="F9588" i="1"/>
  <c r="G9588" i="1"/>
  <c r="H9588" i="1"/>
  <c r="F11544" i="1"/>
  <c r="G11544" i="1"/>
  <c r="H11544" i="1"/>
  <c r="F6882" i="1"/>
  <c r="G6882" i="1"/>
  <c r="H6882" i="1"/>
  <c r="F7874" i="1"/>
  <c r="G7874" i="1"/>
  <c r="H7874" i="1"/>
  <c r="F3353" i="1"/>
  <c r="G3353" i="1"/>
  <c r="H3353" i="1"/>
  <c r="F6883" i="1"/>
  <c r="G6883" i="1"/>
  <c r="H6883" i="1"/>
  <c r="F90" i="1"/>
  <c r="G90" i="1"/>
  <c r="H90" i="1"/>
  <c r="F3354" i="1"/>
  <c r="G3354" i="1"/>
  <c r="H3354" i="1"/>
  <c r="F3355" i="1"/>
  <c r="G3355" i="1"/>
  <c r="H3355" i="1"/>
  <c r="F11356" i="1"/>
  <c r="G11356" i="1"/>
  <c r="H11356" i="1"/>
  <c r="F10077" i="1"/>
  <c r="G10077" i="1"/>
  <c r="H10077" i="1"/>
  <c r="F12251" i="1"/>
  <c r="G12251" i="1"/>
  <c r="H12251" i="1"/>
  <c r="F6884" i="1"/>
  <c r="G6884" i="1"/>
  <c r="H6884" i="1"/>
  <c r="F3356" i="1"/>
  <c r="G3356" i="1"/>
  <c r="H3356" i="1"/>
  <c r="F3357" i="1"/>
  <c r="G3357" i="1"/>
  <c r="H3357" i="1"/>
  <c r="F3358" i="1"/>
  <c r="G3358" i="1"/>
  <c r="H3358" i="1"/>
  <c r="F10456" i="1"/>
  <c r="G10456" i="1"/>
  <c r="H10456" i="1"/>
  <c r="F10207" i="1"/>
  <c r="G10207" i="1"/>
  <c r="H10207" i="1"/>
  <c r="F3359" i="1"/>
  <c r="G3359" i="1"/>
  <c r="H3359" i="1"/>
  <c r="F10027" i="1"/>
  <c r="G10027" i="1"/>
  <c r="H10027" i="1"/>
  <c r="F3360" i="1"/>
  <c r="G3360" i="1"/>
  <c r="H3360" i="1"/>
  <c r="F3361" i="1"/>
  <c r="G3361" i="1"/>
  <c r="H3361" i="1"/>
  <c r="F6885" i="1"/>
  <c r="G6885" i="1"/>
  <c r="H6885" i="1"/>
  <c r="F9754" i="1"/>
  <c r="G9754" i="1"/>
  <c r="H9754" i="1"/>
  <c r="F1002" i="1"/>
  <c r="G1002" i="1"/>
  <c r="H1002" i="1"/>
  <c r="F11828" i="1"/>
  <c r="G11828" i="1"/>
  <c r="H11828" i="1"/>
  <c r="F476" i="1"/>
  <c r="G476" i="1"/>
  <c r="H476" i="1"/>
  <c r="F3362" i="1"/>
  <c r="G3362" i="1"/>
  <c r="H3362" i="1"/>
  <c r="F5595" i="1"/>
  <c r="G5595" i="1"/>
  <c r="H5595" i="1"/>
  <c r="F3363" i="1"/>
  <c r="G3363" i="1"/>
  <c r="H3363" i="1"/>
  <c r="F3364" i="1"/>
  <c r="G3364" i="1"/>
  <c r="H3364" i="1"/>
  <c r="F3365" i="1"/>
  <c r="G3365" i="1"/>
  <c r="H3365" i="1"/>
  <c r="F3366" i="1"/>
  <c r="G3366" i="1"/>
  <c r="H3366" i="1"/>
  <c r="F8363" i="1"/>
  <c r="G8363" i="1"/>
  <c r="H8363" i="1"/>
  <c r="F9589" i="1"/>
  <c r="G9589" i="1"/>
  <c r="H9589" i="1"/>
  <c r="F3367" i="1"/>
  <c r="G3367" i="1"/>
  <c r="H3367" i="1"/>
  <c r="F15" i="1"/>
  <c r="G15" i="1"/>
  <c r="H15" i="1"/>
  <c r="F6087" i="1"/>
  <c r="G6087" i="1"/>
  <c r="H6087" i="1"/>
  <c r="F3368" i="1"/>
  <c r="G3368" i="1"/>
  <c r="H3368" i="1"/>
  <c r="F5816" i="1"/>
  <c r="G5816" i="1"/>
  <c r="H5816" i="1"/>
  <c r="F7875" i="1"/>
  <c r="G7875" i="1"/>
  <c r="H7875" i="1"/>
  <c r="F288" i="1"/>
  <c r="G288" i="1"/>
  <c r="H288" i="1"/>
  <c r="F11862" i="1"/>
  <c r="G11862" i="1"/>
  <c r="H11862" i="1"/>
  <c r="F3369" i="1"/>
  <c r="G3369" i="1"/>
  <c r="H3369" i="1"/>
  <c r="F3370" i="1"/>
  <c r="G3370" i="1"/>
  <c r="H3370" i="1"/>
  <c r="F8104" i="1"/>
  <c r="G8104" i="1"/>
  <c r="H8104" i="1"/>
  <c r="F6886" i="1"/>
  <c r="G6886" i="1"/>
  <c r="H6886" i="1"/>
  <c r="F3371" i="1"/>
  <c r="G3371" i="1"/>
  <c r="H3371" i="1"/>
  <c r="F1003" i="1"/>
  <c r="G1003" i="1"/>
  <c r="H1003" i="1"/>
  <c r="F1004" i="1"/>
  <c r="G1004" i="1"/>
  <c r="H1004" i="1"/>
  <c r="F3372" i="1"/>
  <c r="G3372" i="1"/>
  <c r="H3372" i="1"/>
  <c r="F9426" i="1"/>
  <c r="G9426" i="1"/>
  <c r="H9426" i="1"/>
  <c r="F5817" i="1"/>
  <c r="G5817" i="1"/>
  <c r="H5817" i="1"/>
  <c r="F3373" i="1"/>
  <c r="G3373" i="1"/>
  <c r="H3373" i="1"/>
  <c r="F9427" i="1"/>
  <c r="G9427" i="1"/>
  <c r="H9427" i="1"/>
  <c r="F6887" i="1"/>
  <c r="G6887" i="1"/>
  <c r="H6887" i="1"/>
  <c r="F5596" i="1"/>
  <c r="G5596" i="1"/>
  <c r="H5596" i="1"/>
  <c r="F5681" i="1"/>
  <c r="G5681" i="1"/>
  <c r="H5681" i="1"/>
  <c r="F10970" i="1"/>
  <c r="G10970" i="1"/>
  <c r="H10970" i="1"/>
  <c r="F3374" i="1"/>
  <c r="G3374" i="1"/>
  <c r="H3374" i="1"/>
  <c r="F8364" i="1"/>
  <c r="G8364" i="1"/>
  <c r="H8364" i="1"/>
  <c r="F1005" i="1"/>
  <c r="G1005" i="1"/>
  <c r="H1005" i="1"/>
  <c r="F7699" i="1"/>
  <c r="G7699" i="1"/>
  <c r="H7699" i="1"/>
  <c r="F3375" i="1"/>
  <c r="G3375" i="1"/>
  <c r="H3375" i="1"/>
  <c r="F19" i="1"/>
  <c r="G19" i="1"/>
  <c r="H19" i="1"/>
  <c r="F3376" i="1"/>
  <c r="G3376" i="1"/>
  <c r="H3376" i="1"/>
  <c r="F5475" i="1"/>
  <c r="G5475" i="1"/>
  <c r="H5475" i="1"/>
  <c r="F3377" i="1"/>
  <c r="G3377" i="1"/>
  <c r="H3377" i="1"/>
  <c r="F3378" i="1"/>
  <c r="G3378" i="1"/>
  <c r="H3378" i="1"/>
  <c r="F11984" i="1"/>
  <c r="G11984" i="1"/>
  <c r="H11984" i="1"/>
  <c r="F12056" i="1"/>
  <c r="G12056" i="1"/>
  <c r="H12056" i="1"/>
  <c r="F5818" i="1"/>
  <c r="G5818" i="1"/>
  <c r="H5818" i="1"/>
  <c r="F10078" i="1"/>
  <c r="G10078" i="1"/>
  <c r="H10078" i="1"/>
  <c r="F8" i="1"/>
  <c r="G8" i="1"/>
  <c r="H8" i="1"/>
  <c r="F3379" i="1"/>
  <c r="G3379" i="1"/>
  <c r="H3379" i="1"/>
  <c r="F6888" i="1"/>
  <c r="G6888" i="1"/>
  <c r="H6888" i="1"/>
  <c r="F6097" i="1"/>
  <c r="G6097" i="1"/>
  <c r="H6097" i="1"/>
  <c r="F289" i="1"/>
  <c r="G289" i="1"/>
  <c r="H289" i="1"/>
  <c r="F9755" i="1"/>
  <c r="G9755" i="1"/>
  <c r="H9755" i="1"/>
  <c r="F190" i="1"/>
  <c r="G190" i="1"/>
  <c r="H190" i="1"/>
  <c r="F6889" i="1"/>
  <c r="G6889" i="1"/>
  <c r="H6889" i="1"/>
  <c r="F10079" i="1"/>
  <c r="G10079" i="1"/>
  <c r="H10079" i="1"/>
  <c r="F3380" i="1"/>
  <c r="G3380" i="1"/>
  <c r="H3380" i="1"/>
  <c r="F10468" i="1"/>
  <c r="G10468" i="1"/>
  <c r="H10468" i="1"/>
  <c r="F8365" i="1"/>
  <c r="G8365" i="1"/>
  <c r="H8365" i="1"/>
  <c r="F10499" i="1"/>
  <c r="G10499" i="1"/>
  <c r="H10499" i="1"/>
  <c r="F1006" i="1"/>
  <c r="G1006" i="1"/>
  <c r="H1006" i="1"/>
  <c r="F10880" i="1"/>
  <c r="G10880" i="1"/>
  <c r="H10880" i="1"/>
  <c r="F9177" i="1"/>
  <c r="G9177" i="1"/>
  <c r="H9177" i="1"/>
  <c r="F10907" i="1"/>
  <c r="G10907" i="1"/>
  <c r="H10907" i="1"/>
  <c r="F10682" i="1"/>
  <c r="G10682" i="1"/>
  <c r="H10682" i="1"/>
  <c r="F8982" i="1"/>
  <c r="G8982" i="1"/>
  <c r="H8982" i="1"/>
  <c r="F3381" i="1"/>
  <c r="G3381" i="1"/>
  <c r="H3381" i="1"/>
  <c r="F3382" i="1"/>
  <c r="G3382" i="1"/>
  <c r="H3382" i="1"/>
  <c r="F7876" i="1"/>
  <c r="G7876" i="1"/>
  <c r="H7876" i="1"/>
  <c r="F6890" i="1"/>
  <c r="G6890" i="1"/>
  <c r="H6890" i="1"/>
  <c r="F1007" i="1"/>
  <c r="G1007" i="1"/>
  <c r="H1007" i="1"/>
  <c r="F5819" i="1"/>
  <c r="G5819" i="1"/>
  <c r="H5819" i="1"/>
  <c r="F6891" i="1"/>
  <c r="G6891" i="1"/>
  <c r="H6891" i="1"/>
  <c r="F3383" i="1"/>
  <c r="G3383" i="1"/>
  <c r="H3383" i="1"/>
  <c r="F58" i="1"/>
  <c r="G58" i="1"/>
  <c r="H58" i="1"/>
  <c r="F12309" i="1"/>
  <c r="G12309" i="1"/>
  <c r="H12309" i="1"/>
  <c r="F10950" i="1"/>
  <c r="G10950" i="1"/>
  <c r="H10950" i="1"/>
  <c r="F3384" i="1"/>
  <c r="G3384" i="1"/>
  <c r="H3384" i="1"/>
  <c r="F3385" i="1"/>
  <c r="G3385" i="1"/>
  <c r="H3385" i="1"/>
  <c r="F9628" i="1"/>
  <c r="G9628" i="1"/>
  <c r="H9628" i="1"/>
  <c r="F11911" i="1"/>
  <c r="G11911" i="1"/>
  <c r="H11911" i="1"/>
  <c r="F6892" i="1"/>
  <c r="G6892" i="1"/>
  <c r="H6892" i="1"/>
  <c r="F10544" i="1"/>
  <c r="G10544" i="1"/>
  <c r="H10544" i="1"/>
  <c r="F1008" i="1"/>
  <c r="G1008" i="1"/>
  <c r="H1008" i="1"/>
  <c r="F3386" i="1"/>
  <c r="G3386" i="1"/>
  <c r="H3386" i="1"/>
  <c r="F5820" i="1"/>
  <c r="G5820" i="1"/>
  <c r="H5820" i="1"/>
  <c r="F6893" i="1"/>
  <c r="G6893" i="1"/>
  <c r="H6893" i="1"/>
  <c r="F3387" i="1"/>
  <c r="G3387" i="1"/>
  <c r="H3387" i="1"/>
  <c r="F9054" i="1"/>
  <c r="G9054" i="1"/>
  <c r="H9054" i="1"/>
  <c r="F9756" i="1"/>
  <c r="G9756" i="1"/>
  <c r="H9756" i="1"/>
  <c r="F3388" i="1"/>
  <c r="G3388" i="1"/>
  <c r="H3388" i="1"/>
  <c r="F1009" i="1"/>
  <c r="G1009" i="1"/>
  <c r="H1009" i="1"/>
  <c r="F8017" i="1"/>
  <c r="G8017" i="1"/>
  <c r="H8017" i="1"/>
  <c r="F3389" i="1"/>
  <c r="G3389" i="1"/>
  <c r="H3389" i="1"/>
  <c r="F9428" i="1"/>
  <c r="G9428" i="1"/>
  <c r="H9428" i="1"/>
  <c r="F9178" i="1"/>
  <c r="G9178" i="1"/>
  <c r="H9178" i="1"/>
  <c r="F3390" i="1"/>
  <c r="G3390" i="1"/>
  <c r="H3390" i="1"/>
  <c r="F8366" i="1"/>
  <c r="G8366" i="1"/>
  <c r="H8366" i="1"/>
  <c r="F3391" i="1"/>
  <c r="G3391" i="1"/>
  <c r="H3391" i="1"/>
  <c r="F6894" i="1"/>
  <c r="G6894" i="1"/>
  <c r="H6894" i="1"/>
  <c r="F3392" i="1"/>
  <c r="G3392" i="1"/>
  <c r="H3392" i="1"/>
  <c r="F3393" i="1"/>
  <c r="G3393" i="1"/>
  <c r="H3393" i="1"/>
  <c r="F3394" i="1"/>
  <c r="G3394" i="1"/>
  <c r="H3394" i="1"/>
  <c r="F8983" i="1"/>
  <c r="G8983" i="1"/>
  <c r="H8983" i="1"/>
  <c r="F9757" i="1"/>
  <c r="G9757" i="1"/>
  <c r="H9757" i="1"/>
  <c r="F8884" i="1"/>
  <c r="G8884" i="1"/>
  <c r="H8884" i="1"/>
  <c r="F3395" i="1"/>
  <c r="G3395" i="1"/>
  <c r="H3395" i="1"/>
  <c r="F3396" i="1"/>
  <c r="G3396" i="1"/>
  <c r="H3396" i="1"/>
  <c r="F3397" i="1"/>
  <c r="G3397" i="1"/>
  <c r="H3397" i="1"/>
  <c r="F477" i="1"/>
  <c r="G477" i="1"/>
  <c r="H477" i="1"/>
  <c r="F6895" i="1"/>
  <c r="G6895" i="1"/>
  <c r="H6895" i="1"/>
  <c r="F3398" i="1"/>
  <c r="G3398" i="1"/>
  <c r="H3398" i="1"/>
  <c r="F10846" i="1"/>
  <c r="G10846" i="1"/>
  <c r="H10846" i="1"/>
  <c r="F7877" i="1"/>
  <c r="G7877" i="1"/>
  <c r="H7877" i="1"/>
  <c r="F10208" i="1"/>
  <c r="G10208" i="1"/>
  <c r="H10208" i="1"/>
  <c r="F6896" i="1"/>
  <c r="G6896" i="1"/>
  <c r="H6896" i="1"/>
  <c r="F6897" i="1"/>
  <c r="G6897" i="1"/>
  <c r="H6897" i="1"/>
  <c r="F1010" i="1"/>
  <c r="G1010" i="1"/>
  <c r="H1010" i="1"/>
  <c r="F6898" i="1"/>
  <c r="G6898" i="1"/>
  <c r="H6898" i="1"/>
  <c r="F10080" i="1"/>
  <c r="G10080" i="1"/>
  <c r="H10080" i="1"/>
  <c r="F6899" i="1"/>
  <c r="G6899" i="1"/>
  <c r="H6899" i="1"/>
  <c r="F5821" i="1"/>
  <c r="G5821" i="1"/>
  <c r="H5821" i="1"/>
  <c r="F9068" i="1"/>
  <c r="G9068" i="1"/>
  <c r="H9068" i="1"/>
  <c r="F10727" i="1"/>
  <c r="G10727" i="1"/>
  <c r="H10727" i="1"/>
  <c r="F8984" i="1"/>
  <c r="G8984" i="1"/>
  <c r="H8984" i="1"/>
  <c r="F3399" i="1"/>
  <c r="G3399" i="1"/>
  <c r="H3399" i="1"/>
  <c r="F3400" i="1"/>
  <c r="G3400" i="1"/>
  <c r="H3400" i="1"/>
  <c r="F6900" i="1"/>
  <c r="G6900" i="1"/>
  <c r="H6900" i="1"/>
  <c r="F11354" i="1"/>
  <c r="G11354" i="1"/>
  <c r="H11354" i="1"/>
  <c r="F11940" i="1"/>
  <c r="G11940" i="1"/>
  <c r="H11940" i="1"/>
  <c r="F3401" i="1"/>
  <c r="G3401" i="1"/>
  <c r="H3401" i="1"/>
  <c r="F11849" i="1"/>
  <c r="G11849" i="1"/>
  <c r="H11849" i="1"/>
  <c r="F6901" i="1"/>
  <c r="G6901" i="1"/>
  <c r="H6901" i="1"/>
  <c r="F11951" i="1"/>
  <c r="G11951" i="1"/>
  <c r="H11951" i="1"/>
  <c r="F1011" i="1"/>
  <c r="G1011" i="1"/>
  <c r="H1011" i="1"/>
  <c r="F3402" i="1"/>
  <c r="G3402" i="1"/>
  <c r="H3402" i="1"/>
  <c r="F8813" i="1"/>
  <c r="G8813" i="1"/>
  <c r="H8813" i="1"/>
  <c r="F9179" i="1"/>
  <c r="G9179" i="1"/>
  <c r="H9179" i="1"/>
  <c r="F6902" i="1"/>
  <c r="G6902" i="1"/>
  <c r="H6902" i="1"/>
  <c r="F3403" i="1"/>
  <c r="G3403" i="1"/>
  <c r="H3403" i="1"/>
  <c r="F3404" i="1"/>
  <c r="G3404" i="1"/>
  <c r="H3404" i="1"/>
  <c r="F1012" i="1"/>
  <c r="G1012" i="1"/>
  <c r="H1012" i="1"/>
  <c r="F1013" i="1"/>
  <c r="G1013" i="1"/>
  <c r="H1013" i="1"/>
  <c r="F11584" i="1"/>
  <c r="G11584" i="1"/>
  <c r="H11584" i="1"/>
  <c r="F3405" i="1"/>
  <c r="G3405" i="1"/>
  <c r="H3405" i="1"/>
  <c r="F9590" i="1"/>
  <c r="G9590" i="1"/>
  <c r="H9590" i="1"/>
  <c r="F7878" i="1"/>
  <c r="G7878" i="1"/>
  <c r="H7878" i="1"/>
  <c r="F3406" i="1"/>
  <c r="G3406" i="1"/>
  <c r="H3406" i="1"/>
  <c r="F3407" i="1"/>
  <c r="G3407" i="1"/>
  <c r="H3407" i="1"/>
  <c r="F3408" i="1"/>
  <c r="G3408" i="1"/>
  <c r="H3408" i="1"/>
  <c r="F3409" i="1"/>
  <c r="G3409" i="1"/>
  <c r="H3409" i="1"/>
  <c r="F1014" i="1"/>
  <c r="G1014" i="1"/>
  <c r="H1014" i="1"/>
  <c r="F8367" i="1"/>
  <c r="G8367" i="1"/>
  <c r="H8367" i="1"/>
  <c r="F6903" i="1"/>
  <c r="G6903" i="1"/>
  <c r="H6903" i="1"/>
  <c r="F478" i="1"/>
  <c r="G478" i="1"/>
  <c r="H478" i="1"/>
  <c r="F3410" i="1"/>
  <c r="G3410" i="1"/>
  <c r="H3410" i="1"/>
  <c r="F9377" i="1"/>
  <c r="G9377" i="1"/>
  <c r="H9377" i="1"/>
  <c r="F3411" i="1"/>
  <c r="G3411" i="1"/>
  <c r="H3411" i="1"/>
  <c r="F11769" i="1"/>
  <c r="G11769" i="1"/>
  <c r="H11769" i="1"/>
  <c r="F3412" i="1"/>
  <c r="G3412" i="1"/>
  <c r="H3412" i="1"/>
  <c r="F3413" i="1"/>
  <c r="G3413" i="1"/>
  <c r="H3413" i="1"/>
  <c r="F9877" i="1"/>
  <c r="G9877" i="1"/>
  <c r="H9877" i="1"/>
  <c r="F10936" i="1"/>
  <c r="G10936" i="1"/>
  <c r="H10936" i="1"/>
  <c r="F8745" i="1"/>
  <c r="G8745" i="1"/>
  <c r="H8745" i="1"/>
  <c r="F3414" i="1"/>
  <c r="G3414" i="1"/>
  <c r="H3414" i="1"/>
  <c r="F9467" i="1"/>
  <c r="G9467" i="1"/>
  <c r="H9467" i="1"/>
  <c r="F3415" i="1"/>
  <c r="G3415" i="1"/>
  <c r="H3415" i="1"/>
  <c r="F10139" i="1"/>
  <c r="G10139" i="1"/>
  <c r="H10139" i="1"/>
  <c r="F8885" i="1"/>
  <c r="G8885" i="1"/>
  <c r="H8885" i="1"/>
  <c r="F7879" i="1"/>
  <c r="G7879" i="1"/>
  <c r="H7879" i="1"/>
  <c r="F3416" i="1"/>
  <c r="G3416" i="1"/>
  <c r="H3416" i="1"/>
  <c r="F5822" i="1"/>
  <c r="G5822" i="1"/>
  <c r="H5822" i="1"/>
  <c r="F3417" i="1"/>
  <c r="G3417" i="1"/>
  <c r="H3417" i="1"/>
  <c r="F11462" i="1"/>
  <c r="G11462" i="1"/>
  <c r="H11462" i="1"/>
  <c r="F7650" i="1"/>
  <c r="G7650" i="1"/>
  <c r="H7650" i="1"/>
  <c r="F3418" i="1"/>
  <c r="G3418" i="1"/>
  <c r="H3418" i="1"/>
  <c r="F6904" i="1"/>
  <c r="G6904" i="1"/>
  <c r="H6904" i="1"/>
  <c r="F3419" i="1"/>
  <c r="G3419" i="1"/>
  <c r="H3419" i="1"/>
  <c r="F3420" i="1"/>
  <c r="G3420" i="1"/>
  <c r="H3420" i="1"/>
  <c r="F3421" i="1"/>
  <c r="G3421" i="1"/>
  <c r="H3421" i="1"/>
  <c r="F6905" i="1"/>
  <c r="G6905" i="1"/>
  <c r="H6905" i="1"/>
  <c r="F9504" i="1"/>
  <c r="G9504" i="1"/>
  <c r="H9504" i="1"/>
  <c r="F3422" i="1"/>
  <c r="G3422" i="1"/>
  <c r="H3422" i="1"/>
  <c r="F3423" i="1"/>
  <c r="G3423" i="1"/>
  <c r="H3423" i="1"/>
  <c r="F20" i="1"/>
  <c r="G20" i="1"/>
  <c r="H20" i="1"/>
  <c r="F3424" i="1"/>
  <c r="G3424" i="1"/>
  <c r="H3424" i="1"/>
  <c r="F3425" i="1"/>
  <c r="G3425" i="1"/>
  <c r="H3425" i="1"/>
  <c r="F3426" i="1"/>
  <c r="G3426" i="1"/>
  <c r="H3426" i="1"/>
  <c r="F11047" i="1"/>
  <c r="G11047" i="1"/>
  <c r="H11047" i="1"/>
  <c r="F6906" i="1"/>
  <c r="G6906" i="1"/>
  <c r="H6906" i="1"/>
  <c r="F3427" i="1"/>
  <c r="G3427" i="1"/>
  <c r="H3427" i="1"/>
  <c r="F3428" i="1"/>
  <c r="G3428" i="1"/>
  <c r="H3428" i="1"/>
  <c r="F11129" i="1"/>
  <c r="G11129" i="1"/>
  <c r="H11129" i="1"/>
  <c r="F7880" i="1"/>
  <c r="G7880" i="1"/>
  <c r="H7880" i="1"/>
  <c r="F3429" i="1"/>
  <c r="G3429" i="1"/>
  <c r="H3429" i="1"/>
  <c r="F7973" i="1"/>
  <c r="G7973" i="1"/>
  <c r="H7973" i="1"/>
  <c r="F3430" i="1"/>
  <c r="G3430" i="1"/>
  <c r="H3430" i="1"/>
  <c r="F3431" i="1"/>
  <c r="G3431" i="1"/>
  <c r="H3431" i="1"/>
  <c r="F6907" i="1"/>
  <c r="G6907" i="1"/>
  <c r="H6907" i="1"/>
  <c r="F7576" i="1"/>
  <c r="G7576" i="1"/>
  <c r="H7576" i="1"/>
  <c r="F3432" i="1"/>
  <c r="G3432" i="1"/>
  <c r="H3432" i="1"/>
  <c r="F9957" i="1"/>
  <c r="G9957" i="1"/>
  <c r="H9957" i="1"/>
  <c r="F10081" i="1"/>
  <c r="G10081" i="1"/>
  <c r="H10081" i="1"/>
  <c r="F9505" i="1"/>
  <c r="G9505" i="1"/>
  <c r="H9505" i="1"/>
  <c r="F9591" i="1"/>
  <c r="G9591" i="1"/>
  <c r="H9591" i="1"/>
  <c r="F8018" i="1"/>
  <c r="G8018" i="1"/>
  <c r="H8018" i="1"/>
  <c r="F3433" i="1"/>
  <c r="G3433" i="1"/>
  <c r="H3433" i="1"/>
  <c r="F3434" i="1"/>
  <c r="G3434" i="1"/>
  <c r="H3434" i="1"/>
  <c r="F8639" i="1"/>
  <c r="G8639" i="1"/>
  <c r="H8639" i="1"/>
  <c r="F3435" i="1"/>
  <c r="G3435" i="1"/>
  <c r="H3435" i="1"/>
  <c r="F8368" i="1"/>
  <c r="G8368" i="1"/>
  <c r="H8368" i="1"/>
  <c r="F10825" i="1"/>
  <c r="G10825" i="1"/>
  <c r="H10825" i="1"/>
  <c r="F5823" i="1"/>
  <c r="G5823" i="1"/>
  <c r="H5823" i="1"/>
  <c r="F6908" i="1"/>
  <c r="G6908" i="1"/>
  <c r="H6908" i="1"/>
  <c r="F6909" i="1"/>
  <c r="G6909" i="1"/>
  <c r="H6909" i="1"/>
  <c r="F11065" i="1"/>
  <c r="G11065" i="1"/>
  <c r="H11065" i="1"/>
  <c r="F3436" i="1"/>
  <c r="G3436" i="1"/>
  <c r="H3436" i="1"/>
  <c r="F6910" i="1"/>
  <c r="G6910" i="1"/>
  <c r="H6910" i="1"/>
  <c r="F9180" i="1"/>
  <c r="G9180" i="1"/>
  <c r="H9180" i="1"/>
  <c r="F6123" i="1"/>
  <c r="G6123" i="1"/>
  <c r="H6123" i="1"/>
  <c r="F10082" i="1"/>
  <c r="G10082" i="1"/>
  <c r="H10082" i="1"/>
  <c r="F8369" i="1"/>
  <c r="G8369" i="1"/>
  <c r="H8369" i="1"/>
  <c r="F8764" i="1"/>
  <c r="G8764" i="1"/>
  <c r="H8764" i="1"/>
  <c r="F3437" i="1"/>
  <c r="G3437" i="1"/>
  <c r="H3437" i="1"/>
  <c r="F6911" i="1"/>
  <c r="G6911" i="1"/>
  <c r="H6911" i="1"/>
  <c r="F11154" i="1"/>
  <c r="G11154" i="1"/>
  <c r="H11154" i="1"/>
  <c r="F3438" i="1"/>
  <c r="G3438" i="1"/>
  <c r="H3438" i="1"/>
  <c r="F10715" i="1"/>
  <c r="G10715" i="1"/>
  <c r="H10715" i="1"/>
  <c r="F6912" i="1"/>
  <c r="G6912" i="1"/>
  <c r="H6912" i="1"/>
  <c r="F6913" i="1"/>
  <c r="G6913" i="1"/>
  <c r="H6913" i="1"/>
  <c r="F6914" i="1"/>
  <c r="G6914" i="1"/>
  <c r="H6914" i="1"/>
  <c r="F9181" i="1"/>
  <c r="G9181" i="1"/>
  <c r="H9181" i="1"/>
  <c r="F7881" i="1"/>
  <c r="G7881" i="1"/>
  <c r="H7881" i="1"/>
  <c r="F9182" i="1"/>
  <c r="G9182" i="1"/>
  <c r="H9182" i="1"/>
  <c r="F1015" i="1"/>
  <c r="G1015" i="1"/>
  <c r="H1015" i="1"/>
  <c r="F11835" i="1"/>
  <c r="G11835" i="1"/>
  <c r="H11835" i="1"/>
  <c r="F5498" i="1"/>
  <c r="G5498" i="1"/>
  <c r="H5498" i="1"/>
  <c r="F3439" i="1"/>
  <c r="G3439" i="1"/>
  <c r="H3439" i="1"/>
  <c r="F6915" i="1"/>
  <c r="G6915" i="1"/>
  <c r="H6915" i="1"/>
  <c r="F3440" i="1"/>
  <c r="G3440" i="1"/>
  <c r="H3440" i="1"/>
  <c r="F10314" i="1"/>
  <c r="G10314" i="1"/>
  <c r="H10314" i="1"/>
  <c r="F6916" i="1"/>
  <c r="G6916" i="1"/>
  <c r="H6916" i="1"/>
  <c r="F3441" i="1"/>
  <c r="G3441" i="1"/>
  <c r="H3441" i="1"/>
  <c r="F3442" i="1"/>
  <c r="G3442" i="1"/>
  <c r="H3442" i="1"/>
  <c r="F10506" i="1"/>
  <c r="G10506" i="1"/>
  <c r="H10506" i="1"/>
  <c r="F3443" i="1"/>
  <c r="G3443" i="1"/>
  <c r="H3443" i="1"/>
  <c r="F3444" i="1"/>
  <c r="G3444" i="1"/>
  <c r="H3444" i="1"/>
  <c r="F3445" i="1"/>
  <c r="G3445" i="1"/>
  <c r="H3445" i="1"/>
  <c r="F3446" i="1"/>
  <c r="G3446" i="1"/>
  <c r="H3446" i="1"/>
  <c r="F9183" i="1"/>
  <c r="G9183" i="1"/>
  <c r="H9183" i="1"/>
  <c r="F11306" i="1"/>
  <c r="G11306" i="1"/>
  <c r="H11306" i="1"/>
  <c r="F11426" i="1"/>
  <c r="G11426" i="1"/>
  <c r="H11426" i="1"/>
  <c r="F3447" i="1"/>
  <c r="G3447" i="1"/>
  <c r="H3447" i="1"/>
  <c r="F6917" i="1"/>
  <c r="G6917" i="1"/>
  <c r="H6917" i="1"/>
  <c r="F3448" i="1"/>
  <c r="G3448" i="1"/>
  <c r="H3448" i="1"/>
  <c r="F3449" i="1"/>
  <c r="G3449" i="1"/>
  <c r="H3449" i="1"/>
  <c r="F10110" i="1"/>
  <c r="G10110" i="1"/>
  <c r="H10110" i="1"/>
  <c r="F3450" i="1"/>
  <c r="G3450" i="1"/>
  <c r="H3450" i="1"/>
  <c r="F7717" i="1"/>
  <c r="G7717" i="1"/>
  <c r="H7717" i="1"/>
  <c r="F5824" i="1"/>
  <c r="G5824" i="1"/>
  <c r="H5824" i="1"/>
  <c r="F9758" i="1"/>
  <c r="G9758" i="1"/>
  <c r="H9758" i="1"/>
  <c r="F10083" i="1"/>
  <c r="G10083" i="1"/>
  <c r="H10083" i="1"/>
  <c r="F3451" i="1"/>
  <c r="G3451" i="1"/>
  <c r="H3451" i="1"/>
  <c r="F1016" i="1"/>
  <c r="G1016" i="1"/>
  <c r="H1016" i="1"/>
  <c r="F11432" i="1"/>
  <c r="G11432" i="1"/>
  <c r="H11432" i="1"/>
  <c r="F3452" i="1"/>
  <c r="G3452" i="1"/>
  <c r="H3452" i="1"/>
  <c r="F3453" i="1"/>
  <c r="G3453" i="1"/>
  <c r="H3453" i="1"/>
  <c r="F10527" i="1"/>
  <c r="G10527" i="1"/>
  <c r="H10527" i="1"/>
  <c r="F479" i="1"/>
  <c r="G479" i="1"/>
  <c r="H479" i="1"/>
  <c r="F3454" i="1"/>
  <c r="G3454" i="1"/>
  <c r="H3454" i="1"/>
  <c r="F6918" i="1"/>
  <c r="G6918" i="1"/>
  <c r="H6918" i="1"/>
  <c r="F1017" i="1"/>
  <c r="G1017" i="1"/>
  <c r="H1017" i="1"/>
  <c r="F12271" i="1"/>
  <c r="G12271" i="1"/>
  <c r="H12271" i="1"/>
  <c r="F6919" i="1"/>
  <c r="G6919" i="1"/>
  <c r="H6919" i="1"/>
  <c r="F3455" i="1"/>
  <c r="G3455" i="1"/>
  <c r="H3455" i="1"/>
  <c r="F11454" i="1"/>
  <c r="G11454" i="1"/>
  <c r="H11454" i="1"/>
  <c r="F91" i="1"/>
  <c r="G91" i="1"/>
  <c r="H91" i="1"/>
  <c r="F9955" i="1"/>
  <c r="G9955" i="1"/>
  <c r="H9955" i="1"/>
  <c r="F3456" i="1"/>
  <c r="G3456" i="1"/>
  <c r="H3456" i="1"/>
  <c r="F7592" i="1"/>
  <c r="G7592" i="1"/>
  <c r="H7592" i="1"/>
  <c r="F3457" i="1"/>
  <c r="G3457" i="1"/>
  <c r="H3457" i="1"/>
  <c r="F3458" i="1"/>
  <c r="G3458" i="1"/>
  <c r="H3458" i="1"/>
  <c r="F3459" i="1"/>
  <c r="G3459" i="1"/>
  <c r="H3459" i="1"/>
  <c r="F3460" i="1"/>
  <c r="G3460" i="1"/>
  <c r="H3460" i="1"/>
  <c r="F3461" i="1"/>
  <c r="G3461" i="1"/>
  <c r="H3461" i="1"/>
  <c r="F8608" i="1"/>
  <c r="G8608" i="1"/>
  <c r="H8608" i="1"/>
  <c r="F3462" i="1"/>
  <c r="G3462" i="1"/>
  <c r="H3462" i="1"/>
  <c r="F11369" i="1"/>
  <c r="G11369" i="1"/>
  <c r="H11369" i="1"/>
  <c r="F1018" i="1"/>
  <c r="G1018" i="1"/>
  <c r="H1018" i="1"/>
  <c r="F7651" i="1"/>
  <c r="G7651" i="1"/>
  <c r="H7651" i="1"/>
  <c r="F10916" i="1"/>
  <c r="G10916" i="1"/>
  <c r="H10916" i="1"/>
  <c r="F6124" i="1"/>
  <c r="G6124" i="1"/>
  <c r="H6124" i="1"/>
  <c r="F10270" i="1"/>
  <c r="G10270" i="1"/>
  <c r="H10270" i="1"/>
  <c r="F10140" i="1"/>
  <c r="G10140" i="1"/>
  <c r="H10140" i="1"/>
  <c r="F9069" i="1"/>
  <c r="G9069" i="1"/>
  <c r="H9069" i="1"/>
  <c r="F3463" i="1"/>
  <c r="G3463" i="1"/>
  <c r="H3463" i="1"/>
  <c r="F7735" i="1"/>
  <c r="G7735" i="1"/>
  <c r="H7735" i="1"/>
  <c r="F3464" i="1"/>
  <c r="G3464" i="1"/>
  <c r="H3464" i="1"/>
  <c r="F10838" i="1"/>
  <c r="G10838" i="1"/>
  <c r="H10838" i="1"/>
  <c r="F9485" i="1"/>
  <c r="G9485" i="1"/>
  <c r="H9485" i="1"/>
  <c r="F12266" i="1"/>
  <c r="G12266" i="1"/>
  <c r="H12266" i="1"/>
  <c r="F6920" i="1"/>
  <c r="G6920" i="1"/>
  <c r="H6920" i="1"/>
  <c r="F6194" i="1"/>
  <c r="G6194" i="1"/>
  <c r="H6194" i="1"/>
  <c r="F3465" i="1"/>
  <c r="G3465" i="1"/>
  <c r="H3465" i="1"/>
  <c r="F6921" i="1"/>
  <c r="G6921" i="1"/>
  <c r="H6921" i="1"/>
  <c r="F5825" i="1"/>
  <c r="G5825" i="1"/>
  <c r="H5825" i="1"/>
  <c r="F1019" i="1"/>
  <c r="G1019" i="1"/>
  <c r="H1019" i="1"/>
  <c r="F5826" i="1"/>
  <c r="G5826" i="1"/>
  <c r="H5826" i="1"/>
  <c r="F8370" i="1"/>
  <c r="G8370" i="1"/>
  <c r="H8370" i="1"/>
  <c r="F12199" i="1"/>
  <c r="G12199" i="1"/>
  <c r="H12199" i="1"/>
  <c r="F8371" i="1"/>
  <c r="G8371" i="1"/>
  <c r="H8371" i="1"/>
  <c r="F3466" i="1"/>
  <c r="G3466" i="1"/>
  <c r="H3466" i="1"/>
  <c r="F3467" i="1"/>
  <c r="G3467" i="1"/>
  <c r="H3467" i="1"/>
  <c r="F6922" i="1"/>
  <c r="G6922" i="1"/>
  <c r="H6922" i="1"/>
  <c r="F6923" i="1"/>
  <c r="G6923" i="1"/>
  <c r="H6923" i="1"/>
  <c r="F7882" i="1"/>
  <c r="G7882" i="1"/>
  <c r="H7882" i="1"/>
  <c r="F3468" i="1"/>
  <c r="G3468" i="1"/>
  <c r="H3468" i="1"/>
  <c r="F5412" i="1"/>
  <c r="G5412" i="1"/>
  <c r="H5412" i="1"/>
  <c r="F6924" i="1"/>
  <c r="G6924" i="1"/>
  <c r="H6924" i="1"/>
  <c r="F480" i="1"/>
  <c r="G480" i="1"/>
  <c r="H480" i="1"/>
  <c r="F3469" i="1"/>
  <c r="G3469" i="1"/>
  <c r="H3469" i="1"/>
  <c r="F3470" i="1"/>
  <c r="G3470" i="1"/>
  <c r="H3470" i="1"/>
  <c r="F5827" i="1"/>
  <c r="G5827" i="1"/>
  <c r="H5827" i="1"/>
  <c r="F6925" i="1"/>
  <c r="G6925" i="1"/>
  <c r="H6925" i="1"/>
  <c r="F3471" i="1"/>
  <c r="G3471" i="1"/>
  <c r="H3471" i="1"/>
  <c r="F10495" i="1"/>
  <c r="G10495" i="1"/>
  <c r="H10495" i="1"/>
  <c r="F3472" i="1"/>
  <c r="G3472" i="1"/>
  <c r="H3472" i="1"/>
  <c r="F290" i="1"/>
  <c r="G290" i="1"/>
  <c r="H290" i="1"/>
  <c r="F9410" i="1"/>
  <c r="G9410" i="1"/>
  <c r="H9410" i="1"/>
  <c r="F10283" i="1"/>
  <c r="G10283" i="1"/>
  <c r="H10283" i="1"/>
  <c r="F1020" i="1"/>
  <c r="G1020" i="1"/>
  <c r="H1020" i="1"/>
  <c r="F12013" i="1"/>
  <c r="G12013" i="1"/>
  <c r="H12013" i="1"/>
  <c r="F3473" i="1"/>
  <c r="G3473" i="1"/>
  <c r="H3473" i="1"/>
  <c r="F5828" i="1"/>
  <c r="G5828" i="1"/>
  <c r="H5828" i="1"/>
  <c r="F3474" i="1"/>
  <c r="G3474" i="1"/>
  <c r="H3474" i="1"/>
  <c r="F3475" i="1"/>
  <c r="G3475" i="1"/>
  <c r="H3475" i="1"/>
  <c r="F3476" i="1"/>
  <c r="G3476" i="1"/>
  <c r="H3476" i="1"/>
  <c r="F3477" i="1"/>
  <c r="G3477" i="1"/>
  <c r="H3477" i="1"/>
  <c r="F3478" i="1"/>
  <c r="G3478" i="1"/>
  <c r="H3478" i="1"/>
  <c r="F3479" i="1"/>
  <c r="G3479" i="1"/>
  <c r="H3479" i="1"/>
  <c r="F11496" i="1"/>
  <c r="G11496" i="1"/>
  <c r="H11496" i="1"/>
  <c r="F10565" i="1"/>
  <c r="G10565" i="1"/>
  <c r="H10565" i="1"/>
  <c r="F12158" i="1"/>
  <c r="G12158" i="1"/>
  <c r="H12158" i="1"/>
  <c r="F9958" i="1"/>
  <c r="G9958" i="1"/>
  <c r="H9958" i="1"/>
  <c r="F9592" i="1"/>
  <c r="G9592" i="1"/>
  <c r="H9592" i="1"/>
  <c r="F1021" i="1"/>
  <c r="G1021" i="1"/>
  <c r="H1021" i="1"/>
  <c r="F8372" i="1"/>
  <c r="G8372" i="1"/>
  <c r="H8372" i="1"/>
  <c r="F8373" i="1"/>
  <c r="G8373" i="1"/>
  <c r="H8373" i="1"/>
  <c r="F191" i="1"/>
  <c r="G191" i="1"/>
  <c r="H191" i="1"/>
  <c r="F3480" i="1"/>
  <c r="G3480" i="1"/>
  <c r="H3480" i="1"/>
  <c r="F8019" i="1"/>
  <c r="G8019" i="1"/>
  <c r="H8019" i="1"/>
  <c r="F9759" i="1"/>
  <c r="G9759" i="1"/>
  <c r="H9759" i="1"/>
  <c r="F3481" i="1"/>
  <c r="G3481" i="1"/>
  <c r="H3481" i="1"/>
  <c r="F3482" i="1"/>
  <c r="G3482" i="1"/>
  <c r="H3482" i="1"/>
  <c r="F3483" i="1"/>
  <c r="G3483" i="1"/>
  <c r="H3483" i="1"/>
  <c r="F3484" i="1"/>
  <c r="G3484" i="1"/>
  <c r="H3484" i="1"/>
  <c r="F5476" i="1"/>
  <c r="G5476" i="1"/>
  <c r="H5476" i="1"/>
  <c r="F3485" i="1"/>
  <c r="G3485" i="1"/>
  <c r="H3485" i="1"/>
  <c r="F5394" i="1"/>
  <c r="G5394" i="1"/>
  <c r="H5394" i="1"/>
  <c r="F3486" i="1"/>
  <c r="G3486" i="1"/>
  <c r="H3486" i="1"/>
  <c r="F10385" i="1"/>
  <c r="G10385" i="1"/>
  <c r="H10385" i="1"/>
  <c r="F7883" i="1"/>
  <c r="G7883" i="1"/>
  <c r="H7883" i="1"/>
  <c r="F3487" i="1"/>
  <c r="G3487" i="1"/>
  <c r="H3487" i="1"/>
  <c r="F3488" i="1"/>
  <c r="G3488" i="1"/>
  <c r="H3488" i="1"/>
  <c r="F1022" i="1"/>
  <c r="G1022" i="1"/>
  <c r="H1022" i="1"/>
  <c r="F6926" i="1"/>
  <c r="G6926" i="1"/>
  <c r="H6926" i="1"/>
  <c r="F6927" i="1"/>
  <c r="G6927" i="1"/>
  <c r="H6927" i="1"/>
  <c r="F10728" i="1"/>
  <c r="G10728" i="1"/>
  <c r="H10728" i="1"/>
  <c r="F10729" i="1"/>
  <c r="G10729" i="1"/>
  <c r="H10729" i="1"/>
  <c r="F9404" i="1"/>
  <c r="G9404" i="1"/>
  <c r="H9404" i="1"/>
  <c r="F5402" i="1"/>
  <c r="G5402" i="1"/>
  <c r="H5402" i="1"/>
  <c r="F3489" i="1"/>
  <c r="G3489" i="1"/>
  <c r="H3489" i="1"/>
  <c r="F3490" i="1"/>
  <c r="G3490" i="1"/>
  <c r="H3490" i="1"/>
  <c r="F10363" i="1"/>
  <c r="G10363" i="1"/>
  <c r="H10363" i="1"/>
  <c r="F8374" i="1"/>
  <c r="G8374" i="1"/>
  <c r="H8374" i="1"/>
  <c r="F1023" i="1"/>
  <c r="G1023" i="1"/>
  <c r="H1023" i="1"/>
  <c r="F3491" i="1"/>
  <c r="G3491" i="1"/>
  <c r="H3491" i="1"/>
  <c r="F9934" i="1"/>
  <c r="G9934" i="1"/>
  <c r="H9934" i="1"/>
  <c r="F12028" i="1"/>
  <c r="G12028" i="1"/>
  <c r="H12028" i="1"/>
  <c r="F9760" i="1"/>
  <c r="G9760" i="1"/>
  <c r="H9760" i="1"/>
  <c r="F6928" i="1"/>
  <c r="G6928" i="1"/>
  <c r="H6928" i="1"/>
  <c r="F11848" i="1"/>
  <c r="G11848" i="1"/>
  <c r="H11848" i="1"/>
  <c r="F8746" i="1"/>
  <c r="G8746" i="1"/>
  <c r="H8746" i="1"/>
  <c r="F3492" i="1"/>
  <c r="G3492" i="1"/>
  <c r="H3492" i="1"/>
  <c r="F5829" i="1"/>
  <c r="G5829" i="1"/>
  <c r="H5829" i="1"/>
  <c r="F6195" i="1"/>
  <c r="G6195" i="1"/>
  <c r="H6195" i="1"/>
  <c r="F6929" i="1"/>
  <c r="G6929" i="1"/>
  <c r="H6929" i="1"/>
  <c r="F11413" i="1"/>
  <c r="G11413" i="1"/>
  <c r="H11413" i="1"/>
  <c r="F1024" i="1"/>
  <c r="G1024" i="1"/>
  <c r="H1024" i="1"/>
  <c r="F10847" i="1"/>
  <c r="G10847" i="1"/>
  <c r="H10847" i="1"/>
  <c r="F3493" i="1"/>
  <c r="G3493" i="1"/>
  <c r="H3493" i="1"/>
  <c r="F10545" i="1"/>
  <c r="G10545" i="1"/>
  <c r="H10545" i="1"/>
  <c r="F3494" i="1"/>
  <c r="G3494" i="1"/>
  <c r="H3494" i="1"/>
  <c r="F9353" i="1"/>
  <c r="G9353" i="1"/>
  <c r="H9353" i="1"/>
  <c r="F3495" i="1"/>
  <c r="G3495" i="1"/>
  <c r="H3495" i="1"/>
  <c r="F6930" i="1"/>
  <c r="G6930" i="1"/>
  <c r="H6930" i="1"/>
  <c r="F3496" i="1"/>
  <c r="G3496" i="1"/>
  <c r="H3496" i="1"/>
  <c r="F1025" i="1"/>
  <c r="G1025" i="1"/>
  <c r="H1025" i="1"/>
  <c r="F11464" i="1"/>
  <c r="G11464" i="1"/>
  <c r="H11464" i="1"/>
  <c r="F6931" i="1"/>
  <c r="G6931" i="1"/>
  <c r="H6931" i="1"/>
  <c r="F3497" i="1"/>
  <c r="G3497" i="1"/>
  <c r="H3497" i="1"/>
  <c r="F12156" i="1"/>
  <c r="G12156" i="1"/>
  <c r="H12156" i="1"/>
  <c r="F3498" i="1"/>
  <c r="G3498" i="1"/>
  <c r="H3498" i="1"/>
  <c r="F12207" i="1"/>
  <c r="G12207" i="1"/>
  <c r="H12207" i="1"/>
  <c r="F5982" i="1"/>
  <c r="G5982" i="1"/>
  <c r="H5982" i="1"/>
  <c r="F1026" i="1"/>
  <c r="G1026" i="1"/>
  <c r="H1026" i="1"/>
  <c r="F481" i="1"/>
  <c r="G481" i="1"/>
  <c r="H481" i="1"/>
  <c r="F11325" i="1"/>
  <c r="G11325" i="1"/>
  <c r="H11325" i="1"/>
  <c r="F3499" i="1"/>
  <c r="G3499" i="1"/>
  <c r="H3499" i="1"/>
  <c r="F5489" i="1"/>
  <c r="G5489" i="1"/>
  <c r="H5489" i="1"/>
  <c r="F3500" i="1"/>
  <c r="G3500" i="1"/>
  <c r="H3500" i="1"/>
  <c r="F3501" i="1"/>
  <c r="G3501" i="1"/>
  <c r="H3501" i="1"/>
  <c r="F3502" i="1"/>
  <c r="G3502" i="1"/>
  <c r="H3502" i="1"/>
  <c r="F6932" i="1"/>
  <c r="G6932" i="1"/>
  <c r="H6932" i="1"/>
  <c r="F3503" i="1"/>
  <c r="G3503" i="1"/>
  <c r="H3503" i="1"/>
  <c r="F3504" i="1"/>
  <c r="G3504" i="1"/>
  <c r="H3504" i="1"/>
  <c r="F11525" i="1"/>
  <c r="G11525" i="1"/>
  <c r="H11525" i="1"/>
  <c r="F3505" i="1"/>
  <c r="G3505" i="1"/>
  <c r="H3505" i="1"/>
  <c r="F3506" i="1"/>
  <c r="G3506" i="1"/>
  <c r="H3506" i="1"/>
  <c r="F9761" i="1"/>
  <c r="G9761" i="1"/>
  <c r="H9761" i="1"/>
  <c r="F11881" i="1"/>
  <c r="G11881" i="1"/>
  <c r="H11881" i="1"/>
  <c r="F3507" i="1"/>
  <c r="G3507" i="1"/>
  <c r="H3507" i="1"/>
  <c r="F5830" i="1"/>
  <c r="G5830" i="1"/>
  <c r="H5830" i="1"/>
  <c r="F3508" i="1"/>
  <c r="G3508" i="1"/>
  <c r="H3508" i="1"/>
  <c r="F11056" i="1"/>
  <c r="G11056" i="1"/>
  <c r="H11056" i="1"/>
  <c r="F1027" i="1"/>
  <c r="G1027" i="1"/>
  <c r="H1027" i="1"/>
  <c r="F10400" i="1"/>
  <c r="G10400" i="1"/>
  <c r="H10400" i="1"/>
  <c r="F482" i="1"/>
  <c r="G482" i="1"/>
  <c r="H482" i="1"/>
  <c r="F6933" i="1"/>
  <c r="G6933" i="1"/>
  <c r="H6933" i="1"/>
  <c r="F1028" i="1"/>
  <c r="G1028" i="1"/>
  <c r="H1028" i="1"/>
  <c r="F6088" i="1"/>
  <c r="G6088" i="1"/>
  <c r="H6088" i="1"/>
  <c r="F8375" i="1"/>
  <c r="G8375" i="1"/>
  <c r="H8375" i="1"/>
  <c r="F10303" i="1"/>
  <c r="G10303" i="1"/>
  <c r="H10303" i="1"/>
  <c r="F291" i="1"/>
  <c r="G291" i="1"/>
  <c r="H291" i="1"/>
  <c r="F3509" i="1"/>
  <c r="G3509" i="1"/>
  <c r="H3509" i="1"/>
  <c r="F3510" i="1"/>
  <c r="G3510" i="1"/>
  <c r="H3510" i="1"/>
  <c r="F3511" i="1"/>
  <c r="G3511" i="1"/>
  <c r="H3511" i="1"/>
  <c r="F3512" i="1"/>
  <c r="G3512" i="1"/>
  <c r="H3512" i="1"/>
  <c r="F9184" i="1"/>
  <c r="G9184" i="1"/>
  <c r="H9184" i="1"/>
  <c r="F11812" i="1"/>
  <c r="G11812" i="1"/>
  <c r="H11812" i="1"/>
  <c r="F6934" i="1"/>
  <c r="G6934" i="1"/>
  <c r="H6934" i="1"/>
  <c r="F3513" i="1"/>
  <c r="G3513" i="1"/>
  <c r="H3513" i="1"/>
  <c r="F3514" i="1"/>
  <c r="G3514" i="1"/>
  <c r="H3514" i="1"/>
  <c r="F9879" i="1"/>
  <c r="G9879" i="1"/>
  <c r="H9879" i="1"/>
  <c r="F3515" i="1"/>
  <c r="G3515" i="1"/>
  <c r="H3515" i="1"/>
  <c r="F3516" i="1"/>
  <c r="G3516" i="1"/>
  <c r="H3516" i="1"/>
  <c r="F1029" i="1"/>
  <c r="G1029" i="1"/>
  <c r="H1029" i="1"/>
  <c r="F5597" i="1"/>
  <c r="G5597" i="1"/>
  <c r="H5597" i="1"/>
  <c r="F6935" i="1"/>
  <c r="G6935" i="1"/>
  <c r="H6935" i="1"/>
  <c r="F6936" i="1"/>
  <c r="G6936" i="1"/>
  <c r="H6936" i="1"/>
  <c r="F11151" i="1"/>
  <c r="G11151" i="1"/>
  <c r="H11151" i="1"/>
  <c r="F3517" i="1"/>
  <c r="G3517" i="1"/>
  <c r="H3517" i="1"/>
  <c r="F6937" i="1"/>
  <c r="G6937" i="1"/>
  <c r="H6937" i="1"/>
  <c r="F3518" i="1"/>
  <c r="G3518" i="1"/>
  <c r="H3518" i="1"/>
  <c r="F11823" i="1"/>
  <c r="G11823" i="1"/>
  <c r="H11823" i="1"/>
  <c r="F10045" i="1"/>
  <c r="G10045" i="1"/>
  <c r="H10045" i="1"/>
  <c r="F3519" i="1"/>
  <c r="G3519" i="1"/>
  <c r="H3519" i="1"/>
  <c r="F9835" i="1"/>
  <c r="G9835" i="1"/>
  <c r="H9835" i="1"/>
  <c r="F9185" i="1"/>
  <c r="G9185" i="1"/>
  <c r="H9185" i="1"/>
  <c r="F7652" i="1"/>
  <c r="G7652" i="1"/>
  <c r="H7652" i="1"/>
  <c r="F9390" i="1"/>
  <c r="G9390" i="1"/>
  <c r="H9390" i="1"/>
  <c r="F12230" i="1"/>
  <c r="G12230" i="1"/>
  <c r="H12230" i="1"/>
  <c r="F10469" i="1"/>
  <c r="G10469" i="1"/>
  <c r="H10469" i="1"/>
  <c r="F6938" i="1"/>
  <c r="G6938" i="1"/>
  <c r="H6938" i="1"/>
  <c r="F11792" i="1"/>
  <c r="G11792" i="1"/>
  <c r="H11792" i="1"/>
  <c r="F6196" i="1"/>
  <c r="G6196" i="1"/>
  <c r="H6196" i="1"/>
  <c r="F3520" i="1"/>
  <c r="G3520" i="1"/>
  <c r="H3520" i="1"/>
  <c r="F3521" i="1"/>
  <c r="G3521" i="1"/>
  <c r="H3521" i="1"/>
  <c r="F8376" i="1"/>
  <c r="G8376" i="1"/>
  <c r="H8376" i="1"/>
  <c r="F1030" i="1"/>
  <c r="G1030" i="1"/>
  <c r="H1030" i="1"/>
  <c r="F3522" i="1"/>
  <c r="G3522" i="1"/>
  <c r="H3522" i="1"/>
  <c r="F5831" i="1"/>
  <c r="G5831" i="1"/>
  <c r="H5831" i="1"/>
  <c r="F10084" i="1"/>
  <c r="G10084" i="1"/>
  <c r="H10084" i="1"/>
  <c r="F11674" i="1"/>
  <c r="G11674" i="1"/>
  <c r="H11674" i="1"/>
  <c r="F6939" i="1"/>
  <c r="G6939" i="1"/>
  <c r="H6939" i="1"/>
  <c r="F12079" i="1"/>
  <c r="G12079" i="1"/>
  <c r="H12079" i="1"/>
  <c r="F11558" i="1"/>
  <c r="G11558" i="1"/>
  <c r="H11558" i="1"/>
  <c r="F3523" i="1"/>
  <c r="G3523" i="1"/>
  <c r="H3523" i="1"/>
  <c r="F3524" i="1"/>
  <c r="G3524" i="1"/>
  <c r="H3524" i="1"/>
  <c r="F10917" i="1"/>
  <c r="G10917" i="1"/>
  <c r="H10917" i="1"/>
  <c r="F3525" i="1"/>
  <c r="G3525" i="1"/>
  <c r="H3525" i="1"/>
  <c r="F12078" i="1"/>
  <c r="G12078" i="1"/>
  <c r="H12078" i="1"/>
  <c r="F3526" i="1"/>
  <c r="G3526" i="1"/>
  <c r="H3526" i="1"/>
  <c r="F1031" i="1"/>
  <c r="G1031" i="1"/>
  <c r="H1031" i="1"/>
  <c r="F9638" i="1"/>
  <c r="G9638" i="1"/>
  <c r="H9638" i="1"/>
  <c r="F5414" i="1"/>
  <c r="G5414" i="1"/>
  <c r="H5414" i="1"/>
  <c r="F3527" i="1"/>
  <c r="G3527" i="1"/>
  <c r="H3527" i="1"/>
  <c r="F8747" i="1"/>
  <c r="G8747" i="1"/>
  <c r="H8747" i="1"/>
  <c r="F3528" i="1"/>
  <c r="G3528" i="1"/>
  <c r="H3528" i="1"/>
  <c r="F3529" i="1"/>
  <c r="G3529" i="1"/>
  <c r="H3529" i="1"/>
  <c r="F10395" i="1"/>
  <c r="G10395" i="1"/>
  <c r="H10395" i="1"/>
  <c r="F3530" i="1"/>
  <c r="G3530" i="1"/>
  <c r="H3530" i="1"/>
  <c r="F3531" i="1"/>
  <c r="G3531" i="1"/>
  <c r="H3531" i="1"/>
  <c r="F8082" i="1"/>
  <c r="G8082" i="1"/>
  <c r="H8082" i="1"/>
  <c r="F3532" i="1"/>
  <c r="G3532" i="1"/>
  <c r="H3532" i="1"/>
  <c r="F10924" i="1"/>
  <c r="G10924" i="1"/>
  <c r="H10924" i="1"/>
  <c r="F10131" i="1"/>
  <c r="G10131" i="1"/>
  <c r="H10131" i="1"/>
  <c r="F9762" i="1"/>
  <c r="G9762" i="1"/>
  <c r="H9762" i="1"/>
  <c r="F7884" i="1"/>
  <c r="G7884" i="1"/>
  <c r="H7884" i="1"/>
  <c r="F3533" i="1"/>
  <c r="G3533" i="1"/>
  <c r="H3533" i="1"/>
  <c r="F8985" i="1"/>
  <c r="G8985" i="1"/>
  <c r="H8985" i="1"/>
  <c r="F5832" i="1"/>
  <c r="G5832" i="1"/>
  <c r="H5832" i="1"/>
  <c r="F8377" i="1"/>
  <c r="G8377" i="1"/>
  <c r="H8377" i="1"/>
  <c r="F3534" i="1"/>
  <c r="G3534" i="1"/>
  <c r="H3534" i="1"/>
  <c r="F11950" i="1"/>
  <c r="G11950" i="1"/>
  <c r="H11950" i="1"/>
  <c r="F8986" i="1"/>
  <c r="G8986" i="1"/>
  <c r="H8986" i="1"/>
  <c r="F3535" i="1"/>
  <c r="G3535" i="1"/>
  <c r="H3535" i="1"/>
  <c r="F3536" i="1"/>
  <c r="G3536" i="1"/>
  <c r="H3536" i="1"/>
  <c r="F5833" i="1"/>
  <c r="G5833" i="1"/>
  <c r="H5833" i="1"/>
  <c r="F6940" i="1"/>
  <c r="G6940" i="1"/>
  <c r="H6940" i="1"/>
  <c r="F3537" i="1"/>
  <c r="G3537" i="1"/>
  <c r="H3537" i="1"/>
  <c r="F3538" i="1"/>
  <c r="G3538" i="1"/>
  <c r="H3538" i="1"/>
  <c r="F6941" i="1"/>
  <c r="G6941" i="1"/>
  <c r="H6941" i="1"/>
  <c r="F12076" i="1"/>
  <c r="G12076" i="1"/>
  <c r="H12076" i="1"/>
  <c r="F3539" i="1"/>
  <c r="G3539" i="1"/>
  <c r="H3539" i="1"/>
  <c r="F1032" i="1"/>
  <c r="G1032" i="1"/>
  <c r="H1032" i="1"/>
  <c r="F9763" i="1"/>
  <c r="G9763" i="1"/>
  <c r="H9763" i="1"/>
  <c r="F11602" i="1"/>
  <c r="G11602" i="1"/>
  <c r="H11602" i="1"/>
  <c r="F10401" i="1"/>
  <c r="G10401" i="1"/>
  <c r="H10401" i="1"/>
  <c r="F3540" i="1"/>
  <c r="G3540" i="1"/>
  <c r="H3540" i="1"/>
  <c r="F483" i="1"/>
  <c r="G483" i="1"/>
  <c r="H483" i="1"/>
  <c r="F3541" i="1"/>
  <c r="G3541" i="1"/>
  <c r="H3541" i="1"/>
  <c r="F5551" i="1"/>
  <c r="G5551" i="1"/>
  <c r="H5551" i="1"/>
  <c r="F3542" i="1"/>
  <c r="G3542" i="1"/>
  <c r="H3542" i="1"/>
  <c r="F484" i="1"/>
  <c r="G484" i="1"/>
  <c r="H484" i="1"/>
  <c r="F3543" i="1"/>
  <c r="G3543" i="1"/>
  <c r="H3543" i="1"/>
  <c r="F11361" i="1"/>
  <c r="G11361" i="1"/>
  <c r="H11361" i="1"/>
  <c r="F5598" i="1"/>
  <c r="G5598" i="1"/>
  <c r="H5598" i="1"/>
  <c r="F3544" i="1"/>
  <c r="G3544" i="1"/>
  <c r="H3544" i="1"/>
  <c r="F292" i="1"/>
  <c r="G292" i="1"/>
  <c r="H292" i="1"/>
  <c r="F6942" i="1"/>
  <c r="G6942" i="1"/>
  <c r="H6942" i="1"/>
  <c r="F192" i="1"/>
  <c r="G192" i="1"/>
  <c r="H192" i="1"/>
  <c r="F3545" i="1"/>
  <c r="G3545" i="1"/>
  <c r="H3545" i="1"/>
  <c r="F9481" i="1"/>
  <c r="G9481" i="1"/>
  <c r="H9481" i="1"/>
  <c r="F5516" i="1"/>
  <c r="G5516" i="1"/>
  <c r="H5516" i="1"/>
  <c r="F10883" i="1"/>
  <c r="G10883" i="1"/>
  <c r="H10883" i="1"/>
  <c r="F5545" i="1"/>
  <c r="G5545" i="1"/>
  <c r="H5545" i="1"/>
  <c r="F3546" i="1"/>
  <c r="G3546" i="1"/>
  <c r="H3546" i="1"/>
  <c r="F6943" i="1"/>
  <c r="G6943" i="1"/>
  <c r="H6943" i="1"/>
  <c r="F1033" i="1"/>
  <c r="G1033" i="1"/>
  <c r="H1033" i="1"/>
  <c r="F10738" i="1"/>
  <c r="G10738" i="1"/>
  <c r="H10738" i="1"/>
  <c r="F9764" i="1"/>
  <c r="G9764" i="1"/>
  <c r="H9764" i="1"/>
  <c r="F3547" i="1"/>
  <c r="G3547" i="1"/>
  <c r="H3547" i="1"/>
  <c r="F10028" i="1"/>
  <c r="G10028" i="1"/>
  <c r="H10028" i="1"/>
  <c r="F293" i="1"/>
  <c r="G293" i="1"/>
  <c r="H293" i="1"/>
  <c r="F12169" i="1"/>
  <c r="G12169" i="1"/>
  <c r="H12169" i="1"/>
  <c r="F3548" i="1"/>
  <c r="G3548" i="1"/>
  <c r="H3548" i="1"/>
  <c r="F11981" i="1"/>
  <c r="G11981" i="1"/>
  <c r="H11981" i="1"/>
  <c r="F5834" i="1"/>
  <c r="G5834" i="1"/>
  <c r="H5834" i="1"/>
  <c r="F3549" i="1"/>
  <c r="G3549" i="1"/>
  <c r="H3549" i="1"/>
  <c r="F3550" i="1"/>
  <c r="G3550" i="1"/>
  <c r="H3550" i="1"/>
  <c r="F1034" i="1"/>
  <c r="G1034" i="1"/>
  <c r="H1034" i="1"/>
  <c r="F7682" i="1"/>
  <c r="G7682" i="1"/>
  <c r="H7682" i="1"/>
  <c r="F3551" i="1"/>
  <c r="G3551" i="1"/>
  <c r="H3551" i="1"/>
  <c r="F485" i="1"/>
  <c r="G485" i="1"/>
  <c r="H485" i="1"/>
  <c r="F12213" i="1"/>
  <c r="G12213" i="1"/>
  <c r="H12213" i="1"/>
  <c r="F12226" i="1"/>
  <c r="G12226" i="1"/>
  <c r="H12226" i="1"/>
  <c r="F8609" i="1"/>
  <c r="G8609" i="1"/>
  <c r="H8609" i="1"/>
  <c r="F92" i="1"/>
  <c r="G92" i="1"/>
  <c r="H92" i="1"/>
  <c r="F7519" i="1"/>
  <c r="G7519" i="1"/>
  <c r="H7519" i="1"/>
  <c r="F10826" i="1"/>
  <c r="G10826" i="1"/>
  <c r="H10826" i="1"/>
  <c r="F3552" i="1"/>
  <c r="G3552" i="1"/>
  <c r="H3552" i="1"/>
  <c r="F9765" i="1"/>
  <c r="G9765" i="1"/>
  <c r="H9765" i="1"/>
  <c r="F3553" i="1"/>
  <c r="G3553" i="1"/>
  <c r="H3553" i="1"/>
  <c r="F9996" i="1"/>
  <c r="G9996" i="1"/>
  <c r="H9996" i="1"/>
  <c r="F6944" i="1"/>
  <c r="G6944" i="1"/>
  <c r="H6944" i="1"/>
  <c r="F3554" i="1"/>
  <c r="G3554" i="1"/>
  <c r="H3554" i="1"/>
  <c r="F294" i="1"/>
  <c r="G294" i="1"/>
  <c r="H294" i="1"/>
  <c r="F6945" i="1"/>
  <c r="G6945" i="1"/>
  <c r="H6945" i="1"/>
  <c r="F6946" i="1"/>
  <c r="G6946" i="1"/>
  <c r="H6946" i="1"/>
  <c r="F486" i="1"/>
  <c r="G486" i="1"/>
  <c r="H486" i="1"/>
  <c r="F3555" i="1"/>
  <c r="G3555" i="1"/>
  <c r="H3555" i="1"/>
  <c r="F1035" i="1"/>
  <c r="G1035" i="1"/>
  <c r="H1035" i="1"/>
  <c r="F3556" i="1"/>
  <c r="G3556" i="1"/>
  <c r="H3556" i="1"/>
  <c r="F3557" i="1"/>
  <c r="G3557" i="1"/>
  <c r="H3557" i="1"/>
  <c r="F3558" i="1"/>
  <c r="G3558" i="1"/>
  <c r="H3558" i="1"/>
  <c r="F3559" i="1"/>
  <c r="G3559" i="1"/>
  <c r="H3559" i="1"/>
  <c r="F3560" i="1"/>
  <c r="G3560" i="1"/>
  <c r="H3560" i="1"/>
  <c r="F3561" i="1"/>
  <c r="G3561" i="1"/>
  <c r="H3561" i="1"/>
  <c r="F3562" i="1"/>
  <c r="G3562" i="1"/>
  <c r="H3562" i="1"/>
  <c r="F11982" i="1"/>
  <c r="G11982" i="1"/>
  <c r="H11982" i="1"/>
  <c r="F12127" i="1"/>
  <c r="G12127" i="1"/>
  <c r="H12127" i="1"/>
  <c r="F3563" i="1"/>
  <c r="G3563" i="1"/>
  <c r="H3563" i="1"/>
  <c r="F5599" i="1"/>
  <c r="G5599" i="1"/>
  <c r="H5599" i="1"/>
  <c r="F3564" i="1"/>
  <c r="G3564" i="1"/>
  <c r="H3564" i="1"/>
  <c r="F10209" i="1"/>
  <c r="G10209" i="1"/>
  <c r="H10209" i="1"/>
  <c r="F9186" i="1"/>
  <c r="G9186" i="1"/>
  <c r="H9186" i="1"/>
  <c r="F10342" i="1"/>
  <c r="G10342" i="1"/>
  <c r="H10342" i="1"/>
  <c r="F3565" i="1"/>
  <c r="G3565" i="1"/>
  <c r="H3565" i="1"/>
  <c r="F9593" i="1"/>
  <c r="G9593" i="1"/>
  <c r="H9593" i="1"/>
  <c r="F9187" i="1"/>
  <c r="G9187" i="1"/>
  <c r="H9187" i="1"/>
  <c r="F1036" i="1"/>
  <c r="G1036" i="1"/>
  <c r="H1036" i="1"/>
  <c r="F3566" i="1"/>
  <c r="G3566" i="1"/>
  <c r="H3566" i="1"/>
  <c r="F9921" i="1"/>
  <c r="G9921" i="1"/>
  <c r="H9921" i="1"/>
  <c r="F11471" i="1"/>
  <c r="G11471" i="1"/>
  <c r="H11471" i="1"/>
  <c r="F12290" i="1"/>
  <c r="G12290" i="1"/>
  <c r="H12290" i="1"/>
  <c r="F5835" i="1"/>
  <c r="G5835" i="1"/>
  <c r="H5835" i="1"/>
  <c r="F7885" i="1"/>
  <c r="G7885" i="1"/>
  <c r="H7885" i="1"/>
  <c r="F11958" i="1"/>
  <c r="G11958" i="1"/>
  <c r="H11958" i="1"/>
  <c r="F10422" i="1"/>
  <c r="G10422" i="1"/>
  <c r="H10422" i="1"/>
  <c r="F3567" i="1"/>
  <c r="G3567" i="1"/>
  <c r="H3567" i="1"/>
  <c r="F9881" i="1"/>
  <c r="G9881" i="1"/>
  <c r="H9881" i="1"/>
  <c r="F8905" i="1"/>
  <c r="G8905" i="1"/>
  <c r="H8905" i="1"/>
  <c r="F3568" i="1"/>
  <c r="G3568" i="1"/>
  <c r="H3568" i="1"/>
  <c r="F10470" i="1"/>
  <c r="G10470" i="1"/>
  <c r="H10470" i="1"/>
  <c r="F6947" i="1"/>
  <c r="G6947" i="1"/>
  <c r="H6947" i="1"/>
  <c r="F3569" i="1"/>
  <c r="G3569" i="1"/>
  <c r="H3569" i="1"/>
  <c r="F3570" i="1"/>
  <c r="G3570" i="1"/>
  <c r="H3570" i="1"/>
  <c r="F3571" i="1"/>
  <c r="G3571" i="1"/>
  <c r="H3571" i="1"/>
  <c r="F8378" i="1"/>
  <c r="G8378" i="1"/>
  <c r="H8378" i="1"/>
  <c r="F10123" i="1"/>
  <c r="G10123" i="1"/>
  <c r="H10123" i="1"/>
  <c r="F3572" i="1"/>
  <c r="G3572" i="1"/>
  <c r="H3572" i="1"/>
  <c r="F11061" i="1"/>
  <c r="G11061" i="1"/>
  <c r="H11061" i="1"/>
  <c r="F8020" i="1"/>
  <c r="G8020" i="1"/>
  <c r="H8020" i="1"/>
  <c r="F3573" i="1"/>
  <c r="G3573" i="1"/>
  <c r="H3573" i="1"/>
  <c r="F6948" i="1"/>
  <c r="G6948" i="1"/>
  <c r="H6948" i="1"/>
  <c r="F10210" i="1"/>
  <c r="G10210" i="1"/>
  <c r="H10210" i="1"/>
  <c r="F3574" i="1"/>
  <c r="G3574" i="1"/>
  <c r="H3574" i="1"/>
  <c r="F12062" i="1"/>
  <c r="G12062" i="1"/>
  <c r="H12062" i="1"/>
  <c r="F9330" i="1"/>
  <c r="G9330" i="1"/>
  <c r="H9330" i="1"/>
  <c r="F3575" i="1"/>
  <c r="G3575" i="1"/>
  <c r="H3575" i="1"/>
  <c r="F3576" i="1"/>
  <c r="G3576" i="1"/>
  <c r="H3576" i="1"/>
  <c r="F3577" i="1"/>
  <c r="G3577" i="1"/>
  <c r="H3577" i="1"/>
  <c r="F7736" i="1"/>
  <c r="G7736" i="1"/>
  <c r="H7736" i="1"/>
  <c r="F9413" i="1"/>
  <c r="G9413" i="1"/>
  <c r="H9413" i="1"/>
  <c r="F5836" i="1"/>
  <c r="G5836" i="1"/>
  <c r="H5836" i="1"/>
  <c r="F3578" i="1"/>
  <c r="G3578" i="1"/>
  <c r="H3578" i="1"/>
  <c r="F9766" i="1"/>
  <c r="G9766" i="1"/>
  <c r="H9766" i="1"/>
  <c r="F3579" i="1"/>
  <c r="G3579" i="1"/>
  <c r="H3579" i="1"/>
  <c r="F5536" i="1"/>
  <c r="G5536" i="1"/>
  <c r="H5536" i="1"/>
  <c r="F3580" i="1"/>
  <c r="G3580" i="1"/>
  <c r="H3580" i="1"/>
  <c r="F8021" i="1"/>
  <c r="G8021" i="1"/>
  <c r="H8021" i="1"/>
  <c r="F3581" i="1"/>
  <c r="G3581" i="1"/>
  <c r="H3581" i="1"/>
  <c r="F3582" i="1"/>
  <c r="G3582" i="1"/>
  <c r="H3582" i="1"/>
  <c r="F6949" i="1"/>
  <c r="G6949" i="1"/>
  <c r="H6949" i="1"/>
  <c r="F11476" i="1"/>
  <c r="G11476" i="1"/>
  <c r="H11476" i="1"/>
  <c r="F7597" i="1"/>
  <c r="G7597" i="1"/>
  <c r="H7597" i="1"/>
  <c r="F3583" i="1"/>
  <c r="G3583" i="1"/>
  <c r="H3583" i="1"/>
  <c r="F12222" i="1"/>
  <c r="G12222" i="1"/>
  <c r="H12222" i="1"/>
  <c r="F11996" i="1"/>
  <c r="G11996" i="1"/>
  <c r="H11996" i="1"/>
  <c r="F6950" i="1"/>
  <c r="G6950" i="1"/>
  <c r="H6950" i="1"/>
  <c r="F3584" i="1"/>
  <c r="G3584" i="1"/>
  <c r="H3584" i="1"/>
  <c r="F6951" i="1"/>
  <c r="G6951" i="1"/>
  <c r="H6951" i="1"/>
  <c r="F3585" i="1"/>
  <c r="G3585" i="1"/>
  <c r="H3585" i="1"/>
  <c r="F3586" i="1"/>
  <c r="G3586" i="1"/>
  <c r="H3586" i="1"/>
  <c r="F5837" i="1"/>
  <c r="G5837" i="1"/>
  <c r="H5837" i="1"/>
  <c r="F3587" i="1"/>
  <c r="G3587" i="1"/>
  <c r="H3587" i="1"/>
  <c r="F487" i="1"/>
  <c r="G487" i="1"/>
  <c r="H487" i="1"/>
  <c r="F6952" i="1"/>
  <c r="G6952" i="1"/>
  <c r="H6952" i="1"/>
  <c r="F3588" i="1"/>
  <c r="G3588" i="1"/>
  <c r="H3588" i="1"/>
  <c r="F3589" i="1"/>
  <c r="G3589" i="1"/>
  <c r="H3589" i="1"/>
  <c r="F3590" i="1"/>
  <c r="G3590" i="1"/>
  <c r="H3590" i="1"/>
  <c r="F8846" i="1"/>
  <c r="G8846" i="1"/>
  <c r="H8846" i="1"/>
  <c r="F11362" i="1"/>
  <c r="G11362" i="1"/>
  <c r="H11362" i="1"/>
  <c r="F3591" i="1"/>
  <c r="G3591" i="1"/>
  <c r="H3591" i="1"/>
  <c r="F1037" i="1"/>
  <c r="G1037" i="1"/>
  <c r="H1037" i="1"/>
  <c r="F3592" i="1"/>
  <c r="G3592" i="1"/>
  <c r="H3592" i="1"/>
  <c r="F11694" i="1"/>
  <c r="G11694" i="1"/>
  <c r="H11694" i="1"/>
  <c r="F7886" i="1"/>
  <c r="G7886" i="1"/>
  <c r="H7886" i="1"/>
  <c r="F488" i="1"/>
  <c r="G488" i="1"/>
  <c r="H488" i="1"/>
  <c r="F3593" i="1"/>
  <c r="G3593" i="1"/>
  <c r="H3593" i="1"/>
  <c r="F9846" i="1"/>
  <c r="G9846" i="1"/>
  <c r="H9846" i="1"/>
  <c r="F10656" i="1"/>
  <c r="G10656" i="1"/>
  <c r="H10656" i="1"/>
  <c r="F6953" i="1"/>
  <c r="G6953" i="1"/>
  <c r="H6953" i="1"/>
  <c r="F11761" i="1"/>
  <c r="G11761" i="1"/>
  <c r="H11761" i="1"/>
  <c r="F12205" i="1"/>
  <c r="G12205" i="1"/>
  <c r="H12205" i="1"/>
  <c r="F1038" i="1"/>
  <c r="G1038" i="1"/>
  <c r="H1038" i="1"/>
  <c r="F6954" i="1"/>
  <c r="G6954" i="1"/>
  <c r="H6954" i="1"/>
  <c r="F295" i="1"/>
  <c r="G295" i="1"/>
  <c r="H295" i="1"/>
  <c r="F3594" i="1"/>
  <c r="G3594" i="1"/>
  <c r="H3594" i="1"/>
  <c r="F3595" i="1"/>
  <c r="G3595" i="1"/>
  <c r="H3595" i="1"/>
  <c r="F7653" i="1"/>
  <c r="G7653" i="1"/>
  <c r="H7653" i="1"/>
  <c r="F1039" i="1"/>
  <c r="G1039" i="1"/>
  <c r="H1039" i="1"/>
  <c r="F3596" i="1"/>
  <c r="G3596" i="1"/>
  <c r="H3596" i="1"/>
  <c r="F7654" i="1"/>
  <c r="G7654" i="1"/>
  <c r="H7654" i="1"/>
  <c r="F3597" i="1"/>
  <c r="G3597" i="1"/>
  <c r="H3597" i="1"/>
  <c r="F296" i="1"/>
  <c r="G296" i="1"/>
  <c r="H296" i="1"/>
  <c r="F3598" i="1"/>
  <c r="G3598" i="1"/>
  <c r="H3598" i="1"/>
  <c r="F3599" i="1"/>
  <c r="G3599" i="1"/>
  <c r="H3599" i="1"/>
  <c r="F10439" i="1"/>
  <c r="G10439" i="1"/>
  <c r="H10439" i="1"/>
  <c r="F9952" i="1"/>
  <c r="G9952" i="1"/>
  <c r="H9952" i="1"/>
  <c r="F11579" i="1"/>
  <c r="G11579" i="1"/>
  <c r="H11579" i="1"/>
  <c r="F3600" i="1"/>
  <c r="G3600" i="1"/>
  <c r="H3600" i="1"/>
  <c r="F3601" i="1"/>
  <c r="G3601" i="1"/>
  <c r="H3601" i="1"/>
  <c r="F3602" i="1"/>
  <c r="G3602" i="1"/>
  <c r="H3602" i="1"/>
  <c r="F9902" i="1"/>
  <c r="G9902" i="1"/>
  <c r="H9902" i="1"/>
  <c r="F3603" i="1"/>
  <c r="G3603" i="1"/>
  <c r="H3603" i="1"/>
  <c r="F8987" i="1"/>
  <c r="G8987" i="1"/>
  <c r="H8987" i="1"/>
  <c r="F10683" i="1"/>
  <c r="G10683" i="1"/>
  <c r="H10683" i="1"/>
  <c r="F5838" i="1"/>
  <c r="G5838" i="1"/>
  <c r="H5838" i="1"/>
  <c r="F3604" i="1"/>
  <c r="G3604" i="1"/>
  <c r="H3604" i="1"/>
  <c r="F6955" i="1"/>
  <c r="G6955" i="1"/>
  <c r="H6955" i="1"/>
  <c r="F11817" i="1"/>
  <c r="G11817" i="1"/>
  <c r="H11817" i="1"/>
  <c r="F3605" i="1"/>
  <c r="G3605" i="1"/>
  <c r="H3605" i="1"/>
  <c r="F10471" i="1"/>
  <c r="G10471" i="1"/>
  <c r="H10471" i="1"/>
  <c r="F8379" i="1"/>
  <c r="G8379" i="1"/>
  <c r="H8379" i="1"/>
  <c r="F12137" i="1"/>
  <c r="G12137" i="1"/>
  <c r="H12137" i="1"/>
  <c r="F11810" i="1"/>
  <c r="G11810" i="1"/>
  <c r="H11810" i="1"/>
  <c r="F8886" i="1"/>
  <c r="G8886" i="1"/>
  <c r="H8886" i="1"/>
  <c r="F3606" i="1"/>
  <c r="G3606" i="1"/>
  <c r="H3606" i="1"/>
  <c r="F3607" i="1"/>
  <c r="G3607" i="1"/>
  <c r="H3607" i="1"/>
  <c r="F6956" i="1"/>
  <c r="G6956" i="1"/>
  <c r="H6956" i="1"/>
  <c r="F8660" i="1"/>
  <c r="G8660" i="1"/>
  <c r="H8660" i="1"/>
  <c r="F10357" i="1"/>
  <c r="G10357" i="1"/>
  <c r="H10357" i="1"/>
  <c r="F3608" i="1"/>
  <c r="G3608" i="1"/>
  <c r="H3608" i="1"/>
  <c r="F6061" i="1"/>
  <c r="G6061" i="1"/>
  <c r="H6061" i="1"/>
  <c r="F10141" i="1"/>
  <c r="G10141" i="1"/>
  <c r="H10141" i="1"/>
  <c r="F12014" i="1"/>
  <c r="G12014" i="1"/>
  <c r="H12014" i="1"/>
  <c r="F3609" i="1"/>
  <c r="G3609" i="1"/>
  <c r="H3609" i="1"/>
  <c r="F3610" i="1"/>
  <c r="G3610" i="1"/>
  <c r="H3610" i="1"/>
  <c r="F10328" i="1"/>
  <c r="G10328" i="1"/>
  <c r="H10328" i="1"/>
  <c r="F1040" i="1"/>
  <c r="G1040" i="1"/>
  <c r="H1040" i="1"/>
  <c r="F6957" i="1"/>
  <c r="G6957" i="1"/>
  <c r="H6957" i="1"/>
  <c r="F3611" i="1"/>
  <c r="G3611" i="1"/>
  <c r="H3611" i="1"/>
  <c r="F3612" i="1"/>
  <c r="G3612" i="1"/>
  <c r="H3612" i="1"/>
  <c r="F11894" i="1"/>
  <c r="G11894" i="1"/>
  <c r="H11894" i="1"/>
  <c r="F3613" i="1"/>
  <c r="G3613" i="1"/>
  <c r="H3613" i="1"/>
  <c r="F3614" i="1"/>
  <c r="G3614" i="1"/>
  <c r="H3614" i="1"/>
  <c r="F11650" i="1"/>
  <c r="G11650" i="1"/>
  <c r="H11650" i="1"/>
  <c r="F3615" i="1"/>
  <c r="G3615" i="1"/>
  <c r="H3615" i="1"/>
  <c r="F8678" i="1"/>
  <c r="G8678" i="1"/>
  <c r="H8678" i="1"/>
  <c r="F10768" i="1"/>
  <c r="G10768" i="1"/>
  <c r="H10768" i="1"/>
  <c r="F3616" i="1"/>
  <c r="G3616" i="1"/>
  <c r="H3616" i="1"/>
  <c r="F297" i="1"/>
  <c r="G297" i="1"/>
  <c r="H297" i="1"/>
  <c r="F3617" i="1"/>
  <c r="G3617" i="1"/>
  <c r="H3617" i="1"/>
  <c r="F3618" i="1"/>
  <c r="G3618" i="1"/>
  <c r="H3618" i="1"/>
  <c r="F9506" i="1"/>
  <c r="G9506" i="1"/>
  <c r="H9506" i="1"/>
  <c r="F3619" i="1"/>
  <c r="G3619" i="1"/>
  <c r="H3619" i="1"/>
  <c r="F3620" i="1"/>
  <c r="G3620" i="1"/>
  <c r="H3620" i="1"/>
  <c r="F3621" i="1"/>
  <c r="G3621" i="1"/>
  <c r="H3621" i="1"/>
  <c r="F9677" i="1"/>
  <c r="G9677" i="1"/>
  <c r="H9677" i="1"/>
  <c r="F10653" i="1"/>
  <c r="G10653" i="1"/>
  <c r="H10653" i="1"/>
  <c r="F3622" i="1"/>
  <c r="G3622" i="1"/>
  <c r="H3622" i="1"/>
  <c r="F9188" i="1"/>
  <c r="G9188" i="1"/>
  <c r="H9188" i="1"/>
  <c r="F11552" i="1"/>
  <c r="G11552" i="1"/>
  <c r="H11552" i="1"/>
  <c r="F11163" i="1"/>
  <c r="G11163" i="1"/>
  <c r="H11163" i="1"/>
  <c r="F7977" i="1"/>
  <c r="G7977" i="1"/>
  <c r="H7977" i="1"/>
  <c r="F3623" i="1"/>
  <c r="G3623" i="1"/>
  <c r="H3623" i="1"/>
  <c r="F8687" i="1"/>
  <c r="G8687" i="1"/>
  <c r="H8687" i="1"/>
  <c r="F3624" i="1"/>
  <c r="G3624" i="1"/>
  <c r="H3624" i="1"/>
  <c r="F10908" i="1"/>
  <c r="G10908" i="1"/>
  <c r="H10908" i="1"/>
  <c r="F489" i="1"/>
  <c r="G489" i="1"/>
  <c r="H489" i="1"/>
  <c r="F3625" i="1"/>
  <c r="G3625" i="1"/>
  <c r="H3625" i="1"/>
  <c r="F10118" i="1"/>
  <c r="G10118" i="1"/>
  <c r="H10118" i="1"/>
  <c r="F3626" i="1"/>
  <c r="G3626" i="1"/>
  <c r="H3626" i="1"/>
  <c r="F6958" i="1"/>
  <c r="G6958" i="1"/>
  <c r="H6958" i="1"/>
  <c r="F5839" i="1"/>
  <c r="G5839" i="1"/>
  <c r="H5839" i="1"/>
  <c r="F3627" i="1"/>
  <c r="G3627" i="1"/>
  <c r="H3627" i="1"/>
  <c r="F1041" i="1"/>
  <c r="G1041" i="1"/>
  <c r="H1041" i="1"/>
  <c r="F3628" i="1"/>
  <c r="G3628" i="1"/>
  <c r="H3628" i="1"/>
  <c r="F3629" i="1"/>
  <c r="G3629" i="1"/>
  <c r="H3629" i="1"/>
  <c r="F9189" i="1"/>
  <c r="G9189" i="1"/>
  <c r="H9189" i="1"/>
  <c r="F8988" i="1"/>
  <c r="G8988" i="1"/>
  <c r="H8988" i="1"/>
  <c r="F3630" i="1"/>
  <c r="G3630" i="1"/>
  <c r="H3630" i="1"/>
  <c r="F10085" i="1"/>
  <c r="G10085" i="1"/>
  <c r="H10085" i="1"/>
  <c r="F93" i="1"/>
  <c r="G93" i="1"/>
  <c r="H93" i="1"/>
  <c r="F1042" i="1"/>
  <c r="G1042" i="1"/>
  <c r="H1042" i="1"/>
  <c r="F3631" i="1"/>
  <c r="G3631" i="1"/>
  <c r="H3631" i="1"/>
  <c r="F10819" i="1"/>
  <c r="G10819" i="1"/>
  <c r="H10819" i="1"/>
  <c r="F298" i="1"/>
  <c r="G298" i="1"/>
  <c r="H298" i="1"/>
  <c r="F12167" i="1"/>
  <c r="G12167" i="1"/>
  <c r="H12167" i="1"/>
  <c r="F1043" i="1"/>
  <c r="G1043" i="1"/>
  <c r="H1043" i="1"/>
  <c r="F3632" i="1"/>
  <c r="G3632" i="1"/>
  <c r="H3632" i="1"/>
  <c r="F3633" i="1"/>
  <c r="G3633" i="1"/>
  <c r="H3633" i="1"/>
  <c r="F5399" i="1"/>
  <c r="G5399" i="1"/>
  <c r="H5399" i="1"/>
  <c r="F3634" i="1"/>
  <c r="G3634" i="1"/>
  <c r="H3634" i="1"/>
  <c r="F6125" i="1"/>
  <c r="G6125" i="1"/>
  <c r="H6125" i="1"/>
  <c r="F490" i="1"/>
  <c r="G490" i="1"/>
  <c r="H490" i="1"/>
  <c r="F9767" i="1"/>
  <c r="G9767" i="1"/>
  <c r="H9767" i="1"/>
  <c r="F5600" i="1"/>
  <c r="G5600" i="1"/>
  <c r="H5600" i="1"/>
  <c r="F9664" i="1"/>
  <c r="G9664" i="1"/>
  <c r="H9664" i="1"/>
  <c r="F1044" i="1"/>
  <c r="G1044" i="1"/>
  <c r="H1044" i="1"/>
  <c r="F3635" i="1"/>
  <c r="G3635" i="1"/>
  <c r="H3635" i="1"/>
  <c r="F6016" i="1"/>
  <c r="G6016" i="1"/>
  <c r="H6016" i="1"/>
  <c r="F3636" i="1"/>
  <c r="G3636" i="1"/>
  <c r="H3636" i="1"/>
  <c r="F3637" i="1"/>
  <c r="G3637" i="1"/>
  <c r="H3637" i="1"/>
  <c r="F9079" i="1"/>
  <c r="G9079" i="1"/>
  <c r="H9079" i="1"/>
  <c r="F6077" i="1"/>
  <c r="G6077" i="1"/>
  <c r="H6077" i="1"/>
  <c r="F6959" i="1"/>
  <c r="G6959" i="1"/>
  <c r="H6959" i="1"/>
  <c r="F3638" i="1"/>
  <c r="G3638" i="1"/>
  <c r="H3638" i="1"/>
  <c r="F12063" i="1"/>
  <c r="G12063" i="1"/>
  <c r="H12063" i="1"/>
  <c r="F3639" i="1"/>
  <c r="G3639" i="1"/>
  <c r="H3639" i="1"/>
  <c r="F1045" i="1"/>
  <c r="G1045" i="1"/>
  <c r="H1045" i="1"/>
  <c r="F6960" i="1"/>
  <c r="G6960" i="1"/>
  <c r="H6960" i="1"/>
  <c r="F491" i="1"/>
  <c r="G491" i="1"/>
  <c r="H491" i="1"/>
  <c r="F8380" i="1"/>
  <c r="G8380" i="1"/>
  <c r="H8380" i="1"/>
  <c r="F6961" i="1"/>
  <c r="G6961" i="1"/>
  <c r="H6961" i="1"/>
  <c r="F6962" i="1"/>
  <c r="G6962" i="1"/>
  <c r="H6962" i="1"/>
  <c r="F6197" i="1"/>
  <c r="G6197" i="1"/>
  <c r="H6197" i="1"/>
  <c r="F6963" i="1"/>
  <c r="G6963" i="1"/>
  <c r="H6963" i="1"/>
  <c r="F7614" i="1"/>
  <c r="G7614" i="1"/>
  <c r="H7614" i="1"/>
  <c r="F3640" i="1"/>
  <c r="G3640" i="1"/>
  <c r="H3640" i="1"/>
  <c r="F1046" i="1"/>
  <c r="G1046" i="1"/>
  <c r="H1046" i="1"/>
  <c r="F1047" i="1"/>
  <c r="G1047" i="1"/>
  <c r="H1047" i="1"/>
  <c r="F1048" i="1"/>
  <c r="G1048" i="1"/>
  <c r="H1048" i="1"/>
  <c r="F11416" i="1"/>
  <c r="G11416" i="1"/>
  <c r="H11416" i="1"/>
  <c r="F6126" i="1"/>
  <c r="G6126" i="1"/>
  <c r="H6126" i="1"/>
  <c r="F6017" i="1"/>
  <c r="G6017" i="1"/>
  <c r="H6017" i="1"/>
  <c r="F11738" i="1"/>
  <c r="G11738" i="1"/>
  <c r="H11738" i="1"/>
  <c r="F1049" i="1"/>
  <c r="G1049" i="1"/>
  <c r="H1049" i="1"/>
  <c r="F6964" i="1"/>
  <c r="G6964" i="1"/>
  <c r="H6964" i="1"/>
  <c r="F12242" i="1"/>
  <c r="G12242" i="1"/>
  <c r="H12242" i="1"/>
  <c r="F193" i="1"/>
  <c r="G193" i="1"/>
  <c r="H193" i="1"/>
  <c r="F3641" i="1"/>
  <c r="G3641" i="1"/>
  <c r="H3641" i="1"/>
  <c r="F3642" i="1"/>
  <c r="G3642" i="1"/>
  <c r="H3642" i="1"/>
  <c r="F6965" i="1"/>
  <c r="G6965" i="1"/>
  <c r="H6965" i="1"/>
  <c r="F3643" i="1"/>
  <c r="G3643" i="1"/>
  <c r="H3643" i="1"/>
  <c r="F3644" i="1"/>
  <c r="G3644" i="1"/>
  <c r="H3644" i="1"/>
  <c r="F3645" i="1"/>
  <c r="G3645" i="1"/>
  <c r="H3645" i="1"/>
  <c r="F3646" i="1"/>
  <c r="G3646" i="1"/>
  <c r="H3646" i="1"/>
  <c r="F10294" i="1"/>
  <c r="G10294" i="1"/>
  <c r="H10294" i="1"/>
  <c r="F9594" i="1"/>
  <c r="G9594" i="1"/>
  <c r="H9594" i="1"/>
  <c r="F3647" i="1"/>
  <c r="G3647" i="1"/>
  <c r="H3647" i="1"/>
  <c r="F5983" i="1"/>
  <c r="G5983" i="1"/>
  <c r="H5983" i="1"/>
  <c r="F6966" i="1"/>
  <c r="G6966" i="1"/>
  <c r="H6966" i="1"/>
  <c r="F9880" i="1"/>
  <c r="G9880" i="1"/>
  <c r="H9880" i="1"/>
  <c r="F10001" i="1"/>
  <c r="G10001" i="1"/>
  <c r="H10001" i="1"/>
  <c r="F3648" i="1"/>
  <c r="G3648" i="1"/>
  <c r="H3648" i="1"/>
  <c r="F5452" i="1"/>
  <c r="G5452" i="1"/>
  <c r="H5452" i="1"/>
  <c r="F3649" i="1"/>
  <c r="G3649" i="1"/>
  <c r="H3649" i="1"/>
  <c r="F5641" i="1"/>
  <c r="G5641" i="1"/>
  <c r="H5641" i="1"/>
  <c r="F12145" i="1"/>
  <c r="G12145" i="1"/>
  <c r="H12145" i="1"/>
  <c r="F3650" i="1"/>
  <c r="G3650" i="1"/>
  <c r="H3650" i="1"/>
  <c r="F9913" i="1"/>
  <c r="G9913" i="1"/>
  <c r="H9913" i="1"/>
  <c r="F10086" i="1"/>
  <c r="G10086" i="1"/>
  <c r="H10086" i="1"/>
  <c r="F3651" i="1"/>
  <c r="G3651" i="1"/>
  <c r="H3651" i="1"/>
  <c r="F8989" i="1"/>
  <c r="G8989" i="1"/>
  <c r="H8989" i="1"/>
  <c r="F6967" i="1"/>
  <c r="G6967" i="1"/>
  <c r="H6967" i="1"/>
  <c r="F1050" i="1"/>
  <c r="G1050" i="1"/>
  <c r="H1050" i="1"/>
  <c r="F3652" i="1"/>
  <c r="G3652" i="1"/>
  <c r="H3652" i="1"/>
  <c r="F492" i="1"/>
  <c r="G492" i="1"/>
  <c r="H492" i="1"/>
  <c r="F3653" i="1"/>
  <c r="G3653" i="1"/>
  <c r="H3653" i="1"/>
  <c r="F6968" i="1"/>
  <c r="G6968" i="1"/>
  <c r="H6968" i="1"/>
  <c r="F3654" i="1"/>
  <c r="G3654" i="1"/>
  <c r="H3654" i="1"/>
  <c r="F8022" i="1"/>
  <c r="G8022" i="1"/>
  <c r="H8022" i="1"/>
  <c r="F10445" i="1"/>
  <c r="G10445" i="1"/>
  <c r="H10445" i="1"/>
  <c r="F1051" i="1"/>
  <c r="G1051" i="1"/>
  <c r="H1051" i="1"/>
  <c r="F8610" i="1"/>
  <c r="G8610" i="1"/>
  <c r="H8610" i="1"/>
  <c r="F1052" i="1"/>
  <c r="G1052" i="1"/>
  <c r="H1052" i="1"/>
  <c r="F3655" i="1"/>
  <c r="G3655" i="1"/>
  <c r="H3655" i="1"/>
  <c r="F6969" i="1"/>
  <c r="G6969" i="1"/>
  <c r="H6969" i="1"/>
  <c r="F3656" i="1"/>
  <c r="G3656" i="1"/>
  <c r="H3656" i="1"/>
  <c r="F10252" i="1"/>
  <c r="G10252" i="1"/>
  <c r="H10252" i="1"/>
  <c r="F3657" i="1"/>
  <c r="G3657" i="1"/>
  <c r="H3657" i="1"/>
  <c r="F3658" i="1"/>
  <c r="G3658" i="1"/>
  <c r="H3658" i="1"/>
  <c r="F9768" i="1"/>
  <c r="G9768" i="1"/>
  <c r="H9768" i="1"/>
  <c r="F8381" i="1"/>
  <c r="G8381" i="1"/>
  <c r="H8381" i="1"/>
  <c r="F9595" i="1"/>
  <c r="G9595" i="1"/>
  <c r="H9595" i="1"/>
  <c r="F8990" i="1"/>
  <c r="G8990" i="1"/>
  <c r="H8990" i="1"/>
  <c r="F3659" i="1"/>
  <c r="G3659" i="1"/>
  <c r="H3659" i="1"/>
  <c r="F6970" i="1"/>
  <c r="G6970" i="1"/>
  <c r="H6970" i="1"/>
  <c r="F6971" i="1"/>
  <c r="G6971" i="1"/>
  <c r="H6971" i="1"/>
  <c r="F6972" i="1"/>
  <c r="G6972" i="1"/>
  <c r="H6972" i="1"/>
  <c r="F5840" i="1"/>
  <c r="G5840" i="1"/>
  <c r="H5840" i="1"/>
  <c r="F1053" i="1"/>
  <c r="G1053" i="1"/>
  <c r="H1053" i="1"/>
  <c r="F7520" i="1"/>
  <c r="G7520" i="1"/>
  <c r="H7520" i="1"/>
  <c r="F7534" i="1"/>
  <c r="G7534" i="1"/>
  <c r="H7534" i="1"/>
  <c r="F7887" i="1"/>
  <c r="G7887" i="1"/>
  <c r="H7887" i="1"/>
  <c r="F11876" i="1"/>
  <c r="G11876" i="1"/>
  <c r="H11876" i="1"/>
  <c r="F11878" i="1"/>
  <c r="G11878" i="1"/>
  <c r="H11878" i="1"/>
  <c r="F3660" i="1"/>
  <c r="G3660" i="1"/>
  <c r="H3660" i="1"/>
  <c r="F11960" i="1"/>
  <c r="G11960" i="1"/>
  <c r="H11960" i="1"/>
  <c r="F8835" i="1"/>
  <c r="G8835" i="1"/>
  <c r="H8835" i="1"/>
  <c r="F8050" i="1"/>
  <c r="G8050" i="1"/>
  <c r="H8050" i="1"/>
  <c r="F11915" i="1"/>
  <c r="G11915" i="1"/>
  <c r="H11915" i="1"/>
  <c r="F8748" i="1"/>
  <c r="G8748" i="1"/>
  <c r="H8748" i="1"/>
  <c r="F10029" i="1"/>
  <c r="G10029" i="1"/>
  <c r="H10029" i="1"/>
  <c r="F11756" i="1"/>
  <c r="G11756" i="1"/>
  <c r="H11756" i="1"/>
  <c r="F493" i="1"/>
  <c r="G493" i="1"/>
  <c r="H493" i="1"/>
  <c r="F1054" i="1"/>
  <c r="G1054" i="1"/>
  <c r="H1054" i="1"/>
  <c r="F3661" i="1"/>
  <c r="G3661" i="1"/>
  <c r="H3661" i="1"/>
  <c r="F6973" i="1"/>
  <c r="G6973" i="1"/>
  <c r="H6973" i="1"/>
  <c r="F3662" i="1"/>
  <c r="G3662" i="1"/>
  <c r="H3662" i="1"/>
  <c r="F494" i="1"/>
  <c r="G494" i="1"/>
  <c r="H494" i="1"/>
  <c r="F9596" i="1"/>
  <c r="G9596" i="1"/>
  <c r="H9596" i="1"/>
  <c r="F10928" i="1"/>
  <c r="G10928" i="1"/>
  <c r="H10928" i="1"/>
  <c r="F3663" i="1"/>
  <c r="G3663" i="1"/>
  <c r="H3663" i="1"/>
  <c r="F1055" i="1"/>
  <c r="G1055" i="1"/>
  <c r="H1055" i="1"/>
  <c r="F6974" i="1"/>
  <c r="G6974" i="1"/>
  <c r="H6974" i="1"/>
  <c r="F5416" i="1"/>
  <c r="G5416" i="1"/>
  <c r="H5416" i="1"/>
  <c r="F6975" i="1"/>
  <c r="G6975" i="1"/>
  <c r="H6975" i="1"/>
  <c r="F495" i="1"/>
  <c r="G495" i="1"/>
  <c r="H495" i="1"/>
  <c r="F3664" i="1"/>
  <c r="G3664" i="1"/>
  <c r="H3664" i="1"/>
  <c r="F1056" i="1"/>
  <c r="G1056" i="1"/>
  <c r="H1056" i="1"/>
  <c r="F6976" i="1"/>
  <c r="G6976" i="1"/>
  <c r="H6976" i="1"/>
  <c r="F3665" i="1"/>
  <c r="G3665" i="1"/>
  <c r="H3665" i="1"/>
  <c r="F9984" i="1"/>
  <c r="G9984" i="1"/>
  <c r="H9984" i="1"/>
  <c r="F5682" i="1"/>
  <c r="G5682" i="1"/>
  <c r="H5682" i="1"/>
  <c r="F11521" i="1"/>
  <c r="G11521" i="1"/>
  <c r="H11521" i="1"/>
  <c r="F6977" i="1"/>
  <c r="G6977" i="1"/>
  <c r="H6977" i="1"/>
  <c r="F3666" i="1"/>
  <c r="G3666" i="1"/>
  <c r="H3666" i="1"/>
  <c r="F3667" i="1"/>
  <c r="G3667" i="1"/>
  <c r="H3667" i="1"/>
  <c r="F3668" i="1"/>
  <c r="G3668" i="1"/>
  <c r="H3668" i="1"/>
  <c r="F8652" i="1"/>
  <c r="G8652" i="1"/>
  <c r="H8652" i="1"/>
  <c r="F11406" i="1"/>
  <c r="G11406" i="1"/>
  <c r="H11406" i="1"/>
  <c r="F1057" i="1"/>
  <c r="G1057" i="1"/>
  <c r="H1057" i="1"/>
  <c r="F3669" i="1"/>
  <c r="G3669" i="1"/>
  <c r="H3669" i="1"/>
  <c r="F6198" i="1"/>
  <c r="G6198" i="1"/>
  <c r="H6198" i="1"/>
  <c r="F5421" i="1"/>
  <c r="G5421" i="1"/>
  <c r="H5421" i="1"/>
  <c r="F11973" i="1"/>
  <c r="G11973" i="1"/>
  <c r="H11973" i="1"/>
  <c r="F10657" i="1"/>
  <c r="G10657" i="1"/>
  <c r="H10657" i="1"/>
  <c r="F6978" i="1"/>
  <c r="G6978" i="1"/>
  <c r="H6978" i="1"/>
  <c r="F8991" i="1"/>
  <c r="G8991" i="1"/>
  <c r="H8991" i="1"/>
  <c r="F10591" i="1"/>
  <c r="G10591" i="1"/>
  <c r="H10591" i="1"/>
  <c r="F10792" i="1"/>
  <c r="G10792" i="1"/>
  <c r="H10792" i="1"/>
  <c r="F10717" i="1"/>
  <c r="G10717" i="1"/>
  <c r="H10717" i="1"/>
  <c r="F8992" i="1"/>
  <c r="G8992" i="1"/>
  <c r="H8992" i="1"/>
  <c r="F9850" i="1"/>
  <c r="G9850" i="1"/>
  <c r="H9850" i="1"/>
  <c r="F10472" i="1"/>
  <c r="G10472" i="1"/>
  <c r="H10472" i="1"/>
  <c r="F8382" i="1"/>
  <c r="G8382" i="1"/>
  <c r="H8382" i="1"/>
  <c r="F3670" i="1"/>
  <c r="G3670" i="1"/>
  <c r="H3670" i="1"/>
  <c r="F496" i="1"/>
  <c r="G496" i="1"/>
  <c r="H496" i="1"/>
  <c r="F3671" i="1"/>
  <c r="G3671" i="1"/>
  <c r="H3671" i="1"/>
  <c r="F3672" i="1"/>
  <c r="G3672" i="1"/>
  <c r="H3672" i="1"/>
  <c r="F3673" i="1"/>
  <c r="G3673" i="1"/>
  <c r="H3673" i="1"/>
  <c r="F6979" i="1"/>
  <c r="G6979" i="1"/>
  <c r="H6979" i="1"/>
  <c r="F5841" i="1"/>
  <c r="G5841" i="1"/>
  <c r="H5841" i="1"/>
  <c r="F11886" i="1"/>
  <c r="G11886" i="1"/>
  <c r="H11886" i="1"/>
  <c r="F3674" i="1"/>
  <c r="G3674" i="1"/>
  <c r="H3674" i="1"/>
  <c r="F9597" i="1"/>
  <c r="G9597" i="1"/>
  <c r="H9597" i="1"/>
  <c r="F6980" i="1"/>
  <c r="G6980" i="1"/>
  <c r="H6980" i="1"/>
  <c r="F1058" i="1"/>
  <c r="G1058" i="1"/>
  <c r="H1058" i="1"/>
  <c r="F5842" i="1"/>
  <c r="G5842" i="1"/>
  <c r="H5842" i="1"/>
  <c r="F3675" i="1"/>
  <c r="G3675" i="1"/>
  <c r="H3675" i="1"/>
  <c r="F3676" i="1"/>
  <c r="G3676" i="1"/>
  <c r="H3676" i="1"/>
  <c r="F3677" i="1"/>
  <c r="G3677" i="1"/>
  <c r="H3677" i="1"/>
  <c r="F8383" i="1"/>
  <c r="G8383" i="1"/>
  <c r="H8383" i="1"/>
  <c r="F9190" i="1"/>
  <c r="G9190" i="1"/>
  <c r="H9190" i="1"/>
  <c r="F5644" i="1"/>
  <c r="G5644" i="1"/>
  <c r="H5644" i="1"/>
  <c r="F3678" i="1"/>
  <c r="G3678" i="1"/>
  <c r="H3678" i="1"/>
  <c r="F497" i="1"/>
  <c r="G497" i="1"/>
  <c r="H497" i="1"/>
  <c r="F10440" i="1"/>
  <c r="G10440" i="1"/>
  <c r="H10440" i="1"/>
  <c r="F8629" i="1"/>
  <c r="G8629" i="1"/>
  <c r="H8629" i="1"/>
  <c r="F3679" i="1"/>
  <c r="G3679" i="1"/>
  <c r="H3679" i="1"/>
  <c r="F1059" i="1"/>
  <c r="G1059" i="1"/>
  <c r="H1059" i="1"/>
  <c r="F194" i="1"/>
  <c r="G194" i="1"/>
  <c r="H194" i="1"/>
  <c r="F3680" i="1"/>
  <c r="G3680" i="1"/>
  <c r="H3680" i="1"/>
  <c r="F3681" i="1"/>
  <c r="G3681" i="1"/>
  <c r="H3681" i="1"/>
  <c r="F6127" i="1"/>
  <c r="G6127" i="1"/>
  <c r="H6127" i="1"/>
  <c r="F5843" i="1"/>
  <c r="G5843" i="1"/>
  <c r="H5843" i="1"/>
  <c r="F10087" i="1"/>
  <c r="G10087" i="1"/>
  <c r="H10087" i="1"/>
  <c r="F3682" i="1"/>
  <c r="G3682" i="1"/>
  <c r="H3682" i="1"/>
  <c r="F498" i="1"/>
  <c r="G498" i="1"/>
  <c r="H498" i="1"/>
  <c r="F3683" i="1"/>
  <c r="G3683" i="1"/>
  <c r="H3683" i="1"/>
  <c r="F3684" i="1"/>
  <c r="G3684" i="1"/>
  <c r="H3684" i="1"/>
  <c r="F6981" i="1"/>
  <c r="G6981" i="1"/>
  <c r="H6981" i="1"/>
  <c r="F8993" i="1"/>
  <c r="G8993" i="1"/>
  <c r="H8993" i="1"/>
  <c r="F5499" i="1"/>
  <c r="G5499" i="1"/>
  <c r="H5499" i="1"/>
  <c r="F9468" i="1"/>
  <c r="G9468" i="1"/>
  <c r="H9468" i="1"/>
  <c r="F6982" i="1"/>
  <c r="G6982" i="1"/>
  <c r="H6982" i="1"/>
  <c r="F299" i="1"/>
  <c r="G299" i="1"/>
  <c r="H299" i="1"/>
  <c r="F3685" i="1"/>
  <c r="G3685" i="1"/>
  <c r="H3685" i="1"/>
  <c r="F11057" i="1"/>
  <c r="G11057" i="1"/>
  <c r="H11057" i="1"/>
  <c r="F1060" i="1"/>
  <c r="G1060" i="1"/>
  <c r="H1060" i="1"/>
  <c r="F3686" i="1"/>
  <c r="G3686" i="1"/>
  <c r="H3686" i="1"/>
  <c r="F3687" i="1"/>
  <c r="G3687" i="1"/>
  <c r="H3687" i="1"/>
  <c r="F10993" i="1"/>
  <c r="G10993" i="1"/>
  <c r="H10993" i="1"/>
  <c r="F300" i="1"/>
  <c r="G300" i="1"/>
  <c r="H300" i="1"/>
  <c r="F3688" i="1"/>
  <c r="G3688" i="1"/>
  <c r="H3688" i="1"/>
  <c r="F8384" i="1"/>
  <c r="G8384" i="1"/>
  <c r="H8384" i="1"/>
  <c r="F1061" i="1"/>
  <c r="G1061" i="1"/>
  <c r="H1061" i="1"/>
  <c r="F7655" i="1"/>
  <c r="G7655" i="1"/>
  <c r="H7655" i="1"/>
  <c r="F11822" i="1"/>
  <c r="G11822" i="1"/>
  <c r="H11822" i="1"/>
  <c r="F3689" i="1"/>
  <c r="G3689" i="1"/>
  <c r="H3689" i="1"/>
  <c r="F3690" i="1"/>
  <c r="G3690" i="1"/>
  <c r="H3690" i="1"/>
  <c r="F6983" i="1"/>
  <c r="G6983" i="1"/>
  <c r="H6983" i="1"/>
  <c r="F6984" i="1"/>
  <c r="G6984" i="1"/>
  <c r="H6984" i="1"/>
  <c r="F3691" i="1"/>
  <c r="G3691" i="1"/>
  <c r="H3691" i="1"/>
  <c r="F3692" i="1"/>
  <c r="G3692" i="1"/>
  <c r="H3692" i="1"/>
  <c r="F3693" i="1"/>
  <c r="G3693" i="1"/>
  <c r="H3693" i="1"/>
  <c r="F3694" i="1"/>
  <c r="G3694" i="1"/>
  <c r="H3694" i="1"/>
  <c r="F9191" i="1"/>
  <c r="G9191" i="1"/>
  <c r="H9191" i="1"/>
  <c r="F6985" i="1"/>
  <c r="G6985" i="1"/>
  <c r="H6985" i="1"/>
  <c r="F3695" i="1"/>
  <c r="G3695" i="1"/>
  <c r="H3695" i="1"/>
  <c r="F3696" i="1"/>
  <c r="G3696" i="1"/>
  <c r="H3696" i="1"/>
  <c r="F3697" i="1"/>
  <c r="G3697" i="1"/>
  <c r="H3697" i="1"/>
  <c r="F6986" i="1"/>
  <c r="G6986" i="1"/>
  <c r="H6986" i="1"/>
  <c r="F9407" i="1"/>
  <c r="G9407" i="1"/>
  <c r="H9407" i="1"/>
  <c r="F1062" i="1"/>
  <c r="G1062" i="1"/>
  <c r="H1062" i="1"/>
  <c r="F9950" i="1"/>
  <c r="G9950" i="1"/>
  <c r="H9950" i="1"/>
  <c r="F1063" i="1"/>
  <c r="G1063" i="1"/>
  <c r="H1063" i="1"/>
  <c r="F3698" i="1"/>
  <c r="G3698" i="1"/>
  <c r="H3698" i="1"/>
  <c r="F11676" i="1"/>
  <c r="G11676" i="1"/>
  <c r="H11676" i="1"/>
  <c r="F6987" i="1"/>
  <c r="G6987" i="1"/>
  <c r="H6987" i="1"/>
  <c r="F10423" i="1"/>
  <c r="G10423" i="1"/>
  <c r="H10423" i="1"/>
  <c r="F9192" i="1"/>
  <c r="G9192" i="1"/>
  <c r="H9192" i="1"/>
  <c r="F195" i="1"/>
  <c r="G195" i="1"/>
  <c r="H195" i="1"/>
  <c r="F3699" i="1"/>
  <c r="G3699" i="1"/>
  <c r="H3699" i="1"/>
  <c r="F3700" i="1"/>
  <c r="G3700" i="1"/>
  <c r="H3700" i="1"/>
  <c r="F9193" i="1"/>
  <c r="G9193" i="1"/>
  <c r="H9193" i="1"/>
  <c r="F3701" i="1"/>
  <c r="G3701" i="1"/>
  <c r="H3701" i="1"/>
  <c r="F7888" i="1"/>
  <c r="G7888" i="1"/>
  <c r="H7888" i="1"/>
  <c r="F3702" i="1"/>
  <c r="G3702" i="1"/>
  <c r="H3702" i="1"/>
  <c r="F10211" i="1"/>
  <c r="G10211" i="1"/>
  <c r="H10211" i="1"/>
  <c r="F9055" i="1"/>
  <c r="G9055" i="1"/>
  <c r="H9055" i="1"/>
  <c r="F10424" i="1"/>
  <c r="G10424" i="1"/>
  <c r="H10424" i="1"/>
  <c r="F3703" i="1"/>
  <c r="G3703" i="1"/>
  <c r="H3703" i="1"/>
  <c r="F3704" i="1"/>
  <c r="G3704" i="1"/>
  <c r="H3704" i="1"/>
  <c r="F9540" i="1"/>
  <c r="G9540" i="1"/>
  <c r="H9540" i="1"/>
  <c r="F11219" i="1"/>
  <c r="G11219" i="1"/>
  <c r="H11219" i="1"/>
  <c r="F6078" i="1"/>
  <c r="G6078" i="1"/>
  <c r="H6078" i="1"/>
  <c r="F3705" i="1"/>
  <c r="G3705" i="1"/>
  <c r="H3705" i="1"/>
  <c r="F6128" i="1"/>
  <c r="G6128" i="1"/>
  <c r="H6128" i="1"/>
  <c r="F3706" i="1"/>
  <c r="G3706" i="1"/>
  <c r="H3706" i="1"/>
  <c r="F3707" i="1"/>
  <c r="G3707" i="1"/>
  <c r="H3707" i="1"/>
  <c r="F10088" i="1"/>
  <c r="G10088" i="1"/>
  <c r="H10088" i="1"/>
  <c r="F3708" i="1"/>
  <c r="G3708" i="1"/>
  <c r="H3708" i="1"/>
  <c r="F3709" i="1"/>
  <c r="G3709" i="1"/>
  <c r="H3709" i="1"/>
  <c r="F3710" i="1"/>
  <c r="G3710" i="1"/>
  <c r="H3710" i="1"/>
  <c r="F9935" i="1"/>
  <c r="G9935" i="1"/>
  <c r="H9935" i="1"/>
  <c r="F3711" i="1"/>
  <c r="G3711" i="1"/>
  <c r="H3711" i="1"/>
  <c r="F5386" i="1"/>
  <c r="G5386" i="1"/>
  <c r="H5386" i="1"/>
  <c r="F10473" i="1"/>
  <c r="G10473" i="1"/>
  <c r="H10473" i="1"/>
  <c r="F7889" i="1"/>
  <c r="G7889" i="1"/>
  <c r="H7889" i="1"/>
  <c r="F12298" i="1"/>
  <c r="G12298" i="1"/>
  <c r="H12298" i="1"/>
  <c r="F9662" i="1"/>
  <c r="G9662" i="1"/>
  <c r="H9662" i="1"/>
  <c r="F11778" i="1"/>
  <c r="G11778" i="1"/>
  <c r="H11778" i="1"/>
  <c r="F3712" i="1"/>
  <c r="G3712" i="1"/>
  <c r="H3712" i="1"/>
  <c r="F9194" i="1"/>
  <c r="G9194" i="1"/>
  <c r="H9194" i="1"/>
  <c r="F9040" i="1"/>
  <c r="G9040" i="1"/>
  <c r="H9040" i="1"/>
  <c r="F3713" i="1"/>
  <c r="G3713" i="1"/>
  <c r="H3713" i="1"/>
  <c r="F3714" i="1"/>
  <c r="G3714" i="1"/>
  <c r="H3714" i="1"/>
  <c r="F11497" i="1"/>
  <c r="G11497" i="1"/>
  <c r="H11497" i="1"/>
  <c r="F7890" i="1"/>
  <c r="G7890" i="1"/>
  <c r="H7890" i="1"/>
  <c r="F5601" i="1"/>
  <c r="G5601" i="1"/>
  <c r="H5601" i="1"/>
  <c r="F3715" i="1"/>
  <c r="G3715" i="1"/>
  <c r="H3715" i="1"/>
  <c r="F8385" i="1"/>
  <c r="G8385" i="1"/>
  <c r="H8385" i="1"/>
  <c r="F3716" i="1"/>
  <c r="G3716" i="1"/>
  <c r="H3716" i="1"/>
  <c r="F3717" i="1"/>
  <c r="G3717" i="1"/>
  <c r="H3717" i="1"/>
  <c r="F3718" i="1"/>
  <c r="G3718" i="1"/>
  <c r="H3718" i="1"/>
  <c r="F3719" i="1"/>
  <c r="G3719" i="1"/>
  <c r="H3719" i="1"/>
  <c r="F6988" i="1"/>
  <c r="G6988" i="1"/>
  <c r="H6988" i="1"/>
  <c r="F3720" i="1"/>
  <c r="G3720" i="1"/>
  <c r="H3720" i="1"/>
  <c r="F12176" i="1"/>
  <c r="G12176" i="1"/>
  <c r="H12176" i="1"/>
  <c r="F3721" i="1"/>
  <c r="G3721" i="1"/>
  <c r="H3721" i="1"/>
  <c r="F196" i="1"/>
  <c r="G196" i="1"/>
  <c r="H196" i="1"/>
  <c r="F3722" i="1"/>
  <c r="G3722" i="1"/>
  <c r="H3722" i="1"/>
  <c r="F5844" i="1"/>
  <c r="G5844" i="1"/>
  <c r="H5844" i="1"/>
  <c r="F3723" i="1"/>
  <c r="G3723" i="1"/>
  <c r="H3723" i="1"/>
  <c r="F6989" i="1"/>
  <c r="G6989" i="1"/>
  <c r="H6989" i="1"/>
  <c r="F6129" i="1"/>
  <c r="G6129" i="1"/>
  <c r="H6129" i="1"/>
  <c r="F6990" i="1"/>
  <c r="G6990" i="1"/>
  <c r="H6990" i="1"/>
  <c r="F6991" i="1"/>
  <c r="G6991" i="1"/>
  <c r="H6991" i="1"/>
  <c r="F11528" i="1"/>
  <c r="G11528" i="1"/>
  <c r="H11528" i="1"/>
  <c r="F3724" i="1"/>
  <c r="G3724" i="1"/>
  <c r="H3724" i="1"/>
  <c r="F3725" i="1"/>
  <c r="G3725" i="1"/>
  <c r="H3725" i="1"/>
  <c r="F3726" i="1"/>
  <c r="G3726" i="1"/>
  <c r="H3726" i="1"/>
  <c r="F5477" i="1"/>
  <c r="G5477" i="1"/>
  <c r="H5477" i="1"/>
  <c r="F8887" i="1"/>
  <c r="G8887" i="1"/>
  <c r="H8887" i="1"/>
  <c r="F6992" i="1"/>
  <c r="G6992" i="1"/>
  <c r="H6992" i="1"/>
  <c r="F197" i="1"/>
  <c r="G197" i="1"/>
  <c r="H197" i="1"/>
  <c r="F7891" i="1"/>
  <c r="G7891" i="1"/>
  <c r="H7891" i="1"/>
  <c r="F3727" i="1"/>
  <c r="G3727" i="1"/>
  <c r="H3727" i="1"/>
  <c r="F11062" i="1"/>
  <c r="G11062" i="1"/>
  <c r="H11062" i="1"/>
  <c r="F5845" i="1"/>
  <c r="G5845" i="1"/>
  <c r="H5845" i="1"/>
  <c r="F198" i="1"/>
  <c r="G198" i="1"/>
  <c r="H198" i="1"/>
  <c r="F10840" i="1"/>
  <c r="G10840" i="1"/>
  <c r="H10840" i="1"/>
  <c r="F8386" i="1"/>
  <c r="G8386" i="1"/>
  <c r="H8386" i="1"/>
  <c r="F9949" i="1"/>
  <c r="G9949" i="1"/>
  <c r="H9949" i="1"/>
  <c r="F1064" i="1"/>
  <c r="G1064" i="1"/>
  <c r="H1064" i="1"/>
  <c r="F7892" i="1"/>
  <c r="G7892" i="1"/>
  <c r="H7892" i="1"/>
  <c r="F7599" i="1"/>
  <c r="G7599" i="1"/>
  <c r="H7599" i="1"/>
  <c r="F3728" i="1"/>
  <c r="G3728" i="1"/>
  <c r="H3728" i="1"/>
  <c r="F12060" i="1"/>
  <c r="G12060" i="1"/>
  <c r="H12060" i="1"/>
  <c r="F5846" i="1"/>
  <c r="G5846" i="1"/>
  <c r="H5846" i="1"/>
  <c r="F3729" i="1"/>
  <c r="G3729" i="1"/>
  <c r="H3729" i="1"/>
  <c r="F3730" i="1"/>
  <c r="G3730" i="1"/>
  <c r="H3730" i="1"/>
  <c r="F3731" i="1"/>
  <c r="G3731" i="1"/>
  <c r="H3731" i="1"/>
  <c r="F3732" i="1"/>
  <c r="G3732" i="1"/>
  <c r="H3732" i="1"/>
  <c r="F6993" i="1"/>
  <c r="G6993" i="1"/>
  <c r="H6993" i="1"/>
  <c r="F3733" i="1"/>
  <c r="G3733" i="1"/>
  <c r="H3733" i="1"/>
  <c r="F8387" i="1"/>
  <c r="G8387" i="1"/>
  <c r="H8387" i="1"/>
  <c r="F8669" i="1"/>
  <c r="G8669" i="1"/>
  <c r="H8669" i="1"/>
  <c r="F9075" i="1"/>
  <c r="G9075" i="1"/>
  <c r="H9075" i="1"/>
  <c r="F5602" i="1"/>
  <c r="G5602" i="1"/>
  <c r="H5602" i="1"/>
  <c r="F3734" i="1"/>
  <c r="G3734" i="1"/>
  <c r="H3734" i="1"/>
  <c r="F3735" i="1"/>
  <c r="G3735" i="1"/>
  <c r="H3735" i="1"/>
  <c r="F8388" i="1"/>
  <c r="G8388" i="1"/>
  <c r="H8388" i="1"/>
  <c r="F1065" i="1"/>
  <c r="G1065" i="1"/>
  <c r="H1065" i="1"/>
  <c r="F1066" i="1"/>
  <c r="G1066" i="1"/>
  <c r="H1066" i="1"/>
  <c r="F10804" i="1"/>
  <c r="G10804" i="1"/>
  <c r="H10804" i="1"/>
  <c r="F8389" i="1"/>
  <c r="G8389" i="1"/>
  <c r="H8389" i="1"/>
  <c r="F5847" i="1"/>
  <c r="G5847" i="1"/>
  <c r="H5847" i="1"/>
  <c r="F3736" i="1"/>
  <c r="G3736" i="1"/>
  <c r="H3736" i="1"/>
  <c r="F10273" i="1"/>
  <c r="G10273" i="1"/>
  <c r="H10273" i="1"/>
  <c r="F12006" i="1"/>
  <c r="G12006" i="1"/>
  <c r="H12006" i="1"/>
  <c r="F6994" i="1"/>
  <c r="G6994" i="1"/>
  <c r="H6994" i="1"/>
  <c r="F10592" i="1"/>
  <c r="G10592" i="1"/>
  <c r="H10592" i="1"/>
  <c r="F115" i="1"/>
  <c r="G115" i="1"/>
  <c r="H115" i="1"/>
  <c r="F10366" i="1"/>
  <c r="G10366" i="1"/>
  <c r="H10366" i="1"/>
  <c r="F499" i="1"/>
  <c r="G499" i="1"/>
  <c r="H499" i="1"/>
  <c r="F143" i="1"/>
  <c r="G143" i="1"/>
  <c r="H143" i="1"/>
  <c r="F3737" i="1"/>
  <c r="G3737" i="1"/>
  <c r="H3737" i="1"/>
  <c r="F3738" i="1"/>
  <c r="G3738" i="1"/>
  <c r="H3738" i="1"/>
  <c r="F9769" i="1"/>
  <c r="G9769" i="1"/>
  <c r="H9769" i="1"/>
  <c r="F3739" i="1"/>
  <c r="G3739" i="1"/>
  <c r="H3739" i="1"/>
  <c r="F3740" i="1"/>
  <c r="G3740" i="1"/>
  <c r="H3740" i="1"/>
  <c r="F10402" i="1"/>
  <c r="G10402" i="1"/>
  <c r="H10402" i="1"/>
  <c r="F9195" i="1"/>
  <c r="G9195" i="1"/>
  <c r="H9195" i="1"/>
  <c r="F11962" i="1"/>
  <c r="G11962" i="1"/>
  <c r="H11962" i="1"/>
  <c r="F9196" i="1"/>
  <c r="G9196" i="1"/>
  <c r="H9196" i="1"/>
  <c r="F11402" i="1"/>
  <c r="G11402" i="1"/>
  <c r="H11402" i="1"/>
  <c r="F3741" i="1"/>
  <c r="G3741" i="1"/>
  <c r="H3741" i="1"/>
  <c r="F500" i="1"/>
  <c r="G500" i="1"/>
  <c r="H500" i="1"/>
  <c r="F8390" i="1"/>
  <c r="G8390" i="1"/>
  <c r="H8390" i="1"/>
  <c r="F3742" i="1"/>
  <c r="G3742" i="1"/>
  <c r="H3742" i="1"/>
  <c r="F1067" i="1"/>
  <c r="G1067" i="1"/>
  <c r="H1067" i="1"/>
  <c r="F7656" i="1"/>
  <c r="G7656" i="1"/>
  <c r="H7656" i="1"/>
  <c r="F10212" i="1"/>
  <c r="G10212" i="1"/>
  <c r="H10212" i="1"/>
  <c r="F5848" i="1"/>
  <c r="G5848" i="1"/>
  <c r="H5848" i="1"/>
  <c r="F9770" i="1"/>
  <c r="G9770" i="1"/>
  <c r="H9770" i="1"/>
  <c r="F6040" i="1"/>
  <c r="G6040" i="1"/>
  <c r="H6040" i="1"/>
  <c r="F3743" i="1"/>
  <c r="G3743" i="1"/>
  <c r="H3743" i="1"/>
  <c r="F3744" i="1"/>
  <c r="G3744" i="1"/>
  <c r="H3744" i="1"/>
  <c r="F3745" i="1"/>
  <c r="G3745" i="1"/>
  <c r="H3745" i="1"/>
  <c r="F12138" i="1"/>
  <c r="G12138" i="1"/>
  <c r="H12138" i="1"/>
  <c r="F5537" i="1"/>
  <c r="G5537" i="1"/>
  <c r="H5537" i="1"/>
  <c r="F9197" i="1"/>
  <c r="G9197" i="1"/>
  <c r="H9197" i="1"/>
  <c r="F6995" i="1"/>
  <c r="G6995" i="1"/>
  <c r="H6995" i="1"/>
  <c r="F6996" i="1"/>
  <c r="G6996" i="1"/>
  <c r="H6996" i="1"/>
  <c r="F3746" i="1"/>
  <c r="G3746" i="1"/>
  <c r="H3746" i="1"/>
  <c r="F9771" i="1"/>
  <c r="G9771" i="1"/>
  <c r="H9771" i="1"/>
  <c r="F7893" i="1"/>
  <c r="G7893" i="1"/>
  <c r="H7893" i="1"/>
  <c r="F3747" i="1"/>
  <c r="G3747" i="1"/>
  <c r="H3747" i="1"/>
  <c r="F1068" i="1"/>
  <c r="G1068" i="1"/>
  <c r="H1068" i="1"/>
  <c r="F8749" i="1"/>
  <c r="G8749" i="1"/>
  <c r="H8749" i="1"/>
  <c r="F9980" i="1"/>
  <c r="G9980" i="1"/>
  <c r="H9980" i="1"/>
  <c r="F8888" i="1"/>
  <c r="G8888" i="1"/>
  <c r="H8888" i="1"/>
  <c r="F3748" i="1"/>
  <c r="G3748" i="1"/>
  <c r="H3748" i="1"/>
  <c r="F1069" i="1"/>
  <c r="G1069" i="1"/>
  <c r="H1069" i="1"/>
  <c r="F6997" i="1"/>
  <c r="G6997" i="1"/>
  <c r="H6997" i="1"/>
  <c r="F5487" i="1"/>
  <c r="G5487" i="1"/>
  <c r="H5487" i="1"/>
  <c r="F3749" i="1"/>
  <c r="G3749" i="1"/>
  <c r="H3749" i="1"/>
  <c r="F8825" i="1"/>
  <c r="G8825" i="1"/>
  <c r="H8825" i="1"/>
  <c r="F3750" i="1"/>
  <c r="G3750" i="1"/>
  <c r="H3750" i="1"/>
  <c r="F1070" i="1"/>
  <c r="G1070" i="1"/>
  <c r="H1070" i="1"/>
  <c r="F10523" i="1"/>
  <c r="G10523" i="1"/>
  <c r="H10523" i="1"/>
  <c r="F6998" i="1"/>
  <c r="G6998" i="1"/>
  <c r="H6998" i="1"/>
  <c r="F9198" i="1"/>
  <c r="G9198" i="1"/>
  <c r="H9198" i="1"/>
  <c r="F5603" i="1"/>
  <c r="G5603" i="1"/>
  <c r="H5603" i="1"/>
  <c r="F6999" i="1"/>
  <c r="G6999" i="1"/>
  <c r="H6999" i="1"/>
  <c r="F11729" i="1"/>
  <c r="G11729" i="1"/>
  <c r="H11729" i="1"/>
  <c r="F6130" i="1"/>
  <c r="G6130" i="1"/>
  <c r="H6130" i="1"/>
  <c r="F3751" i="1"/>
  <c r="G3751" i="1"/>
  <c r="H3751" i="1"/>
  <c r="F3752" i="1"/>
  <c r="G3752" i="1"/>
  <c r="H3752" i="1"/>
  <c r="F199" i="1"/>
  <c r="G199" i="1"/>
  <c r="H199" i="1"/>
  <c r="F5517" i="1"/>
  <c r="G5517" i="1"/>
  <c r="H5517" i="1"/>
  <c r="F501" i="1"/>
  <c r="G501" i="1"/>
  <c r="H501" i="1"/>
  <c r="F3753" i="1"/>
  <c r="G3753" i="1"/>
  <c r="H3753" i="1"/>
  <c r="F3754" i="1"/>
  <c r="G3754" i="1"/>
  <c r="H3754" i="1"/>
  <c r="F7737" i="1"/>
  <c r="G7737" i="1"/>
  <c r="H7737" i="1"/>
  <c r="F7000" i="1"/>
  <c r="G7000" i="1"/>
  <c r="H7000" i="1"/>
  <c r="F9772" i="1"/>
  <c r="G9772" i="1"/>
  <c r="H9772" i="1"/>
  <c r="F6131" i="1"/>
  <c r="G6131" i="1"/>
  <c r="H6131" i="1"/>
  <c r="F3755" i="1"/>
  <c r="G3755" i="1"/>
  <c r="H3755" i="1"/>
  <c r="F1071" i="1"/>
  <c r="G1071" i="1"/>
  <c r="H1071" i="1"/>
  <c r="F10089" i="1"/>
  <c r="G10089" i="1"/>
  <c r="H10089" i="1"/>
  <c r="F9199" i="1"/>
  <c r="G9199" i="1"/>
  <c r="H9199" i="1"/>
  <c r="F3756" i="1"/>
  <c r="G3756" i="1"/>
  <c r="H3756" i="1"/>
  <c r="F7001" i="1"/>
  <c r="G7001" i="1"/>
  <c r="H7001" i="1"/>
  <c r="F8775" i="1"/>
  <c r="G8775" i="1"/>
  <c r="H8775" i="1"/>
  <c r="F7002" i="1"/>
  <c r="G7002" i="1"/>
  <c r="H7002" i="1"/>
  <c r="F9200" i="1"/>
  <c r="G9200" i="1"/>
  <c r="H9200" i="1"/>
  <c r="F7584" i="1"/>
  <c r="G7584" i="1"/>
  <c r="H7584" i="1"/>
  <c r="F5518" i="1"/>
  <c r="G5518" i="1"/>
  <c r="H5518" i="1"/>
  <c r="F3757" i="1"/>
  <c r="G3757" i="1"/>
  <c r="H3757" i="1"/>
  <c r="F9201" i="1"/>
  <c r="G9201" i="1"/>
  <c r="H9201" i="1"/>
  <c r="F502" i="1"/>
  <c r="G502" i="1"/>
  <c r="H502" i="1"/>
  <c r="F10782" i="1"/>
  <c r="G10782" i="1"/>
  <c r="H10782" i="1"/>
  <c r="F3758" i="1"/>
  <c r="G3758" i="1"/>
  <c r="H3758" i="1"/>
  <c r="F144" i="1"/>
  <c r="G144" i="1"/>
  <c r="H144" i="1"/>
  <c r="F7003" i="1"/>
  <c r="G7003" i="1"/>
  <c r="H7003" i="1"/>
  <c r="F3759" i="1"/>
  <c r="G3759" i="1"/>
  <c r="H3759" i="1"/>
  <c r="F8391" i="1"/>
  <c r="G8391" i="1"/>
  <c r="H8391" i="1"/>
  <c r="F7004" i="1"/>
  <c r="G7004" i="1"/>
  <c r="H7004" i="1"/>
  <c r="F8392" i="1"/>
  <c r="G8392" i="1"/>
  <c r="H8392" i="1"/>
  <c r="F12008" i="1"/>
  <c r="G12008" i="1"/>
  <c r="H12008" i="1"/>
  <c r="F3760" i="1"/>
  <c r="G3760" i="1"/>
  <c r="H3760" i="1"/>
  <c r="F3761" i="1"/>
  <c r="G3761" i="1"/>
  <c r="H3761" i="1"/>
  <c r="F7738" i="1"/>
  <c r="G7738" i="1"/>
  <c r="H7738" i="1"/>
  <c r="F10372" i="1"/>
  <c r="G10372" i="1"/>
  <c r="H10372" i="1"/>
  <c r="F12303" i="1"/>
  <c r="G12303" i="1"/>
  <c r="H12303" i="1"/>
  <c r="F3762" i="1"/>
  <c r="G3762" i="1"/>
  <c r="H3762" i="1"/>
  <c r="F9903" i="1"/>
  <c r="G9903" i="1"/>
  <c r="H9903" i="1"/>
  <c r="F7739" i="1"/>
  <c r="G7739" i="1"/>
  <c r="H7739" i="1"/>
  <c r="F3763" i="1"/>
  <c r="G3763" i="1"/>
  <c r="H3763" i="1"/>
  <c r="F10615" i="1"/>
  <c r="G10615" i="1"/>
  <c r="H10615" i="1"/>
  <c r="F10705" i="1"/>
  <c r="G10705" i="1"/>
  <c r="H10705" i="1"/>
  <c r="F9888" i="1"/>
  <c r="G9888" i="1"/>
  <c r="H9888" i="1"/>
  <c r="F8393" i="1"/>
  <c r="G8393" i="1"/>
  <c r="H8393" i="1"/>
  <c r="F3764" i="1"/>
  <c r="G3764" i="1"/>
  <c r="H3764" i="1"/>
  <c r="F11016" i="1"/>
  <c r="G11016" i="1"/>
  <c r="H11016" i="1"/>
  <c r="F9202" i="1"/>
  <c r="G9202" i="1"/>
  <c r="H9202" i="1"/>
  <c r="F3765" i="1"/>
  <c r="G3765" i="1"/>
  <c r="H3765" i="1"/>
  <c r="F10474" i="1"/>
  <c r="G10474" i="1"/>
  <c r="H10474" i="1"/>
  <c r="F7005" i="1"/>
  <c r="G7005" i="1"/>
  <c r="H7005" i="1"/>
  <c r="F9598" i="1"/>
  <c r="G9598" i="1"/>
  <c r="H9598" i="1"/>
  <c r="F3766" i="1"/>
  <c r="G3766" i="1"/>
  <c r="H3766" i="1"/>
  <c r="F7894" i="1"/>
  <c r="G7894" i="1"/>
  <c r="H7894" i="1"/>
  <c r="F3767" i="1"/>
  <c r="G3767" i="1"/>
  <c r="H3767" i="1"/>
  <c r="F7740" i="1"/>
  <c r="G7740" i="1"/>
  <c r="H7740" i="1"/>
  <c r="F7741" i="1"/>
  <c r="G7741" i="1"/>
  <c r="H7741" i="1"/>
  <c r="F3768" i="1"/>
  <c r="G3768" i="1"/>
  <c r="H3768" i="1"/>
  <c r="F3769" i="1"/>
  <c r="G3769" i="1"/>
  <c r="H3769" i="1"/>
  <c r="F3770" i="1"/>
  <c r="G3770" i="1"/>
  <c r="H3770" i="1"/>
  <c r="F10213" i="1"/>
  <c r="G10213" i="1"/>
  <c r="H10213" i="1"/>
  <c r="F9867" i="1"/>
  <c r="G9867" i="1"/>
  <c r="H9867" i="1"/>
  <c r="F10815" i="1"/>
  <c r="G10815" i="1"/>
  <c r="H10815" i="1"/>
  <c r="F3771" i="1"/>
  <c r="G3771" i="1"/>
  <c r="H3771" i="1"/>
  <c r="F11535" i="1"/>
  <c r="G11535" i="1"/>
  <c r="H11535" i="1"/>
  <c r="F7006" i="1"/>
  <c r="G7006" i="1"/>
  <c r="H7006" i="1"/>
  <c r="F3772" i="1"/>
  <c r="G3772" i="1"/>
  <c r="H3772" i="1"/>
  <c r="F9203" i="1"/>
  <c r="G9203" i="1"/>
  <c r="H9203" i="1"/>
  <c r="F9916" i="1"/>
  <c r="G9916" i="1"/>
  <c r="H9916" i="1"/>
  <c r="F5500" i="1"/>
  <c r="G5500" i="1"/>
  <c r="H5500" i="1"/>
  <c r="F10984" i="1"/>
  <c r="G10984" i="1"/>
  <c r="H10984" i="1"/>
  <c r="F3773" i="1"/>
  <c r="G3773" i="1"/>
  <c r="H3773" i="1"/>
  <c r="F11988" i="1"/>
  <c r="G11988" i="1"/>
  <c r="H11988" i="1"/>
  <c r="F3774" i="1"/>
  <c r="G3774" i="1"/>
  <c r="H3774" i="1"/>
  <c r="F1072" i="1"/>
  <c r="G1072" i="1"/>
  <c r="H1072" i="1"/>
  <c r="F3775" i="1"/>
  <c r="G3775" i="1"/>
  <c r="H3775" i="1"/>
  <c r="F10155" i="1"/>
  <c r="G10155" i="1"/>
  <c r="H10155" i="1"/>
  <c r="F7701" i="1"/>
  <c r="G7701" i="1"/>
  <c r="H7701" i="1"/>
  <c r="F3776" i="1"/>
  <c r="G3776" i="1"/>
  <c r="H3776" i="1"/>
  <c r="F11846" i="1"/>
  <c r="G11846" i="1"/>
  <c r="H11846" i="1"/>
  <c r="F3777" i="1"/>
  <c r="G3777" i="1"/>
  <c r="H3777" i="1"/>
  <c r="F10763" i="1"/>
  <c r="G10763" i="1"/>
  <c r="H10763" i="1"/>
  <c r="F7007" i="1"/>
  <c r="G7007" i="1"/>
  <c r="H7007" i="1"/>
  <c r="F3778" i="1"/>
  <c r="G3778" i="1"/>
  <c r="H3778" i="1"/>
  <c r="F3779" i="1"/>
  <c r="G3779" i="1"/>
  <c r="H3779" i="1"/>
  <c r="F7008" i="1"/>
  <c r="G7008" i="1"/>
  <c r="H7008" i="1"/>
  <c r="F7895" i="1"/>
  <c r="G7895" i="1"/>
  <c r="H7895" i="1"/>
  <c r="F3780" i="1"/>
  <c r="G3780" i="1"/>
  <c r="H3780" i="1"/>
  <c r="F7009" i="1"/>
  <c r="G7009" i="1"/>
  <c r="H7009" i="1"/>
  <c r="F9463" i="1"/>
  <c r="G9463" i="1"/>
  <c r="H9463" i="1"/>
  <c r="F1073" i="1"/>
  <c r="G1073" i="1"/>
  <c r="H1073" i="1"/>
  <c r="F10448" i="1"/>
  <c r="G10448" i="1"/>
  <c r="H10448" i="1"/>
  <c r="F3781" i="1"/>
  <c r="G3781" i="1"/>
  <c r="H3781" i="1"/>
  <c r="F3782" i="1"/>
  <c r="G3782" i="1"/>
  <c r="H3782" i="1"/>
  <c r="F11477" i="1"/>
  <c r="G11477" i="1"/>
  <c r="H11477" i="1"/>
  <c r="F3783" i="1"/>
  <c r="G3783" i="1"/>
  <c r="H3783" i="1"/>
  <c r="F10834" i="1"/>
  <c r="G10834" i="1"/>
  <c r="H10834" i="1"/>
  <c r="F3784" i="1"/>
  <c r="G3784" i="1"/>
  <c r="H3784" i="1"/>
  <c r="F11142" i="1"/>
  <c r="G11142" i="1"/>
  <c r="H11142" i="1"/>
  <c r="F9599" i="1"/>
  <c r="G9599" i="1"/>
  <c r="H9599" i="1"/>
  <c r="F5422" i="1"/>
  <c r="G5422" i="1"/>
  <c r="H5422" i="1"/>
  <c r="F11749" i="1"/>
  <c r="G11749" i="1"/>
  <c r="H11749" i="1"/>
  <c r="F9474" i="1"/>
  <c r="G9474" i="1"/>
  <c r="H9474" i="1"/>
  <c r="F5849" i="1"/>
  <c r="G5849" i="1"/>
  <c r="H5849" i="1"/>
  <c r="F11971" i="1"/>
  <c r="G11971" i="1"/>
  <c r="H11971" i="1"/>
  <c r="F10546" i="1"/>
  <c r="G10546" i="1"/>
  <c r="H10546" i="1"/>
  <c r="F3785" i="1"/>
  <c r="G3785" i="1"/>
  <c r="H3785" i="1"/>
  <c r="F10756" i="1"/>
  <c r="G10756" i="1"/>
  <c r="H10756" i="1"/>
  <c r="F7521" i="1"/>
  <c r="G7521" i="1"/>
  <c r="H7521" i="1"/>
  <c r="F3786" i="1"/>
  <c r="G3786" i="1"/>
  <c r="H3786" i="1"/>
  <c r="F3787" i="1"/>
  <c r="G3787" i="1"/>
  <c r="H3787" i="1"/>
  <c r="F1074" i="1"/>
  <c r="G1074" i="1"/>
  <c r="H1074" i="1"/>
  <c r="F3788" i="1"/>
  <c r="G3788" i="1"/>
  <c r="H3788" i="1"/>
  <c r="F3789" i="1"/>
  <c r="G3789" i="1"/>
  <c r="H3789" i="1"/>
  <c r="F5392" i="1"/>
  <c r="G5392" i="1"/>
  <c r="H5392" i="1"/>
  <c r="F10650" i="1"/>
  <c r="G10650" i="1"/>
  <c r="H10650" i="1"/>
  <c r="F7010" i="1"/>
  <c r="G7010" i="1"/>
  <c r="H7010" i="1"/>
  <c r="F7011" i="1"/>
  <c r="G7011" i="1"/>
  <c r="H7011" i="1"/>
  <c r="F5850" i="1"/>
  <c r="G5850" i="1"/>
  <c r="H5850" i="1"/>
  <c r="F3790" i="1"/>
  <c r="G3790" i="1"/>
  <c r="H3790" i="1"/>
  <c r="F3791" i="1"/>
  <c r="G3791" i="1"/>
  <c r="H3791" i="1"/>
  <c r="F3792" i="1"/>
  <c r="G3792" i="1"/>
  <c r="H3792" i="1"/>
  <c r="F10121" i="1"/>
  <c r="G10121" i="1"/>
  <c r="H10121" i="1"/>
  <c r="F3793" i="1"/>
  <c r="G3793" i="1"/>
  <c r="H3793" i="1"/>
  <c r="F5971" i="1"/>
  <c r="G5971" i="1"/>
  <c r="H5971" i="1"/>
  <c r="F3794" i="1"/>
  <c r="G3794" i="1"/>
  <c r="H3794" i="1"/>
  <c r="F11892" i="1"/>
  <c r="G11892" i="1"/>
  <c r="H11892" i="1"/>
  <c r="F9936" i="1"/>
  <c r="G9936" i="1"/>
  <c r="H9936" i="1"/>
  <c r="F8771" i="1"/>
  <c r="G8771" i="1"/>
  <c r="H8771" i="1"/>
  <c r="F9204" i="1"/>
  <c r="G9204" i="1"/>
  <c r="H9204" i="1"/>
  <c r="F10059" i="1"/>
  <c r="G10059" i="1"/>
  <c r="H10059" i="1"/>
  <c r="F11839" i="1"/>
  <c r="G11839" i="1"/>
  <c r="H11839" i="1"/>
  <c r="F10711" i="1"/>
  <c r="G10711" i="1"/>
  <c r="H10711" i="1"/>
  <c r="F8394" i="1"/>
  <c r="G8394" i="1"/>
  <c r="H8394" i="1"/>
  <c r="F10214" i="1"/>
  <c r="G10214" i="1"/>
  <c r="H10214" i="1"/>
  <c r="F3795" i="1"/>
  <c r="G3795" i="1"/>
  <c r="H3795" i="1"/>
  <c r="F3796" i="1"/>
  <c r="G3796" i="1"/>
  <c r="H3796" i="1"/>
  <c r="F9773" i="1"/>
  <c r="G9773" i="1"/>
  <c r="H9773" i="1"/>
  <c r="F503" i="1"/>
  <c r="G503" i="1"/>
  <c r="H503" i="1"/>
  <c r="F7012" i="1"/>
  <c r="G7012" i="1"/>
  <c r="H7012" i="1"/>
  <c r="F8395" i="1"/>
  <c r="G8395" i="1"/>
  <c r="H8395" i="1"/>
  <c r="F3797" i="1"/>
  <c r="G3797" i="1"/>
  <c r="H3797" i="1"/>
  <c r="F1075" i="1"/>
  <c r="G1075" i="1"/>
  <c r="H1075" i="1"/>
  <c r="F7013" i="1"/>
  <c r="G7013" i="1"/>
  <c r="H7013" i="1"/>
  <c r="F3798" i="1"/>
  <c r="G3798" i="1"/>
  <c r="H3798" i="1"/>
  <c r="F7558" i="1"/>
  <c r="G7558" i="1"/>
  <c r="H7558" i="1"/>
  <c r="F8023" i="1"/>
  <c r="G8023" i="1"/>
  <c r="H8023" i="1"/>
  <c r="F1076" i="1"/>
  <c r="G1076" i="1"/>
  <c r="H1076" i="1"/>
  <c r="F5604" i="1"/>
  <c r="G5604" i="1"/>
  <c r="H5604" i="1"/>
  <c r="F1077" i="1"/>
  <c r="G1077" i="1"/>
  <c r="H1077" i="1"/>
  <c r="F5851" i="1"/>
  <c r="G5851" i="1"/>
  <c r="H5851" i="1"/>
  <c r="F3799" i="1"/>
  <c r="G3799" i="1"/>
  <c r="H3799" i="1"/>
  <c r="F3800" i="1"/>
  <c r="G3800" i="1"/>
  <c r="H3800" i="1"/>
  <c r="F3801" i="1"/>
  <c r="G3801" i="1"/>
  <c r="H3801" i="1"/>
  <c r="F1078" i="1"/>
  <c r="G1078" i="1"/>
  <c r="H1078" i="1"/>
  <c r="F8396" i="1"/>
  <c r="G8396" i="1"/>
  <c r="H8396" i="1"/>
  <c r="F7014" i="1"/>
  <c r="G7014" i="1"/>
  <c r="H7014" i="1"/>
  <c r="F10793" i="1"/>
  <c r="G10793" i="1"/>
  <c r="H10793" i="1"/>
  <c r="F7511" i="1"/>
  <c r="G7511" i="1"/>
  <c r="H7511" i="1"/>
  <c r="F8397" i="1"/>
  <c r="G8397" i="1"/>
  <c r="H8397" i="1"/>
  <c r="F1079" i="1"/>
  <c r="G1079" i="1"/>
  <c r="H1079" i="1"/>
  <c r="F9391" i="1"/>
  <c r="G9391" i="1"/>
  <c r="H9391" i="1"/>
  <c r="F6089" i="1"/>
  <c r="G6089" i="1"/>
  <c r="H6089" i="1"/>
  <c r="F3802" i="1"/>
  <c r="G3802" i="1"/>
  <c r="H3802" i="1"/>
  <c r="F3803" i="1"/>
  <c r="G3803" i="1"/>
  <c r="H3803" i="1"/>
  <c r="F7015" i="1"/>
  <c r="G7015" i="1"/>
  <c r="H7015" i="1"/>
  <c r="F8750" i="1"/>
  <c r="G8750" i="1"/>
  <c r="H8750" i="1"/>
  <c r="F11233" i="1"/>
  <c r="G11233" i="1"/>
  <c r="H11233" i="1"/>
  <c r="F5852" i="1"/>
  <c r="G5852" i="1"/>
  <c r="H5852" i="1"/>
  <c r="F3804" i="1"/>
  <c r="G3804" i="1"/>
  <c r="H3804" i="1"/>
  <c r="F8994" i="1"/>
  <c r="G8994" i="1"/>
  <c r="H8994" i="1"/>
  <c r="F7016" i="1"/>
  <c r="G7016" i="1"/>
  <c r="H7016" i="1"/>
  <c r="F3805" i="1"/>
  <c r="G3805" i="1"/>
  <c r="H3805" i="1"/>
  <c r="F10090" i="1"/>
  <c r="G10090" i="1"/>
  <c r="H10090" i="1"/>
  <c r="F5853" i="1"/>
  <c r="G5853" i="1"/>
  <c r="H5853" i="1"/>
  <c r="F10038" i="1"/>
  <c r="G10038" i="1"/>
  <c r="H10038" i="1"/>
  <c r="F3806" i="1"/>
  <c r="G3806" i="1"/>
  <c r="H3806" i="1"/>
  <c r="F7017" i="1"/>
  <c r="G7017" i="1"/>
  <c r="H7017" i="1"/>
  <c r="F3807" i="1"/>
  <c r="G3807" i="1"/>
  <c r="H3807" i="1"/>
  <c r="F3808" i="1"/>
  <c r="G3808" i="1"/>
  <c r="H3808" i="1"/>
  <c r="F12081" i="1"/>
  <c r="G12081" i="1"/>
  <c r="H12081" i="1"/>
  <c r="F3809" i="1"/>
  <c r="G3809" i="1"/>
  <c r="H3809" i="1"/>
  <c r="F11337" i="1"/>
  <c r="G11337" i="1"/>
  <c r="H11337" i="1"/>
  <c r="F10892" i="1"/>
  <c r="G10892" i="1"/>
  <c r="H10892" i="1"/>
  <c r="F3810" i="1"/>
  <c r="G3810" i="1"/>
  <c r="H3810" i="1"/>
  <c r="F10379" i="1"/>
  <c r="G10379" i="1"/>
  <c r="H10379" i="1"/>
  <c r="F5976" i="1"/>
  <c r="G5976" i="1"/>
  <c r="H5976" i="1"/>
  <c r="F3811" i="1"/>
  <c r="G3811" i="1"/>
  <c r="H3811" i="1"/>
  <c r="F7609" i="1"/>
  <c r="G7609" i="1"/>
  <c r="H7609" i="1"/>
  <c r="F7018" i="1"/>
  <c r="G7018" i="1"/>
  <c r="H7018" i="1"/>
  <c r="F3812" i="1"/>
  <c r="G3812" i="1"/>
  <c r="H3812" i="1"/>
  <c r="F1080" i="1"/>
  <c r="G1080" i="1"/>
  <c r="H1080" i="1"/>
  <c r="F3813" i="1"/>
  <c r="G3813" i="1"/>
  <c r="H3813" i="1"/>
  <c r="F7019" i="1"/>
  <c r="G7019" i="1"/>
  <c r="H7019" i="1"/>
  <c r="F8398" i="1"/>
  <c r="G8398" i="1"/>
  <c r="H8398" i="1"/>
  <c r="F11511" i="1"/>
  <c r="G11511" i="1"/>
  <c r="H11511" i="1"/>
  <c r="F10091" i="1"/>
  <c r="G10091" i="1"/>
  <c r="H10091" i="1"/>
  <c r="F3814" i="1"/>
  <c r="G3814" i="1"/>
  <c r="H3814" i="1"/>
  <c r="F12122" i="1"/>
  <c r="G12122" i="1"/>
  <c r="H12122" i="1"/>
  <c r="F8399" i="1"/>
  <c r="G8399" i="1"/>
  <c r="H8399" i="1"/>
  <c r="F7896" i="1"/>
  <c r="G7896" i="1"/>
  <c r="H7896" i="1"/>
  <c r="F7020" i="1"/>
  <c r="G7020" i="1"/>
  <c r="H7020" i="1"/>
  <c r="F1081" i="1"/>
  <c r="G1081" i="1"/>
  <c r="H1081" i="1"/>
  <c r="F3815" i="1"/>
  <c r="G3815" i="1"/>
  <c r="H3815" i="1"/>
  <c r="F10637" i="1"/>
  <c r="G10637" i="1"/>
  <c r="H10637" i="1"/>
  <c r="F3816" i="1"/>
  <c r="G3816" i="1"/>
  <c r="H3816" i="1"/>
  <c r="F3817" i="1"/>
  <c r="G3817" i="1"/>
  <c r="H3817" i="1"/>
  <c r="F7683" i="1"/>
  <c r="G7683" i="1"/>
  <c r="H7683" i="1"/>
  <c r="F7742" i="1"/>
  <c r="G7742" i="1"/>
  <c r="H7742" i="1"/>
  <c r="F7021" i="1"/>
  <c r="G7021" i="1"/>
  <c r="H7021" i="1"/>
  <c r="F11018" i="1"/>
  <c r="G11018" i="1"/>
  <c r="H11018" i="1"/>
  <c r="F3818" i="1"/>
  <c r="G3818" i="1"/>
  <c r="H3818" i="1"/>
  <c r="F3819" i="1"/>
  <c r="G3819" i="1"/>
  <c r="H3819" i="1"/>
  <c r="F10794" i="1"/>
  <c r="G10794" i="1"/>
  <c r="H10794" i="1"/>
  <c r="F504" i="1"/>
  <c r="G504" i="1"/>
  <c r="H504" i="1"/>
  <c r="F505" i="1"/>
  <c r="G505" i="1"/>
  <c r="H505" i="1"/>
  <c r="F7743" i="1"/>
  <c r="G7743" i="1"/>
  <c r="H7743" i="1"/>
  <c r="F3820" i="1"/>
  <c r="G3820" i="1"/>
  <c r="H3820" i="1"/>
  <c r="F48" i="1"/>
  <c r="G48" i="1"/>
  <c r="H48" i="1"/>
  <c r="F7022" i="1"/>
  <c r="G7022" i="1"/>
  <c r="H7022" i="1"/>
  <c r="F3821" i="1"/>
  <c r="G3821" i="1"/>
  <c r="H3821" i="1"/>
  <c r="F10375" i="1"/>
  <c r="G10375" i="1"/>
  <c r="H10375" i="1"/>
  <c r="F3822" i="1"/>
  <c r="G3822" i="1"/>
  <c r="H3822" i="1"/>
  <c r="F10547" i="1"/>
  <c r="G10547" i="1"/>
  <c r="H10547" i="1"/>
  <c r="F3823" i="1"/>
  <c r="G3823" i="1"/>
  <c r="H3823" i="1"/>
  <c r="F7897" i="1"/>
  <c r="G7897" i="1"/>
  <c r="H7897" i="1"/>
  <c r="F3824" i="1"/>
  <c r="G3824" i="1"/>
  <c r="H3824" i="1"/>
  <c r="F8400" i="1"/>
  <c r="G8400" i="1"/>
  <c r="H8400" i="1"/>
  <c r="F3825" i="1"/>
  <c r="G3825" i="1"/>
  <c r="H3825" i="1"/>
  <c r="F3826" i="1"/>
  <c r="G3826" i="1"/>
  <c r="H3826" i="1"/>
  <c r="F9774" i="1"/>
  <c r="G9774" i="1"/>
  <c r="H9774" i="1"/>
  <c r="F10215" i="1"/>
  <c r="G10215" i="1"/>
  <c r="H10215" i="1"/>
  <c r="F9205" i="1"/>
  <c r="G9205" i="1"/>
  <c r="H9205" i="1"/>
  <c r="F11580" i="1"/>
  <c r="G11580" i="1"/>
  <c r="H11580" i="1"/>
  <c r="F9775" i="1"/>
  <c r="G9775" i="1"/>
  <c r="H9775" i="1"/>
  <c r="F301" i="1"/>
  <c r="G301" i="1"/>
  <c r="H301" i="1"/>
  <c r="F7023" i="1"/>
  <c r="G7023" i="1"/>
  <c r="H7023" i="1"/>
  <c r="F145" i="1"/>
  <c r="G145" i="1"/>
  <c r="H145" i="1"/>
  <c r="F8401" i="1"/>
  <c r="G8401" i="1"/>
  <c r="H8401" i="1"/>
  <c r="F3827" i="1"/>
  <c r="G3827" i="1"/>
  <c r="H3827" i="1"/>
  <c r="F3828" i="1"/>
  <c r="G3828" i="1"/>
  <c r="H3828" i="1"/>
  <c r="F7024" i="1"/>
  <c r="G7024" i="1"/>
  <c r="H7024" i="1"/>
  <c r="F7684" i="1"/>
  <c r="G7684" i="1"/>
  <c r="H7684" i="1"/>
  <c r="F3829" i="1"/>
  <c r="G3829" i="1"/>
  <c r="H3829" i="1"/>
  <c r="F3830" i="1"/>
  <c r="G3830" i="1"/>
  <c r="H3830" i="1"/>
  <c r="F9600" i="1"/>
  <c r="G9600" i="1"/>
  <c r="H9600" i="1"/>
  <c r="F3831" i="1"/>
  <c r="G3831" i="1"/>
  <c r="H3831" i="1"/>
  <c r="F1082" i="1"/>
  <c r="G1082" i="1"/>
  <c r="H1082" i="1"/>
  <c r="F10337" i="1"/>
  <c r="G10337" i="1"/>
  <c r="H10337" i="1"/>
  <c r="F3832" i="1"/>
  <c r="G3832" i="1"/>
  <c r="H3832" i="1"/>
  <c r="F5552" i="1"/>
  <c r="G5552" i="1"/>
  <c r="H5552" i="1"/>
  <c r="F3833" i="1"/>
  <c r="G3833" i="1"/>
  <c r="H3833" i="1"/>
  <c r="F8772" i="1"/>
  <c r="G8772" i="1"/>
  <c r="H8772" i="1"/>
  <c r="F11167" i="1"/>
  <c r="G11167" i="1"/>
  <c r="H11167" i="1"/>
  <c r="F3834" i="1"/>
  <c r="G3834" i="1"/>
  <c r="H3834" i="1"/>
  <c r="F10977" i="1"/>
  <c r="G10977" i="1"/>
  <c r="H10977" i="1"/>
  <c r="F3835" i="1"/>
  <c r="G3835" i="1"/>
  <c r="H3835" i="1"/>
  <c r="F10668" i="1"/>
  <c r="G10668" i="1"/>
  <c r="H10668" i="1"/>
  <c r="F5854" i="1"/>
  <c r="G5854" i="1"/>
  <c r="H5854" i="1"/>
  <c r="F3836" i="1"/>
  <c r="G3836" i="1"/>
  <c r="H3836" i="1"/>
  <c r="F3837" i="1"/>
  <c r="G3837" i="1"/>
  <c r="H3837" i="1"/>
  <c r="F116" i="1"/>
  <c r="G116" i="1"/>
  <c r="H116" i="1"/>
  <c r="F12157" i="1"/>
  <c r="G12157" i="1"/>
  <c r="H12157" i="1"/>
  <c r="F7898" i="1"/>
  <c r="G7898" i="1"/>
  <c r="H7898" i="1"/>
  <c r="F302" i="1"/>
  <c r="G302" i="1"/>
  <c r="H302" i="1"/>
  <c r="F3838" i="1"/>
  <c r="G3838" i="1"/>
  <c r="H3838" i="1"/>
  <c r="F3839" i="1"/>
  <c r="G3839" i="1"/>
  <c r="H3839" i="1"/>
  <c r="F7550" i="1"/>
  <c r="G7550" i="1"/>
  <c r="H7550" i="1"/>
  <c r="F11313" i="1"/>
  <c r="G11313" i="1"/>
  <c r="H11313" i="1"/>
  <c r="F8402" i="1"/>
  <c r="G8402" i="1"/>
  <c r="H8402" i="1"/>
  <c r="F9361" i="1"/>
  <c r="G9361" i="1"/>
  <c r="H9361" i="1"/>
  <c r="F3840" i="1"/>
  <c r="G3840" i="1"/>
  <c r="H3840" i="1"/>
  <c r="F8751" i="1"/>
  <c r="G8751" i="1"/>
  <c r="H8751" i="1"/>
  <c r="F12300" i="1"/>
  <c r="G12300" i="1"/>
  <c r="H12300" i="1"/>
  <c r="F10994" i="1"/>
  <c r="G10994" i="1"/>
  <c r="H10994" i="1"/>
  <c r="F8752" i="1"/>
  <c r="G8752" i="1"/>
  <c r="H8752" i="1"/>
  <c r="F10450" i="1"/>
  <c r="G10450" i="1"/>
  <c r="H10450" i="1"/>
  <c r="F5393" i="1"/>
  <c r="G5393" i="1"/>
  <c r="H5393" i="1"/>
  <c r="F6018" i="1"/>
  <c r="G6018" i="1"/>
  <c r="H6018" i="1"/>
  <c r="F3841" i="1"/>
  <c r="G3841" i="1"/>
  <c r="H3841" i="1"/>
  <c r="F3842" i="1"/>
  <c r="G3842" i="1"/>
  <c r="H3842" i="1"/>
  <c r="F3843" i="1"/>
  <c r="G3843" i="1"/>
  <c r="H3843" i="1"/>
  <c r="F1083" i="1"/>
  <c r="G1083" i="1"/>
  <c r="H1083" i="1"/>
  <c r="F3844" i="1"/>
  <c r="G3844" i="1"/>
  <c r="H3844" i="1"/>
  <c r="F7657" i="1"/>
  <c r="G7657" i="1"/>
  <c r="H7657" i="1"/>
  <c r="F7025" i="1"/>
  <c r="G7025" i="1"/>
  <c r="H7025" i="1"/>
  <c r="F10494" i="1"/>
  <c r="G10494" i="1"/>
  <c r="H10494" i="1"/>
  <c r="F3845" i="1"/>
  <c r="G3845" i="1"/>
  <c r="H3845" i="1"/>
  <c r="F3846" i="1"/>
  <c r="G3846" i="1"/>
  <c r="H3846" i="1"/>
  <c r="F9507" i="1"/>
  <c r="G9507" i="1"/>
  <c r="H9507" i="1"/>
  <c r="F8024" i="1"/>
  <c r="G8024" i="1"/>
  <c r="H8024" i="1"/>
  <c r="F3847" i="1"/>
  <c r="G3847" i="1"/>
  <c r="H3847" i="1"/>
  <c r="F3848" i="1"/>
  <c r="G3848" i="1"/>
  <c r="H3848" i="1"/>
  <c r="F12177" i="1"/>
  <c r="G12177" i="1"/>
  <c r="H12177" i="1"/>
  <c r="F10841" i="1"/>
  <c r="G10841" i="1"/>
  <c r="H10841" i="1"/>
  <c r="F10597" i="1"/>
  <c r="G10597" i="1"/>
  <c r="H10597" i="1"/>
  <c r="F9056" i="1"/>
  <c r="G9056" i="1"/>
  <c r="H9056" i="1"/>
  <c r="F6199" i="1"/>
  <c r="G6199" i="1"/>
  <c r="H6199" i="1"/>
  <c r="F10216" i="1"/>
  <c r="G10216" i="1"/>
  <c r="H10216" i="1"/>
  <c r="F10217" i="1"/>
  <c r="G10217" i="1"/>
  <c r="H10217" i="1"/>
  <c r="F9206" i="1"/>
  <c r="G9206" i="1"/>
  <c r="H9206" i="1"/>
  <c r="F9076" i="1"/>
  <c r="G9076" i="1"/>
  <c r="H9076" i="1"/>
  <c r="F3849" i="1"/>
  <c r="G3849" i="1"/>
  <c r="H3849" i="1"/>
  <c r="F5605" i="1"/>
  <c r="G5605" i="1"/>
  <c r="H5605" i="1"/>
  <c r="F9601" i="1"/>
  <c r="G9601" i="1"/>
  <c r="H9601" i="1"/>
  <c r="F3850" i="1"/>
  <c r="G3850" i="1"/>
  <c r="H3850" i="1"/>
  <c r="F3851" i="1"/>
  <c r="G3851" i="1"/>
  <c r="H3851" i="1"/>
  <c r="F12181" i="1"/>
  <c r="G12181" i="1"/>
  <c r="H12181" i="1"/>
  <c r="F3852" i="1"/>
  <c r="G3852" i="1"/>
  <c r="H3852" i="1"/>
  <c r="F8403" i="1"/>
  <c r="G8403" i="1"/>
  <c r="H8403" i="1"/>
  <c r="F3853" i="1"/>
  <c r="G3853" i="1"/>
  <c r="H3853" i="1"/>
  <c r="F506" i="1"/>
  <c r="G506" i="1"/>
  <c r="H506" i="1"/>
  <c r="F3854" i="1"/>
  <c r="G3854" i="1"/>
  <c r="H3854" i="1"/>
  <c r="F3855" i="1"/>
  <c r="G3855" i="1"/>
  <c r="H3855" i="1"/>
  <c r="F3856" i="1"/>
  <c r="G3856" i="1"/>
  <c r="H3856" i="1"/>
  <c r="F1084" i="1"/>
  <c r="G1084" i="1"/>
  <c r="H1084" i="1"/>
  <c r="F8404" i="1"/>
  <c r="G8404" i="1"/>
  <c r="H8404" i="1"/>
  <c r="F7026" i="1"/>
  <c r="G7026" i="1"/>
  <c r="H7026" i="1"/>
  <c r="F10003" i="1"/>
  <c r="G10003" i="1"/>
  <c r="H10003" i="1"/>
  <c r="F7899" i="1"/>
  <c r="G7899" i="1"/>
  <c r="H7899" i="1"/>
  <c r="F8405" i="1"/>
  <c r="G8405" i="1"/>
  <c r="H8405" i="1"/>
  <c r="F3857" i="1"/>
  <c r="G3857" i="1"/>
  <c r="H3857" i="1"/>
  <c r="F11095" i="1"/>
  <c r="G11095" i="1"/>
  <c r="H11095" i="1"/>
  <c r="F7027" i="1"/>
  <c r="G7027" i="1"/>
  <c r="H7027" i="1"/>
  <c r="F11847" i="1"/>
  <c r="G11847" i="1"/>
  <c r="H11847" i="1"/>
  <c r="F3858" i="1"/>
  <c r="G3858" i="1"/>
  <c r="H3858" i="1"/>
  <c r="F3859" i="1"/>
  <c r="G3859" i="1"/>
  <c r="H3859" i="1"/>
  <c r="F3860" i="1"/>
  <c r="G3860" i="1"/>
  <c r="H3860" i="1"/>
  <c r="F7028" i="1"/>
  <c r="G7028" i="1"/>
  <c r="H7028" i="1"/>
  <c r="F9836" i="1"/>
  <c r="G9836" i="1"/>
  <c r="H9836" i="1"/>
  <c r="F8661" i="1"/>
  <c r="G8661" i="1"/>
  <c r="H8661" i="1"/>
  <c r="F8406" i="1"/>
  <c r="G8406" i="1"/>
  <c r="H8406" i="1"/>
  <c r="F3861" i="1"/>
  <c r="G3861" i="1"/>
  <c r="H3861" i="1"/>
  <c r="F3862" i="1"/>
  <c r="G3862" i="1"/>
  <c r="H3862" i="1"/>
  <c r="F8407" i="1"/>
  <c r="G8407" i="1"/>
  <c r="H8407" i="1"/>
  <c r="F3863" i="1"/>
  <c r="G3863" i="1"/>
  <c r="H3863" i="1"/>
  <c r="F7029" i="1"/>
  <c r="G7029" i="1"/>
  <c r="H7029" i="1"/>
  <c r="F12029" i="1"/>
  <c r="G12029" i="1"/>
  <c r="H12029" i="1"/>
  <c r="F10810" i="1"/>
  <c r="G10810" i="1"/>
  <c r="H10810" i="1"/>
  <c r="F3864" i="1"/>
  <c r="G3864" i="1"/>
  <c r="H3864" i="1"/>
  <c r="F11880" i="1"/>
  <c r="G11880" i="1"/>
  <c r="H11880" i="1"/>
  <c r="F7030" i="1"/>
  <c r="G7030" i="1"/>
  <c r="H7030" i="1"/>
  <c r="F6049" i="1"/>
  <c r="G6049" i="1"/>
  <c r="H6049" i="1"/>
  <c r="F507" i="1"/>
  <c r="G507" i="1"/>
  <c r="H507" i="1"/>
  <c r="F3865" i="1"/>
  <c r="G3865" i="1"/>
  <c r="H3865" i="1"/>
  <c r="F7" i="1"/>
  <c r="G7" i="1"/>
  <c r="H7" i="1"/>
  <c r="F10111" i="1"/>
  <c r="G10111" i="1"/>
  <c r="H10111" i="1"/>
  <c r="F3866" i="1"/>
  <c r="G3866" i="1"/>
  <c r="H3866" i="1"/>
  <c r="F7031" i="1"/>
  <c r="G7031" i="1"/>
  <c r="H7031" i="1"/>
  <c r="F11328" i="1"/>
  <c r="G11328" i="1"/>
  <c r="H11328" i="1"/>
  <c r="F6041" i="1"/>
  <c r="G6041" i="1"/>
  <c r="H6041" i="1"/>
  <c r="F7685" i="1"/>
  <c r="G7685" i="1"/>
  <c r="H7685" i="1"/>
  <c r="F5855" i="1"/>
  <c r="G5855" i="1"/>
  <c r="H5855" i="1"/>
  <c r="F508" i="1"/>
  <c r="G508" i="1"/>
  <c r="H508" i="1"/>
  <c r="F3867" i="1"/>
  <c r="G3867" i="1"/>
  <c r="H3867" i="1"/>
  <c r="F7032" i="1"/>
  <c r="G7032" i="1"/>
  <c r="H7032" i="1"/>
  <c r="F11606" i="1"/>
  <c r="G11606" i="1"/>
  <c r="H11606" i="1"/>
  <c r="F3868" i="1"/>
  <c r="G3868" i="1"/>
  <c r="H3868" i="1"/>
  <c r="F7605" i="1"/>
  <c r="G7605" i="1"/>
  <c r="H7605" i="1"/>
  <c r="F9671" i="1"/>
  <c r="G9671" i="1"/>
  <c r="H9671" i="1"/>
  <c r="F5856" i="1"/>
  <c r="G5856" i="1"/>
  <c r="H5856" i="1"/>
  <c r="F1085" i="1"/>
  <c r="G1085" i="1"/>
  <c r="H1085" i="1"/>
  <c r="F6042" i="1"/>
  <c r="G6042" i="1"/>
  <c r="H6042" i="1"/>
  <c r="F7033" i="1"/>
  <c r="G7033" i="1"/>
  <c r="H7033" i="1"/>
  <c r="F3869" i="1"/>
  <c r="G3869" i="1"/>
  <c r="H3869" i="1"/>
  <c r="F8800" i="1"/>
  <c r="G8800" i="1"/>
  <c r="H8800" i="1"/>
  <c r="F10142" i="1"/>
  <c r="G10142" i="1"/>
  <c r="H10142" i="1"/>
  <c r="F11052" i="1"/>
  <c r="G11052" i="1"/>
  <c r="H11052" i="1"/>
  <c r="F8051" i="1"/>
  <c r="G8051" i="1"/>
  <c r="H8051" i="1"/>
  <c r="F7034" i="1"/>
  <c r="G7034" i="1"/>
  <c r="H7034" i="1"/>
  <c r="F8995" i="1"/>
  <c r="G8995" i="1"/>
  <c r="H8995" i="1"/>
  <c r="F8753" i="1"/>
  <c r="G8753" i="1"/>
  <c r="H8753" i="1"/>
  <c r="F7900" i="1"/>
  <c r="G7900" i="1"/>
  <c r="H7900" i="1"/>
  <c r="F7035" i="1"/>
  <c r="G7035" i="1"/>
  <c r="H7035" i="1"/>
  <c r="F3870" i="1"/>
  <c r="G3870" i="1"/>
  <c r="H3870" i="1"/>
  <c r="F1086" i="1"/>
  <c r="G1086" i="1"/>
  <c r="H1086" i="1"/>
  <c r="F7036" i="1"/>
  <c r="G7036" i="1"/>
  <c r="H7036" i="1"/>
  <c r="F8996" i="1"/>
  <c r="G8996" i="1"/>
  <c r="H8996" i="1"/>
  <c r="F10737" i="1"/>
  <c r="G10737" i="1"/>
  <c r="H10737" i="1"/>
  <c r="F303" i="1"/>
  <c r="G303" i="1"/>
  <c r="H303" i="1"/>
  <c r="F7037" i="1"/>
  <c r="G7037" i="1"/>
  <c r="H7037" i="1"/>
  <c r="F7038" i="1"/>
  <c r="G7038" i="1"/>
  <c r="H7038" i="1"/>
  <c r="F10671" i="1"/>
  <c r="G10671" i="1"/>
  <c r="H10671" i="1"/>
  <c r="F509" i="1"/>
  <c r="G509" i="1"/>
  <c r="H509" i="1"/>
  <c r="F3871" i="1"/>
  <c r="G3871" i="1"/>
  <c r="H3871" i="1"/>
  <c r="F7039" i="1"/>
  <c r="G7039" i="1"/>
  <c r="H7039" i="1"/>
  <c r="F9392" i="1"/>
  <c r="G9392" i="1"/>
  <c r="H9392" i="1"/>
  <c r="F6043" i="1"/>
  <c r="G6043" i="1"/>
  <c r="H6043" i="1"/>
  <c r="F5606" i="1"/>
  <c r="G5606" i="1"/>
  <c r="H5606" i="1"/>
  <c r="F10455" i="1"/>
  <c r="G10455" i="1"/>
  <c r="H10455" i="1"/>
  <c r="F3872" i="1"/>
  <c r="G3872" i="1"/>
  <c r="H3872" i="1"/>
  <c r="F12089" i="1"/>
  <c r="G12089" i="1"/>
  <c r="H12089" i="1"/>
  <c r="F6098" i="1"/>
  <c r="G6098" i="1"/>
  <c r="H6098" i="1"/>
  <c r="F3873" i="1"/>
  <c r="G3873" i="1"/>
  <c r="H3873" i="1"/>
  <c r="F1087" i="1"/>
  <c r="G1087" i="1"/>
  <c r="H1087" i="1"/>
  <c r="F510" i="1"/>
  <c r="G510" i="1"/>
  <c r="H510" i="1"/>
  <c r="F7744" i="1"/>
  <c r="G7744" i="1"/>
  <c r="H7744" i="1"/>
  <c r="F7040" i="1"/>
  <c r="G7040" i="1"/>
  <c r="H7040" i="1"/>
  <c r="F3874" i="1"/>
  <c r="G3874" i="1"/>
  <c r="H3874" i="1"/>
  <c r="F7041" i="1"/>
  <c r="G7041" i="1"/>
  <c r="H7041" i="1"/>
  <c r="F7042" i="1"/>
  <c r="G7042" i="1"/>
  <c r="H7042" i="1"/>
  <c r="F1088" i="1"/>
  <c r="G1088" i="1"/>
  <c r="H1088" i="1"/>
  <c r="F8088" i="1"/>
  <c r="G8088" i="1"/>
  <c r="H8088" i="1"/>
  <c r="F9974" i="1"/>
  <c r="G9974" i="1"/>
  <c r="H9974" i="1"/>
  <c r="F3875" i="1"/>
  <c r="G3875" i="1"/>
  <c r="H3875" i="1"/>
  <c r="F8408" i="1"/>
  <c r="G8408" i="1"/>
  <c r="H8408" i="1"/>
  <c r="F5857" i="1"/>
  <c r="G5857" i="1"/>
  <c r="H5857" i="1"/>
  <c r="F10377" i="1"/>
  <c r="G10377" i="1"/>
  <c r="H10377" i="1"/>
  <c r="F3876" i="1"/>
  <c r="G3876" i="1"/>
  <c r="H3876" i="1"/>
  <c r="F11230" i="1"/>
  <c r="G11230" i="1"/>
  <c r="H11230" i="1"/>
  <c r="F10092" i="1"/>
  <c r="G10092" i="1"/>
  <c r="H10092" i="1"/>
  <c r="F511" i="1"/>
  <c r="G511" i="1"/>
  <c r="H511" i="1"/>
  <c r="F3877" i="1"/>
  <c r="G3877" i="1"/>
  <c r="H3877" i="1"/>
  <c r="F7901" i="1"/>
  <c r="G7901" i="1"/>
  <c r="H7901" i="1"/>
  <c r="F11786" i="1"/>
  <c r="G11786" i="1"/>
  <c r="H11786" i="1"/>
  <c r="F7043" i="1"/>
  <c r="G7043" i="1"/>
  <c r="H7043" i="1"/>
  <c r="F5607" i="1"/>
  <c r="G5607" i="1"/>
  <c r="H5607" i="1"/>
  <c r="F9508" i="1"/>
  <c r="G9508" i="1"/>
  <c r="H9508" i="1"/>
  <c r="F3878" i="1"/>
  <c r="G3878" i="1"/>
  <c r="H3878" i="1"/>
  <c r="F117" i="1"/>
  <c r="G117" i="1"/>
  <c r="H117" i="1"/>
  <c r="F7044" i="1"/>
  <c r="G7044" i="1"/>
  <c r="H7044" i="1"/>
  <c r="F7045" i="1"/>
  <c r="G7045" i="1"/>
  <c r="H7045" i="1"/>
  <c r="F10120" i="1"/>
  <c r="G10120" i="1"/>
  <c r="H10120" i="1"/>
  <c r="F3879" i="1"/>
  <c r="G3879" i="1"/>
  <c r="H3879" i="1"/>
  <c r="F5858" i="1"/>
  <c r="G5858" i="1"/>
  <c r="H5858" i="1"/>
  <c r="F7046" i="1"/>
  <c r="G7046" i="1"/>
  <c r="H7046" i="1"/>
  <c r="F8997" i="1"/>
  <c r="G8997" i="1"/>
  <c r="H8997" i="1"/>
  <c r="F10862" i="1"/>
  <c r="G10862" i="1"/>
  <c r="H10862" i="1"/>
  <c r="F3880" i="1"/>
  <c r="G3880" i="1"/>
  <c r="H3880" i="1"/>
  <c r="F10778" i="1"/>
  <c r="G10778" i="1"/>
  <c r="H10778" i="1"/>
  <c r="F9863" i="1"/>
  <c r="G9863" i="1"/>
  <c r="H9863" i="1"/>
  <c r="F7047" i="1"/>
  <c r="G7047" i="1"/>
  <c r="H7047" i="1"/>
  <c r="F11517" i="1"/>
  <c r="G11517" i="1"/>
  <c r="H11517" i="1"/>
  <c r="F3881" i="1"/>
  <c r="G3881" i="1"/>
  <c r="H3881" i="1"/>
  <c r="F3882" i="1"/>
  <c r="G3882" i="1"/>
  <c r="H3882" i="1"/>
  <c r="F5859" i="1"/>
  <c r="G5859" i="1"/>
  <c r="H5859" i="1"/>
  <c r="F8409" i="1"/>
  <c r="G8409" i="1"/>
  <c r="H8409" i="1"/>
  <c r="F3883" i="1"/>
  <c r="G3883" i="1"/>
  <c r="H3883" i="1"/>
  <c r="F11243" i="1"/>
  <c r="G11243" i="1"/>
  <c r="H11243" i="1"/>
  <c r="F3884" i="1"/>
  <c r="G3884" i="1"/>
  <c r="H3884" i="1"/>
  <c r="F118" i="1"/>
  <c r="G118" i="1"/>
  <c r="H118" i="1"/>
  <c r="F3885" i="1"/>
  <c r="G3885" i="1"/>
  <c r="H3885" i="1"/>
  <c r="F8410" i="1"/>
  <c r="G8410" i="1"/>
  <c r="H8410" i="1"/>
  <c r="F3886" i="1"/>
  <c r="G3886" i="1"/>
  <c r="H3886" i="1"/>
  <c r="F3887" i="1"/>
  <c r="G3887" i="1"/>
  <c r="H3887" i="1"/>
  <c r="F7048" i="1"/>
  <c r="G7048" i="1"/>
  <c r="H7048" i="1"/>
  <c r="F3888" i="1"/>
  <c r="G3888" i="1"/>
  <c r="H3888" i="1"/>
  <c r="F8754" i="1"/>
  <c r="G8754" i="1"/>
  <c r="H8754" i="1"/>
  <c r="F1089" i="1"/>
  <c r="G1089" i="1"/>
  <c r="H1089" i="1"/>
  <c r="F3889" i="1"/>
  <c r="G3889" i="1"/>
  <c r="H3889" i="1"/>
  <c r="F3890" i="1"/>
  <c r="G3890" i="1"/>
  <c r="H3890" i="1"/>
  <c r="F7049" i="1"/>
  <c r="G7049" i="1"/>
  <c r="H7049" i="1"/>
  <c r="F12201" i="1"/>
  <c r="G12201" i="1"/>
  <c r="H12201" i="1"/>
  <c r="F8801" i="1"/>
  <c r="G8801" i="1"/>
  <c r="H8801" i="1"/>
  <c r="F3891" i="1"/>
  <c r="G3891" i="1"/>
  <c r="H3891" i="1"/>
  <c r="F10256" i="1"/>
  <c r="G10256" i="1"/>
  <c r="H10256" i="1"/>
  <c r="F3892" i="1"/>
  <c r="G3892" i="1"/>
  <c r="H3892" i="1"/>
  <c r="F3893" i="1"/>
  <c r="G3893" i="1"/>
  <c r="H3893" i="1"/>
  <c r="F7050" i="1"/>
  <c r="G7050" i="1"/>
  <c r="H7050" i="1"/>
  <c r="F8998" i="1"/>
  <c r="G8998" i="1"/>
  <c r="H8998" i="1"/>
  <c r="F3894" i="1"/>
  <c r="G3894" i="1"/>
  <c r="H3894" i="1"/>
  <c r="F3895" i="1"/>
  <c r="G3895" i="1"/>
  <c r="H3895" i="1"/>
  <c r="F3896" i="1"/>
  <c r="G3896" i="1"/>
  <c r="H3896" i="1"/>
  <c r="F3897" i="1"/>
  <c r="G3897" i="1"/>
  <c r="H3897" i="1"/>
  <c r="F10684" i="1"/>
  <c r="G10684" i="1"/>
  <c r="H10684" i="1"/>
  <c r="F9207" i="1"/>
  <c r="G9207" i="1"/>
  <c r="H9207" i="1"/>
  <c r="F7051" i="1"/>
  <c r="G7051" i="1"/>
  <c r="H7051" i="1"/>
  <c r="F3898" i="1"/>
  <c r="G3898" i="1"/>
  <c r="H3898" i="1"/>
  <c r="F3899" i="1"/>
  <c r="G3899" i="1"/>
  <c r="H3899" i="1"/>
  <c r="F3900" i="1"/>
  <c r="G3900" i="1"/>
  <c r="H3900" i="1"/>
  <c r="F9436" i="1"/>
  <c r="G9436" i="1"/>
  <c r="H9436" i="1"/>
  <c r="F6200" i="1"/>
  <c r="G6200" i="1"/>
  <c r="H6200" i="1"/>
  <c r="F3901" i="1"/>
  <c r="G3901" i="1"/>
  <c r="H3901" i="1"/>
  <c r="F512" i="1"/>
  <c r="G512" i="1"/>
  <c r="H512" i="1"/>
  <c r="F3902" i="1"/>
  <c r="G3902" i="1"/>
  <c r="H3902" i="1"/>
  <c r="F7686" i="1"/>
  <c r="G7686" i="1"/>
  <c r="H7686" i="1"/>
  <c r="F3903" i="1"/>
  <c r="G3903" i="1"/>
  <c r="H3903" i="1"/>
  <c r="F10030" i="1"/>
  <c r="G10030" i="1"/>
  <c r="H10030" i="1"/>
  <c r="F10046" i="1"/>
  <c r="G10046" i="1"/>
  <c r="H10046" i="1"/>
  <c r="F1090" i="1"/>
  <c r="G1090" i="1"/>
  <c r="H1090" i="1"/>
  <c r="F12294" i="1"/>
  <c r="G12294" i="1"/>
  <c r="H12294" i="1"/>
  <c r="F7052" i="1"/>
  <c r="G7052" i="1"/>
  <c r="H7052" i="1"/>
  <c r="F7053" i="1"/>
  <c r="G7053" i="1"/>
  <c r="H7053" i="1"/>
  <c r="F7054" i="1"/>
  <c r="G7054" i="1"/>
  <c r="H7054" i="1"/>
  <c r="F3904" i="1"/>
  <c r="G3904" i="1"/>
  <c r="H3904" i="1"/>
  <c r="F7055" i="1"/>
  <c r="G7055" i="1"/>
  <c r="H7055" i="1"/>
  <c r="F9440" i="1"/>
  <c r="G9440" i="1"/>
  <c r="H9440" i="1"/>
  <c r="F1091" i="1"/>
  <c r="G1091" i="1"/>
  <c r="H1091" i="1"/>
  <c r="F9776" i="1"/>
  <c r="G9776" i="1"/>
  <c r="H9776" i="1"/>
  <c r="F3905" i="1"/>
  <c r="G3905" i="1"/>
  <c r="H3905" i="1"/>
  <c r="F11100" i="1"/>
  <c r="G11100" i="1"/>
  <c r="H11100" i="1"/>
  <c r="F3906" i="1"/>
  <c r="G3906" i="1"/>
  <c r="H3906" i="1"/>
  <c r="F3907" i="1"/>
  <c r="G3907" i="1"/>
  <c r="H3907" i="1"/>
  <c r="F7056" i="1"/>
  <c r="G7056" i="1"/>
  <c r="H7056" i="1"/>
  <c r="F7057" i="1"/>
  <c r="G7057" i="1"/>
  <c r="H7057" i="1"/>
  <c r="F12234" i="1"/>
  <c r="G12234" i="1"/>
  <c r="H12234" i="1"/>
  <c r="F9777" i="1"/>
  <c r="G9777" i="1"/>
  <c r="H9777" i="1"/>
  <c r="F10218" i="1"/>
  <c r="G10218" i="1"/>
  <c r="H10218" i="1"/>
  <c r="F513" i="1"/>
  <c r="G513" i="1"/>
  <c r="H513" i="1"/>
  <c r="F3908" i="1"/>
  <c r="G3908" i="1"/>
  <c r="H3908" i="1"/>
  <c r="F5860" i="1"/>
  <c r="G5860" i="1"/>
  <c r="H5860" i="1"/>
  <c r="F1092" i="1"/>
  <c r="G1092" i="1"/>
  <c r="H1092" i="1"/>
  <c r="F8999" i="1"/>
  <c r="G8999" i="1"/>
  <c r="H8999" i="1"/>
  <c r="F9954" i="1"/>
  <c r="G9954" i="1"/>
  <c r="H9954" i="1"/>
  <c r="F3909" i="1"/>
  <c r="G3909" i="1"/>
  <c r="H3909" i="1"/>
  <c r="F3910" i="1"/>
  <c r="G3910" i="1"/>
  <c r="H3910" i="1"/>
  <c r="F3911" i="1"/>
  <c r="G3911" i="1"/>
  <c r="H3911" i="1"/>
  <c r="F1093" i="1"/>
  <c r="G1093" i="1"/>
  <c r="H1093" i="1"/>
  <c r="F3912" i="1"/>
  <c r="G3912" i="1"/>
  <c r="H3912" i="1"/>
  <c r="F3913" i="1"/>
  <c r="G3913" i="1"/>
  <c r="H3913" i="1"/>
  <c r="F5683" i="1"/>
  <c r="G5683" i="1"/>
  <c r="H5683" i="1"/>
  <c r="F1094" i="1"/>
  <c r="G1094" i="1"/>
  <c r="H1094" i="1"/>
  <c r="F3914" i="1"/>
  <c r="G3914" i="1"/>
  <c r="H3914" i="1"/>
  <c r="F7058" i="1"/>
  <c r="G7058" i="1"/>
  <c r="H7058" i="1"/>
  <c r="F514" i="1"/>
  <c r="G514" i="1"/>
  <c r="H514" i="1"/>
  <c r="F3915" i="1"/>
  <c r="G3915" i="1"/>
  <c r="H3915" i="1"/>
  <c r="F7059" i="1"/>
  <c r="G7059" i="1"/>
  <c r="H7059" i="1"/>
  <c r="F7060" i="1"/>
  <c r="G7060" i="1"/>
  <c r="H7060" i="1"/>
  <c r="F3916" i="1"/>
  <c r="G3916" i="1"/>
  <c r="H3916" i="1"/>
  <c r="F3917" i="1"/>
  <c r="G3917" i="1"/>
  <c r="H3917" i="1"/>
  <c r="F9000" i="1"/>
  <c r="G9000" i="1"/>
  <c r="H9000" i="1"/>
  <c r="F3918" i="1"/>
  <c r="G3918" i="1"/>
  <c r="H3918" i="1"/>
  <c r="F11763" i="1"/>
  <c r="G11763" i="1"/>
  <c r="H11763" i="1"/>
  <c r="F6201" i="1"/>
  <c r="G6201" i="1"/>
  <c r="H6201" i="1"/>
  <c r="F7902" i="1"/>
  <c r="G7902" i="1"/>
  <c r="H7902" i="1"/>
  <c r="F8055" i="1"/>
  <c r="G8055" i="1"/>
  <c r="H8055" i="1"/>
  <c r="F12338" i="1"/>
  <c r="G12338" i="1"/>
  <c r="H12338" i="1"/>
  <c r="F5608" i="1"/>
  <c r="G5608" i="1"/>
  <c r="H5608" i="1"/>
  <c r="F5861" i="1"/>
  <c r="G5861" i="1"/>
  <c r="H5861" i="1"/>
  <c r="F1095" i="1"/>
  <c r="G1095" i="1"/>
  <c r="H1095" i="1"/>
  <c r="F3919" i="1"/>
  <c r="G3919" i="1"/>
  <c r="H3919" i="1"/>
  <c r="F6019" i="1"/>
  <c r="G6019" i="1"/>
  <c r="H6019" i="1"/>
  <c r="F1096" i="1"/>
  <c r="G1096" i="1"/>
  <c r="H1096" i="1"/>
  <c r="F7061" i="1"/>
  <c r="G7061" i="1"/>
  <c r="H7061" i="1"/>
  <c r="F515" i="1"/>
  <c r="G515" i="1"/>
  <c r="H515" i="1"/>
  <c r="F7062" i="1"/>
  <c r="G7062" i="1"/>
  <c r="H7062" i="1"/>
  <c r="F11323" i="1"/>
  <c r="G11323" i="1"/>
  <c r="H11323" i="1"/>
  <c r="F5431" i="1"/>
  <c r="G5431" i="1"/>
  <c r="H5431" i="1"/>
  <c r="F11235" i="1"/>
  <c r="G11235" i="1"/>
  <c r="H11235" i="1"/>
  <c r="F10093" i="1"/>
  <c r="G10093" i="1"/>
  <c r="H10093" i="1"/>
  <c r="F9509" i="1"/>
  <c r="G9509" i="1"/>
  <c r="H9509" i="1"/>
  <c r="F304" i="1"/>
  <c r="G304" i="1"/>
  <c r="H304" i="1"/>
  <c r="F7063" i="1"/>
  <c r="G7063" i="1"/>
  <c r="H7063" i="1"/>
  <c r="F1097" i="1"/>
  <c r="G1097" i="1"/>
  <c r="H1097" i="1"/>
  <c r="F11027" i="1"/>
  <c r="G11027" i="1"/>
  <c r="H11027" i="1"/>
  <c r="F10094" i="1"/>
  <c r="G10094" i="1"/>
  <c r="H10094" i="1"/>
  <c r="F12280" i="1"/>
  <c r="G12280" i="1"/>
  <c r="H12280" i="1"/>
  <c r="F3920" i="1"/>
  <c r="G3920" i="1"/>
  <c r="H3920" i="1"/>
  <c r="F11548" i="1"/>
  <c r="G11548" i="1"/>
  <c r="H11548" i="1"/>
  <c r="F5458" i="1"/>
  <c r="G5458" i="1"/>
  <c r="H5458" i="1"/>
  <c r="F8637" i="1"/>
  <c r="G8637" i="1"/>
  <c r="H8637" i="1"/>
  <c r="F7064" i="1"/>
  <c r="G7064" i="1"/>
  <c r="H7064" i="1"/>
  <c r="F5684" i="1"/>
  <c r="G5684" i="1"/>
  <c r="H5684" i="1"/>
  <c r="F3921" i="1"/>
  <c r="G3921" i="1"/>
  <c r="H3921" i="1"/>
  <c r="F3922" i="1"/>
  <c r="G3922" i="1"/>
  <c r="H3922" i="1"/>
  <c r="F8847" i="1"/>
  <c r="G8847" i="1"/>
  <c r="H8847" i="1"/>
  <c r="F12318" i="1"/>
  <c r="G12318" i="1"/>
  <c r="H12318" i="1"/>
  <c r="F3923" i="1"/>
  <c r="G3923" i="1"/>
  <c r="H3923" i="1"/>
  <c r="F8658" i="1"/>
  <c r="G8658" i="1"/>
  <c r="H8658" i="1"/>
  <c r="F11459" i="1"/>
  <c r="G11459" i="1"/>
  <c r="H11459" i="1"/>
  <c r="F9452" i="1"/>
  <c r="G9452" i="1"/>
  <c r="H9452" i="1"/>
  <c r="F3924" i="1"/>
  <c r="G3924" i="1"/>
  <c r="H3924" i="1"/>
  <c r="F3925" i="1"/>
  <c r="G3925" i="1"/>
  <c r="H3925" i="1"/>
  <c r="F516" i="1"/>
  <c r="G516" i="1"/>
  <c r="H516" i="1"/>
  <c r="F1098" i="1"/>
  <c r="G1098" i="1"/>
  <c r="H1098" i="1"/>
  <c r="F5862" i="1"/>
  <c r="G5862" i="1"/>
  <c r="H5862" i="1"/>
  <c r="F8644" i="1"/>
  <c r="G8644" i="1"/>
  <c r="H8644" i="1"/>
  <c r="F305" i="1"/>
  <c r="G305" i="1"/>
  <c r="H305" i="1"/>
  <c r="F9778" i="1"/>
  <c r="G9778" i="1"/>
  <c r="H9778" i="1"/>
  <c r="F8411" i="1"/>
  <c r="G8411" i="1"/>
  <c r="H8411" i="1"/>
  <c r="F1099" i="1"/>
  <c r="G1099" i="1"/>
  <c r="H1099" i="1"/>
  <c r="F3926" i="1"/>
  <c r="G3926" i="1"/>
  <c r="H3926" i="1"/>
  <c r="F11220" i="1"/>
  <c r="G11220" i="1"/>
  <c r="H11220" i="1"/>
  <c r="F11657" i="1"/>
  <c r="G11657" i="1"/>
  <c r="H11657" i="1"/>
  <c r="F3927" i="1"/>
  <c r="G3927" i="1"/>
  <c r="H3927" i="1"/>
  <c r="F3928" i="1"/>
  <c r="G3928" i="1"/>
  <c r="H3928" i="1"/>
  <c r="F517" i="1"/>
  <c r="G517" i="1"/>
  <c r="H517" i="1"/>
  <c r="F10095" i="1"/>
  <c r="G10095" i="1"/>
  <c r="H10095" i="1"/>
  <c r="F3929" i="1"/>
  <c r="G3929" i="1"/>
  <c r="H3929" i="1"/>
  <c r="F3930" i="1"/>
  <c r="G3930" i="1"/>
  <c r="H3930" i="1"/>
  <c r="F11282" i="1"/>
  <c r="G11282" i="1"/>
  <c r="H11282" i="1"/>
  <c r="F10145" i="1"/>
  <c r="G10145" i="1"/>
  <c r="H10145" i="1"/>
  <c r="F10836" i="1"/>
  <c r="G10836" i="1"/>
  <c r="H10836" i="1"/>
  <c r="F10475" i="1"/>
  <c r="G10475" i="1"/>
  <c r="H10475" i="1"/>
  <c r="F6020" i="1"/>
  <c r="G6020" i="1"/>
  <c r="H6020" i="1"/>
  <c r="F10640" i="1"/>
  <c r="G10640" i="1"/>
  <c r="H10640" i="1"/>
  <c r="F9070" i="1"/>
  <c r="G9070" i="1"/>
  <c r="H9070" i="1"/>
  <c r="F3931" i="1"/>
  <c r="G3931" i="1"/>
  <c r="H3931" i="1"/>
  <c r="F10897" i="1"/>
  <c r="G10897" i="1"/>
  <c r="H10897" i="1"/>
  <c r="F1100" i="1"/>
  <c r="G1100" i="1"/>
  <c r="H1100" i="1"/>
  <c r="F3932" i="1"/>
  <c r="G3932" i="1"/>
  <c r="H3932" i="1"/>
  <c r="F8412" i="1"/>
  <c r="G8412" i="1"/>
  <c r="H8412" i="1"/>
  <c r="F8083" i="1"/>
  <c r="G8083" i="1"/>
  <c r="H8083" i="1"/>
  <c r="F3933" i="1"/>
  <c r="G3933" i="1"/>
  <c r="H3933" i="1"/>
  <c r="F3934" i="1"/>
  <c r="G3934" i="1"/>
  <c r="H3934" i="1"/>
  <c r="F12237" i="1"/>
  <c r="G12237" i="1"/>
  <c r="H12237" i="1"/>
  <c r="F10031" i="1"/>
  <c r="G10031" i="1"/>
  <c r="H10031" i="1"/>
  <c r="F1101" i="1"/>
  <c r="G1101" i="1"/>
  <c r="H1101" i="1"/>
  <c r="F3935" i="1"/>
  <c r="G3935" i="1"/>
  <c r="H3935" i="1"/>
  <c r="F3936" i="1"/>
  <c r="G3936" i="1"/>
  <c r="H3936" i="1"/>
  <c r="F3937" i="1"/>
  <c r="G3937" i="1"/>
  <c r="H3937" i="1"/>
  <c r="F10848" i="1"/>
  <c r="G10848" i="1"/>
  <c r="H10848" i="1"/>
  <c r="F10576" i="1"/>
  <c r="G10576" i="1"/>
  <c r="H10576" i="1"/>
  <c r="F518" i="1"/>
  <c r="G518" i="1"/>
  <c r="H518" i="1"/>
  <c r="F3938" i="1"/>
  <c r="G3938" i="1"/>
  <c r="H3938" i="1"/>
  <c r="F5501" i="1"/>
  <c r="G5501" i="1"/>
  <c r="H5501" i="1"/>
  <c r="F9001" i="1"/>
  <c r="G9001" i="1"/>
  <c r="H9001" i="1"/>
  <c r="F10476" i="1"/>
  <c r="G10476" i="1"/>
  <c r="H10476" i="1"/>
  <c r="F7065" i="1"/>
  <c r="G7065" i="1"/>
  <c r="H7065" i="1"/>
  <c r="F8413" i="1"/>
  <c r="G8413" i="1"/>
  <c r="H8413" i="1"/>
  <c r="F3939" i="1"/>
  <c r="G3939" i="1"/>
  <c r="H3939" i="1"/>
  <c r="F11266" i="1"/>
  <c r="G11266" i="1"/>
  <c r="H11266" i="1"/>
  <c r="F12139" i="1"/>
  <c r="G12139" i="1"/>
  <c r="H12139" i="1"/>
  <c r="F3940" i="1"/>
  <c r="G3940" i="1"/>
  <c r="H3940" i="1"/>
  <c r="F5863" i="1"/>
  <c r="G5863" i="1"/>
  <c r="H5863" i="1"/>
  <c r="F3941" i="1"/>
  <c r="G3941" i="1"/>
  <c r="H3941" i="1"/>
  <c r="F6202" i="1"/>
  <c r="G6202" i="1"/>
  <c r="H6202" i="1"/>
  <c r="F7066" i="1"/>
  <c r="G7066" i="1"/>
  <c r="H7066" i="1"/>
  <c r="F11456" i="1"/>
  <c r="G11456" i="1"/>
  <c r="H11456" i="1"/>
  <c r="F3942" i="1"/>
  <c r="G3942" i="1"/>
  <c r="H3942" i="1"/>
  <c r="F12288" i="1"/>
  <c r="G12288" i="1"/>
  <c r="H12288" i="1"/>
  <c r="F3943" i="1"/>
  <c r="G3943" i="1"/>
  <c r="H3943" i="1"/>
  <c r="F3944" i="1"/>
  <c r="G3944" i="1"/>
  <c r="H3944" i="1"/>
  <c r="F8025" i="1"/>
  <c r="G8025" i="1"/>
  <c r="H8025" i="1"/>
  <c r="F1102" i="1"/>
  <c r="G1102" i="1"/>
  <c r="H1102" i="1"/>
  <c r="F7067" i="1"/>
  <c r="G7067" i="1"/>
  <c r="H7067" i="1"/>
  <c r="F3945" i="1"/>
  <c r="G3945" i="1"/>
  <c r="H3945" i="1"/>
  <c r="F9208" i="1"/>
  <c r="G9208" i="1"/>
  <c r="H9208" i="1"/>
  <c r="F3946" i="1"/>
  <c r="G3946" i="1"/>
  <c r="H3946" i="1"/>
  <c r="F3947" i="1"/>
  <c r="G3947" i="1"/>
  <c r="H3947" i="1"/>
  <c r="F3948" i="1"/>
  <c r="G3948" i="1"/>
  <c r="H3948" i="1"/>
  <c r="F3949" i="1"/>
  <c r="G3949" i="1"/>
  <c r="H3949" i="1"/>
  <c r="F3950" i="1"/>
  <c r="G3950" i="1"/>
  <c r="H3950" i="1"/>
  <c r="F519" i="1"/>
  <c r="G519" i="1"/>
  <c r="H519" i="1"/>
  <c r="F3951" i="1"/>
  <c r="G3951" i="1"/>
  <c r="H3951" i="1"/>
  <c r="F10219" i="1"/>
  <c r="G10219" i="1"/>
  <c r="H10219" i="1"/>
  <c r="F9967" i="1"/>
  <c r="G9967" i="1"/>
  <c r="H9967" i="1"/>
  <c r="F3952" i="1"/>
  <c r="G3952" i="1"/>
  <c r="H3952" i="1"/>
  <c r="F6203" i="1"/>
  <c r="G6203" i="1"/>
  <c r="H6203" i="1"/>
  <c r="F520" i="1"/>
  <c r="G520" i="1"/>
  <c r="H520" i="1"/>
  <c r="F3953" i="1"/>
  <c r="G3953" i="1"/>
  <c r="H3953" i="1"/>
  <c r="F3954" i="1"/>
  <c r="G3954" i="1"/>
  <c r="H3954" i="1"/>
  <c r="F5439" i="1"/>
  <c r="G5439" i="1"/>
  <c r="H5439" i="1"/>
  <c r="F3955" i="1"/>
  <c r="G3955" i="1"/>
  <c r="H3955" i="1"/>
  <c r="F521" i="1"/>
  <c r="G521" i="1"/>
  <c r="H521" i="1"/>
  <c r="F7068" i="1"/>
  <c r="G7068" i="1"/>
  <c r="H7068" i="1"/>
  <c r="F3956" i="1"/>
  <c r="G3956" i="1"/>
  <c r="H3956" i="1"/>
  <c r="F3957" i="1"/>
  <c r="G3957" i="1"/>
  <c r="H3957" i="1"/>
  <c r="F3958" i="1"/>
  <c r="G3958" i="1"/>
  <c r="H3958" i="1"/>
  <c r="F10876" i="1"/>
  <c r="G10876" i="1"/>
  <c r="H10876" i="1"/>
  <c r="F8414" i="1"/>
  <c r="G8414" i="1"/>
  <c r="H8414" i="1"/>
  <c r="F6204" i="1"/>
  <c r="G6204" i="1"/>
  <c r="H6204" i="1"/>
  <c r="F6205" i="1"/>
  <c r="G6205" i="1"/>
  <c r="H6205" i="1"/>
  <c r="F11194" i="1"/>
  <c r="G11194" i="1"/>
  <c r="H11194" i="1"/>
  <c r="F9360" i="1"/>
  <c r="G9360" i="1"/>
  <c r="H9360" i="1"/>
  <c r="F9510" i="1"/>
  <c r="G9510" i="1"/>
  <c r="H9510" i="1"/>
  <c r="F3959" i="1"/>
  <c r="G3959" i="1"/>
  <c r="H3959" i="1"/>
  <c r="F8705" i="1"/>
  <c r="G8705" i="1"/>
  <c r="H8705" i="1"/>
  <c r="F7069" i="1"/>
  <c r="G7069" i="1"/>
  <c r="H7069" i="1"/>
  <c r="F3960" i="1"/>
  <c r="G3960" i="1"/>
  <c r="H3960" i="1"/>
  <c r="F3961" i="1"/>
  <c r="G3961" i="1"/>
  <c r="H3961" i="1"/>
  <c r="F10391" i="1"/>
  <c r="G10391" i="1"/>
  <c r="H10391" i="1"/>
  <c r="F9209" i="1"/>
  <c r="G9209" i="1"/>
  <c r="H9209" i="1"/>
  <c r="F10289" i="1"/>
  <c r="G10289" i="1"/>
  <c r="H10289" i="1"/>
  <c r="F7070" i="1"/>
  <c r="G7070" i="1"/>
  <c r="H7070" i="1"/>
  <c r="F306" i="1"/>
  <c r="G306" i="1"/>
  <c r="H306" i="1"/>
  <c r="F5609" i="1"/>
  <c r="G5609" i="1"/>
  <c r="H5609" i="1"/>
  <c r="F3962" i="1"/>
  <c r="G3962" i="1"/>
  <c r="H3962" i="1"/>
  <c r="F10112" i="1"/>
  <c r="G10112" i="1"/>
  <c r="H10112" i="1"/>
  <c r="F3963" i="1"/>
  <c r="G3963" i="1"/>
  <c r="H3963" i="1"/>
  <c r="F7559" i="1"/>
  <c r="G7559" i="1"/>
  <c r="H7559" i="1"/>
  <c r="F8415" i="1"/>
  <c r="G8415" i="1"/>
  <c r="H8415" i="1"/>
  <c r="F7071" i="1"/>
  <c r="G7071" i="1"/>
  <c r="H7071" i="1"/>
  <c r="F7072" i="1"/>
  <c r="G7072" i="1"/>
  <c r="H7072" i="1"/>
  <c r="F3964" i="1"/>
  <c r="G3964" i="1"/>
  <c r="H3964" i="1"/>
  <c r="F10864" i="1"/>
  <c r="G10864" i="1"/>
  <c r="H10864" i="1"/>
  <c r="F5610" i="1"/>
  <c r="G5610" i="1"/>
  <c r="H5610" i="1"/>
  <c r="F9210" i="1"/>
  <c r="G9210" i="1"/>
  <c r="H9210" i="1"/>
  <c r="F8611" i="1"/>
  <c r="G8611" i="1"/>
  <c r="H8611" i="1"/>
  <c r="F522" i="1"/>
  <c r="G522" i="1"/>
  <c r="H522" i="1"/>
  <c r="F3965" i="1"/>
  <c r="G3965" i="1"/>
  <c r="H3965" i="1"/>
  <c r="F307" i="1"/>
  <c r="G307" i="1"/>
  <c r="H307" i="1"/>
  <c r="F7073" i="1"/>
  <c r="G7073" i="1"/>
  <c r="H7073" i="1"/>
  <c r="F3966" i="1"/>
  <c r="G3966" i="1"/>
  <c r="H3966" i="1"/>
  <c r="F523" i="1"/>
  <c r="G523" i="1"/>
  <c r="H523" i="1"/>
  <c r="F11304" i="1"/>
  <c r="G11304" i="1"/>
  <c r="H11304" i="1"/>
  <c r="F11101" i="1"/>
  <c r="G11101" i="1"/>
  <c r="H11101" i="1"/>
  <c r="F12263" i="1"/>
  <c r="G12263" i="1"/>
  <c r="H12263" i="1"/>
  <c r="F3967" i="1"/>
  <c r="G3967" i="1"/>
  <c r="H3967" i="1"/>
  <c r="F7074" i="1"/>
  <c r="G7074" i="1"/>
  <c r="H7074" i="1"/>
  <c r="F11565" i="1"/>
  <c r="G11565" i="1"/>
  <c r="H11565" i="1"/>
  <c r="F3968" i="1"/>
  <c r="G3968" i="1"/>
  <c r="H3968" i="1"/>
  <c r="F3969" i="1"/>
  <c r="G3969" i="1"/>
  <c r="H3969" i="1"/>
  <c r="F3970" i="1"/>
  <c r="G3970" i="1"/>
  <c r="H3970" i="1"/>
  <c r="F3971" i="1"/>
  <c r="G3971" i="1"/>
  <c r="H3971" i="1"/>
  <c r="F8416" i="1"/>
  <c r="G8416" i="1"/>
  <c r="H8416" i="1"/>
  <c r="F3972" i="1"/>
  <c r="G3972" i="1"/>
  <c r="H3972" i="1"/>
  <c r="F49" i="1"/>
  <c r="G49" i="1"/>
  <c r="H49" i="1"/>
  <c r="F8649" i="1"/>
  <c r="G8649" i="1"/>
  <c r="H8649" i="1"/>
  <c r="F3973" i="1"/>
  <c r="G3973" i="1"/>
  <c r="H3973" i="1"/>
  <c r="F3974" i="1"/>
  <c r="G3974" i="1"/>
  <c r="H3974" i="1"/>
  <c r="F7075" i="1"/>
  <c r="G7075" i="1"/>
  <c r="H7075" i="1"/>
  <c r="F3975" i="1"/>
  <c r="G3975" i="1"/>
  <c r="H3975" i="1"/>
  <c r="F3976" i="1"/>
  <c r="G3976" i="1"/>
  <c r="H3976" i="1"/>
  <c r="F11429" i="1"/>
  <c r="G11429" i="1"/>
  <c r="H11429" i="1"/>
  <c r="F1103" i="1"/>
  <c r="G1103" i="1"/>
  <c r="H1103" i="1"/>
  <c r="F3977" i="1"/>
  <c r="G3977" i="1"/>
  <c r="H3977" i="1"/>
  <c r="F3978" i="1"/>
  <c r="G3978" i="1"/>
  <c r="H3978" i="1"/>
  <c r="F9211" i="1"/>
  <c r="G9211" i="1"/>
  <c r="H9211" i="1"/>
  <c r="F9002" i="1"/>
  <c r="G9002" i="1"/>
  <c r="H9002" i="1"/>
  <c r="F3979" i="1"/>
  <c r="G3979" i="1"/>
  <c r="H3979" i="1"/>
  <c r="F3980" i="1"/>
  <c r="G3980" i="1"/>
  <c r="H3980" i="1"/>
  <c r="F3981" i="1"/>
  <c r="G3981" i="1"/>
  <c r="H3981" i="1"/>
  <c r="F11642" i="1"/>
  <c r="G11642" i="1"/>
  <c r="H11642" i="1"/>
  <c r="F3982" i="1"/>
  <c r="G3982" i="1"/>
  <c r="H3982" i="1"/>
  <c r="F8417" i="1"/>
  <c r="G8417" i="1"/>
  <c r="H8417" i="1"/>
  <c r="F7076" i="1"/>
  <c r="G7076" i="1"/>
  <c r="H7076" i="1"/>
  <c r="F8711" i="1"/>
  <c r="G8711" i="1"/>
  <c r="H8711" i="1"/>
  <c r="F3983" i="1"/>
  <c r="G3983" i="1"/>
  <c r="H3983" i="1"/>
  <c r="F9212" i="1"/>
  <c r="G9212" i="1"/>
  <c r="H9212" i="1"/>
  <c r="F524" i="1"/>
  <c r="G524" i="1"/>
  <c r="H524" i="1"/>
  <c r="F3984" i="1"/>
  <c r="G3984" i="1"/>
  <c r="H3984" i="1"/>
  <c r="F3985" i="1"/>
  <c r="G3985" i="1"/>
  <c r="H3985" i="1"/>
  <c r="F9779" i="1"/>
  <c r="G9779" i="1"/>
  <c r="H9779" i="1"/>
  <c r="F7903" i="1"/>
  <c r="G7903" i="1"/>
  <c r="H7903" i="1"/>
  <c r="F3986" i="1"/>
  <c r="G3986" i="1"/>
  <c r="H3986" i="1"/>
  <c r="F8755" i="1"/>
  <c r="G8755" i="1"/>
  <c r="H8755" i="1"/>
  <c r="F3987" i="1"/>
  <c r="G3987" i="1"/>
  <c r="H3987" i="1"/>
  <c r="F3988" i="1"/>
  <c r="G3988" i="1"/>
  <c r="H3988" i="1"/>
  <c r="F10548" i="1"/>
  <c r="G10548" i="1"/>
  <c r="H10548" i="1"/>
  <c r="F3989" i="1"/>
  <c r="G3989" i="1"/>
  <c r="H3989" i="1"/>
  <c r="F7077" i="1"/>
  <c r="G7077" i="1"/>
  <c r="H7077" i="1"/>
  <c r="F11165" i="1"/>
  <c r="G11165" i="1"/>
  <c r="H11165" i="1"/>
  <c r="F1104" i="1"/>
  <c r="G1104" i="1"/>
  <c r="H1104" i="1"/>
  <c r="F7078" i="1"/>
  <c r="G7078" i="1"/>
  <c r="H7078" i="1"/>
  <c r="F12112" i="1"/>
  <c r="G12112" i="1"/>
  <c r="H12112" i="1"/>
  <c r="F7079" i="1"/>
  <c r="G7079" i="1"/>
  <c r="H7079" i="1"/>
  <c r="F3990" i="1"/>
  <c r="G3990" i="1"/>
  <c r="H3990" i="1"/>
  <c r="F3991" i="1"/>
  <c r="G3991" i="1"/>
  <c r="H3991" i="1"/>
  <c r="F8889" i="1"/>
  <c r="G8889" i="1"/>
  <c r="H8889" i="1"/>
  <c r="F11746" i="1"/>
  <c r="G11746" i="1"/>
  <c r="H11746" i="1"/>
  <c r="F12268" i="1"/>
  <c r="G12268" i="1"/>
  <c r="H12268" i="1"/>
  <c r="F3992" i="1"/>
  <c r="G3992" i="1"/>
  <c r="H3992" i="1"/>
  <c r="F11152" i="1"/>
  <c r="G11152" i="1"/>
  <c r="H11152" i="1"/>
  <c r="F9371" i="1"/>
  <c r="G9371" i="1"/>
  <c r="H9371" i="1"/>
  <c r="F5645" i="1"/>
  <c r="G5645" i="1"/>
  <c r="H5645" i="1"/>
  <c r="F11663" i="1"/>
  <c r="G11663" i="1"/>
  <c r="H11663" i="1"/>
  <c r="F8418" i="1"/>
  <c r="G8418" i="1"/>
  <c r="H8418" i="1"/>
  <c r="F3993" i="1"/>
  <c r="G3993" i="1"/>
  <c r="H3993" i="1"/>
  <c r="F3994" i="1"/>
  <c r="G3994" i="1"/>
  <c r="H3994" i="1"/>
  <c r="F9213" i="1"/>
  <c r="G9213" i="1"/>
  <c r="H9213" i="1"/>
  <c r="F7080" i="1"/>
  <c r="G7080" i="1"/>
  <c r="H7080" i="1"/>
  <c r="F11206" i="1"/>
  <c r="G11206" i="1"/>
  <c r="H11206" i="1"/>
  <c r="F3995" i="1"/>
  <c r="G3995" i="1"/>
  <c r="H3995" i="1"/>
  <c r="F3996" i="1"/>
  <c r="G3996" i="1"/>
  <c r="H3996" i="1"/>
  <c r="F10583" i="1"/>
  <c r="G10583" i="1"/>
  <c r="H10583" i="1"/>
  <c r="F10441" i="1"/>
  <c r="G10441" i="1"/>
  <c r="H10441" i="1"/>
  <c r="F1105" i="1"/>
  <c r="G1105" i="1"/>
  <c r="H1105" i="1"/>
  <c r="F3997" i="1"/>
  <c r="G3997" i="1"/>
  <c r="H3997" i="1"/>
  <c r="F8419" i="1"/>
  <c r="G8419" i="1"/>
  <c r="H8419" i="1"/>
  <c r="F7081" i="1"/>
  <c r="G7081" i="1"/>
  <c r="H7081" i="1"/>
  <c r="F3998" i="1"/>
  <c r="G3998" i="1"/>
  <c r="H3998" i="1"/>
  <c r="F3999" i="1"/>
  <c r="G3999" i="1"/>
  <c r="H3999" i="1"/>
  <c r="F4000" i="1"/>
  <c r="G4000" i="1"/>
  <c r="H4000" i="1"/>
  <c r="F7904" i="1"/>
  <c r="G7904" i="1"/>
  <c r="H7904" i="1"/>
  <c r="F7905" i="1"/>
  <c r="G7905" i="1"/>
  <c r="H7905" i="1"/>
  <c r="F9352" i="1"/>
  <c r="G9352" i="1"/>
  <c r="H9352" i="1"/>
  <c r="F9214" i="1"/>
  <c r="G9214" i="1"/>
  <c r="H9214" i="1"/>
  <c r="F10096" i="1"/>
  <c r="G10096" i="1"/>
  <c r="H10096" i="1"/>
  <c r="F8420" i="1"/>
  <c r="G8420" i="1"/>
  <c r="H8420" i="1"/>
  <c r="F11667" i="1"/>
  <c r="G11667" i="1"/>
  <c r="H11667" i="1"/>
  <c r="F4001" i="1"/>
  <c r="G4001" i="1"/>
  <c r="H4001" i="1"/>
  <c r="F4002" i="1"/>
  <c r="G4002" i="1"/>
  <c r="H4002" i="1"/>
  <c r="F7082" i="1"/>
  <c r="G7082" i="1"/>
  <c r="H7082" i="1"/>
  <c r="F1106" i="1"/>
  <c r="G1106" i="1"/>
  <c r="H1106" i="1"/>
  <c r="F4003" i="1"/>
  <c r="G4003" i="1"/>
  <c r="H4003" i="1"/>
  <c r="F6206" i="1"/>
  <c r="G6206" i="1"/>
  <c r="H6206" i="1"/>
  <c r="F12279" i="1"/>
  <c r="G12279" i="1"/>
  <c r="H12279" i="1"/>
  <c r="F10513" i="1"/>
  <c r="G10513" i="1"/>
  <c r="H10513" i="1"/>
  <c r="F11469" i="1"/>
  <c r="G11469" i="1"/>
  <c r="H11469" i="1"/>
  <c r="F4004" i="1"/>
  <c r="G4004" i="1"/>
  <c r="H4004" i="1"/>
  <c r="F7906" i="1"/>
  <c r="G7906" i="1"/>
  <c r="H7906" i="1"/>
  <c r="F10501" i="1"/>
  <c r="G10501" i="1"/>
  <c r="H10501" i="1"/>
  <c r="F8787" i="1"/>
  <c r="G8787" i="1"/>
  <c r="H8787" i="1"/>
  <c r="F4005" i="1"/>
  <c r="G4005" i="1"/>
  <c r="H4005" i="1"/>
  <c r="F11562" i="1"/>
  <c r="G11562" i="1"/>
  <c r="H11562" i="1"/>
  <c r="F1107" i="1"/>
  <c r="G1107" i="1"/>
  <c r="H1107" i="1"/>
  <c r="F9003" i="1"/>
  <c r="G9003" i="1"/>
  <c r="H9003" i="1"/>
  <c r="F4006" i="1"/>
  <c r="G4006" i="1"/>
  <c r="H4006" i="1"/>
  <c r="F8026" i="1"/>
  <c r="G8026" i="1"/>
  <c r="H8026" i="1"/>
  <c r="F4007" i="1"/>
  <c r="G4007" i="1"/>
  <c r="H4007" i="1"/>
  <c r="F4008" i="1"/>
  <c r="G4008" i="1"/>
  <c r="H4008" i="1"/>
  <c r="F9057" i="1"/>
  <c r="G9057" i="1"/>
  <c r="H9057" i="1"/>
  <c r="F11372" i="1"/>
  <c r="G11372" i="1"/>
  <c r="H11372" i="1"/>
  <c r="F4009" i="1"/>
  <c r="G4009" i="1"/>
  <c r="H4009" i="1"/>
  <c r="F4010" i="1"/>
  <c r="G4010" i="1"/>
  <c r="H4010" i="1"/>
  <c r="F4011" i="1"/>
  <c r="G4011" i="1"/>
  <c r="H4011" i="1"/>
  <c r="F4012" i="1"/>
  <c r="G4012" i="1"/>
  <c r="H4012" i="1"/>
  <c r="F10951" i="1"/>
  <c r="G10951" i="1"/>
  <c r="H10951" i="1"/>
  <c r="F11983" i="1"/>
  <c r="G11983" i="1"/>
  <c r="H11983" i="1"/>
  <c r="F8421" i="1"/>
  <c r="G8421" i="1"/>
  <c r="H8421" i="1"/>
  <c r="F10988" i="1"/>
  <c r="G10988" i="1"/>
  <c r="H10988" i="1"/>
  <c r="F11779" i="1"/>
  <c r="G11779" i="1"/>
  <c r="H11779" i="1"/>
  <c r="F4013" i="1"/>
  <c r="G4013" i="1"/>
  <c r="H4013" i="1"/>
  <c r="F7083" i="1"/>
  <c r="G7083" i="1"/>
  <c r="H7083" i="1"/>
  <c r="F4014" i="1"/>
  <c r="G4014" i="1"/>
  <c r="H4014" i="1"/>
  <c r="F10507" i="1"/>
  <c r="G10507" i="1"/>
  <c r="H10507" i="1"/>
  <c r="F7084" i="1"/>
  <c r="G7084" i="1"/>
  <c r="H7084" i="1"/>
  <c r="F11760" i="1"/>
  <c r="G11760" i="1"/>
  <c r="H11760" i="1"/>
  <c r="F1108" i="1"/>
  <c r="G1108" i="1"/>
  <c r="H1108" i="1"/>
  <c r="F5685" i="1"/>
  <c r="G5685" i="1"/>
  <c r="H5685" i="1"/>
  <c r="F1109" i="1"/>
  <c r="G1109" i="1"/>
  <c r="H1109" i="1"/>
  <c r="F7085" i="1"/>
  <c r="G7085" i="1"/>
  <c r="H7085" i="1"/>
  <c r="F9482" i="1"/>
  <c r="G9482" i="1"/>
  <c r="H9482" i="1"/>
  <c r="F4015" i="1"/>
  <c r="G4015" i="1"/>
  <c r="H4015" i="1"/>
  <c r="F4016" i="1"/>
  <c r="G4016" i="1"/>
  <c r="H4016" i="1"/>
  <c r="F7086" i="1"/>
  <c r="G7086" i="1"/>
  <c r="H7086" i="1"/>
  <c r="F4017" i="1"/>
  <c r="G4017" i="1"/>
  <c r="H4017" i="1"/>
  <c r="F11484" i="1"/>
  <c r="G11484" i="1"/>
  <c r="H11484" i="1"/>
  <c r="F11294" i="1"/>
  <c r="G11294" i="1"/>
  <c r="H11294" i="1"/>
  <c r="F10490" i="1"/>
  <c r="G10490" i="1"/>
  <c r="H10490" i="1"/>
  <c r="F10492" i="1"/>
  <c r="G10492" i="1"/>
  <c r="H10492" i="1"/>
  <c r="F10386" i="1"/>
  <c r="G10386" i="1"/>
  <c r="H10386" i="1"/>
  <c r="F4018" i="1"/>
  <c r="G4018" i="1"/>
  <c r="H4018" i="1"/>
  <c r="F4019" i="1"/>
  <c r="G4019" i="1"/>
  <c r="H4019" i="1"/>
  <c r="F10990" i="1"/>
  <c r="G10990" i="1"/>
  <c r="H10990" i="1"/>
  <c r="F4020" i="1"/>
  <c r="G4020" i="1"/>
  <c r="H4020" i="1"/>
  <c r="F525" i="1"/>
  <c r="G525" i="1"/>
  <c r="H525" i="1"/>
  <c r="F11486" i="1"/>
  <c r="G11486" i="1"/>
  <c r="H11486" i="1"/>
  <c r="F4021" i="1"/>
  <c r="G4021" i="1"/>
  <c r="H4021" i="1"/>
  <c r="F4022" i="1"/>
  <c r="G4022" i="1"/>
  <c r="H4022" i="1"/>
  <c r="F12186" i="1"/>
  <c r="G12186" i="1"/>
  <c r="H12186" i="1"/>
  <c r="F8612" i="1"/>
  <c r="G8612" i="1"/>
  <c r="H8612" i="1"/>
  <c r="F12249" i="1"/>
  <c r="G12249" i="1"/>
  <c r="H12249" i="1"/>
  <c r="F4023" i="1"/>
  <c r="G4023" i="1"/>
  <c r="H4023" i="1"/>
  <c r="F1110" i="1"/>
  <c r="G1110" i="1"/>
  <c r="H1110" i="1"/>
  <c r="F9341" i="1"/>
  <c r="G9341" i="1"/>
  <c r="H9341" i="1"/>
  <c r="F10272" i="1"/>
  <c r="G10272" i="1"/>
  <c r="H10272" i="1"/>
  <c r="F526" i="1"/>
  <c r="G526" i="1"/>
  <c r="H526" i="1"/>
  <c r="F4024" i="1"/>
  <c r="G4024" i="1"/>
  <c r="H4024" i="1"/>
  <c r="F7087" i="1"/>
  <c r="G7087" i="1"/>
  <c r="H7087" i="1"/>
  <c r="F4025" i="1"/>
  <c r="G4025" i="1"/>
  <c r="H4025" i="1"/>
  <c r="F1111" i="1"/>
  <c r="G1111" i="1"/>
  <c r="H1111" i="1"/>
  <c r="F10047" i="1"/>
  <c r="G10047" i="1"/>
  <c r="H10047" i="1"/>
  <c r="F7088" i="1"/>
  <c r="G7088" i="1"/>
  <c r="H7088" i="1"/>
  <c r="F4026" i="1"/>
  <c r="G4026" i="1"/>
  <c r="H4026" i="1"/>
  <c r="F4027" i="1"/>
  <c r="G4027" i="1"/>
  <c r="H4027" i="1"/>
  <c r="F9780" i="1"/>
  <c r="G9780" i="1"/>
  <c r="H9780" i="1"/>
  <c r="F8756" i="1"/>
  <c r="G8756" i="1"/>
  <c r="H8756" i="1"/>
  <c r="F4028" i="1"/>
  <c r="G4028" i="1"/>
  <c r="H4028" i="1"/>
  <c r="F10032" i="1"/>
  <c r="G10032" i="1"/>
  <c r="H10032" i="1"/>
  <c r="F4029" i="1"/>
  <c r="G4029" i="1"/>
  <c r="H4029" i="1"/>
  <c r="F4030" i="1"/>
  <c r="G4030" i="1"/>
  <c r="H4030" i="1"/>
  <c r="F11802" i="1"/>
  <c r="G11802" i="1"/>
  <c r="H11802" i="1"/>
  <c r="F4031" i="1"/>
  <c r="G4031" i="1"/>
  <c r="H4031" i="1"/>
  <c r="F9215" i="1"/>
  <c r="G9215" i="1"/>
  <c r="H9215" i="1"/>
  <c r="F4032" i="1"/>
  <c r="G4032" i="1"/>
  <c r="H4032" i="1"/>
  <c r="F9216" i="1"/>
  <c r="G9216" i="1"/>
  <c r="H9216" i="1"/>
  <c r="F4033" i="1"/>
  <c r="G4033" i="1"/>
  <c r="H4033" i="1"/>
  <c r="F9411" i="1"/>
  <c r="G9411" i="1"/>
  <c r="H9411" i="1"/>
  <c r="F1112" i="1"/>
  <c r="G1112" i="1"/>
  <c r="H1112" i="1"/>
  <c r="F4034" i="1"/>
  <c r="G4034" i="1"/>
  <c r="H4034" i="1"/>
  <c r="F9331" i="1"/>
  <c r="G9331" i="1"/>
  <c r="H9331" i="1"/>
  <c r="F4035" i="1"/>
  <c r="G4035" i="1"/>
  <c r="H4035" i="1"/>
  <c r="F10799" i="1"/>
  <c r="G10799" i="1"/>
  <c r="H10799" i="1"/>
  <c r="F7089" i="1"/>
  <c r="G7089" i="1"/>
  <c r="H7089" i="1"/>
  <c r="F7090" i="1"/>
  <c r="G7090" i="1"/>
  <c r="H7090" i="1"/>
  <c r="F10867" i="1"/>
  <c r="G10867" i="1"/>
  <c r="H10867" i="1"/>
  <c r="F8422" i="1"/>
  <c r="G8422" i="1"/>
  <c r="H8422" i="1"/>
  <c r="F7907" i="1"/>
  <c r="G7907" i="1"/>
  <c r="H7907" i="1"/>
  <c r="F4036" i="1"/>
  <c r="G4036" i="1"/>
  <c r="H4036" i="1"/>
  <c r="F4037" i="1"/>
  <c r="G4037" i="1"/>
  <c r="H4037" i="1"/>
  <c r="F4038" i="1"/>
  <c r="G4038" i="1"/>
  <c r="H4038" i="1"/>
  <c r="F4039" i="1"/>
  <c r="G4039" i="1"/>
  <c r="H4039" i="1"/>
  <c r="F7908" i="1"/>
  <c r="G7908" i="1"/>
  <c r="H7908" i="1"/>
  <c r="F11976" i="1"/>
  <c r="G11976" i="1"/>
  <c r="H11976" i="1"/>
  <c r="F9004" i="1"/>
  <c r="G9004" i="1"/>
  <c r="H9004" i="1"/>
  <c r="F10161" i="1"/>
  <c r="G10161" i="1"/>
  <c r="H10161" i="1"/>
  <c r="F7091" i="1"/>
  <c r="G7091" i="1"/>
  <c r="H7091" i="1"/>
  <c r="F6099" i="1"/>
  <c r="G6099" i="1"/>
  <c r="H6099" i="1"/>
  <c r="F9781" i="1"/>
  <c r="G9781" i="1"/>
  <c r="H9781" i="1"/>
  <c r="F8712" i="1"/>
  <c r="G8712" i="1"/>
  <c r="H8712" i="1"/>
  <c r="F8423" i="1"/>
  <c r="G8423" i="1"/>
  <c r="H8423" i="1"/>
  <c r="F7092" i="1"/>
  <c r="G7092" i="1"/>
  <c r="H7092" i="1"/>
  <c r="F11664" i="1"/>
  <c r="G11664" i="1"/>
  <c r="H11664" i="1"/>
  <c r="F9602" i="1"/>
  <c r="G9602" i="1"/>
  <c r="H9602" i="1"/>
  <c r="F7775" i="1"/>
  <c r="G7775" i="1"/>
  <c r="H7775" i="1"/>
  <c r="F8058" i="1"/>
  <c r="G8058" i="1"/>
  <c r="H8058" i="1"/>
  <c r="F6132" i="1"/>
  <c r="G6132" i="1"/>
  <c r="H6132" i="1"/>
  <c r="F4040" i="1"/>
  <c r="G4040" i="1"/>
  <c r="H4040" i="1"/>
  <c r="F7561" i="1"/>
  <c r="G7561" i="1"/>
  <c r="H7561" i="1"/>
  <c r="F4041" i="1"/>
  <c r="G4041" i="1"/>
  <c r="H4041" i="1"/>
  <c r="F4042" i="1"/>
  <c r="G4042" i="1"/>
  <c r="H4042" i="1"/>
  <c r="F4043" i="1"/>
  <c r="G4043" i="1"/>
  <c r="H4043" i="1"/>
  <c r="F6207" i="1"/>
  <c r="G6207" i="1"/>
  <c r="H6207" i="1"/>
  <c r="F8092" i="1"/>
  <c r="G8092" i="1"/>
  <c r="H8092" i="1"/>
  <c r="F4044" i="1"/>
  <c r="G4044" i="1"/>
  <c r="H4044" i="1"/>
  <c r="F10843" i="1"/>
  <c r="G10843" i="1"/>
  <c r="H10843" i="1"/>
  <c r="F4045" i="1"/>
  <c r="G4045" i="1"/>
  <c r="H4045" i="1"/>
  <c r="F4046" i="1"/>
  <c r="G4046" i="1"/>
  <c r="H4046" i="1"/>
  <c r="F1113" i="1"/>
  <c r="G1113" i="1"/>
  <c r="H1113" i="1"/>
  <c r="F9217" i="1"/>
  <c r="G9217" i="1"/>
  <c r="H9217" i="1"/>
  <c r="F4047" i="1"/>
  <c r="G4047" i="1"/>
  <c r="H4047" i="1"/>
  <c r="F308" i="1"/>
  <c r="G308" i="1"/>
  <c r="H308" i="1"/>
  <c r="F10304" i="1"/>
  <c r="G10304" i="1"/>
  <c r="H10304" i="1"/>
  <c r="F9884" i="1"/>
  <c r="G9884" i="1"/>
  <c r="H9884" i="1"/>
  <c r="F11954" i="1"/>
  <c r="G11954" i="1"/>
  <c r="H11954" i="1"/>
  <c r="F4048" i="1"/>
  <c r="G4048" i="1"/>
  <c r="H4048" i="1"/>
  <c r="F1114" i="1"/>
  <c r="G1114" i="1"/>
  <c r="H1114" i="1"/>
  <c r="F7093" i="1"/>
  <c r="G7093" i="1"/>
  <c r="H7093" i="1"/>
  <c r="F8424" i="1"/>
  <c r="G8424" i="1"/>
  <c r="H8424" i="1"/>
  <c r="F4049" i="1"/>
  <c r="G4049" i="1"/>
  <c r="H4049" i="1"/>
  <c r="F7094" i="1"/>
  <c r="G7094" i="1"/>
  <c r="H7094" i="1"/>
  <c r="F10097" i="1"/>
  <c r="G10097" i="1"/>
  <c r="H10097" i="1"/>
  <c r="F9511" i="1"/>
  <c r="G9511" i="1"/>
  <c r="H9511" i="1"/>
  <c r="F1115" i="1"/>
  <c r="G1115" i="1"/>
  <c r="H1115" i="1"/>
  <c r="F9005" i="1"/>
  <c r="G9005" i="1"/>
  <c r="H9005" i="1"/>
  <c r="F4050" i="1"/>
  <c r="G4050" i="1"/>
  <c r="H4050" i="1"/>
  <c r="F10758" i="1"/>
  <c r="G10758" i="1"/>
  <c r="H10758" i="1"/>
  <c r="F4051" i="1"/>
  <c r="G4051" i="1"/>
  <c r="H4051" i="1"/>
  <c r="F71" i="1"/>
  <c r="G71" i="1"/>
  <c r="H71" i="1"/>
  <c r="F7095" i="1"/>
  <c r="G7095" i="1"/>
  <c r="H7095" i="1"/>
  <c r="F9218" i="1"/>
  <c r="G9218" i="1"/>
  <c r="H9218" i="1"/>
  <c r="F11572" i="1"/>
  <c r="G11572" i="1"/>
  <c r="H11572" i="1"/>
  <c r="F9603" i="1"/>
  <c r="G9603" i="1"/>
  <c r="H9603" i="1"/>
  <c r="F4052" i="1"/>
  <c r="G4052" i="1"/>
  <c r="H4052" i="1"/>
  <c r="F4053" i="1"/>
  <c r="G4053" i="1"/>
  <c r="H4053" i="1"/>
  <c r="F4054" i="1"/>
  <c r="G4054" i="1"/>
  <c r="H4054" i="1"/>
  <c r="F9219" i="1"/>
  <c r="G9219" i="1"/>
  <c r="H9219" i="1"/>
  <c r="F8890" i="1"/>
  <c r="G8890" i="1"/>
  <c r="H8890" i="1"/>
  <c r="F4055" i="1"/>
  <c r="G4055" i="1"/>
  <c r="H4055" i="1"/>
  <c r="F4056" i="1"/>
  <c r="G4056" i="1"/>
  <c r="H4056" i="1"/>
  <c r="F8067" i="1"/>
  <c r="G8067" i="1"/>
  <c r="H8067" i="1"/>
  <c r="F9220" i="1"/>
  <c r="G9220" i="1"/>
  <c r="H9220" i="1"/>
  <c r="F4057" i="1"/>
  <c r="G4057" i="1"/>
  <c r="H4057" i="1"/>
  <c r="F12339" i="1"/>
  <c r="G12339" i="1"/>
  <c r="H12339" i="1"/>
  <c r="F5864" i="1"/>
  <c r="G5864" i="1"/>
  <c r="H5864" i="1"/>
  <c r="F59" i="1"/>
  <c r="G59" i="1"/>
  <c r="H59" i="1"/>
  <c r="F4058" i="1"/>
  <c r="G4058" i="1"/>
  <c r="H4058" i="1"/>
  <c r="F9221" i="1"/>
  <c r="G9221" i="1"/>
  <c r="H9221" i="1"/>
  <c r="F4059" i="1"/>
  <c r="G4059" i="1"/>
  <c r="H4059" i="1"/>
  <c r="F7763" i="1"/>
  <c r="G7763" i="1"/>
  <c r="H7763" i="1"/>
  <c r="F4060" i="1"/>
  <c r="G4060" i="1"/>
  <c r="H4060" i="1"/>
  <c r="F527" i="1"/>
  <c r="G527" i="1"/>
  <c r="H527" i="1"/>
  <c r="F4061" i="1"/>
  <c r="G4061" i="1"/>
  <c r="H4061" i="1"/>
  <c r="F4062" i="1"/>
  <c r="G4062" i="1"/>
  <c r="H4062" i="1"/>
  <c r="F1116" i="1"/>
  <c r="G1116" i="1"/>
  <c r="H1116" i="1"/>
  <c r="F4063" i="1"/>
  <c r="G4063" i="1"/>
  <c r="H4063" i="1"/>
  <c r="F146" i="1"/>
  <c r="G146" i="1"/>
  <c r="H146" i="1"/>
  <c r="F4064" i="1"/>
  <c r="G4064" i="1"/>
  <c r="H4064" i="1"/>
  <c r="F4065" i="1"/>
  <c r="G4065" i="1"/>
  <c r="H4065" i="1"/>
  <c r="F1117" i="1"/>
  <c r="G1117" i="1"/>
  <c r="H1117" i="1"/>
  <c r="F10742" i="1"/>
  <c r="G10742" i="1"/>
  <c r="H10742" i="1"/>
  <c r="F9342" i="1"/>
  <c r="G9342" i="1"/>
  <c r="H9342" i="1"/>
  <c r="F4066" i="1"/>
  <c r="G4066" i="1"/>
  <c r="H4066" i="1"/>
  <c r="F5478" i="1"/>
  <c r="G5478" i="1"/>
  <c r="H5478" i="1"/>
  <c r="F4067" i="1"/>
  <c r="G4067" i="1"/>
  <c r="H4067" i="1"/>
  <c r="F6100" i="1"/>
  <c r="G6100" i="1"/>
  <c r="H6100" i="1"/>
  <c r="F7096" i="1"/>
  <c r="G7096" i="1"/>
  <c r="H7096" i="1"/>
  <c r="F9307" i="1"/>
  <c r="G9307" i="1"/>
  <c r="H9307" i="1"/>
  <c r="F1118" i="1"/>
  <c r="G1118" i="1"/>
  <c r="H1118" i="1"/>
  <c r="F4068" i="1"/>
  <c r="G4068" i="1"/>
  <c r="H4068" i="1"/>
  <c r="F4069" i="1"/>
  <c r="G4069" i="1"/>
  <c r="H4069" i="1"/>
  <c r="F7745" i="1"/>
  <c r="G7745" i="1"/>
  <c r="H7745" i="1"/>
  <c r="F4070" i="1"/>
  <c r="G4070" i="1"/>
  <c r="H4070" i="1"/>
  <c r="F11417" i="1"/>
  <c r="G11417" i="1"/>
  <c r="H11417" i="1"/>
  <c r="F7097" i="1"/>
  <c r="G7097" i="1"/>
  <c r="H7097" i="1"/>
  <c r="F4071" i="1"/>
  <c r="G4071" i="1"/>
  <c r="H4071" i="1"/>
  <c r="F4072" i="1"/>
  <c r="G4072" i="1"/>
  <c r="H4072" i="1"/>
  <c r="F7098" i="1"/>
  <c r="G7098" i="1"/>
  <c r="H7098" i="1"/>
  <c r="F7099" i="1"/>
  <c r="G7099" i="1"/>
  <c r="H7099" i="1"/>
  <c r="F5865" i="1"/>
  <c r="G5865" i="1"/>
  <c r="H5865" i="1"/>
  <c r="F12224" i="1"/>
  <c r="G12224" i="1"/>
  <c r="H12224" i="1"/>
  <c r="F10220" i="1"/>
  <c r="G10220" i="1"/>
  <c r="H10220" i="1"/>
  <c r="F4073" i="1"/>
  <c r="G4073" i="1"/>
  <c r="H4073" i="1"/>
  <c r="F4074" i="1"/>
  <c r="G4074" i="1"/>
  <c r="H4074" i="1"/>
  <c r="F1119" i="1"/>
  <c r="G1119" i="1"/>
  <c r="H1119" i="1"/>
  <c r="F4075" i="1"/>
  <c r="G4075" i="1"/>
  <c r="H4075" i="1"/>
  <c r="F8891" i="1"/>
  <c r="G8891" i="1"/>
  <c r="H8891" i="1"/>
  <c r="F12152" i="1"/>
  <c r="G12152" i="1"/>
  <c r="H12152" i="1"/>
  <c r="F8892" i="1"/>
  <c r="G8892" i="1"/>
  <c r="H8892" i="1"/>
  <c r="F1120" i="1"/>
  <c r="G1120" i="1"/>
  <c r="H1120" i="1"/>
  <c r="F4076" i="1"/>
  <c r="G4076" i="1"/>
  <c r="H4076" i="1"/>
  <c r="F4077" i="1"/>
  <c r="G4077" i="1"/>
  <c r="H4077" i="1"/>
  <c r="F4078" i="1"/>
  <c r="G4078" i="1"/>
  <c r="H4078" i="1"/>
  <c r="F9006" i="1"/>
  <c r="G9006" i="1"/>
  <c r="H9006" i="1"/>
  <c r="F200" i="1"/>
  <c r="G200" i="1"/>
  <c r="H200" i="1"/>
  <c r="F1121" i="1"/>
  <c r="G1121" i="1"/>
  <c r="H1121" i="1"/>
  <c r="F4079" i="1"/>
  <c r="G4079" i="1"/>
  <c r="H4079" i="1"/>
  <c r="F4080" i="1"/>
  <c r="G4080" i="1"/>
  <c r="H4080" i="1"/>
  <c r="F4081" i="1"/>
  <c r="G4081" i="1"/>
  <c r="H4081" i="1"/>
  <c r="F4082" i="1"/>
  <c r="G4082" i="1"/>
  <c r="H4082" i="1"/>
  <c r="F4083" i="1"/>
  <c r="G4083" i="1"/>
  <c r="H4083" i="1"/>
  <c r="F10600" i="1"/>
  <c r="G10600" i="1"/>
  <c r="H10600" i="1"/>
  <c r="F9222" i="1"/>
  <c r="G9222" i="1"/>
  <c r="H9222" i="1"/>
  <c r="F8425" i="1"/>
  <c r="G8425" i="1"/>
  <c r="H8425" i="1"/>
  <c r="F4084" i="1"/>
  <c r="G4084" i="1"/>
  <c r="H4084" i="1"/>
  <c r="F8426" i="1"/>
  <c r="G8426" i="1"/>
  <c r="H8426" i="1"/>
  <c r="F4085" i="1"/>
  <c r="G4085" i="1"/>
  <c r="H4085" i="1"/>
  <c r="F8427" i="1"/>
  <c r="G8427" i="1"/>
  <c r="H8427" i="1"/>
  <c r="F4086" i="1"/>
  <c r="G4086" i="1"/>
  <c r="H4086" i="1"/>
  <c r="F10221" i="1"/>
  <c r="G10221" i="1"/>
  <c r="H10221" i="1"/>
  <c r="F11410" i="1"/>
  <c r="G11410" i="1"/>
  <c r="H11410" i="1"/>
  <c r="F1122" i="1"/>
  <c r="G1122" i="1"/>
  <c r="H1122" i="1"/>
  <c r="F8428" i="1"/>
  <c r="G8428" i="1"/>
  <c r="H8428" i="1"/>
  <c r="F4087" i="1"/>
  <c r="G4087" i="1"/>
  <c r="H4087" i="1"/>
  <c r="F7909" i="1"/>
  <c r="G7909" i="1"/>
  <c r="H7909" i="1"/>
  <c r="F11292" i="1"/>
  <c r="G11292" i="1"/>
  <c r="H11292" i="1"/>
  <c r="F7100" i="1"/>
  <c r="G7100" i="1"/>
  <c r="H7100" i="1"/>
  <c r="F8429" i="1"/>
  <c r="G8429" i="1"/>
  <c r="H8429" i="1"/>
  <c r="F11934" i="1"/>
  <c r="G11934" i="1"/>
  <c r="H11934" i="1"/>
  <c r="F4088" i="1"/>
  <c r="G4088" i="1"/>
  <c r="H4088" i="1"/>
  <c r="F5502" i="1"/>
  <c r="G5502" i="1"/>
  <c r="H5502" i="1"/>
  <c r="F10222" i="1"/>
  <c r="G10222" i="1"/>
  <c r="H10222" i="1"/>
  <c r="F11978" i="1"/>
  <c r="G11978" i="1"/>
  <c r="H11978" i="1"/>
  <c r="F4089" i="1"/>
  <c r="G4089" i="1"/>
  <c r="H4089" i="1"/>
  <c r="F1123" i="1"/>
  <c r="G1123" i="1"/>
  <c r="H1123" i="1"/>
  <c r="F11346" i="1"/>
  <c r="G11346" i="1"/>
  <c r="H11346" i="1"/>
  <c r="F1124" i="1"/>
  <c r="G1124" i="1"/>
  <c r="H1124" i="1"/>
  <c r="F7910" i="1"/>
  <c r="G7910" i="1"/>
  <c r="H7910" i="1"/>
  <c r="F4090" i="1"/>
  <c r="G4090" i="1"/>
  <c r="H4090" i="1"/>
  <c r="F10223" i="1"/>
  <c r="G10223" i="1"/>
  <c r="H10223" i="1"/>
  <c r="F7101" i="1"/>
  <c r="G7101" i="1"/>
  <c r="H7101" i="1"/>
  <c r="F1125" i="1"/>
  <c r="G1125" i="1"/>
  <c r="H1125" i="1"/>
  <c r="F10253" i="1"/>
  <c r="G10253" i="1"/>
  <c r="H10253" i="1"/>
  <c r="F6208" i="1"/>
  <c r="G6208" i="1"/>
  <c r="H6208" i="1"/>
  <c r="F4091" i="1"/>
  <c r="G4091" i="1"/>
  <c r="H4091" i="1"/>
  <c r="F4092" i="1"/>
  <c r="G4092" i="1"/>
  <c r="H4092" i="1"/>
  <c r="F4093" i="1"/>
  <c r="G4093" i="1"/>
  <c r="H4093" i="1"/>
  <c r="F12061" i="1"/>
  <c r="G12061" i="1"/>
  <c r="H12061" i="1"/>
  <c r="F7102" i="1"/>
  <c r="G7102" i="1"/>
  <c r="H7102" i="1"/>
  <c r="F7103" i="1"/>
  <c r="G7103" i="1"/>
  <c r="H7103" i="1"/>
  <c r="F5519" i="1"/>
  <c r="G5519" i="1"/>
  <c r="H5519" i="1"/>
  <c r="F4094" i="1"/>
  <c r="G4094" i="1"/>
  <c r="H4094" i="1"/>
  <c r="F11594" i="1"/>
  <c r="G11594" i="1"/>
  <c r="H11594" i="1"/>
  <c r="F7104" i="1"/>
  <c r="G7104" i="1"/>
  <c r="H7104" i="1"/>
  <c r="F1126" i="1"/>
  <c r="G1126" i="1"/>
  <c r="H1126" i="1"/>
  <c r="F10224" i="1"/>
  <c r="G10224" i="1"/>
  <c r="H10224" i="1"/>
  <c r="F5866" i="1"/>
  <c r="G5866" i="1"/>
  <c r="H5866" i="1"/>
  <c r="F8430" i="1"/>
  <c r="G8430" i="1"/>
  <c r="H8430" i="1"/>
  <c r="F4095" i="1"/>
  <c r="G4095" i="1"/>
  <c r="H4095" i="1"/>
  <c r="F9007" i="1"/>
  <c r="G9007" i="1"/>
  <c r="H9007" i="1"/>
  <c r="F6209" i="1"/>
  <c r="G6209" i="1"/>
  <c r="H6209" i="1"/>
  <c r="F4096" i="1"/>
  <c r="G4096" i="1"/>
  <c r="H4096" i="1"/>
  <c r="F4097" i="1"/>
  <c r="G4097" i="1"/>
  <c r="H4097" i="1"/>
  <c r="F7105" i="1"/>
  <c r="G7105" i="1"/>
  <c r="H7105" i="1"/>
  <c r="F9669" i="1"/>
  <c r="G9669" i="1"/>
  <c r="H9669" i="1"/>
  <c r="F4098" i="1"/>
  <c r="G4098" i="1"/>
  <c r="H4098" i="1"/>
  <c r="F5867" i="1"/>
  <c r="G5867" i="1"/>
  <c r="H5867" i="1"/>
  <c r="F4099" i="1"/>
  <c r="G4099" i="1"/>
  <c r="H4099" i="1"/>
  <c r="F11024" i="1"/>
  <c r="G11024" i="1"/>
  <c r="H11024" i="1"/>
  <c r="F11772" i="1"/>
  <c r="G11772" i="1"/>
  <c r="H11772" i="1"/>
  <c r="F4100" i="1"/>
  <c r="G4100" i="1"/>
  <c r="H4100" i="1"/>
  <c r="F4101" i="1"/>
  <c r="G4101" i="1"/>
  <c r="H4101" i="1"/>
  <c r="F9904" i="1"/>
  <c r="G9904" i="1"/>
  <c r="H9904" i="1"/>
  <c r="F7106" i="1"/>
  <c r="G7106" i="1"/>
  <c r="H7106" i="1"/>
  <c r="F12317" i="1"/>
  <c r="G12317" i="1"/>
  <c r="H12317" i="1"/>
  <c r="F7107" i="1"/>
  <c r="G7107" i="1"/>
  <c r="H7107" i="1"/>
  <c r="F5432" i="1"/>
  <c r="G5432" i="1"/>
  <c r="H5432" i="1"/>
  <c r="F4102" i="1"/>
  <c r="G4102" i="1"/>
  <c r="H4102" i="1"/>
  <c r="F4103" i="1"/>
  <c r="G4103" i="1"/>
  <c r="H4103" i="1"/>
  <c r="F4104" i="1"/>
  <c r="G4104" i="1"/>
  <c r="H4104" i="1"/>
  <c r="F4105" i="1"/>
  <c r="G4105" i="1"/>
  <c r="H4105" i="1"/>
  <c r="F7108" i="1"/>
  <c r="G7108" i="1"/>
  <c r="H7108" i="1"/>
  <c r="F9223" i="1"/>
  <c r="G9223" i="1"/>
  <c r="H9223" i="1"/>
  <c r="F5868" i="1"/>
  <c r="G5868" i="1"/>
  <c r="H5868" i="1"/>
  <c r="F4106" i="1"/>
  <c r="G4106" i="1"/>
  <c r="H4106" i="1"/>
  <c r="F9648" i="1"/>
  <c r="G9648" i="1"/>
  <c r="H9648" i="1"/>
  <c r="F4107" i="1"/>
  <c r="G4107" i="1"/>
  <c r="H4107" i="1"/>
  <c r="F8431" i="1"/>
  <c r="G8431" i="1"/>
  <c r="H8431" i="1"/>
  <c r="F4108" i="1"/>
  <c r="G4108" i="1"/>
  <c r="H4108" i="1"/>
  <c r="F1127" i="1"/>
  <c r="G1127" i="1"/>
  <c r="H1127" i="1"/>
  <c r="F7109" i="1"/>
  <c r="G7109" i="1"/>
  <c r="H7109" i="1"/>
  <c r="F7974" i="1"/>
  <c r="G7974" i="1"/>
  <c r="H7974" i="1"/>
  <c r="F1128" i="1"/>
  <c r="G1128" i="1"/>
  <c r="H1128" i="1"/>
  <c r="F10477" i="1"/>
  <c r="G10477" i="1"/>
  <c r="H10477" i="1"/>
  <c r="F7110" i="1"/>
  <c r="G7110" i="1"/>
  <c r="H7110" i="1"/>
  <c r="F8432" i="1"/>
  <c r="G8432" i="1"/>
  <c r="H8432" i="1"/>
  <c r="F309" i="1"/>
  <c r="G309" i="1"/>
  <c r="H309" i="1"/>
  <c r="F4109" i="1"/>
  <c r="G4109" i="1"/>
  <c r="H4109" i="1"/>
  <c r="F4110" i="1"/>
  <c r="G4110" i="1"/>
  <c r="H4110" i="1"/>
  <c r="F11143" i="1"/>
  <c r="G11143" i="1"/>
  <c r="H11143" i="1"/>
  <c r="F4111" i="1"/>
  <c r="G4111" i="1"/>
  <c r="H4111" i="1"/>
  <c r="F4112" i="1"/>
  <c r="G4112" i="1"/>
  <c r="H4112" i="1"/>
  <c r="F1129" i="1"/>
  <c r="G1129" i="1"/>
  <c r="H1129" i="1"/>
  <c r="F4113" i="1"/>
  <c r="G4113" i="1"/>
  <c r="H4113" i="1"/>
  <c r="F310" i="1"/>
  <c r="G310" i="1"/>
  <c r="H310" i="1"/>
  <c r="F9512" i="1"/>
  <c r="G9512" i="1"/>
  <c r="H9512" i="1"/>
  <c r="F9982" i="1"/>
  <c r="G9982" i="1"/>
  <c r="H9982" i="1"/>
  <c r="F4114" i="1"/>
  <c r="G4114" i="1"/>
  <c r="H4114" i="1"/>
  <c r="F4115" i="1"/>
  <c r="G4115" i="1"/>
  <c r="H4115" i="1"/>
  <c r="F11577" i="1"/>
  <c r="G11577" i="1"/>
  <c r="H11577" i="1"/>
  <c r="F7111" i="1"/>
  <c r="G7111" i="1"/>
  <c r="H7111" i="1"/>
  <c r="F11112" i="1"/>
  <c r="G11112" i="1"/>
  <c r="H11112" i="1"/>
  <c r="F4116" i="1"/>
  <c r="G4116" i="1"/>
  <c r="H4116" i="1"/>
  <c r="F10225" i="1"/>
  <c r="G10225" i="1"/>
  <c r="H10225" i="1"/>
  <c r="F10343" i="1"/>
  <c r="G10343" i="1"/>
  <c r="H10343" i="1"/>
  <c r="F8053" i="1"/>
  <c r="G8053" i="1"/>
  <c r="H8053" i="1"/>
  <c r="F4117" i="1"/>
  <c r="G4117" i="1"/>
  <c r="H4117" i="1"/>
  <c r="F1130" i="1"/>
  <c r="G1130" i="1"/>
  <c r="H1130" i="1"/>
  <c r="F12328" i="1"/>
  <c r="G12328" i="1"/>
  <c r="H12328" i="1"/>
  <c r="F5869" i="1"/>
  <c r="G5869" i="1"/>
  <c r="H5869" i="1"/>
  <c r="F5686" i="1"/>
  <c r="G5686" i="1"/>
  <c r="H5686" i="1"/>
  <c r="F311" i="1"/>
  <c r="G311" i="1"/>
  <c r="H311" i="1"/>
  <c r="F7112" i="1"/>
  <c r="G7112" i="1"/>
  <c r="H7112" i="1"/>
  <c r="F4118" i="1"/>
  <c r="G4118" i="1"/>
  <c r="H4118" i="1"/>
  <c r="F8780" i="1"/>
  <c r="G8780" i="1"/>
  <c r="H8780" i="1"/>
  <c r="F7658" i="1"/>
  <c r="G7658" i="1"/>
  <c r="H7658" i="1"/>
  <c r="F4119" i="1"/>
  <c r="G4119" i="1"/>
  <c r="H4119" i="1"/>
  <c r="F4120" i="1"/>
  <c r="G4120" i="1"/>
  <c r="H4120" i="1"/>
  <c r="F1131" i="1"/>
  <c r="G1131" i="1"/>
  <c r="H1131" i="1"/>
  <c r="F4121" i="1"/>
  <c r="G4121" i="1"/>
  <c r="H4121" i="1"/>
  <c r="F7113" i="1"/>
  <c r="G7113" i="1"/>
  <c r="H7113" i="1"/>
  <c r="F4122" i="1"/>
  <c r="G4122" i="1"/>
  <c r="H4122" i="1"/>
  <c r="F7114" i="1"/>
  <c r="G7114" i="1"/>
  <c r="H7114" i="1"/>
  <c r="F4123" i="1"/>
  <c r="G4123" i="1"/>
  <c r="H4123" i="1"/>
  <c r="F9999" i="1"/>
  <c r="G9999" i="1"/>
  <c r="H9999" i="1"/>
  <c r="F7115" i="1"/>
  <c r="G7115" i="1"/>
  <c r="H7115" i="1"/>
  <c r="F7116" i="1"/>
  <c r="G7116" i="1"/>
  <c r="H7116" i="1"/>
  <c r="F4124" i="1"/>
  <c r="G4124" i="1"/>
  <c r="H4124" i="1"/>
  <c r="F10630" i="1"/>
  <c r="G10630" i="1"/>
  <c r="H10630" i="1"/>
  <c r="F1132" i="1"/>
  <c r="G1132" i="1"/>
  <c r="H1132" i="1"/>
  <c r="F10171" i="1"/>
  <c r="G10171" i="1"/>
  <c r="H10171" i="1"/>
  <c r="F11777" i="1"/>
  <c r="G11777" i="1"/>
  <c r="H11777" i="1"/>
  <c r="F4125" i="1"/>
  <c r="G4125" i="1"/>
  <c r="H4125" i="1"/>
  <c r="F7117" i="1"/>
  <c r="G7117" i="1"/>
  <c r="H7117" i="1"/>
  <c r="F10098" i="1"/>
  <c r="G10098" i="1"/>
  <c r="H10098" i="1"/>
  <c r="F7118" i="1"/>
  <c r="G7118" i="1"/>
  <c r="H7118" i="1"/>
  <c r="F7119" i="1"/>
  <c r="G7119" i="1"/>
  <c r="H7119" i="1"/>
  <c r="F4126" i="1"/>
  <c r="G4126" i="1"/>
  <c r="H4126" i="1"/>
  <c r="F7120" i="1"/>
  <c r="G7120" i="1"/>
  <c r="H7120" i="1"/>
  <c r="F10359" i="1"/>
  <c r="G10359" i="1"/>
  <c r="H10359" i="1"/>
  <c r="F1133" i="1"/>
  <c r="G1133" i="1"/>
  <c r="H1133" i="1"/>
  <c r="F4127" i="1"/>
  <c r="G4127" i="1"/>
  <c r="H4127" i="1"/>
  <c r="F1134" i="1"/>
  <c r="G1134" i="1"/>
  <c r="H1134" i="1"/>
  <c r="F9470" i="1"/>
  <c r="G9470" i="1"/>
  <c r="H9470" i="1"/>
  <c r="F4128" i="1"/>
  <c r="G4128" i="1"/>
  <c r="H4128" i="1"/>
  <c r="F1135" i="1"/>
  <c r="G1135" i="1"/>
  <c r="H1135" i="1"/>
  <c r="F4129" i="1"/>
  <c r="G4129" i="1"/>
  <c r="H4129" i="1"/>
  <c r="F4130" i="1"/>
  <c r="G4130" i="1"/>
  <c r="H4130" i="1"/>
  <c r="F1136" i="1"/>
  <c r="G1136" i="1"/>
  <c r="H1136" i="1"/>
  <c r="F7121" i="1"/>
  <c r="G7121" i="1"/>
  <c r="H7121" i="1"/>
  <c r="F12259" i="1"/>
  <c r="G12259" i="1"/>
  <c r="H12259" i="1"/>
  <c r="F9224" i="1"/>
  <c r="G9224" i="1"/>
  <c r="H9224" i="1"/>
  <c r="F7122" i="1"/>
  <c r="G7122" i="1"/>
  <c r="H7122" i="1"/>
  <c r="F7123" i="1"/>
  <c r="G7123" i="1"/>
  <c r="H7123" i="1"/>
  <c r="F7124" i="1"/>
  <c r="G7124" i="1"/>
  <c r="H7124" i="1"/>
  <c r="F1137" i="1"/>
  <c r="G1137" i="1"/>
  <c r="H1137" i="1"/>
  <c r="F1138" i="1"/>
  <c r="G1138" i="1"/>
  <c r="H1138" i="1"/>
  <c r="F11809" i="1"/>
  <c r="G11809" i="1"/>
  <c r="H11809" i="1"/>
  <c r="F4131" i="1"/>
  <c r="G4131" i="1"/>
  <c r="H4131" i="1"/>
  <c r="F9225" i="1"/>
  <c r="G9225" i="1"/>
  <c r="H9225" i="1"/>
  <c r="F5870" i="1"/>
  <c r="G5870" i="1"/>
  <c r="H5870" i="1"/>
  <c r="F9349" i="1"/>
  <c r="G9349" i="1"/>
  <c r="H9349" i="1"/>
  <c r="F10706" i="1"/>
  <c r="G10706" i="1"/>
  <c r="H10706" i="1"/>
  <c r="F11430" i="1"/>
  <c r="G11430" i="1"/>
  <c r="H11430" i="1"/>
  <c r="F528" i="1"/>
  <c r="G528" i="1"/>
  <c r="H528" i="1"/>
  <c r="F4132" i="1"/>
  <c r="G4132" i="1"/>
  <c r="H4132" i="1"/>
  <c r="F11747" i="1"/>
  <c r="G11747" i="1"/>
  <c r="H11747" i="1"/>
  <c r="F4133" i="1"/>
  <c r="G4133" i="1"/>
  <c r="H4133" i="1"/>
  <c r="F4134" i="1"/>
  <c r="G4134" i="1"/>
  <c r="H4134" i="1"/>
  <c r="F4135" i="1"/>
  <c r="G4135" i="1"/>
  <c r="H4135" i="1"/>
  <c r="F4136" i="1"/>
  <c r="G4136" i="1"/>
  <c r="H4136" i="1"/>
  <c r="F4137" i="1"/>
  <c r="G4137" i="1"/>
  <c r="H4137" i="1"/>
  <c r="F11907" i="1"/>
  <c r="G11907" i="1"/>
  <c r="H11907" i="1"/>
  <c r="F10960" i="1"/>
  <c r="G10960" i="1"/>
  <c r="H10960" i="1"/>
  <c r="F11745" i="1"/>
  <c r="G11745" i="1"/>
  <c r="H11745" i="1"/>
  <c r="F4138" i="1"/>
  <c r="G4138" i="1"/>
  <c r="H4138" i="1"/>
  <c r="F5611" i="1"/>
  <c r="G5611" i="1"/>
  <c r="H5611" i="1"/>
  <c r="F8027" i="1"/>
  <c r="G8027" i="1"/>
  <c r="H8027" i="1"/>
  <c r="F4139" i="1"/>
  <c r="G4139" i="1"/>
  <c r="H4139" i="1"/>
  <c r="F4140" i="1"/>
  <c r="G4140" i="1"/>
  <c r="H4140" i="1"/>
  <c r="F11690" i="1"/>
  <c r="G11690" i="1"/>
  <c r="H11690" i="1"/>
  <c r="F4141" i="1"/>
  <c r="G4141" i="1"/>
  <c r="H4141" i="1"/>
  <c r="F1139" i="1"/>
  <c r="G1139" i="1"/>
  <c r="H1139" i="1"/>
  <c r="F7911" i="1"/>
  <c r="G7911" i="1"/>
  <c r="H7911" i="1"/>
  <c r="F9226" i="1"/>
  <c r="G9226" i="1"/>
  <c r="H9226" i="1"/>
  <c r="F11274" i="1"/>
  <c r="G11274" i="1"/>
  <c r="H11274" i="1"/>
  <c r="F4142" i="1"/>
  <c r="G4142" i="1"/>
  <c r="H4142" i="1"/>
  <c r="F4143" i="1"/>
  <c r="G4143" i="1"/>
  <c r="H4143" i="1"/>
  <c r="F4144" i="1"/>
  <c r="G4144" i="1"/>
  <c r="H4144" i="1"/>
  <c r="F8084" i="1"/>
  <c r="G8084" i="1"/>
  <c r="H8084" i="1"/>
  <c r="F7125" i="1"/>
  <c r="G7125" i="1"/>
  <c r="H7125" i="1"/>
  <c r="F4145" i="1"/>
  <c r="G4145" i="1"/>
  <c r="H4145" i="1"/>
  <c r="F529" i="1"/>
  <c r="G529" i="1"/>
  <c r="H529" i="1"/>
  <c r="F12320" i="1"/>
  <c r="G12320" i="1"/>
  <c r="H12320" i="1"/>
  <c r="F4146" i="1"/>
  <c r="G4146" i="1"/>
  <c r="H4146" i="1"/>
  <c r="F11210" i="1"/>
  <c r="G11210" i="1"/>
  <c r="H11210" i="1"/>
  <c r="F7126" i="1"/>
  <c r="G7126" i="1"/>
  <c r="H7126" i="1"/>
  <c r="F12015" i="1"/>
  <c r="G12015" i="1"/>
  <c r="H12015" i="1"/>
  <c r="F10855" i="1"/>
  <c r="G10855" i="1"/>
  <c r="H10855" i="1"/>
  <c r="F10442" i="1"/>
  <c r="G10442" i="1"/>
  <c r="H10442" i="1"/>
  <c r="F5612" i="1"/>
  <c r="G5612" i="1"/>
  <c r="H5612" i="1"/>
  <c r="F5520" i="1"/>
  <c r="G5520" i="1"/>
  <c r="H5520" i="1"/>
  <c r="F4147" i="1"/>
  <c r="G4147" i="1"/>
  <c r="H4147" i="1"/>
  <c r="F7127" i="1"/>
  <c r="G7127" i="1"/>
  <c r="H7127" i="1"/>
  <c r="F7128" i="1"/>
  <c r="G7128" i="1"/>
  <c r="H7128" i="1"/>
  <c r="F7705" i="1"/>
  <c r="G7705" i="1"/>
  <c r="H7705" i="1"/>
  <c r="F11473" i="1"/>
  <c r="G11473" i="1"/>
  <c r="H11473" i="1"/>
  <c r="F10305" i="1"/>
  <c r="G10305" i="1"/>
  <c r="H10305" i="1"/>
  <c r="F1140" i="1"/>
  <c r="G1140" i="1"/>
  <c r="H1140" i="1"/>
  <c r="F7129" i="1"/>
  <c r="G7129" i="1"/>
  <c r="H7129" i="1"/>
  <c r="F11289" i="1"/>
  <c r="G11289" i="1"/>
  <c r="H11289" i="1"/>
  <c r="F8433" i="1"/>
  <c r="G8433" i="1"/>
  <c r="H8433" i="1"/>
  <c r="F530" i="1"/>
  <c r="G530" i="1"/>
  <c r="H530" i="1"/>
  <c r="F7130" i="1"/>
  <c r="G7130" i="1"/>
  <c r="H7130" i="1"/>
  <c r="F4148" i="1"/>
  <c r="G4148" i="1"/>
  <c r="H4148" i="1"/>
  <c r="F7718" i="1"/>
  <c r="G7718" i="1"/>
  <c r="H7718" i="1"/>
  <c r="F312" i="1"/>
  <c r="G312" i="1"/>
  <c r="H312" i="1"/>
  <c r="F11932" i="1"/>
  <c r="G11932" i="1"/>
  <c r="H11932" i="1"/>
  <c r="F1141" i="1"/>
  <c r="G1141" i="1"/>
  <c r="H1141" i="1"/>
  <c r="F1142" i="1"/>
  <c r="G1142" i="1"/>
  <c r="H1142" i="1"/>
  <c r="F4149" i="1"/>
  <c r="G4149" i="1"/>
  <c r="H4149" i="1"/>
  <c r="F9008" i="1"/>
  <c r="G9008" i="1"/>
  <c r="H9008" i="1"/>
  <c r="F1143" i="1"/>
  <c r="G1143" i="1"/>
  <c r="H1143" i="1"/>
  <c r="F11955" i="1"/>
  <c r="G11955" i="1"/>
  <c r="H11955" i="1"/>
  <c r="F8085" i="1"/>
  <c r="G8085" i="1"/>
  <c r="H8085" i="1"/>
  <c r="F4150" i="1"/>
  <c r="G4150" i="1"/>
  <c r="H4150" i="1"/>
  <c r="F11005" i="1"/>
  <c r="G11005" i="1"/>
  <c r="H11005" i="1"/>
  <c r="F4151" i="1"/>
  <c r="G4151" i="1"/>
  <c r="H4151" i="1"/>
  <c r="F10099" i="1"/>
  <c r="G10099" i="1"/>
  <c r="H10099" i="1"/>
  <c r="F9672" i="1"/>
  <c r="G9672" i="1"/>
  <c r="H9672" i="1"/>
  <c r="F8434" i="1"/>
  <c r="G8434" i="1"/>
  <c r="H8434" i="1"/>
  <c r="F4152" i="1"/>
  <c r="G4152" i="1"/>
  <c r="H4152" i="1"/>
  <c r="F4153" i="1"/>
  <c r="G4153" i="1"/>
  <c r="H4153" i="1"/>
  <c r="F8657" i="1"/>
  <c r="G8657" i="1"/>
  <c r="H8657" i="1"/>
  <c r="F7131" i="1"/>
  <c r="G7131" i="1"/>
  <c r="H7131" i="1"/>
  <c r="F7132" i="1"/>
  <c r="G7132" i="1"/>
  <c r="H7132" i="1"/>
  <c r="F5521" i="1"/>
  <c r="G5521" i="1"/>
  <c r="H5521" i="1"/>
  <c r="F4154" i="1"/>
  <c r="G4154" i="1"/>
  <c r="H4154" i="1"/>
  <c r="F4155" i="1"/>
  <c r="G4155" i="1"/>
  <c r="H4155" i="1"/>
  <c r="F10373" i="1"/>
  <c r="G10373" i="1"/>
  <c r="H10373" i="1"/>
  <c r="F8435" i="1"/>
  <c r="G8435" i="1"/>
  <c r="H8435" i="1"/>
  <c r="F7133" i="1"/>
  <c r="G7133" i="1"/>
  <c r="H7133" i="1"/>
  <c r="F1144" i="1"/>
  <c r="G1144" i="1"/>
  <c r="H1144" i="1"/>
  <c r="F10425" i="1"/>
  <c r="G10425" i="1"/>
  <c r="H10425" i="1"/>
  <c r="F10331" i="1"/>
  <c r="G10331" i="1"/>
  <c r="H10331" i="1"/>
  <c r="F4156" i="1"/>
  <c r="G4156" i="1"/>
  <c r="H4156" i="1"/>
  <c r="F4157" i="1"/>
  <c r="G4157" i="1"/>
  <c r="H4157" i="1"/>
  <c r="F12334" i="1"/>
  <c r="G12334" i="1"/>
  <c r="H12334" i="1"/>
  <c r="F12208" i="1"/>
  <c r="G12208" i="1"/>
  <c r="H12208" i="1"/>
  <c r="F8076" i="1"/>
  <c r="G8076" i="1"/>
  <c r="H8076" i="1"/>
  <c r="F5871" i="1"/>
  <c r="G5871" i="1"/>
  <c r="H5871" i="1"/>
  <c r="F9782" i="1"/>
  <c r="G9782" i="1"/>
  <c r="H9782" i="1"/>
  <c r="F4158" i="1"/>
  <c r="G4158" i="1"/>
  <c r="H4158" i="1"/>
  <c r="F6032" i="1"/>
  <c r="G6032" i="1"/>
  <c r="H6032" i="1"/>
  <c r="F1145" i="1"/>
  <c r="G1145" i="1"/>
  <c r="H1145" i="1"/>
  <c r="F4159" i="1"/>
  <c r="G4159" i="1"/>
  <c r="H4159" i="1"/>
  <c r="F4160" i="1"/>
  <c r="G4160" i="1"/>
  <c r="H4160" i="1"/>
  <c r="F7134" i="1"/>
  <c r="G7134" i="1"/>
  <c r="H7134" i="1"/>
  <c r="F8436" i="1"/>
  <c r="G8436" i="1"/>
  <c r="H8436" i="1"/>
  <c r="F7135" i="1"/>
  <c r="G7135" i="1"/>
  <c r="H7135" i="1"/>
  <c r="F4161" i="1"/>
  <c r="G4161" i="1"/>
  <c r="H4161" i="1"/>
  <c r="F4162" i="1"/>
  <c r="G4162" i="1"/>
  <c r="H4162" i="1"/>
  <c r="F8613" i="1"/>
  <c r="G8613" i="1"/>
  <c r="H8613" i="1"/>
  <c r="F7912" i="1"/>
  <c r="G7912" i="1"/>
  <c r="H7912" i="1"/>
  <c r="F5433" i="1"/>
  <c r="G5433" i="1"/>
  <c r="H5433" i="1"/>
  <c r="F4163" i="1"/>
  <c r="G4163" i="1"/>
  <c r="H4163" i="1"/>
  <c r="F7136" i="1"/>
  <c r="G7136" i="1"/>
  <c r="H7136" i="1"/>
  <c r="F9959" i="1"/>
  <c r="G9959" i="1"/>
  <c r="H9959" i="1"/>
  <c r="F5872" i="1"/>
  <c r="G5872" i="1"/>
  <c r="H5872" i="1"/>
  <c r="F12057" i="1"/>
  <c r="G12057" i="1"/>
  <c r="H12057" i="1"/>
  <c r="F4164" i="1"/>
  <c r="G4164" i="1"/>
  <c r="H4164" i="1"/>
  <c r="F11063" i="1"/>
  <c r="G11063" i="1"/>
  <c r="H11063" i="1"/>
  <c r="F7137" i="1"/>
  <c r="G7137" i="1"/>
  <c r="H7137" i="1"/>
  <c r="F4165" i="1"/>
  <c r="G4165" i="1"/>
  <c r="H4165" i="1"/>
  <c r="F8689" i="1"/>
  <c r="G8689" i="1"/>
  <c r="H8689" i="1"/>
  <c r="F201" i="1"/>
  <c r="G201" i="1"/>
  <c r="H201" i="1"/>
  <c r="F9009" i="1"/>
  <c r="G9009" i="1"/>
  <c r="H9009" i="1"/>
  <c r="F4166" i="1"/>
  <c r="G4166" i="1"/>
  <c r="H4166" i="1"/>
  <c r="F8437" i="1"/>
  <c r="G8437" i="1"/>
  <c r="H8437" i="1"/>
  <c r="F4167" i="1"/>
  <c r="G4167" i="1"/>
  <c r="H4167" i="1"/>
  <c r="F313" i="1"/>
  <c r="G313" i="1"/>
  <c r="H313" i="1"/>
  <c r="F531" i="1"/>
  <c r="G531" i="1"/>
  <c r="H531" i="1"/>
  <c r="F6048" i="1"/>
  <c r="G6048" i="1"/>
  <c r="H6048" i="1"/>
  <c r="F7617" i="1"/>
  <c r="G7617" i="1"/>
  <c r="H7617" i="1"/>
  <c r="F7692" i="1"/>
  <c r="G7692" i="1"/>
  <c r="H7692" i="1"/>
  <c r="F532" i="1"/>
  <c r="G532" i="1"/>
  <c r="H532" i="1"/>
  <c r="F7913" i="1"/>
  <c r="G7913" i="1"/>
  <c r="H7913" i="1"/>
  <c r="F4168" i="1"/>
  <c r="G4168" i="1"/>
  <c r="H4168" i="1"/>
  <c r="F10061" i="1"/>
  <c r="G10061" i="1"/>
  <c r="H10061" i="1"/>
  <c r="F10048" i="1"/>
  <c r="G10048" i="1"/>
  <c r="H10048" i="1"/>
  <c r="F7780" i="1"/>
  <c r="G7780" i="1"/>
  <c r="H7780" i="1"/>
  <c r="F7138" i="1"/>
  <c r="G7138" i="1"/>
  <c r="H7138" i="1"/>
  <c r="F4169" i="1"/>
  <c r="G4169" i="1"/>
  <c r="H4169" i="1"/>
  <c r="F4170" i="1"/>
  <c r="G4170" i="1"/>
  <c r="H4170" i="1"/>
  <c r="F1146" i="1"/>
  <c r="G1146" i="1"/>
  <c r="H1146" i="1"/>
  <c r="F4171" i="1"/>
  <c r="G4171" i="1"/>
  <c r="H4171" i="1"/>
  <c r="F7673" i="1"/>
  <c r="G7673" i="1"/>
  <c r="H7673" i="1"/>
  <c r="F1147" i="1"/>
  <c r="G1147" i="1"/>
  <c r="H1147" i="1"/>
  <c r="F533" i="1"/>
  <c r="G533" i="1"/>
  <c r="H533" i="1"/>
  <c r="F7139" i="1"/>
  <c r="G7139" i="1"/>
  <c r="H7139" i="1"/>
  <c r="F147" i="1"/>
  <c r="G147" i="1"/>
  <c r="H147" i="1"/>
  <c r="F10162" i="1"/>
  <c r="G10162" i="1"/>
  <c r="H10162" i="1"/>
  <c r="F4172" i="1"/>
  <c r="G4172" i="1"/>
  <c r="H4172" i="1"/>
  <c r="F314" i="1"/>
  <c r="G314" i="1"/>
  <c r="H314" i="1"/>
  <c r="F4173" i="1"/>
  <c r="G4173" i="1"/>
  <c r="H4173" i="1"/>
  <c r="F5873" i="1"/>
  <c r="G5873" i="1"/>
  <c r="H5873" i="1"/>
  <c r="F6210" i="1"/>
  <c r="G6210" i="1"/>
  <c r="H6210" i="1"/>
  <c r="F1148" i="1"/>
  <c r="G1148" i="1"/>
  <c r="H1148" i="1"/>
  <c r="F11503" i="1"/>
  <c r="G11503" i="1"/>
  <c r="H11503" i="1"/>
  <c r="F4174" i="1"/>
  <c r="G4174" i="1"/>
  <c r="H4174" i="1"/>
  <c r="F315" i="1"/>
  <c r="G315" i="1"/>
  <c r="H315" i="1"/>
  <c r="F4175" i="1"/>
  <c r="G4175" i="1"/>
  <c r="H4175" i="1"/>
  <c r="F4176" i="1"/>
  <c r="G4176" i="1"/>
  <c r="H4176" i="1"/>
  <c r="F534" i="1"/>
  <c r="G534" i="1"/>
  <c r="H534" i="1"/>
  <c r="F10310" i="1"/>
  <c r="G10310" i="1"/>
  <c r="H10310" i="1"/>
  <c r="F7140" i="1"/>
  <c r="G7140" i="1"/>
  <c r="H7140" i="1"/>
  <c r="F4177" i="1"/>
  <c r="G4177" i="1"/>
  <c r="H4177" i="1"/>
  <c r="F4178" i="1"/>
  <c r="G4178" i="1"/>
  <c r="H4178" i="1"/>
  <c r="F5874" i="1"/>
  <c r="G5874" i="1"/>
  <c r="H5874" i="1"/>
  <c r="F202" i="1"/>
  <c r="G202" i="1"/>
  <c r="H202" i="1"/>
  <c r="F9783" i="1"/>
  <c r="G9783" i="1"/>
  <c r="H9783" i="1"/>
  <c r="F4179" i="1"/>
  <c r="G4179" i="1"/>
  <c r="H4179" i="1"/>
  <c r="F4180" i="1"/>
  <c r="G4180" i="1"/>
  <c r="H4180" i="1"/>
  <c r="F12326" i="1"/>
  <c r="G12326" i="1"/>
  <c r="H12326" i="1"/>
  <c r="F4181" i="1"/>
  <c r="G4181" i="1"/>
  <c r="H4181" i="1"/>
  <c r="F7141" i="1"/>
  <c r="G7141" i="1"/>
  <c r="H7141" i="1"/>
  <c r="F9860" i="1"/>
  <c r="G9860" i="1"/>
  <c r="H9860" i="1"/>
  <c r="F9678" i="1"/>
  <c r="G9678" i="1"/>
  <c r="H9678" i="1"/>
  <c r="F12270" i="1"/>
  <c r="G12270" i="1"/>
  <c r="H12270" i="1"/>
  <c r="F10279" i="1"/>
  <c r="G10279" i="1"/>
  <c r="H10279" i="1"/>
  <c r="F316" i="1"/>
  <c r="G316" i="1"/>
  <c r="H316" i="1"/>
  <c r="F10935" i="1"/>
  <c r="G10935" i="1"/>
  <c r="H10935" i="1"/>
  <c r="F4182" i="1"/>
  <c r="G4182" i="1"/>
  <c r="H4182" i="1"/>
  <c r="F9858" i="1"/>
  <c r="G9858" i="1"/>
  <c r="H9858" i="1"/>
  <c r="F7914" i="1"/>
  <c r="G7914" i="1"/>
  <c r="H7914" i="1"/>
  <c r="F4183" i="1"/>
  <c r="G4183" i="1"/>
  <c r="H4183" i="1"/>
  <c r="F535" i="1"/>
  <c r="G535" i="1"/>
  <c r="H535" i="1"/>
  <c r="F10795" i="1"/>
  <c r="G10795" i="1"/>
  <c r="H10795" i="1"/>
  <c r="F5875" i="1"/>
  <c r="G5875" i="1"/>
  <c r="H5875" i="1"/>
  <c r="F11638" i="1"/>
  <c r="G11638" i="1"/>
  <c r="H11638" i="1"/>
  <c r="F9632" i="1"/>
  <c r="G9632" i="1"/>
  <c r="H9632" i="1"/>
  <c r="F1149" i="1"/>
  <c r="G1149" i="1"/>
  <c r="H1149" i="1"/>
  <c r="F5876" i="1"/>
  <c r="G5876" i="1"/>
  <c r="H5876" i="1"/>
  <c r="F4184" i="1"/>
  <c r="G4184" i="1"/>
  <c r="H4184" i="1"/>
  <c r="F9978" i="1"/>
  <c r="G9978" i="1"/>
  <c r="H9978" i="1"/>
  <c r="F10277" i="1"/>
  <c r="G10277" i="1"/>
  <c r="H10277" i="1"/>
  <c r="F12241" i="1"/>
  <c r="G12241" i="1"/>
  <c r="H12241" i="1"/>
  <c r="F4185" i="1"/>
  <c r="G4185" i="1"/>
  <c r="H4185" i="1"/>
  <c r="F8438" i="1"/>
  <c r="G8438" i="1"/>
  <c r="H8438" i="1"/>
  <c r="F12227" i="1"/>
  <c r="G12227" i="1"/>
  <c r="H12227" i="1"/>
  <c r="F4186" i="1"/>
  <c r="G4186" i="1"/>
  <c r="H4186" i="1"/>
  <c r="F1150" i="1"/>
  <c r="G1150" i="1"/>
  <c r="H1150" i="1"/>
  <c r="F7142" i="1"/>
  <c r="G7142" i="1"/>
  <c r="H7142" i="1"/>
  <c r="F7143" i="1"/>
  <c r="G7143" i="1"/>
  <c r="H7143" i="1"/>
  <c r="F5877" i="1"/>
  <c r="G5877" i="1"/>
  <c r="H5877" i="1"/>
  <c r="F4187" i="1"/>
  <c r="G4187" i="1"/>
  <c r="H4187" i="1"/>
  <c r="F5878" i="1"/>
  <c r="G5878" i="1"/>
  <c r="H5878" i="1"/>
  <c r="F7144" i="1"/>
  <c r="G7144" i="1"/>
  <c r="H7144" i="1"/>
  <c r="F6021" i="1"/>
  <c r="G6021" i="1"/>
  <c r="H6021" i="1"/>
  <c r="F7145" i="1"/>
  <c r="G7145" i="1"/>
  <c r="H7145" i="1"/>
  <c r="F10344" i="1"/>
  <c r="G10344" i="1"/>
  <c r="H10344" i="1"/>
  <c r="F1151" i="1"/>
  <c r="G1151" i="1"/>
  <c r="H1151" i="1"/>
  <c r="F4188" i="1"/>
  <c r="G4188" i="1"/>
  <c r="H4188" i="1"/>
  <c r="F10049" i="1"/>
  <c r="G10049" i="1"/>
  <c r="H10049" i="1"/>
  <c r="F8614" i="1"/>
  <c r="G8614" i="1"/>
  <c r="H8614" i="1"/>
  <c r="F4189" i="1"/>
  <c r="G4189" i="1"/>
  <c r="H4189" i="1"/>
  <c r="F5613" i="1"/>
  <c r="G5613" i="1"/>
  <c r="H5613" i="1"/>
  <c r="F4190" i="1"/>
  <c r="G4190" i="1"/>
  <c r="H4190" i="1"/>
  <c r="F7915" i="1"/>
  <c r="G7915" i="1"/>
  <c r="H7915" i="1"/>
  <c r="F4191" i="1"/>
  <c r="G4191" i="1"/>
  <c r="H4191" i="1"/>
  <c r="F7146" i="1"/>
  <c r="G7146" i="1"/>
  <c r="H7146" i="1"/>
  <c r="F94" i="1"/>
  <c r="G94" i="1"/>
  <c r="H94" i="1"/>
  <c r="F119" i="1"/>
  <c r="G119" i="1"/>
  <c r="H119" i="1"/>
  <c r="F8662" i="1"/>
  <c r="G8662" i="1"/>
  <c r="H8662" i="1"/>
  <c r="F1152" i="1"/>
  <c r="G1152" i="1"/>
  <c r="H1152" i="1"/>
  <c r="F1153" i="1"/>
  <c r="G1153" i="1"/>
  <c r="H1153" i="1"/>
  <c r="F4192" i="1"/>
  <c r="G4192" i="1"/>
  <c r="H4192" i="1"/>
  <c r="F7147" i="1"/>
  <c r="G7147" i="1"/>
  <c r="H7147" i="1"/>
  <c r="F1154" i="1"/>
  <c r="G1154" i="1"/>
  <c r="H1154" i="1"/>
  <c r="F7148" i="1"/>
  <c r="G7148" i="1"/>
  <c r="H7148" i="1"/>
  <c r="F4193" i="1"/>
  <c r="G4193" i="1"/>
  <c r="H4193" i="1"/>
  <c r="F7149" i="1"/>
  <c r="G7149" i="1"/>
  <c r="H7149" i="1"/>
  <c r="F4194" i="1"/>
  <c r="G4194" i="1"/>
  <c r="H4194" i="1"/>
  <c r="F4195" i="1"/>
  <c r="G4195" i="1"/>
  <c r="H4195" i="1"/>
  <c r="F7659" i="1"/>
  <c r="G7659" i="1"/>
  <c r="H7659" i="1"/>
  <c r="F7150" i="1"/>
  <c r="G7150" i="1"/>
  <c r="H7150" i="1"/>
  <c r="F10100" i="1"/>
  <c r="G10100" i="1"/>
  <c r="H10100" i="1"/>
  <c r="F8439" i="1"/>
  <c r="G8439" i="1"/>
  <c r="H8439" i="1"/>
  <c r="F4196" i="1"/>
  <c r="G4196" i="1"/>
  <c r="H4196" i="1"/>
  <c r="F9854" i="1"/>
  <c r="G9854" i="1"/>
  <c r="H9854" i="1"/>
  <c r="F10849" i="1"/>
  <c r="G10849" i="1"/>
  <c r="H10849" i="1"/>
  <c r="F4197" i="1"/>
  <c r="G4197" i="1"/>
  <c r="H4197" i="1"/>
  <c r="F4198" i="1"/>
  <c r="G4198" i="1"/>
  <c r="H4198" i="1"/>
  <c r="F8440" i="1"/>
  <c r="G8440" i="1"/>
  <c r="H8440" i="1"/>
  <c r="F1155" i="1"/>
  <c r="G1155" i="1"/>
  <c r="H1155" i="1"/>
  <c r="F4199" i="1"/>
  <c r="G4199" i="1"/>
  <c r="H4199" i="1"/>
  <c r="F7606" i="1"/>
  <c r="G7606" i="1"/>
  <c r="H7606" i="1"/>
  <c r="F1156" i="1"/>
  <c r="G1156" i="1"/>
  <c r="H1156" i="1"/>
  <c r="F4200" i="1"/>
  <c r="G4200" i="1"/>
  <c r="H4200" i="1"/>
  <c r="F4201" i="1"/>
  <c r="G4201" i="1"/>
  <c r="H4201" i="1"/>
  <c r="F8441" i="1"/>
  <c r="G8441" i="1"/>
  <c r="H8441" i="1"/>
  <c r="F4202" i="1"/>
  <c r="G4202" i="1"/>
  <c r="H4202" i="1"/>
  <c r="F9837" i="1"/>
  <c r="G9837" i="1"/>
  <c r="H9837" i="1"/>
  <c r="F9010" i="1"/>
  <c r="G9010" i="1"/>
  <c r="H9010" i="1"/>
  <c r="F5453" i="1"/>
  <c r="G5453" i="1"/>
  <c r="H5453" i="1"/>
  <c r="F11300" i="1"/>
  <c r="G11300" i="1"/>
  <c r="H11300" i="1"/>
  <c r="F4203" i="1"/>
  <c r="G4203" i="1"/>
  <c r="H4203" i="1"/>
  <c r="F4204" i="1"/>
  <c r="G4204" i="1"/>
  <c r="H4204" i="1"/>
  <c r="F7746" i="1"/>
  <c r="G7746" i="1"/>
  <c r="H7746" i="1"/>
  <c r="F10478" i="1"/>
  <c r="G10478" i="1"/>
  <c r="H10478" i="1"/>
  <c r="F4205" i="1"/>
  <c r="G4205" i="1"/>
  <c r="H4205" i="1"/>
  <c r="F11275" i="1"/>
  <c r="G11275" i="1"/>
  <c r="H11275" i="1"/>
  <c r="F4206" i="1"/>
  <c r="G4206" i="1"/>
  <c r="H4206" i="1"/>
  <c r="F1157" i="1"/>
  <c r="G1157" i="1"/>
  <c r="H1157" i="1"/>
  <c r="F11765" i="1"/>
  <c r="G11765" i="1"/>
  <c r="H11765" i="1"/>
  <c r="F4207" i="1"/>
  <c r="G4207" i="1"/>
  <c r="H4207" i="1"/>
  <c r="F7916" i="1"/>
  <c r="G7916" i="1"/>
  <c r="H7916" i="1"/>
  <c r="F10580" i="1"/>
  <c r="G10580" i="1"/>
  <c r="H10580" i="1"/>
  <c r="F1158" i="1"/>
  <c r="G1158" i="1"/>
  <c r="H1158" i="1"/>
  <c r="F9227" i="1"/>
  <c r="G9227" i="1"/>
  <c r="H9227" i="1"/>
  <c r="F6211" i="1"/>
  <c r="G6211" i="1"/>
  <c r="H6211" i="1"/>
  <c r="F11092" i="1"/>
  <c r="G11092" i="1"/>
  <c r="H11092" i="1"/>
  <c r="F10633" i="1"/>
  <c r="G10633" i="1"/>
  <c r="H10633" i="1"/>
  <c r="F11284" i="1"/>
  <c r="G11284" i="1"/>
  <c r="H11284" i="1"/>
  <c r="F60" i="1"/>
  <c r="G60" i="1"/>
  <c r="H60" i="1"/>
  <c r="F1159" i="1"/>
  <c r="G1159" i="1"/>
  <c r="H1159" i="1"/>
  <c r="F4208" i="1"/>
  <c r="G4208" i="1"/>
  <c r="H4208" i="1"/>
  <c r="F4209" i="1"/>
  <c r="G4209" i="1"/>
  <c r="H4209" i="1"/>
  <c r="F1160" i="1"/>
  <c r="G1160" i="1"/>
  <c r="H1160" i="1"/>
  <c r="F7917" i="1"/>
  <c r="G7917" i="1"/>
  <c r="H7917" i="1"/>
  <c r="F1161" i="1"/>
  <c r="G1161" i="1"/>
  <c r="H1161" i="1"/>
  <c r="F4210" i="1"/>
  <c r="G4210" i="1"/>
  <c r="H4210" i="1"/>
  <c r="F6133" i="1"/>
  <c r="G6133" i="1"/>
  <c r="H6133" i="1"/>
  <c r="F11853" i="1"/>
  <c r="G11853" i="1"/>
  <c r="H11853" i="1"/>
  <c r="F11365" i="1"/>
  <c r="G11365" i="1"/>
  <c r="H11365" i="1"/>
  <c r="F4211" i="1"/>
  <c r="G4211" i="1"/>
  <c r="H4211" i="1"/>
  <c r="F10658" i="1"/>
  <c r="G10658" i="1"/>
  <c r="H10658" i="1"/>
  <c r="F8695" i="1"/>
  <c r="G8695" i="1"/>
  <c r="H8695" i="1"/>
  <c r="F4212" i="1"/>
  <c r="G4212" i="1"/>
  <c r="H4212" i="1"/>
  <c r="F120" i="1"/>
  <c r="G120" i="1"/>
  <c r="H120" i="1"/>
  <c r="F4213" i="1"/>
  <c r="G4213" i="1"/>
  <c r="H4213" i="1"/>
  <c r="F7151" i="1"/>
  <c r="G7151" i="1"/>
  <c r="H7151" i="1"/>
  <c r="F4214" i="1"/>
  <c r="G4214" i="1"/>
  <c r="H4214" i="1"/>
  <c r="F7152" i="1"/>
  <c r="G7152" i="1"/>
  <c r="H7152" i="1"/>
  <c r="F4215" i="1"/>
  <c r="G4215" i="1"/>
  <c r="H4215" i="1"/>
  <c r="F9979" i="1"/>
  <c r="G9979" i="1"/>
  <c r="H9979" i="1"/>
  <c r="F10407" i="1"/>
  <c r="G10407" i="1"/>
  <c r="H10407" i="1"/>
  <c r="F10743" i="1"/>
  <c r="G10743" i="1"/>
  <c r="H10743" i="1"/>
  <c r="F4216" i="1"/>
  <c r="G4216" i="1"/>
  <c r="H4216" i="1"/>
  <c r="F203" i="1"/>
  <c r="G203" i="1"/>
  <c r="H203" i="1"/>
  <c r="F4217" i="1"/>
  <c r="G4217" i="1"/>
  <c r="H4217" i="1"/>
  <c r="F7153" i="1"/>
  <c r="G7153" i="1"/>
  <c r="H7153" i="1"/>
  <c r="F9784" i="1"/>
  <c r="G9784" i="1"/>
  <c r="H9784" i="1"/>
  <c r="F7154" i="1"/>
  <c r="G7154" i="1"/>
  <c r="H7154" i="1"/>
  <c r="F10605" i="1"/>
  <c r="G10605" i="1"/>
  <c r="H10605" i="1"/>
  <c r="F204" i="1"/>
  <c r="G204" i="1"/>
  <c r="H204" i="1"/>
  <c r="F4218" i="1"/>
  <c r="G4218" i="1"/>
  <c r="H4218" i="1"/>
  <c r="F7155" i="1"/>
  <c r="G7155" i="1"/>
  <c r="H7155" i="1"/>
  <c r="F7156" i="1"/>
  <c r="G7156" i="1"/>
  <c r="H7156" i="1"/>
  <c r="F4219" i="1"/>
  <c r="G4219" i="1"/>
  <c r="H4219" i="1"/>
  <c r="F7157" i="1"/>
  <c r="G7157" i="1"/>
  <c r="H7157" i="1"/>
  <c r="F7747" i="1"/>
  <c r="G7747" i="1"/>
  <c r="H7747" i="1"/>
  <c r="F9228" i="1"/>
  <c r="G9228" i="1"/>
  <c r="H9228" i="1"/>
  <c r="F536" i="1"/>
  <c r="G536" i="1"/>
  <c r="H536" i="1"/>
  <c r="F11952" i="1"/>
  <c r="G11952" i="1"/>
  <c r="H11952" i="1"/>
  <c r="F9838" i="1"/>
  <c r="G9838" i="1"/>
  <c r="H9838" i="1"/>
  <c r="F537" i="1"/>
  <c r="G537" i="1"/>
  <c r="H537" i="1"/>
  <c r="F8643" i="1"/>
  <c r="G8643" i="1"/>
  <c r="H8643" i="1"/>
  <c r="F9334" i="1"/>
  <c r="G9334" i="1"/>
  <c r="H9334" i="1"/>
  <c r="F317" i="1"/>
  <c r="G317" i="1"/>
  <c r="H317" i="1"/>
  <c r="F10496" i="1"/>
  <c r="G10496" i="1"/>
  <c r="H10496" i="1"/>
  <c r="F6212" i="1"/>
  <c r="G6212" i="1"/>
  <c r="H6212" i="1"/>
  <c r="F4220" i="1"/>
  <c r="G4220" i="1"/>
  <c r="H4220" i="1"/>
  <c r="F4221" i="1"/>
  <c r="G4221" i="1"/>
  <c r="H4221" i="1"/>
  <c r="F4222" i="1"/>
  <c r="G4222" i="1"/>
  <c r="H4222" i="1"/>
  <c r="F7158" i="1"/>
  <c r="G7158" i="1"/>
  <c r="H7158" i="1"/>
  <c r="F12182" i="1"/>
  <c r="G12182" i="1"/>
  <c r="H12182" i="1"/>
  <c r="F205" i="1"/>
  <c r="G205" i="1"/>
  <c r="H205" i="1"/>
  <c r="F11963" i="1"/>
  <c r="G11963" i="1"/>
  <c r="H11963" i="1"/>
  <c r="F5614" i="1"/>
  <c r="G5614" i="1"/>
  <c r="H5614" i="1"/>
  <c r="F4223" i="1"/>
  <c r="G4223" i="1"/>
  <c r="H4223" i="1"/>
  <c r="F8442" i="1"/>
  <c r="G8442" i="1"/>
  <c r="H8442" i="1"/>
  <c r="F538" i="1"/>
  <c r="G538" i="1"/>
  <c r="H538" i="1"/>
  <c r="F5415" i="1"/>
  <c r="G5415" i="1"/>
  <c r="H5415" i="1"/>
  <c r="F1162" i="1"/>
  <c r="G1162" i="1"/>
  <c r="H1162" i="1"/>
  <c r="F4224" i="1"/>
  <c r="G4224" i="1"/>
  <c r="H4224" i="1"/>
  <c r="F10882" i="1"/>
  <c r="G10882" i="1"/>
  <c r="H10882" i="1"/>
  <c r="F7918" i="1"/>
  <c r="G7918" i="1"/>
  <c r="H7918" i="1"/>
  <c r="F5879" i="1"/>
  <c r="G5879" i="1"/>
  <c r="H5879" i="1"/>
  <c r="F8046" i="1"/>
  <c r="G8046" i="1"/>
  <c r="H8046" i="1"/>
  <c r="F72" i="1"/>
  <c r="G72" i="1"/>
  <c r="H72" i="1"/>
  <c r="F8086" i="1"/>
  <c r="G8086" i="1"/>
  <c r="H8086" i="1"/>
  <c r="F11717" i="1"/>
  <c r="G11717" i="1"/>
  <c r="H11717" i="1"/>
  <c r="F1163" i="1"/>
  <c r="G1163" i="1"/>
  <c r="H1163" i="1"/>
  <c r="F4225" i="1"/>
  <c r="G4225" i="1"/>
  <c r="H4225" i="1"/>
  <c r="F10996" i="1"/>
  <c r="G10996" i="1"/>
  <c r="H10996" i="1"/>
  <c r="F4226" i="1"/>
  <c r="G4226" i="1"/>
  <c r="H4226" i="1"/>
  <c r="F4227" i="1"/>
  <c r="G4227" i="1"/>
  <c r="H4227" i="1"/>
  <c r="F6213" i="1"/>
  <c r="G6213" i="1"/>
  <c r="H6213" i="1"/>
  <c r="F4228" i="1"/>
  <c r="G4228" i="1"/>
  <c r="H4228" i="1"/>
  <c r="F9604" i="1"/>
  <c r="G9604" i="1"/>
  <c r="H9604" i="1"/>
  <c r="F6079" i="1"/>
  <c r="G6079" i="1"/>
  <c r="H6079" i="1"/>
  <c r="F1164" i="1"/>
  <c r="G1164" i="1"/>
  <c r="H1164" i="1"/>
  <c r="F7159" i="1"/>
  <c r="G7159" i="1"/>
  <c r="H7159" i="1"/>
  <c r="F7160" i="1"/>
  <c r="G7160" i="1"/>
  <c r="H7160" i="1"/>
  <c r="F4229" i="1"/>
  <c r="G4229" i="1"/>
  <c r="H4229" i="1"/>
  <c r="F4230" i="1"/>
  <c r="G4230" i="1"/>
  <c r="H4230" i="1"/>
  <c r="F10796" i="1"/>
  <c r="G10796" i="1"/>
  <c r="H10796" i="1"/>
  <c r="F11455" i="1"/>
  <c r="G11455" i="1"/>
  <c r="H11455" i="1"/>
  <c r="F10101" i="1"/>
  <c r="G10101" i="1"/>
  <c r="H10101" i="1"/>
  <c r="F1165" i="1"/>
  <c r="G1165" i="1"/>
  <c r="H1165" i="1"/>
  <c r="F12123" i="1"/>
  <c r="G12123" i="1"/>
  <c r="H12123" i="1"/>
  <c r="F4231" i="1"/>
  <c r="G4231" i="1"/>
  <c r="H4231" i="1"/>
  <c r="F7919" i="1"/>
  <c r="G7919" i="1"/>
  <c r="H7919" i="1"/>
  <c r="F4232" i="1"/>
  <c r="G4232" i="1"/>
  <c r="H4232" i="1"/>
  <c r="F4233" i="1"/>
  <c r="G4233" i="1"/>
  <c r="H4233" i="1"/>
  <c r="F318" i="1"/>
  <c r="G318" i="1"/>
  <c r="H318" i="1"/>
  <c r="F1166" i="1"/>
  <c r="G1166" i="1"/>
  <c r="H1166" i="1"/>
  <c r="F9605" i="1"/>
  <c r="G9605" i="1"/>
  <c r="H9605" i="1"/>
  <c r="F4234" i="1"/>
  <c r="G4234" i="1"/>
  <c r="H4234" i="1"/>
  <c r="F7161" i="1"/>
  <c r="G7161" i="1"/>
  <c r="H7161" i="1"/>
  <c r="F4235" i="1"/>
  <c r="G4235" i="1"/>
  <c r="H4235" i="1"/>
  <c r="F7162" i="1"/>
  <c r="G7162" i="1"/>
  <c r="H7162" i="1"/>
  <c r="F10805" i="1"/>
  <c r="G10805" i="1"/>
  <c r="H10805" i="1"/>
  <c r="F11364" i="1"/>
  <c r="G11364" i="1"/>
  <c r="H11364" i="1"/>
  <c r="F8443" i="1"/>
  <c r="G8443" i="1"/>
  <c r="H8443" i="1"/>
  <c r="F7163" i="1"/>
  <c r="G7163" i="1"/>
  <c r="H7163" i="1"/>
  <c r="F7164" i="1"/>
  <c r="G7164" i="1"/>
  <c r="H7164" i="1"/>
  <c r="F9454" i="1"/>
  <c r="G9454" i="1"/>
  <c r="H9454" i="1"/>
  <c r="F11431" i="1"/>
  <c r="G11431" i="1"/>
  <c r="H11431" i="1"/>
  <c r="F1167" i="1"/>
  <c r="G1167" i="1"/>
  <c r="H1167" i="1"/>
  <c r="F6067" i="1"/>
  <c r="G6067" i="1"/>
  <c r="H6067" i="1"/>
  <c r="F1168" i="1"/>
  <c r="G1168" i="1"/>
  <c r="H1168" i="1"/>
  <c r="F8057" i="1"/>
  <c r="G8057" i="1"/>
  <c r="H8057" i="1"/>
  <c r="F1169" i="1"/>
  <c r="G1169" i="1"/>
  <c r="H1169" i="1"/>
  <c r="F1170" i="1"/>
  <c r="G1170" i="1"/>
  <c r="H1170" i="1"/>
  <c r="F11310" i="1"/>
  <c r="G11310" i="1"/>
  <c r="H11310" i="1"/>
  <c r="F4236" i="1"/>
  <c r="G4236" i="1"/>
  <c r="H4236" i="1"/>
  <c r="F9905" i="1"/>
  <c r="G9905" i="1"/>
  <c r="H9905" i="1"/>
  <c r="F206" i="1"/>
  <c r="G206" i="1"/>
  <c r="H206" i="1"/>
  <c r="F4237" i="1"/>
  <c r="G4237" i="1"/>
  <c r="H4237" i="1"/>
  <c r="F9606" i="1"/>
  <c r="G9606" i="1"/>
  <c r="H9606" i="1"/>
  <c r="F9229" i="1"/>
  <c r="G9229" i="1"/>
  <c r="H9229" i="1"/>
  <c r="F5880" i="1"/>
  <c r="G5880" i="1"/>
  <c r="H5880" i="1"/>
  <c r="F9011" i="1"/>
  <c r="G9011" i="1"/>
  <c r="H9011" i="1"/>
  <c r="F8444" i="1"/>
  <c r="G8444" i="1"/>
  <c r="H8444" i="1"/>
  <c r="F7165" i="1"/>
  <c r="G7165" i="1"/>
  <c r="H7165" i="1"/>
  <c r="F4238" i="1"/>
  <c r="G4238" i="1"/>
  <c r="H4238" i="1"/>
  <c r="F4239" i="1"/>
  <c r="G4239" i="1"/>
  <c r="H4239" i="1"/>
  <c r="F10102" i="1"/>
  <c r="G10102" i="1"/>
  <c r="H10102" i="1"/>
  <c r="F8445" i="1"/>
  <c r="G8445" i="1"/>
  <c r="H8445" i="1"/>
  <c r="F4240" i="1"/>
  <c r="G4240" i="1"/>
  <c r="H4240" i="1"/>
  <c r="F539" i="1"/>
  <c r="G539" i="1"/>
  <c r="H539" i="1"/>
  <c r="F4241" i="1"/>
  <c r="G4241" i="1"/>
  <c r="H4241" i="1"/>
  <c r="F4242" i="1"/>
  <c r="G4242" i="1"/>
  <c r="H4242" i="1"/>
  <c r="F8763" i="1"/>
  <c r="G8763" i="1"/>
  <c r="H8763" i="1"/>
  <c r="F5881" i="1"/>
  <c r="G5881" i="1"/>
  <c r="H5881" i="1"/>
  <c r="F5882" i="1"/>
  <c r="G5882" i="1"/>
  <c r="H5882" i="1"/>
  <c r="F1171" i="1"/>
  <c r="G1171" i="1"/>
  <c r="H1171" i="1"/>
  <c r="F4243" i="1"/>
  <c r="G4243" i="1"/>
  <c r="H4243" i="1"/>
  <c r="F4244" i="1"/>
  <c r="G4244" i="1"/>
  <c r="H4244" i="1"/>
  <c r="F10818" i="1"/>
  <c r="G10818" i="1"/>
  <c r="H10818" i="1"/>
  <c r="F7166" i="1"/>
  <c r="G7166" i="1"/>
  <c r="H7166" i="1"/>
  <c r="F11452" i="1"/>
  <c r="G11452" i="1"/>
  <c r="H11452" i="1"/>
  <c r="F540" i="1"/>
  <c r="G540" i="1"/>
  <c r="H540" i="1"/>
  <c r="F11773" i="1"/>
  <c r="G11773" i="1"/>
  <c r="H11773" i="1"/>
  <c r="F8773" i="1"/>
  <c r="G8773" i="1"/>
  <c r="H8773" i="1"/>
  <c r="F4245" i="1"/>
  <c r="G4245" i="1"/>
  <c r="H4245" i="1"/>
  <c r="F5883" i="1"/>
  <c r="G5883" i="1"/>
  <c r="H5883" i="1"/>
  <c r="F5884" i="1"/>
  <c r="G5884" i="1"/>
  <c r="H5884" i="1"/>
  <c r="F9230" i="1"/>
  <c r="G9230" i="1"/>
  <c r="H9230" i="1"/>
  <c r="F10426" i="1"/>
  <c r="G10426" i="1"/>
  <c r="H10426" i="1"/>
  <c r="F1172" i="1"/>
  <c r="G1172" i="1"/>
  <c r="H1172" i="1"/>
  <c r="F10888" i="1"/>
  <c r="G10888" i="1"/>
  <c r="H10888" i="1"/>
  <c r="F11436" i="1"/>
  <c r="G11436" i="1"/>
  <c r="H11436" i="1"/>
  <c r="F4246" i="1"/>
  <c r="G4246" i="1"/>
  <c r="H4246" i="1"/>
  <c r="F4247" i="1"/>
  <c r="G4247" i="1"/>
  <c r="H4247" i="1"/>
  <c r="F8446" i="1"/>
  <c r="G8446" i="1"/>
  <c r="H8446" i="1"/>
  <c r="F5885" i="1"/>
  <c r="G5885" i="1"/>
  <c r="H5885" i="1"/>
  <c r="F7167" i="1"/>
  <c r="G7167" i="1"/>
  <c r="H7167" i="1"/>
  <c r="F8648" i="1"/>
  <c r="G8648" i="1"/>
  <c r="H8648" i="1"/>
  <c r="F4248" i="1"/>
  <c r="G4248" i="1"/>
  <c r="H4248" i="1"/>
  <c r="F7920" i="1"/>
  <c r="G7920" i="1"/>
  <c r="H7920" i="1"/>
  <c r="F5886" i="1"/>
  <c r="G5886" i="1"/>
  <c r="H5886" i="1"/>
  <c r="F11687" i="1"/>
  <c r="G11687" i="1"/>
  <c r="H11687" i="1"/>
  <c r="F7168" i="1"/>
  <c r="G7168" i="1"/>
  <c r="H7168" i="1"/>
  <c r="F10264" i="1"/>
  <c r="G10264" i="1"/>
  <c r="H10264" i="1"/>
  <c r="F11461" i="1"/>
  <c r="G11461" i="1"/>
  <c r="H11461" i="1"/>
  <c r="F10685" i="1"/>
  <c r="G10685" i="1"/>
  <c r="H10685" i="1"/>
  <c r="F9231" i="1"/>
  <c r="G9231" i="1"/>
  <c r="H9231" i="1"/>
  <c r="F319" i="1"/>
  <c r="G319" i="1"/>
  <c r="H319" i="1"/>
  <c r="F4249" i="1"/>
  <c r="G4249" i="1"/>
  <c r="H4249" i="1"/>
  <c r="F8630" i="1"/>
  <c r="G8630" i="1"/>
  <c r="H8630" i="1"/>
  <c r="F1173" i="1"/>
  <c r="G1173" i="1"/>
  <c r="H1173" i="1"/>
  <c r="F7169" i="1"/>
  <c r="G7169" i="1"/>
  <c r="H7169" i="1"/>
  <c r="F4250" i="1"/>
  <c r="G4250" i="1"/>
  <c r="H4250" i="1"/>
  <c r="F9607" i="1"/>
  <c r="G9607" i="1"/>
  <c r="H9607" i="1"/>
  <c r="F1174" i="1"/>
  <c r="G1174" i="1"/>
  <c r="H1174" i="1"/>
  <c r="F7170" i="1"/>
  <c r="G7170" i="1"/>
  <c r="H7170" i="1"/>
  <c r="F4251" i="1"/>
  <c r="G4251" i="1"/>
  <c r="H4251" i="1"/>
  <c r="F1175" i="1"/>
  <c r="G1175" i="1"/>
  <c r="H1175" i="1"/>
  <c r="F541" i="1"/>
  <c r="G541" i="1"/>
  <c r="H541" i="1"/>
  <c r="F4252" i="1"/>
  <c r="G4252" i="1"/>
  <c r="H4252" i="1"/>
  <c r="F5522" i="1"/>
  <c r="G5522" i="1"/>
  <c r="H5522" i="1"/>
  <c r="F9393" i="1"/>
  <c r="G9393" i="1"/>
  <c r="H9393" i="1"/>
  <c r="F11856" i="1"/>
  <c r="G11856" i="1"/>
  <c r="H11856" i="1"/>
  <c r="F4253" i="1"/>
  <c r="G4253" i="1"/>
  <c r="H4253" i="1"/>
  <c r="F8719" i="1"/>
  <c r="G8719" i="1"/>
  <c r="H8719" i="1"/>
  <c r="F5887" i="1"/>
  <c r="G5887" i="1"/>
  <c r="H5887" i="1"/>
  <c r="F4254" i="1"/>
  <c r="G4254" i="1"/>
  <c r="H4254" i="1"/>
  <c r="F4255" i="1"/>
  <c r="G4255" i="1"/>
  <c r="H4255" i="1"/>
  <c r="F8447" i="1"/>
  <c r="G8447" i="1"/>
  <c r="H8447" i="1"/>
  <c r="F4256" i="1"/>
  <c r="G4256" i="1"/>
  <c r="H4256" i="1"/>
  <c r="F4257" i="1"/>
  <c r="G4257" i="1"/>
  <c r="H4257" i="1"/>
  <c r="F4258" i="1"/>
  <c r="G4258" i="1"/>
  <c r="H4258" i="1"/>
  <c r="F11929" i="1"/>
  <c r="G11929" i="1"/>
  <c r="H11929" i="1"/>
  <c r="F9785" i="1"/>
  <c r="G9785" i="1"/>
  <c r="H9785" i="1"/>
  <c r="F1176" i="1"/>
  <c r="G1176" i="1"/>
  <c r="H1176" i="1"/>
  <c r="F11198" i="1"/>
  <c r="G11198" i="1"/>
  <c r="H11198" i="1"/>
  <c r="F7171" i="1"/>
  <c r="G7171" i="1"/>
  <c r="H7171" i="1"/>
  <c r="F6214" i="1"/>
  <c r="G6214" i="1"/>
  <c r="H6214" i="1"/>
  <c r="F7172" i="1"/>
  <c r="G7172" i="1"/>
  <c r="H7172" i="1"/>
  <c r="F9232" i="1"/>
  <c r="G9232" i="1"/>
  <c r="H9232" i="1"/>
  <c r="F4259" i="1"/>
  <c r="G4259" i="1"/>
  <c r="H4259" i="1"/>
  <c r="F1177" i="1"/>
  <c r="G1177" i="1"/>
  <c r="H1177" i="1"/>
  <c r="F10686" i="1"/>
  <c r="G10686" i="1"/>
  <c r="H10686" i="1"/>
  <c r="F7173" i="1"/>
  <c r="G7173" i="1"/>
  <c r="H7173" i="1"/>
  <c r="F9992" i="1"/>
  <c r="G9992" i="1"/>
  <c r="H9992" i="1"/>
  <c r="F7174" i="1"/>
  <c r="G7174" i="1"/>
  <c r="H7174" i="1"/>
  <c r="F5888" i="1"/>
  <c r="G5888" i="1"/>
  <c r="H5888" i="1"/>
  <c r="F4260" i="1"/>
  <c r="G4260" i="1"/>
  <c r="H4260" i="1"/>
  <c r="F4261" i="1"/>
  <c r="G4261" i="1"/>
  <c r="H4261" i="1"/>
  <c r="F8028" i="1"/>
  <c r="G8028" i="1"/>
  <c r="H8028" i="1"/>
  <c r="F6215" i="1"/>
  <c r="G6215" i="1"/>
  <c r="H6215" i="1"/>
  <c r="F7175" i="1"/>
  <c r="G7175" i="1"/>
  <c r="H7175" i="1"/>
  <c r="F4262" i="1"/>
  <c r="G4262" i="1"/>
  <c r="H4262" i="1"/>
  <c r="F10744" i="1"/>
  <c r="G10744" i="1"/>
  <c r="H10744" i="1"/>
  <c r="F11640" i="1"/>
  <c r="G11640" i="1"/>
  <c r="H11640" i="1"/>
  <c r="F4263" i="1"/>
  <c r="G4263" i="1"/>
  <c r="H4263" i="1"/>
  <c r="F207" i="1"/>
  <c r="G207" i="1"/>
  <c r="H207" i="1"/>
  <c r="F4264" i="1"/>
  <c r="G4264" i="1"/>
  <c r="H4264" i="1"/>
  <c r="F11845" i="1"/>
  <c r="G11845" i="1"/>
  <c r="H11845" i="1"/>
  <c r="F4265" i="1"/>
  <c r="G4265" i="1"/>
  <c r="H4265" i="1"/>
  <c r="F7176" i="1"/>
  <c r="G7176" i="1"/>
  <c r="H7176" i="1"/>
  <c r="F4266" i="1"/>
  <c r="G4266" i="1"/>
  <c r="H4266" i="1"/>
  <c r="F4267" i="1"/>
  <c r="G4267" i="1"/>
  <c r="H4267" i="1"/>
  <c r="F11941" i="1"/>
  <c r="G11941" i="1"/>
  <c r="H11941" i="1"/>
  <c r="F542" i="1"/>
  <c r="G542" i="1"/>
  <c r="H542" i="1"/>
  <c r="F9012" i="1"/>
  <c r="G9012" i="1"/>
  <c r="H9012" i="1"/>
  <c r="F543" i="1"/>
  <c r="G543" i="1"/>
  <c r="H543" i="1"/>
  <c r="F4268" i="1"/>
  <c r="G4268" i="1"/>
  <c r="H4268" i="1"/>
  <c r="F8774" i="1"/>
  <c r="G8774" i="1"/>
  <c r="H8774" i="1"/>
  <c r="F8098" i="1"/>
  <c r="G8098" i="1"/>
  <c r="H8098" i="1"/>
  <c r="F9960" i="1"/>
  <c r="G9960" i="1"/>
  <c r="H9960" i="1"/>
  <c r="F4269" i="1"/>
  <c r="G4269" i="1"/>
  <c r="H4269" i="1"/>
  <c r="F4270" i="1"/>
  <c r="G4270" i="1"/>
  <c r="H4270" i="1"/>
  <c r="F544" i="1"/>
  <c r="G544" i="1"/>
  <c r="H544" i="1"/>
  <c r="F5889" i="1"/>
  <c r="G5889" i="1"/>
  <c r="H5889" i="1"/>
  <c r="F11598" i="1"/>
  <c r="G11598" i="1"/>
  <c r="H11598" i="1"/>
  <c r="F4271" i="1"/>
  <c r="G4271" i="1"/>
  <c r="H4271" i="1"/>
  <c r="F11495" i="1"/>
  <c r="G11495" i="1"/>
  <c r="H11495" i="1"/>
  <c r="F545" i="1"/>
  <c r="G545" i="1"/>
  <c r="H545" i="1"/>
  <c r="F4272" i="1"/>
  <c r="G4272" i="1"/>
  <c r="H4272" i="1"/>
  <c r="F8789" i="1"/>
  <c r="G8789" i="1"/>
  <c r="H8789" i="1"/>
  <c r="F1178" i="1"/>
  <c r="G1178" i="1"/>
  <c r="H1178" i="1"/>
  <c r="F9937" i="1"/>
  <c r="G9937" i="1"/>
  <c r="H9937" i="1"/>
  <c r="F9786" i="1"/>
  <c r="G9786" i="1"/>
  <c r="H9786" i="1"/>
  <c r="F7540" i="1"/>
  <c r="G7540" i="1"/>
  <c r="H7540" i="1"/>
  <c r="F546" i="1"/>
  <c r="G546" i="1"/>
  <c r="H546" i="1"/>
  <c r="F11082" i="1"/>
  <c r="G11082" i="1"/>
  <c r="H11082" i="1"/>
  <c r="F10226" i="1"/>
  <c r="G10226" i="1"/>
  <c r="H10226" i="1"/>
  <c r="F4273" i="1"/>
  <c r="G4273" i="1"/>
  <c r="H4273" i="1"/>
  <c r="F4274" i="1"/>
  <c r="G4274" i="1"/>
  <c r="H4274" i="1"/>
  <c r="F9938" i="1"/>
  <c r="G9938" i="1"/>
  <c r="H9938" i="1"/>
  <c r="F11844" i="1"/>
  <c r="G11844" i="1"/>
  <c r="H11844" i="1"/>
  <c r="F1179" i="1"/>
  <c r="G1179" i="1"/>
  <c r="H1179" i="1"/>
  <c r="F6134" i="1"/>
  <c r="G6134" i="1"/>
  <c r="H6134" i="1"/>
  <c r="F9233" i="1"/>
  <c r="G9233" i="1"/>
  <c r="H9233" i="1"/>
  <c r="F7660" i="1"/>
  <c r="G7660" i="1"/>
  <c r="H7660" i="1"/>
  <c r="F547" i="1"/>
  <c r="G547" i="1"/>
  <c r="H547" i="1"/>
  <c r="F4275" i="1"/>
  <c r="G4275" i="1"/>
  <c r="H4275" i="1"/>
  <c r="F4276" i="1"/>
  <c r="G4276" i="1"/>
  <c r="H4276" i="1"/>
  <c r="F11700" i="1"/>
  <c r="G11700" i="1"/>
  <c r="H11700" i="1"/>
  <c r="F1180" i="1"/>
  <c r="G1180" i="1"/>
  <c r="H1180" i="1"/>
  <c r="F9787" i="1"/>
  <c r="G9787" i="1"/>
  <c r="H9787" i="1"/>
  <c r="F4277" i="1"/>
  <c r="G4277" i="1"/>
  <c r="H4277" i="1"/>
  <c r="F9082" i="1"/>
  <c r="G9082" i="1"/>
  <c r="H9082" i="1"/>
  <c r="F9788" i="1"/>
  <c r="G9788" i="1"/>
  <c r="H9788" i="1"/>
  <c r="F7177" i="1"/>
  <c r="G7177" i="1"/>
  <c r="H7177" i="1"/>
  <c r="F4278" i="1"/>
  <c r="G4278" i="1"/>
  <c r="H4278" i="1"/>
  <c r="F8448" i="1"/>
  <c r="G8448" i="1"/>
  <c r="H8448" i="1"/>
  <c r="F5890" i="1"/>
  <c r="G5890" i="1"/>
  <c r="H5890" i="1"/>
  <c r="F7178" i="1"/>
  <c r="G7178" i="1"/>
  <c r="H7178" i="1"/>
  <c r="F1181" i="1"/>
  <c r="G1181" i="1"/>
  <c r="H1181" i="1"/>
  <c r="F7179" i="1"/>
  <c r="G7179" i="1"/>
  <c r="H7179" i="1"/>
  <c r="F11730" i="1"/>
  <c r="G11730" i="1"/>
  <c r="H11730" i="1"/>
  <c r="F11312" i="1"/>
  <c r="G11312" i="1"/>
  <c r="H11312" i="1"/>
  <c r="F4279" i="1"/>
  <c r="G4279" i="1"/>
  <c r="H4279" i="1"/>
  <c r="F5615" i="1"/>
  <c r="G5615" i="1"/>
  <c r="H5615" i="1"/>
  <c r="F4280" i="1"/>
  <c r="G4280" i="1"/>
  <c r="H4280" i="1"/>
  <c r="F4281" i="1"/>
  <c r="G4281" i="1"/>
  <c r="H4281" i="1"/>
  <c r="F5523" i="1"/>
  <c r="G5523" i="1"/>
  <c r="H5523" i="1"/>
  <c r="F4282" i="1"/>
  <c r="G4282" i="1"/>
  <c r="H4282" i="1"/>
  <c r="F7180" i="1"/>
  <c r="G7180" i="1"/>
  <c r="H7180" i="1"/>
  <c r="F7181" i="1"/>
  <c r="G7181" i="1"/>
  <c r="H7181" i="1"/>
  <c r="F7182" i="1"/>
  <c r="G7182" i="1"/>
  <c r="H7182" i="1"/>
  <c r="F1182" i="1"/>
  <c r="G1182" i="1"/>
  <c r="H1182" i="1"/>
  <c r="F4283" i="1"/>
  <c r="G4283" i="1"/>
  <c r="H4283" i="1"/>
  <c r="F548" i="1"/>
  <c r="G548" i="1"/>
  <c r="H548" i="1"/>
  <c r="F4284" i="1"/>
  <c r="G4284" i="1"/>
  <c r="H4284" i="1"/>
  <c r="F10669" i="1"/>
  <c r="G10669" i="1"/>
  <c r="H10669" i="1"/>
  <c r="F11033" i="1"/>
  <c r="G11033" i="1"/>
  <c r="H11033" i="1"/>
  <c r="F4285" i="1"/>
  <c r="G4285" i="1"/>
  <c r="H4285" i="1"/>
  <c r="F4286" i="1"/>
  <c r="G4286" i="1"/>
  <c r="H4286" i="1"/>
  <c r="F4287" i="1"/>
  <c r="G4287" i="1"/>
  <c r="H4287" i="1"/>
  <c r="F11600" i="1"/>
  <c r="G11600" i="1"/>
  <c r="H11600" i="1"/>
  <c r="F5891" i="1"/>
  <c r="G5891" i="1"/>
  <c r="H5891" i="1"/>
  <c r="F4288" i="1"/>
  <c r="G4288" i="1"/>
  <c r="H4288" i="1"/>
  <c r="F9608" i="1"/>
  <c r="G9608" i="1"/>
  <c r="H9608" i="1"/>
  <c r="F7183" i="1"/>
  <c r="G7183" i="1"/>
  <c r="H7183" i="1"/>
  <c r="F12285" i="1"/>
  <c r="G12285" i="1"/>
  <c r="H12285" i="1"/>
  <c r="F6022" i="1"/>
  <c r="G6022" i="1"/>
  <c r="H6022" i="1"/>
  <c r="F5892" i="1"/>
  <c r="G5892" i="1"/>
  <c r="H5892" i="1"/>
  <c r="F7184" i="1"/>
  <c r="G7184" i="1"/>
  <c r="H7184" i="1"/>
  <c r="F12325" i="1"/>
  <c r="G12325" i="1"/>
  <c r="H12325" i="1"/>
  <c r="F12" i="1"/>
  <c r="G12" i="1"/>
  <c r="H12" i="1"/>
  <c r="F4289" i="1"/>
  <c r="G4289" i="1"/>
  <c r="H4289" i="1"/>
  <c r="F4290" i="1"/>
  <c r="G4290" i="1"/>
  <c r="H4290" i="1"/>
  <c r="F10844" i="1"/>
  <c r="G10844" i="1"/>
  <c r="H10844" i="1"/>
  <c r="F61" i="1"/>
  <c r="G61" i="1"/>
  <c r="H61" i="1"/>
  <c r="F4291" i="1"/>
  <c r="G4291" i="1"/>
  <c r="H4291" i="1"/>
  <c r="F549" i="1"/>
  <c r="G549" i="1"/>
  <c r="H549" i="1"/>
  <c r="F7185" i="1"/>
  <c r="G7185" i="1"/>
  <c r="H7185" i="1"/>
  <c r="F4292" i="1"/>
  <c r="G4292" i="1"/>
  <c r="H4292" i="1"/>
  <c r="F4293" i="1"/>
  <c r="G4293" i="1"/>
  <c r="H4293" i="1"/>
  <c r="F1183" i="1"/>
  <c r="G1183" i="1"/>
  <c r="H1183" i="1"/>
  <c r="F8449" i="1"/>
  <c r="G8449" i="1"/>
  <c r="H8449" i="1"/>
  <c r="F4294" i="1"/>
  <c r="G4294" i="1"/>
  <c r="H4294" i="1"/>
  <c r="F9013" i="1"/>
  <c r="G9013" i="1"/>
  <c r="H9013" i="1"/>
  <c r="F11397" i="1"/>
  <c r="G11397" i="1"/>
  <c r="H11397" i="1"/>
  <c r="F10315" i="1"/>
  <c r="G10315" i="1"/>
  <c r="H10315" i="1"/>
  <c r="F4295" i="1"/>
  <c r="G4295" i="1"/>
  <c r="H4295" i="1"/>
  <c r="F4296" i="1"/>
  <c r="G4296" i="1"/>
  <c r="H4296" i="1"/>
  <c r="F7774" i="1"/>
  <c r="G7774" i="1"/>
  <c r="H7774" i="1"/>
  <c r="F4297" i="1"/>
  <c r="G4297" i="1"/>
  <c r="H4297" i="1"/>
  <c r="F8615" i="1"/>
  <c r="G8615" i="1"/>
  <c r="H8615" i="1"/>
  <c r="F9789" i="1"/>
  <c r="G9789" i="1"/>
  <c r="H9789" i="1"/>
  <c r="F12223" i="1"/>
  <c r="G12223" i="1"/>
  <c r="H12223" i="1"/>
  <c r="F11280" i="1"/>
  <c r="G11280" i="1"/>
  <c r="H11280" i="1"/>
  <c r="F4298" i="1"/>
  <c r="G4298" i="1"/>
  <c r="H4298" i="1"/>
  <c r="F7186" i="1"/>
  <c r="G7186" i="1"/>
  <c r="H7186" i="1"/>
  <c r="F4299" i="1"/>
  <c r="G4299" i="1"/>
  <c r="H4299" i="1"/>
  <c r="F7187" i="1"/>
  <c r="G7187" i="1"/>
  <c r="H7187" i="1"/>
  <c r="F8450" i="1"/>
  <c r="G8450" i="1"/>
  <c r="H8450" i="1"/>
  <c r="F5454" i="1"/>
  <c r="G5454" i="1"/>
  <c r="H5454" i="1"/>
  <c r="F7188" i="1"/>
  <c r="G7188" i="1"/>
  <c r="H7188" i="1"/>
  <c r="F9631" i="1"/>
  <c r="G9631" i="1"/>
  <c r="H9631" i="1"/>
  <c r="F10952" i="1"/>
  <c r="G10952" i="1"/>
  <c r="H10952" i="1"/>
  <c r="F5395" i="1"/>
  <c r="G5395" i="1"/>
  <c r="H5395" i="1"/>
  <c r="F4300" i="1"/>
  <c r="G4300" i="1"/>
  <c r="H4300" i="1"/>
  <c r="F7765" i="1"/>
  <c r="G7765" i="1"/>
  <c r="H7765" i="1"/>
  <c r="F7921" i="1"/>
  <c r="G7921" i="1"/>
  <c r="H7921" i="1"/>
  <c r="F4301" i="1"/>
  <c r="G4301" i="1"/>
  <c r="H4301" i="1"/>
  <c r="F11564" i="1"/>
  <c r="G11564" i="1"/>
  <c r="H11564" i="1"/>
  <c r="F4302" i="1"/>
  <c r="G4302" i="1"/>
  <c r="H4302" i="1"/>
  <c r="F11207" i="1"/>
  <c r="G11207" i="1"/>
  <c r="H11207" i="1"/>
  <c r="F11458" i="1"/>
  <c r="G11458" i="1"/>
  <c r="H11458" i="1"/>
  <c r="F320" i="1"/>
  <c r="G320" i="1"/>
  <c r="H320" i="1"/>
  <c r="F8451" i="1"/>
  <c r="G8451" i="1"/>
  <c r="H8451" i="1"/>
  <c r="F4303" i="1"/>
  <c r="G4303" i="1"/>
  <c r="H4303" i="1"/>
  <c r="F9513" i="1"/>
  <c r="G9513" i="1"/>
  <c r="H9513" i="1"/>
  <c r="F11979" i="1"/>
  <c r="G11979" i="1"/>
  <c r="H11979" i="1"/>
  <c r="F7189" i="1"/>
  <c r="G7189" i="1"/>
  <c r="H7189" i="1"/>
  <c r="F7922" i="1"/>
  <c r="G7922" i="1"/>
  <c r="H7922" i="1"/>
  <c r="F12344" i="1"/>
  <c r="G12344" i="1"/>
  <c r="H12344" i="1"/>
  <c r="F10408" i="1"/>
  <c r="G10408" i="1"/>
  <c r="H10408" i="1"/>
  <c r="F1184" i="1"/>
  <c r="G1184" i="1"/>
  <c r="H1184" i="1"/>
  <c r="F11359" i="1"/>
  <c r="G11359" i="1"/>
  <c r="H11359" i="1"/>
  <c r="F4304" i="1"/>
  <c r="G4304" i="1"/>
  <c r="H4304" i="1"/>
  <c r="F4305" i="1"/>
  <c r="G4305" i="1"/>
  <c r="H4305" i="1"/>
  <c r="F9234" i="1"/>
  <c r="G9234" i="1"/>
  <c r="H9234" i="1"/>
  <c r="F10835" i="1"/>
  <c r="G10835" i="1"/>
  <c r="H10835" i="1"/>
  <c r="F4306" i="1"/>
  <c r="G4306" i="1"/>
  <c r="H4306" i="1"/>
  <c r="F8452" i="1"/>
  <c r="G8452" i="1"/>
  <c r="H8452" i="1"/>
  <c r="F4307" i="1"/>
  <c r="G4307" i="1"/>
  <c r="H4307" i="1"/>
  <c r="F4308" i="1"/>
  <c r="G4308" i="1"/>
  <c r="H4308" i="1"/>
  <c r="F7190" i="1"/>
  <c r="G7190" i="1"/>
  <c r="H7190" i="1"/>
  <c r="F9235" i="1"/>
  <c r="G9235" i="1"/>
  <c r="H9235" i="1"/>
  <c r="F321" i="1"/>
  <c r="G321" i="1"/>
  <c r="H321" i="1"/>
  <c r="F11998" i="1"/>
  <c r="G11998" i="1"/>
  <c r="H11998" i="1"/>
  <c r="F5524" i="1"/>
  <c r="G5524" i="1"/>
  <c r="H5524" i="1"/>
  <c r="F4309" i="1"/>
  <c r="G4309" i="1"/>
  <c r="H4309" i="1"/>
  <c r="F4310" i="1"/>
  <c r="G4310" i="1"/>
  <c r="H4310" i="1"/>
  <c r="F12019" i="1"/>
  <c r="G12019" i="1"/>
  <c r="H12019" i="1"/>
  <c r="F4311" i="1"/>
  <c r="G4311" i="1"/>
  <c r="H4311" i="1"/>
  <c r="F7191" i="1"/>
  <c r="G7191" i="1"/>
  <c r="H7191" i="1"/>
  <c r="F9236" i="1"/>
  <c r="G9236" i="1"/>
  <c r="H9236" i="1"/>
  <c r="F7192" i="1"/>
  <c r="G7192" i="1"/>
  <c r="H7192" i="1"/>
  <c r="F6216" i="1"/>
  <c r="G6216" i="1"/>
  <c r="H6216" i="1"/>
  <c r="F10646" i="1"/>
  <c r="G10646" i="1"/>
  <c r="H10646" i="1"/>
  <c r="F10338" i="1"/>
  <c r="G10338" i="1"/>
  <c r="H10338" i="1"/>
  <c r="F11177" i="1"/>
  <c r="G11177" i="1"/>
  <c r="H11177" i="1"/>
  <c r="F8453" i="1"/>
  <c r="G8453" i="1"/>
  <c r="H8453" i="1"/>
  <c r="F1185" i="1"/>
  <c r="G1185" i="1"/>
  <c r="H1185" i="1"/>
  <c r="F8893" i="1"/>
  <c r="G8893" i="1"/>
  <c r="H8893" i="1"/>
  <c r="F11964" i="1"/>
  <c r="G11964" i="1"/>
  <c r="H11964" i="1"/>
  <c r="F4312" i="1"/>
  <c r="G4312" i="1"/>
  <c r="H4312" i="1"/>
  <c r="F4313" i="1"/>
  <c r="G4313" i="1"/>
  <c r="H4313" i="1"/>
  <c r="F7193" i="1"/>
  <c r="G7193" i="1"/>
  <c r="H7193" i="1"/>
  <c r="F4314" i="1"/>
  <c r="G4314" i="1"/>
  <c r="H4314" i="1"/>
  <c r="F11180" i="1"/>
  <c r="G11180" i="1"/>
  <c r="H11180" i="1"/>
  <c r="F4315" i="1"/>
  <c r="G4315" i="1"/>
  <c r="H4315" i="1"/>
  <c r="F11004" i="1"/>
  <c r="G11004" i="1"/>
  <c r="H11004" i="1"/>
  <c r="F4316" i="1"/>
  <c r="G4316" i="1"/>
  <c r="H4316" i="1"/>
  <c r="F4317" i="1"/>
  <c r="G4317" i="1"/>
  <c r="H4317" i="1"/>
  <c r="F11923" i="1"/>
  <c r="G11923" i="1"/>
  <c r="H11923" i="1"/>
  <c r="F4318" i="1"/>
  <c r="G4318" i="1"/>
  <c r="H4318" i="1"/>
  <c r="F4319" i="1"/>
  <c r="G4319" i="1"/>
  <c r="H4319" i="1"/>
  <c r="F9237" i="1"/>
  <c r="G9237" i="1"/>
  <c r="H9237" i="1"/>
  <c r="F4320" i="1"/>
  <c r="G4320" i="1"/>
  <c r="H4320" i="1"/>
  <c r="F9238" i="1"/>
  <c r="G9238" i="1"/>
  <c r="H9238" i="1"/>
  <c r="F10617" i="1"/>
  <c r="G10617" i="1"/>
  <c r="H10617" i="1"/>
  <c r="F5990" i="1"/>
  <c r="G5990" i="1"/>
  <c r="H5990" i="1"/>
  <c r="F9790" i="1"/>
  <c r="G9790" i="1"/>
  <c r="H9790" i="1"/>
  <c r="F7194" i="1"/>
  <c r="G7194" i="1"/>
  <c r="H7194" i="1"/>
  <c r="F4321" i="1"/>
  <c r="G4321" i="1"/>
  <c r="H4321" i="1"/>
  <c r="F8454" i="1"/>
  <c r="G8454" i="1"/>
  <c r="H8454" i="1"/>
  <c r="F4322" i="1"/>
  <c r="G4322" i="1"/>
  <c r="H4322" i="1"/>
  <c r="F9014" i="1"/>
  <c r="G9014" i="1"/>
  <c r="H9014" i="1"/>
  <c r="F9609" i="1"/>
  <c r="G9609" i="1"/>
  <c r="H9609" i="1"/>
  <c r="F4323" i="1"/>
  <c r="G4323" i="1"/>
  <c r="H4323" i="1"/>
  <c r="F5893" i="1"/>
  <c r="G5893" i="1"/>
  <c r="H5893" i="1"/>
  <c r="F5553" i="1"/>
  <c r="G5553" i="1"/>
  <c r="H5553" i="1"/>
  <c r="F4324" i="1"/>
  <c r="G4324" i="1"/>
  <c r="H4324" i="1"/>
  <c r="F11534" i="1"/>
  <c r="G11534" i="1"/>
  <c r="H11534" i="1"/>
  <c r="F4325" i="1"/>
  <c r="G4325" i="1"/>
  <c r="H4325" i="1"/>
  <c r="F10863" i="1"/>
  <c r="G10863" i="1"/>
  <c r="H10863" i="1"/>
  <c r="F7923" i="1"/>
  <c r="G7923" i="1"/>
  <c r="H7923" i="1"/>
  <c r="F8455" i="1"/>
  <c r="G8455" i="1"/>
  <c r="H8455" i="1"/>
  <c r="F9472" i="1"/>
  <c r="G9472" i="1"/>
  <c r="H9472" i="1"/>
  <c r="F7195" i="1"/>
  <c r="G7195" i="1"/>
  <c r="H7195" i="1"/>
  <c r="F4326" i="1"/>
  <c r="G4326" i="1"/>
  <c r="H4326" i="1"/>
  <c r="F4327" i="1"/>
  <c r="G4327" i="1"/>
  <c r="H4327" i="1"/>
  <c r="F9058" i="1"/>
  <c r="G9058" i="1"/>
  <c r="H9058" i="1"/>
  <c r="F4328" i="1"/>
  <c r="G4328" i="1"/>
  <c r="H4328" i="1"/>
  <c r="F73" i="1"/>
  <c r="G73" i="1"/>
  <c r="H73" i="1"/>
  <c r="F4329" i="1"/>
  <c r="G4329" i="1"/>
  <c r="H4329" i="1"/>
  <c r="F4330" i="1"/>
  <c r="G4330" i="1"/>
  <c r="H4330" i="1"/>
  <c r="F9630" i="1"/>
  <c r="G9630" i="1"/>
  <c r="H9630" i="1"/>
  <c r="F8456" i="1"/>
  <c r="G8456" i="1"/>
  <c r="H8456" i="1"/>
  <c r="F208" i="1"/>
  <c r="G208" i="1"/>
  <c r="H208" i="1"/>
  <c r="F4331" i="1"/>
  <c r="G4331" i="1"/>
  <c r="H4331" i="1"/>
  <c r="F10953" i="1"/>
  <c r="G10953" i="1"/>
  <c r="H10953" i="1"/>
  <c r="F10403" i="1"/>
  <c r="G10403" i="1"/>
  <c r="H10403" i="1"/>
  <c r="F550" i="1"/>
  <c r="G550" i="1"/>
  <c r="H550" i="1"/>
  <c r="F7196" i="1"/>
  <c r="G7196" i="1"/>
  <c r="H7196" i="1"/>
  <c r="F4332" i="1"/>
  <c r="G4332" i="1"/>
  <c r="H4332" i="1"/>
  <c r="F322" i="1"/>
  <c r="G322" i="1"/>
  <c r="H322" i="1"/>
  <c r="F4333" i="1"/>
  <c r="G4333" i="1"/>
  <c r="H4333" i="1"/>
  <c r="F7197" i="1"/>
  <c r="G7197" i="1"/>
  <c r="H7197" i="1"/>
  <c r="F4334" i="1"/>
  <c r="G4334" i="1"/>
  <c r="H4334" i="1"/>
  <c r="F11675" i="1"/>
  <c r="G11675" i="1"/>
  <c r="H11675" i="1"/>
  <c r="F4335" i="1"/>
  <c r="G4335" i="1"/>
  <c r="H4335" i="1"/>
  <c r="F95" i="1"/>
  <c r="G95" i="1"/>
  <c r="H95" i="1"/>
  <c r="F551" i="1"/>
  <c r="G551" i="1"/>
  <c r="H551" i="1"/>
  <c r="F8029" i="1"/>
  <c r="G8029" i="1"/>
  <c r="H8029" i="1"/>
  <c r="F9015" i="1"/>
  <c r="G9015" i="1"/>
  <c r="H9015" i="1"/>
  <c r="F4336" i="1"/>
  <c r="G4336" i="1"/>
  <c r="H4336" i="1"/>
  <c r="F7198" i="1"/>
  <c r="G7198" i="1"/>
  <c r="H7198" i="1"/>
  <c r="F10593" i="1"/>
  <c r="G10593" i="1"/>
  <c r="H10593" i="1"/>
  <c r="F4337" i="1"/>
  <c r="G4337" i="1"/>
  <c r="H4337" i="1"/>
  <c r="F7707" i="1"/>
  <c r="G7707" i="1"/>
  <c r="H7707" i="1"/>
  <c r="F7199" i="1"/>
  <c r="G7199" i="1"/>
  <c r="H7199" i="1"/>
  <c r="F8654" i="1"/>
  <c r="G8654" i="1"/>
  <c r="H8654" i="1"/>
  <c r="F4338" i="1"/>
  <c r="G4338" i="1"/>
  <c r="H4338" i="1"/>
  <c r="F10797" i="1"/>
  <c r="G10797" i="1"/>
  <c r="H10797" i="1"/>
  <c r="F9239" i="1"/>
  <c r="G9239" i="1"/>
  <c r="H9239" i="1"/>
  <c r="F8457" i="1"/>
  <c r="G8457" i="1"/>
  <c r="H8457" i="1"/>
  <c r="F11083" i="1"/>
  <c r="G11083" i="1"/>
  <c r="H11083" i="1"/>
  <c r="F12105" i="1"/>
  <c r="G12105" i="1"/>
  <c r="H12105" i="1"/>
  <c r="F10227" i="1"/>
  <c r="G10227" i="1"/>
  <c r="H10227" i="1"/>
  <c r="F7200" i="1"/>
  <c r="G7200" i="1"/>
  <c r="H7200" i="1"/>
  <c r="F4339" i="1"/>
  <c r="G4339" i="1"/>
  <c r="H4339" i="1"/>
  <c r="F9976" i="1"/>
  <c r="G9976" i="1"/>
  <c r="H9976" i="1"/>
  <c r="F10113" i="1"/>
  <c r="G10113" i="1"/>
  <c r="H10113" i="1"/>
  <c r="F8802" i="1"/>
  <c r="G8802" i="1"/>
  <c r="H8802" i="1"/>
  <c r="F4340" i="1"/>
  <c r="G4340" i="1"/>
  <c r="H4340" i="1"/>
  <c r="F12130" i="1"/>
  <c r="G12130" i="1"/>
  <c r="H12130" i="1"/>
  <c r="F9479" i="1"/>
  <c r="G9479" i="1"/>
  <c r="H9479" i="1"/>
  <c r="F7201" i="1"/>
  <c r="G7201" i="1"/>
  <c r="H7201" i="1"/>
  <c r="F4341" i="1"/>
  <c r="G4341" i="1"/>
  <c r="H4341" i="1"/>
  <c r="F4342" i="1"/>
  <c r="G4342" i="1"/>
  <c r="H4342" i="1"/>
  <c r="F4343" i="1"/>
  <c r="G4343" i="1"/>
  <c r="H4343" i="1"/>
  <c r="F7202" i="1"/>
  <c r="G7202" i="1"/>
  <c r="H7202" i="1"/>
  <c r="F7203" i="1"/>
  <c r="G7203" i="1"/>
  <c r="H7203" i="1"/>
  <c r="F12046" i="1"/>
  <c r="G12046" i="1"/>
  <c r="H12046" i="1"/>
  <c r="F209" i="1"/>
  <c r="G209" i="1"/>
  <c r="H209" i="1"/>
  <c r="F9939" i="1"/>
  <c r="G9939" i="1"/>
  <c r="H9939" i="1"/>
  <c r="F7204" i="1"/>
  <c r="G7204" i="1"/>
  <c r="H7204" i="1"/>
  <c r="F4344" i="1"/>
  <c r="G4344" i="1"/>
  <c r="H4344" i="1"/>
  <c r="F4345" i="1"/>
  <c r="G4345" i="1"/>
  <c r="H4345" i="1"/>
  <c r="F8708" i="1"/>
  <c r="G8708" i="1"/>
  <c r="H8708" i="1"/>
  <c r="F10103" i="1"/>
  <c r="G10103" i="1"/>
  <c r="H10103" i="1"/>
  <c r="F4346" i="1"/>
  <c r="G4346" i="1"/>
  <c r="H4346" i="1"/>
  <c r="F10708" i="1"/>
  <c r="G10708" i="1"/>
  <c r="H10708" i="1"/>
  <c r="F10638" i="1"/>
  <c r="G10638" i="1"/>
  <c r="H10638" i="1"/>
  <c r="F210" i="1"/>
  <c r="G210" i="1"/>
  <c r="H210" i="1"/>
  <c r="F9429" i="1"/>
  <c r="G9429" i="1"/>
  <c r="H9429" i="1"/>
  <c r="F4347" i="1"/>
  <c r="G4347" i="1"/>
  <c r="H4347" i="1"/>
  <c r="F9240" i="1"/>
  <c r="G9240" i="1"/>
  <c r="H9240" i="1"/>
  <c r="F9241" i="1"/>
  <c r="G9241" i="1"/>
  <c r="H9241" i="1"/>
  <c r="F11428" i="1"/>
  <c r="G11428" i="1"/>
  <c r="H11428" i="1"/>
  <c r="F11290" i="1"/>
  <c r="G11290" i="1"/>
  <c r="H11290" i="1"/>
  <c r="F9514" i="1"/>
  <c r="G9514" i="1"/>
  <c r="H9514" i="1"/>
  <c r="F4348" i="1"/>
  <c r="G4348" i="1"/>
  <c r="H4348" i="1"/>
  <c r="F4349" i="1"/>
  <c r="G4349" i="1"/>
  <c r="H4349" i="1"/>
  <c r="F7557" i="1"/>
  <c r="G7557" i="1"/>
  <c r="H7557" i="1"/>
  <c r="F9791" i="1"/>
  <c r="G9791" i="1"/>
  <c r="H9791" i="1"/>
  <c r="F4350" i="1"/>
  <c r="G4350" i="1"/>
  <c r="H4350" i="1"/>
  <c r="F9610" i="1"/>
  <c r="G9610" i="1"/>
  <c r="H9610" i="1"/>
  <c r="F9611" i="1"/>
  <c r="G9611" i="1"/>
  <c r="H9611" i="1"/>
  <c r="F4351" i="1"/>
  <c r="G4351" i="1"/>
  <c r="H4351" i="1"/>
  <c r="F552" i="1"/>
  <c r="G552" i="1"/>
  <c r="H552" i="1"/>
  <c r="F4352" i="1"/>
  <c r="G4352" i="1"/>
  <c r="H4352" i="1"/>
  <c r="F4353" i="1"/>
  <c r="G4353" i="1"/>
  <c r="H4353" i="1"/>
  <c r="F4354" i="1"/>
  <c r="G4354" i="1"/>
  <c r="H4354" i="1"/>
  <c r="F4355" i="1"/>
  <c r="G4355" i="1"/>
  <c r="H4355" i="1"/>
  <c r="F12086" i="1"/>
  <c r="G12086" i="1"/>
  <c r="H12086" i="1"/>
  <c r="F4356" i="1"/>
  <c r="G4356" i="1"/>
  <c r="H4356" i="1"/>
  <c r="F10339" i="1"/>
  <c r="G10339" i="1"/>
  <c r="H10339" i="1"/>
  <c r="F7205" i="1"/>
  <c r="G7205" i="1"/>
  <c r="H7205" i="1"/>
  <c r="F12231" i="1"/>
  <c r="G12231" i="1"/>
  <c r="H12231" i="1"/>
  <c r="F9972" i="1"/>
  <c r="G9972" i="1"/>
  <c r="H9972" i="1"/>
  <c r="F4357" i="1"/>
  <c r="G4357" i="1"/>
  <c r="H4357" i="1"/>
  <c r="F11715" i="1"/>
  <c r="G11715" i="1"/>
  <c r="H11715" i="1"/>
  <c r="F4358" i="1"/>
  <c r="G4358" i="1"/>
  <c r="H4358" i="1"/>
  <c r="F1186" i="1"/>
  <c r="G1186" i="1"/>
  <c r="H1186" i="1"/>
  <c r="F4359" i="1"/>
  <c r="G4359" i="1"/>
  <c r="H4359" i="1"/>
  <c r="F4360" i="1"/>
  <c r="G4360" i="1"/>
  <c r="H4360" i="1"/>
  <c r="F7206" i="1"/>
  <c r="G7206" i="1"/>
  <c r="H7206" i="1"/>
  <c r="F323" i="1"/>
  <c r="G323" i="1"/>
  <c r="H323" i="1"/>
  <c r="F9515" i="1"/>
  <c r="G9515" i="1"/>
  <c r="H9515" i="1"/>
  <c r="F8784" i="1"/>
  <c r="G8784" i="1"/>
  <c r="H8784" i="1"/>
  <c r="F7207" i="1"/>
  <c r="G7207" i="1"/>
  <c r="H7207" i="1"/>
  <c r="F4361" i="1"/>
  <c r="G4361" i="1"/>
  <c r="H4361" i="1"/>
  <c r="F10750" i="1"/>
  <c r="G10750" i="1"/>
  <c r="H10750" i="1"/>
  <c r="F7208" i="1"/>
  <c r="G7208" i="1"/>
  <c r="H7208" i="1"/>
  <c r="F4362" i="1"/>
  <c r="G4362" i="1"/>
  <c r="H4362" i="1"/>
  <c r="F9343" i="1"/>
  <c r="G9343" i="1"/>
  <c r="H9343" i="1"/>
  <c r="F6217" i="1"/>
  <c r="G6217" i="1"/>
  <c r="H6217" i="1"/>
  <c r="F10918" i="1"/>
  <c r="G10918" i="1"/>
  <c r="H10918" i="1"/>
  <c r="F8894" i="1"/>
  <c r="G8894" i="1"/>
  <c r="H8894" i="1"/>
  <c r="F10687" i="1"/>
  <c r="G10687" i="1"/>
  <c r="H10687" i="1"/>
  <c r="F9451" i="1"/>
  <c r="G9451" i="1"/>
  <c r="H9451" i="1"/>
  <c r="F9394" i="1"/>
  <c r="G9394" i="1"/>
  <c r="H9394" i="1"/>
  <c r="F7209" i="1"/>
  <c r="G7209" i="1"/>
  <c r="H7209" i="1"/>
  <c r="F11295" i="1"/>
  <c r="G11295" i="1"/>
  <c r="H11295" i="1"/>
  <c r="F7210" i="1"/>
  <c r="G7210" i="1"/>
  <c r="H7210" i="1"/>
  <c r="F11479" i="1"/>
  <c r="G11479" i="1"/>
  <c r="H11479" i="1"/>
  <c r="F211" i="1"/>
  <c r="G211" i="1"/>
  <c r="H211" i="1"/>
  <c r="F11499" i="1"/>
  <c r="G11499" i="1"/>
  <c r="H11499" i="1"/>
  <c r="F4363" i="1"/>
  <c r="G4363" i="1"/>
  <c r="H4363" i="1"/>
  <c r="F5894" i="1"/>
  <c r="G5894" i="1"/>
  <c r="H5894" i="1"/>
  <c r="F4364" i="1"/>
  <c r="G4364" i="1"/>
  <c r="H4364" i="1"/>
  <c r="F8054" i="1"/>
  <c r="G8054" i="1"/>
  <c r="H8054" i="1"/>
  <c r="F34" i="1"/>
  <c r="G34" i="1"/>
  <c r="H34" i="1"/>
  <c r="F1187" i="1"/>
  <c r="G1187" i="1"/>
  <c r="H1187" i="1"/>
  <c r="F10170" i="1"/>
  <c r="G10170" i="1"/>
  <c r="H10170" i="1"/>
  <c r="F12000" i="1"/>
  <c r="G12000" i="1"/>
  <c r="H12000" i="1"/>
  <c r="F6135" i="1"/>
  <c r="G6135" i="1"/>
  <c r="H6135" i="1"/>
  <c r="F1188" i="1"/>
  <c r="G1188" i="1"/>
  <c r="H1188" i="1"/>
  <c r="F8458" i="1"/>
  <c r="G8458" i="1"/>
  <c r="H8458" i="1"/>
  <c r="F4365" i="1"/>
  <c r="G4365" i="1"/>
  <c r="H4365" i="1"/>
  <c r="F148" i="1"/>
  <c r="G148" i="1"/>
  <c r="H148" i="1"/>
  <c r="F553" i="1"/>
  <c r="G553" i="1"/>
  <c r="H553" i="1"/>
  <c r="F4366" i="1"/>
  <c r="G4366" i="1"/>
  <c r="H4366" i="1"/>
  <c r="F4367" i="1"/>
  <c r="G4367" i="1"/>
  <c r="H4367" i="1"/>
  <c r="F11644" i="1"/>
  <c r="G11644" i="1"/>
  <c r="H11644" i="1"/>
  <c r="F4368" i="1"/>
  <c r="G4368" i="1"/>
  <c r="H4368" i="1"/>
  <c r="F7618" i="1"/>
  <c r="G7618" i="1"/>
  <c r="H7618" i="1"/>
  <c r="F4369" i="1"/>
  <c r="G4369" i="1"/>
  <c r="H4369" i="1"/>
  <c r="F9792" i="1"/>
  <c r="G9792" i="1"/>
  <c r="H9792" i="1"/>
  <c r="F9242" i="1"/>
  <c r="G9242" i="1"/>
  <c r="H9242" i="1"/>
  <c r="F212" i="1"/>
  <c r="G212" i="1"/>
  <c r="H212" i="1"/>
  <c r="F1189" i="1"/>
  <c r="G1189" i="1"/>
  <c r="H1189" i="1"/>
  <c r="F10228" i="1"/>
  <c r="G10228" i="1"/>
  <c r="H10228" i="1"/>
  <c r="F10937" i="1"/>
  <c r="G10937" i="1"/>
  <c r="H10937" i="1"/>
  <c r="F10382" i="1"/>
  <c r="G10382" i="1"/>
  <c r="H10382" i="1"/>
  <c r="F554" i="1"/>
  <c r="G554" i="1"/>
  <c r="H554" i="1"/>
  <c r="F9839" i="1"/>
  <c r="G9839" i="1"/>
  <c r="H9839" i="1"/>
  <c r="F4370" i="1"/>
  <c r="G4370" i="1"/>
  <c r="H4370" i="1"/>
  <c r="F7924" i="1"/>
  <c r="G7924" i="1"/>
  <c r="H7924" i="1"/>
  <c r="F1190" i="1"/>
  <c r="G1190" i="1"/>
  <c r="H1190" i="1"/>
  <c r="F4371" i="1"/>
  <c r="G4371" i="1"/>
  <c r="H4371" i="1"/>
  <c r="F11727" i="1"/>
  <c r="G11727" i="1"/>
  <c r="H11727" i="1"/>
  <c r="F11038" i="1"/>
  <c r="G11038" i="1"/>
  <c r="H11038" i="1"/>
  <c r="F7211" i="1"/>
  <c r="G7211" i="1"/>
  <c r="H7211" i="1"/>
  <c r="F11867" i="1"/>
  <c r="G11867" i="1"/>
  <c r="H11867" i="1"/>
  <c r="F7212" i="1"/>
  <c r="G7212" i="1"/>
  <c r="H7212" i="1"/>
  <c r="F9473" i="1"/>
  <c r="G9473" i="1"/>
  <c r="H9473" i="1"/>
  <c r="F1191" i="1"/>
  <c r="G1191" i="1"/>
  <c r="H1191" i="1"/>
  <c r="F9320" i="1"/>
  <c r="G9320" i="1"/>
  <c r="H9320" i="1"/>
  <c r="F4372" i="1"/>
  <c r="G4372" i="1"/>
  <c r="H4372" i="1"/>
  <c r="F4373" i="1"/>
  <c r="G4373" i="1"/>
  <c r="H4373" i="1"/>
  <c r="F11625" i="1"/>
  <c r="G11625" i="1"/>
  <c r="H11625" i="1"/>
  <c r="F6136" i="1"/>
  <c r="G6136" i="1"/>
  <c r="H6136" i="1"/>
  <c r="F4374" i="1"/>
  <c r="G4374" i="1"/>
  <c r="H4374" i="1"/>
  <c r="F4375" i="1"/>
  <c r="G4375" i="1"/>
  <c r="H4375" i="1"/>
  <c r="F5895" i="1"/>
  <c r="G5895" i="1"/>
  <c r="H5895" i="1"/>
  <c r="F4376" i="1"/>
  <c r="G4376" i="1"/>
  <c r="H4376" i="1"/>
  <c r="F149" i="1"/>
  <c r="G149" i="1"/>
  <c r="H149" i="1"/>
  <c r="F6218" i="1"/>
  <c r="G6218" i="1"/>
  <c r="H6218" i="1"/>
  <c r="F6219" i="1"/>
  <c r="G6219" i="1"/>
  <c r="H6219" i="1"/>
  <c r="F4377" i="1"/>
  <c r="G4377" i="1"/>
  <c r="H4377" i="1"/>
  <c r="F9516" i="1"/>
  <c r="G9516" i="1"/>
  <c r="H9516" i="1"/>
  <c r="F8087" i="1"/>
  <c r="G8087" i="1"/>
  <c r="H8087" i="1"/>
  <c r="F4378" i="1"/>
  <c r="G4378" i="1"/>
  <c r="H4378" i="1"/>
  <c r="F7925" i="1"/>
  <c r="G7925" i="1"/>
  <c r="H7925" i="1"/>
  <c r="F7213" i="1"/>
  <c r="G7213" i="1"/>
  <c r="H7213" i="1"/>
  <c r="F5896" i="1"/>
  <c r="G5896" i="1"/>
  <c r="H5896" i="1"/>
  <c r="F213" i="1"/>
  <c r="G213" i="1"/>
  <c r="H213" i="1"/>
  <c r="F11533" i="1"/>
  <c r="G11533" i="1"/>
  <c r="H11533" i="1"/>
  <c r="F12277" i="1"/>
  <c r="G12277" i="1"/>
  <c r="H12277" i="1"/>
  <c r="F4379" i="1"/>
  <c r="G4379" i="1"/>
  <c r="H4379" i="1"/>
  <c r="F4380" i="1"/>
  <c r="G4380" i="1"/>
  <c r="H4380" i="1"/>
  <c r="F4381" i="1"/>
  <c r="G4381" i="1"/>
  <c r="H4381" i="1"/>
  <c r="F11077" i="1"/>
  <c r="G11077" i="1"/>
  <c r="H11077" i="1"/>
  <c r="F10525" i="1"/>
  <c r="G10525" i="1"/>
  <c r="H10525" i="1"/>
  <c r="F4382" i="1"/>
  <c r="G4382" i="1"/>
  <c r="H4382" i="1"/>
  <c r="F5897" i="1"/>
  <c r="G5897" i="1"/>
  <c r="H5897" i="1"/>
  <c r="F4383" i="1"/>
  <c r="G4383" i="1"/>
  <c r="H4383" i="1"/>
  <c r="F4384" i="1"/>
  <c r="G4384" i="1"/>
  <c r="H4384" i="1"/>
  <c r="F9612" i="1"/>
  <c r="G9612" i="1"/>
  <c r="H9612" i="1"/>
  <c r="F4385" i="1"/>
  <c r="G4385" i="1"/>
  <c r="H4385" i="1"/>
  <c r="F4386" i="1"/>
  <c r="G4386" i="1"/>
  <c r="H4386" i="1"/>
  <c r="F9793" i="1"/>
  <c r="G9793" i="1"/>
  <c r="H9793" i="1"/>
  <c r="F4387" i="1"/>
  <c r="G4387" i="1"/>
  <c r="H4387" i="1"/>
  <c r="F214" i="1"/>
  <c r="G214" i="1"/>
  <c r="H214" i="1"/>
  <c r="F4388" i="1"/>
  <c r="G4388" i="1"/>
  <c r="H4388" i="1"/>
  <c r="F10508" i="1"/>
  <c r="G10508" i="1"/>
  <c r="H10508" i="1"/>
  <c r="F7214" i="1"/>
  <c r="G7214" i="1"/>
  <c r="H7214" i="1"/>
  <c r="F10358" i="1"/>
  <c r="G10358" i="1"/>
  <c r="H10358" i="1"/>
  <c r="F4389" i="1"/>
  <c r="G4389" i="1"/>
  <c r="H4389" i="1"/>
  <c r="F7215" i="1"/>
  <c r="G7215" i="1"/>
  <c r="H7215" i="1"/>
  <c r="F11108" i="1"/>
  <c r="G11108" i="1"/>
  <c r="H11108" i="1"/>
  <c r="F11762" i="1"/>
  <c r="G11762" i="1"/>
  <c r="H11762" i="1"/>
  <c r="F4390" i="1"/>
  <c r="G4390" i="1"/>
  <c r="H4390" i="1"/>
  <c r="F7661" i="1"/>
  <c r="G7661" i="1"/>
  <c r="H7661" i="1"/>
  <c r="F7216" i="1"/>
  <c r="G7216" i="1"/>
  <c r="H7216" i="1"/>
  <c r="F4391" i="1"/>
  <c r="G4391" i="1"/>
  <c r="H4391" i="1"/>
  <c r="F4392" i="1"/>
  <c r="G4392" i="1"/>
  <c r="H4392" i="1"/>
  <c r="F11692" i="1"/>
  <c r="G11692" i="1"/>
  <c r="H11692" i="1"/>
  <c r="F11367" i="1"/>
  <c r="G11367" i="1"/>
  <c r="H11367" i="1"/>
  <c r="F215" i="1"/>
  <c r="G215" i="1"/>
  <c r="H215" i="1"/>
  <c r="F4393" i="1"/>
  <c r="G4393" i="1"/>
  <c r="H4393" i="1"/>
  <c r="F5898" i="1"/>
  <c r="G5898" i="1"/>
  <c r="H5898" i="1"/>
  <c r="F4394" i="1"/>
  <c r="G4394" i="1"/>
  <c r="H4394" i="1"/>
  <c r="F11538" i="1"/>
  <c r="G11538" i="1"/>
  <c r="H11538" i="1"/>
  <c r="F1192" i="1"/>
  <c r="G1192" i="1"/>
  <c r="H1192" i="1"/>
  <c r="F4395" i="1"/>
  <c r="G4395" i="1"/>
  <c r="H4395" i="1"/>
  <c r="F8895" i="1"/>
  <c r="G8895" i="1"/>
  <c r="H8895" i="1"/>
  <c r="F4396" i="1"/>
  <c r="G4396" i="1"/>
  <c r="H4396" i="1"/>
  <c r="F10050" i="1"/>
  <c r="G10050" i="1"/>
  <c r="H10050" i="1"/>
  <c r="F9541" i="1"/>
  <c r="G9541" i="1"/>
  <c r="H9541" i="1"/>
  <c r="F12116" i="1"/>
  <c r="G12116" i="1"/>
  <c r="H12116" i="1"/>
  <c r="F1193" i="1"/>
  <c r="G1193" i="1"/>
  <c r="H1193" i="1"/>
  <c r="F1194" i="1"/>
  <c r="G1194" i="1"/>
  <c r="H1194" i="1"/>
  <c r="F7217" i="1"/>
  <c r="G7217" i="1"/>
  <c r="H7217" i="1"/>
  <c r="F11191" i="1"/>
  <c r="G11191" i="1"/>
  <c r="H11191" i="1"/>
  <c r="F8459" i="1"/>
  <c r="G8459" i="1"/>
  <c r="H8459" i="1"/>
  <c r="F5899" i="1"/>
  <c r="G5899" i="1"/>
  <c r="H5899" i="1"/>
  <c r="F8460" i="1"/>
  <c r="G8460" i="1"/>
  <c r="H8460" i="1"/>
  <c r="F5616" i="1"/>
  <c r="G5616" i="1"/>
  <c r="H5616" i="1"/>
  <c r="F6137" i="1"/>
  <c r="G6137" i="1"/>
  <c r="H6137" i="1"/>
  <c r="F7218" i="1"/>
  <c r="G7218" i="1"/>
  <c r="H7218" i="1"/>
  <c r="F10504" i="1"/>
  <c r="G10504" i="1"/>
  <c r="H10504" i="1"/>
  <c r="F7721" i="1"/>
  <c r="G7721" i="1"/>
  <c r="H7721" i="1"/>
  <c r="F4397" i="1"/>
  <c r="G4397" i="1"/>
  <c r="H4397" i="1"/>
  <c r="F4398" i="1"/>
  <c r="G4398" i="1"/>
  <c r="H4398" i="1"/>
  <c r="F10104" i="1"/>
  <c r="G10104" i="1"/>
  <c r="H10104" i="1"/>
  <c r="F4399" i="1"/>
  <c r="G4399" i="1"/>
  <c r="H4399" i="1"/>
  <c r="F4400" i="1"/>
  <c r="G4400" i="1"/>
  <c r="H4400" i="1"/>
  <c r="F4401" i="1"/>
  <c r="G4401" i="1"/>
  <c r="H4401" i="1"/>
  <c r="F10549" i="1"/>
  <c r="G10549" i="1"/>
  <c r="H10549" i="1"/>
  <c r="F5397" i="1"/>
  <c r="G5397" i="1"/>
  <c r="H5397" i="1"/>
  <c r="F1195" i="1"/>
  <c r="G1195" i="1"/>
  <c r="H1195" i="1"/>
  <c r="F5423" i="1"/>
  <c r="G5423" i="1"/>
  <c r="H5423" i="1"/>
  <c r="F9372" i="1"/>
  <c r="G9372" i="1"/>
  <c r="H9372" i="1"/>
  <c r="F5900" i="1"/>
  <c r="G5900" i="1"/>
  <c r="H5900" i="1"/>
  <c r="F10427" i="1"/>
  <c r="G10427" i="1"/>
  <c r="H10427" i="1"/>
  <c r="F5901" i="1"/>
  <c r="G5901" i="1"/>
  <c r="H5901" i="1"/>
  <c r="F11060" i="1"/>
  <c r="G11060" i="1"/>
  <c r="H11060" i="1"/>
  <c r="F6220" i="1"/>
  <c r="G6220" i="1"/>
  <c r="H6220" i="1"/>
  <c r="F10827" i="1"/>
  <c r="G10827" i="1"/>
  <c r="H10827" i="1"/>
  <c r="F1196" i="1"/>
  <c r="G1196" i="1"/>
  <c r="H1196" i="1"/>
  <c r="F7219" i="1"/>
  <c r="G7219" i="1"/>
  <c r="H7219" i="1"/>
  <c r="F7220" i="1"/>
  <c r="G7220" i="1"/>
  <c r="H7220" i="1"/>
  <c r="F4402" i="1"/>
  <c r="G4402" i="1"/>
  <c r="H4402" i="1"/>
  <c r="F96" i="1"/>
  <c r="G96" i="1"/>
  <c r="H96" i="1"/>
  <c r="F4403" i="1"/>
  <c r="G4403" i="1"/>
  <c r="H4403" i="1"/>
  <c r="F4404" i="1"/>
  <c r="G4404" i="1"/>
  <c r="H4404" i="1"/>
  <c r="F4405" i="1"/>
  <c r="G4405" i="1"/>
  <c r="H4405" i="1"/>
  <c r="F11144" i="1"/>
  <c r="G11144" i="1"/>
  <c r="H11144" i="1"/>
  <c r="F4406" i="1"/>
  <c r="G4406" i="1"/>
  <c r="H4406" i="1"/>
  <c r="F4407" i="1"/>
  <c r="G4407" i="1"/>
  <c r="H4407" i="1"/>
  <c r="F9243" i="1"/>
  <c r="G9243" i="1"/>
  <c r="H9243" i="1"/>
  <c r="F555" i="1"/>
  <c r="G555" i="1"/>
  <c r="H555" i="1"/>
  <c r="F7221" i="1"/>
  <c r="G7221" i="1"/>
  <c r="H7221" i="1"/>
  <c r="F12292" i="1"/>
  <c r="G12292" i="1"/>
  <c r="H12292" i="1"/>
  <c r="F5902" i="1"/>
  <c r="G5902" i="1"/>
  <c r="H5902" i="1"/>
  <c r="F324" i="1"/>
  <c r="G324" i="1"/>
  <c r="H324" i="1"/>
  <c r="F7748" i="1"/>
  <c r="G7748" i="1"/>
  <c r="H7748" i="1"/>
  <c r="F7222" i="1"/>
  <c r="G7222" i="1"/>
  <c r="H7222" i="1"/>
  <c r="F325" i="1"/>
  <c r="G325" i="1"/>
  <c r="H325" i="1"/>
  <c r="F4408" i="1"/>
  <c r="G4408" i="1"/>
  <c r="H4408" i="1"/>
  <c r="F10812" i="1"/>
  <c r="G10812" i="1"/>
  <c r="H10812" i="1"/>
  <c r="F10122" i="1"/>
  <c r="G10122" i="1"/>
  <c r="H10122" i="1"/>
  <c r="F4409" i="1"/>
  <c r="G4409" i="1"/>
  <c r="H4409" i="1"/>
  <c r="F7223" i="1"/>
  <c r="G7223" i="1"/>
  <c r="H7223" i="1"/>
  <c r="F7693" i="1"/>
  <c r="G7693" i="1"/>
  <c r="H7693" i="1"/>
  <c r="F9961" i="1"/>
  <c r="G9961" i="1"/>
  <c r="H9961" i="1"/>
  <c r="F11912" i="1"/>
  <c r="G11912" i="1"/>
  <c r="H11912" i="1"/>
  <c r="F11526" i="1"/>
  <c r="G11526" i="1"/>
  <c r="H11526" i="1"/>
  <c r="F7224" i="1"/>
  <c r="G7224" i="1"/>
  <c r="H7224" i="1"/>
  <c r="F4410" i="1"/>
  <c r="G4410" i="1"/>
  <c r="H4410" i="1"/>
  <c r="F4411" i="1"/>
  <c r="G4411" i="1"/>
  <c r="H4411" i="1"/>
  <c r="F5617" i="1"/>
  <c r="G5617" i="1"/>
  <c r="H5617" i="1"/>
  <c r="F4412" i="1"/>
  <c r="G4412" i="1"/>
  <c r="H4412" i="1"/>
  <c r="F10229" i="1"/>
  <c r="G10229" i="1"/>
  <c r="H10229" i="1"/>
  <c r="F4413" i="1"/>
  <c r="G4413" i="1"/>
  <c r="H4413" i="1"/>
  <c r="F11171" i="1"/>
  <c r="G11171" i="1"/>
  <c r="H11171" i="1"/>
  <c r="F9794" i="1"/>
  <c r="G9794" i="1"/>
  <c r="H9794" i="1"/>
  <c r="F1197" i="1"/>
  <c r="G1197" i="1"/>
  <c r="H1197" i="1"/>
  <c r="F4414" i="1"/>
  <c r="G4414" i="1"/>
  <c r="H4414" i="1"/>
  <c r="F7225" i="1"/>
  <c r="G7225" i="1"/>
  <c r="H7225" i="1"/>
  <c r="F7226" i="1"/>
  <c r="G7226" i="1"/>
  <c r="H7226" i="1"/>
  <c r="F9542" i="1"/>
  <c r="G9542" i="1"/>
  <c r="H9542" i="1"/>
  <c r="F8461" i="1"/>
  <c r="G8461" i="1"/>
  <c r="H8461" i="1"/>
  <c r="F7227" i="1"/>
  <c r="G7227" i="1"/>
  <c r="H7227" i="1"/>
  <c r="F5391" i="1"/>
  <c r="G5391" i="1"/>
  <c r="H5391" i="1"/>
  <c r="F4415" i="1"/>
  <c r="G4415" i="1"/>
  <c r="H4415" i="1"/>
  <c r="F7228" i="1"/>
  <c r="G7228" i="1"/>
  <c r="H7228" i="1"/>
  <c r="F7229" i="1"/>
  <c r="G7229" i="1"/>
  <c r="H7229" i="1"/>
  <c r="F4416" i="1"/>
  <c r="G4416" i="1"/>
  <c r="H4416" i="1"/>
  <c r="F9649" i="1"/>
  <c r="G9649" i="1"/>
  <c r="H9649" i="1"/>
  <c r="F9071" i="1"/>
  <c r="G9071" i="1"/>
  <c r="H9071" i="1"/>
  <c r="F4417" i="1"/>
  <c r="G4417" i="1"/>
  <c r="H4417" i="1"/>
  <c r="F326" i="1"/>
  <c r="G326" i="1"/>
  <c r="H326" i="1"/>
  <c r="F8462" i="1"/>
  <c r="G8462" i="1"/>
  <c r="H8462" i="1"/>
  <c r="F4418" i="1"/>
  <c r="G4418" i="1"/>
  <c r="H4418" i="1"/>
  <c r="F4419" i="1"/>
  <c r="G4419" i="1"/>
  <c r="H4419" i="1"/>
  <c r="F7230" i="1"/>
  <c r="G7230" i="1"/>
  <c r="H7230" i="1"/>
  <c r="F4420" i="1"/>
  <c r="G4420" i="1"/>
  <c r="H4420" i="1"/>
  <c r="F4421" i="1"/>
  <c r="G4421" i="1"/>
  <c r="H4421" i="1"/>
  <c r="F4422" i="1"/>
  <c r="G4422" i="1"/>
  <c r="H4422" i="1"/>
  <c r="F10582" i="1"/>
  <c r="G10582" i="1"/>
  <c r="H10582" i="1"/>
  <c r="F8463" i="1"/>
  <c r="G8463" i="1"/>
  <c r="H8463" i="1"/>
  <c r="F4423" i="1"/>
  <c r="G4423" i="1"/>
  <c r="H4423" i="1"/>
  <c r="F8464" i="1"/>
  <c r="G8464" i="1"/>
  <c r="H8464" i="1"/>
  <c r="F4424" i="1"/>
  <c r="G4424" i="1"/>
  <c r="H4424" i="1"/>
  <c r="F6138" i="1"/>
  <c r="G6138" i="1"/>
  <c r="H6138" i="1"/>
  <c r="F7231" i="1"/>
  <c r="G7231" i="1"/>
  <c r="H7231" i="1"/>
  <c r="F5903" i="1"/>
  <c r="G5903" i="1"/>
  <c r="H5903" i="1"/>
  <c r="F7695" i="1"/>
  <c r="G7695" i="1"/>
  <c r="H7695" i="1"/>
  <c r="F4425" i="1"/>
  <c r="G4425" i="1"/>
  <c r="H4425" i="1"/>
  <c r="F10147" i="1"/>
  <c r="G10147" i="1"/>
  <c r="H10147" i="1"/>
  <c r="F4426" i="1"/>
  <c r="G4426" i="1"/>
  <c r="H4426" i="1"/>
  <c r="F4427" i="1"/>
  <c r="G4427" i="1"/>
  <c r="H4427" i="1"/>
  <c r="F4428" i="1"/>
  <c r="G4428" i="1"/>
  <c r="H4428" i="1"/>
  <c r="F12144" i="1"/>
  <c r="G12144" i="1"/>
  <c r="H12144" i="1"/>
  <c r="F4429" i="1"/>
  <c r="G4429" i="1"/>
  <c r="H4429" i="1"/>
  <c r="F4430" i="1"/>
  <c r="G4430" i="1"/>
  <c r="H4430" i="1"/>
  <c r="F4431" i="1"/>
  <c r="G4431" i="1"/>
  <c r="H4431" i="1"/>
  <c r="F8640" i="1"/>
  <c r="G8640" i="1"/>
  <c r="H8640" i="1"/>
  <c r="F4432" i="1"/>
  <c r="G4432" i="1"/>
  <c r="H4432" i="1"/>
  <c r="F4433" i="1"/>
  <c r="G4433" i="1"/>
  <c r="H4433" i="1"/>
  <c r="F4434" i="1"/>
  <c r="G4434" i="1"/>
  <c r="H4434" i="1"/>
  <c r="F4435" i="1"/>
  <c r="G4435" i="1"/>
  <c r="H4435" i="1"/>
  <c r="F4436" i="1"/>
  <c r="G4436" i="1"/>
  <c r="H4436" i="1"/>
  <c r="F1198" i="1"/>
  <c r="G1198" i="1"/>
  <c r="H1198" i="1"/>
  <c r="F4437" i="1"/>
  <c r="G4437" i="1"/>
  <c r="H4437" i="1"/>
  <c r="F4438" i="1"/>
  <c r="G4438" i="1"/>
  <c r="H4438" i="1"/>
  <c r="F7232" i="1"/>
  <c r="G7232" i="1"/>
  <c r="H7232" i="1"/>
  <c r="F10428" i="1"/>
  <c r="G10428" i="1"/>
  <c r="H10428" i="1"/>
  <c r="F12194" i="1"/>
  <c r="G12194" i="1"/>
  <c r="H12194" i="1"/>
  <c r="F9244" i="1"/>
  <c r="G9244" i="1"/>
  <c r="H9244" i="1"/>
  <c r="F556" i="1"/>
  <c r="G556" i="1"/>
  <c r="H556" i="1"/>
  <c r="F11224" i="1"/>
  <c r="G11224" i="1"/>
  <c r="H11224" i="1"/>
  <c r="F10479" i="1"/>
  <c r="G10479" i="1"/>
  <c r="H10479" i="1"/>
  <c r="F9016" i="1"/>
  <c r="G9016" i="1"/>
  <c r="H9016" i="1"/>
  <c r="F9675" i="1"/>
  <c r="G9675" i="1"/>
  <c r="H9675" i="1"/>
  <c r="F8465" i="1"/>
  <c r="G8465" i="1"/>
  <c r="H8465" i="1"/>
  <c r="F4439" i="1"/>
  <c r="G4439" i="1"/>
  <c r="H4439" i="1"/>
  <c r="F1199" i="1"/>
  <c r="G1199" i="1"/>
  <c r="H1199" i="1"/>
  <c r="F8466" i="1"/>
  <c r="G8466" i="1"/>
  <c r="H8466" i="1"/>
  <c r="F12183" i="1"/>
  <c r="G12183" i="1"/>
  <c r="H12183" i="1"/>
  <c r="F1200" i="1"/>
  <c r="G1200" i="1"/>
  <c r="H1200" i="1"/>
  <c r="F4440" i="1"/>
  <c r="G4440" i="1"/>
  <c r="H4440" i="1"/>
  <c r="F4441" i="1"/>
  <c r="G4441" i="1"/>
  <c r="H4441" i="1"/>
  <c r="F4442" i="1"/>
  <c r="G4442" i="1"/>
  <c r="H4442" i="1"/>
  <c r="F5654" i="1"/>
  <c r="G5654" i="1"/>
  <c r="H5654" i="1"/>
  <c r="F4443" i="1"/>
  <c r="G4443" i="1"/>
  <c r="H4443" i="1"/>
  <c r="F7233" i="1"/>
  <c r="G7233" i="1"/>
  <c r="H7233" i="1"/>
  <c r="F8467" i="1"/>
  <c r="G8467" i="1"/>
  <c r="H8467" i="1"/>
  <c r="F4444" i="1"/>
  <c r="G4444" i="1"/>
  <c r="H4444" i="1"/>
  <c r="F7234" i="1"/>
  <c r="G7234" i="1"/>
  <c r="H7234" i="1"/>
  <c r="F4445" i="1"/>
  <c r="G4445" i="1"/>
  <c r="H4445" i="1"/>
  <c r="F5904" i="1"/>
  <c r="G5904" i="1"/>
  <c r="H5904" i="1"/>
  <c r="F4446" i="1"/>
  <c r="G4446" i="1"/>
  <c r="H4446" i="1"/>
  <c r="F11179" i="1"/>
  <c r="G11179" i="1"/>
  <c r="H11179" i="1"/>
  <c r="F7235" i="1"/>
  <c r="G7235" i="1"/>
  <c r="H7235" i="1"/>
  <c r="F150" i="1"/>
  <c r="G150" i="1"/>
  <c r="H150" i="1"/>
  <c r="F41" i="1"/>
  <c r="G41" i="1"/>
  <c r="H41" i="1"/>
  <c r="F7236" i="1"/>
  <c r="G7236" i="1"/>
  <c r="H7236" i="1"/>
  <c r="F10446" i="1"/>
  <c r="G10446" i="1"/>
  <c r="H10446" i="1"/>
  <c r="F4447" i="1"/>
  <c r="G4447" i="1"/>
  <c r="H4447" i="1"/>
  <c r="F10816" i="1"/>
  <c r="G10816" i="1"/>
  <c r="H10816" i="1"/>
  <c r="F4448" i="1"/>
  <c r="G4448" i="1"/>
  <c r="H4448" i="1"/>
  <c r="F11609" i="1"/>
  <c r="G11609" i="1"/>
  <c r="H11609" i="1"/>
  <c r="F10874" i="1"/>
  <c r="G10874" i="1"/>
  <c r="H10874" i="1"/>
  <c r="F9613" i="1"/>
  <c r="G9613" i="1"/>
  <c r="H9613" i="1"/>
  <c r="F7237" i="1"/>
  <c r="G7237" i="1"/>
  <c r="H7237" i="1"/>
  <c r="F9344" i="1"/>
  <c r="G9344" i="1"/>
  <c r="H9344" i="1"/>
  <c r="F4449" i="1"/>
  <c r="G4449" i="1"/>
  <c r="H4449" i="1"/>
  <c r="F12147" i="1"/>
  <c r="G12147" i="1"/>
  <c r="H12147" i="1"/>
  <c r="F4450" i="1"/>
  <c r="G4450" i="1"/>
  <c r="H4450" i="1"/>
  <c r="F7238" i="1"/>
  <c r="G7238" i="1"/>
  <c r="H7238" i="1"/>
  <c r="F4451" i="1"/>
  <c r="G4451" i="1"/>
  <c r="H4451" i="1"/>
  <c r="F4452" i="1"/>
  <c r="G4452" i="1"/>
  <c r="H4452" i="1"/>
  <c r="F1201" i="1"/>
  <c r="G1201" i="1"/>
  <c r="H1201" i="1"/>
  <c r="F12193" i="1"/>
  <c r="G12193" i="1"/>
  <c r="H12193" i="1"/>
  <c r="F9437" i="1"/>
  <c r="G9437" i="1"/>
  <c r="H9437" i="1"/>
  <c r="F7239" i="1"/>
  <c r="G7239" i="1"/>
  <c r="H7239" i="1"/>
  <c r="F4453" i="1"/>
  <c r="G4453" i="1"/>
  <c r="H4453" i="1"/>
  <c r="F4454" i="1"/>
  <c r="G4454" i="1"/>
  <c r="H4454" i="1"/>
  <c r="F12126" i="1"/>
  <c r="G12126" i="1"/>
  <c r="H12126" i="1"/>
  <c r="F7240" i="1"/>
  <c r="G7240" i="1"/>
  <c r="H7240" i="1"/>
  <c r="F8721" i="1"/>
  <c r="G8721" i="1"/>
  <c r="H8721" i="1"/>
  <c r="F9795" i="1"/>
  <c r="G9795" i="1"/>
  <c r="H9795" i="1"/>
  <c r="F10230" i="1"/>
  <c r="G10230" i="1"/>
  <c r="H10230" i="1"/>
  <c r="F5905" i="1"/>
  <c r="G5905" i="1"/>
  <c r="H5905" i="1"/>
  <c r="F4455" i="1"/>
  <c r="G4455" i="1"/>
  <c r="H4455" i="1"/>
  <c r="F7241" i="1"/>
  <c r="G7241" i="1"/>
  <c r="H7241" i="1"/>
  <c r="F1202" i="1"/>
  <c r="G1202" i="1"/>
  <c r="H1202" i="1"/>
  <c r="F12211" i="1"/>
  <c r="G12211" i="1"/>
  <c r="H12211" i="1"/>
  <c r="F4456" i="1"/>
  <c r="G4456" i="1"/>
  <c r="H4456" i="1"/>
  <c r="F4457" i="1"/>
  <c r="G4457" i="1"/>
  <c r="H4457" i="1"/>
  <c r="F7242" i="1"/>
  <c r="G7242" i="1"/>
  <c r="H7242" i="1"/>
  <c r="F6044" i="1"/>
  <c r="G6044" i="1"/>
  <c r="H6044" i="1"/>
  <c r="F8757" i="1"/>
  <c r="G8757" i="1"/>
  <c r="H8757" i="1"/>
  <c r="F8778" i="1"/>
  <c r="G8778" i="1"/>
  <c r="H8778" i="1"/>
  <c r="F10853" i="1"/>
  <c r="G10853" i="1"/>
  <c r="H10853" i="1"/>
  <c r="F4458" i="1"/>
  <c r="G4458" i="1"/>
  <c r="H4458" i="1"/>
  <c r="F10231" i="1"/>
  <c r="G10231" i="1"/>
  <c r="H10231" i="1"/>
  <c r="F4459" i="1"/>
  <c r="G4459" i="1"/>
  <c r="H4459" i="1"/>
  <c r="F5618" i="1"/>
  <c r="G5618" i="1"/>
  <c r="H5618" i="1"/>
  <c r="F12329" i="1"/>
  <c r="G12329" i="1"/>
  <c r="H12329" i="1"/>
  <c r="F12134" i="1"/>
  <c r="G12134" i="1"/>
  <c r="H12134" i="1"/>
  <c r="F4460" i="1"/>
  <c r="G4460" i="1"/>
  <c r="H4460" i="1"/>
  <c r="F4461" i="1"/>
  <c r="G4461" i="1"/>
  <c r="H4461" i="1"/>
  <c r="F5906" i="1"/>
  <c r="G5906" i="1"/>
  <c r="H5906" i="1"/>
  <c r="F11398" i="1"/>
  <c r="G11398" i="1"/>
  <c r="H11398" i="1"/>
  <c r="F8848" i="1"/>
  <c r="G8848" i="1"/>
  <c r="H8848" i="1"/>
  <c r="F4462" i="1"/>
  <c r="G4462" i="1"/>
  <c r="H4462" i="1"/>
  <c r="F4463" i="1"/>
  <c r="G4463" i="1"/>
  <c r="H4463" i="1"/>
  <c r="F11168" i="1"/>
  <c r="G11168" i="1"/>
  <c r="H11168" i="1"/>
  <c r="F557" i="1"/>
  <c r="G557" i="1"/>
  <c r="H557" i="1"/>
  <c r="F9517" i="1"/>
  <c r="G9517" i="1"/>
  <c r="H9517" i="1"/>
  <c r="F5984" i="1"/>
  <c r="G5984" i="1"/>
  <c r="H5984" i="1"/>
  <c r="F4464" i="1"/>
  <c r="G4464" i="1"/>
  <c r="H4464" i="1"/>
  <c r="F12002" i="1"/>
  <c r="G12002" i="1"/>
  <c r="H12002" i="1"/>
  <c r="F4465" i="1"/>
  <c r="G4465" i="1"/>
  <c r="H4465" i="1"/>
  <c r="F7926" i="1"/>
  <c r="G7926" i="1"/>
  <c r="H7926" i="1"/>
  <c r="F8030" i="1"/>
  <c r="G8030" i="1"/>
  <c r="H8030" i="1"/>
  <c r="F558" i="1"/>
  <c r="G558" i="1"/>
  <c r="H558" i="1"/>
  <c r="F7243" i="1"/>
  <c r="G7243" i="1"/>
  <c r="H7243" i="1"/>
  <c r="F4466" i="1"/>
  <c r="G4466" i="1"/>
  <c r="H4466" i="1"/>
  <c r="F10157" i="1"/>
  <c r="G10157" i="1"/>
  <c r="H10157" i="1"/>
  <c r="F11102" i="1"/>
  <c r="G11102" i="1"/>
  <c r="H11102" i="1"/>
  <c r="F7244" i="1"/>
  <c r="G7244" i="1"/>
  <c r="H7244" i="1"/>
  <c r="F7245" i="1"/>
  <c r="G7245" i="1"/>
  <c r="H7245" i="1"/>
  <c r="F7246" i="1"/>
  <c r="G7246" i="1"/>
  <c r="H7246" i="1"/>
  <c r="F4467" i="1"/>
  <c r="G4467" i="1"/>
  <c r="H4467" i="1"/>
  <c r="F10980" i="1"/>
  <c r="G10980" i="1"/>
  <c r="H10980" i="1"/>
  <c r="F4468" i="1"/>
  <c r="G4468" i="1"/>
  <c r="H4468" i="1"/>
  <c r="F4469" i="1"/>
  <c r="G4469" i="1"/>
  <c r="H4469" i="1"/>
  <c r="F11395" i="1"/>
  <c r="G11395" i="1"/>
  <c r="H11395" i="1"/>
  <c r="F12113" i="1"/>
  <c r="G12113" i="1"/>
  <c r="H12113" i="1"/>
  <c r="F7247" i="1"/>
  <c r="G7247" i="1"/>
  <c r="H7247" i="1"/>
  <c r="F11754" i="1"/>
  <c r="G11754" i="1"/>
  <c r="H11754" i="1"/>
  <c r="F4470" i="1"/>
  <c r="G4470" i="1"/>
  <c r="H4470" i="1"/>
  <c r="F4471" i="1"/>
  <c r="G4471" i="1"/>
  <c r="H4471" i="1"/>
  <c r="F4472" i="1"/>
  <c r="G4472" i="1"/>
  <c r="H4472" i="1"/>
  <c r="F10606" i="1"/>
  <c r="G10606" i="1"/>
  <c r="H10606" i="1"/>
  <c r="F4473" i="1"/>
  <c r="G4473" i="1"/>
  <c r="H4473" i="1"/>
  <c r="F7248" i="1"/>
  <c r="G7248" i="1"/>
  <c r="H7248" i="1"/>
  <c r="F7249" i="1"/>
  <c r="G7249" i="1"/>
  <c r="H7249" i="1"/>
  <c r="F4474" i="1"/>
  <c r="G4474" i="1"/>
  <c r="H4474" i="1"/>
  <c r="F7250" i="1"/>
  <c r="G7250" i="1"/>
  <c r="H7250" i="1"/>
  <c r="F10498" i="1"/>
  <c r="G10498" i="1"/>
  <c r="H10498" i="1"/>
  <c r="F8679" i="1"/>
  <c r="G8679" i="1"/>
  <c r="H8679" i="1"/>
  <c r="F7251" i="1"/>
  <c r="G7251" i="1"/>
  <c r="H7251" i="1"/>
  <c r="F4475" i="1"/>
  <c r="G4475" i="1"/>
  <c r="H4475" i="1"/>
  <c r="F9940" i="1"/>
  <c r="G9940" i="1"/>
  <c r="H9940" i="1"/>
  <c r="F10345" i="1"/>
  <c r="G10345" i="1"/>
  <c r="H10345" i="1"/>
  <c r="F1203" i="1"/>
  <c r="G1203" i="1"/>
  <c r="H1203" i="1"/>
  <c r="F4476" i="1"/>
  <c r="G4476" i="1"/>
  <c r="H4476" i="1"/>
  <c r="F7252" i="1"/>
  <c r="G7252" i="1"/>
  <c r="H7252" i="1"/>
  <c r="F5554" i="1"/>
  <c r="G5554" i="1"/>
  <c r="H5554" i="1"/>
  <c r="F9796" i="1"/>
  <c r="G9796" i="1"/>
  <c r="H9796" i="1"/>
  <c r="F559" i="1"/>
  <c r="G559" i="1"/>
  <c r="H559" i="1"/>
  <c r="F5491" i="1"/>
  <c r="G5491" i="1"/>
  <c r="H5491" i="1"/>
  <c r="F7253" i="1"/>
  <c r="G7253" i="1"/>
  <c r="H7253" i="1"/>
  <c r="F11621" i="1"/>
  <c r="G11621" i="1"/>
  <c r="H11621" i="1"/>
  <c r="F6073" i="1"/>
  <c r="G6073" i="1"/>
  <c r="H6073" i="1"/>
  <c r="F8468" i="1"/>
  <c r="G8468" i="1"/>
  <c r="H8468" i="1"/>
  <c r="F4477" i="1"/>
  <c r="G4477" i="1"/>
  <c r="H4477" i="1"/>
  <c r="F7662" i="1"/>
  <c r="G7662" i="1"/>
  <c r="H7662" i="1"/>
  <c r="F8469" i="1"/>
  <c r="G8469" i="1"/>
  <c r="H8469" i="1"/>
  <c r="F11811" i="1"/>
  <c r="G11811" i="1"/>
  <c r="H11811" i="1"/>
  <c r="F4478" i="1"/>
  <c r="G4478" i="1"/>
  <c r="H4478" i="1"/>
  <c r="F7254" i="1"/>
  <c r="G7254" i="1"/>
  <c r="H7254" i="1"/>
  <c r="F5907" i="1"/>
  <c r="G5907" i="1"/>
  <c r="H5907" i="1"/>
  <c r="F10060" i="1"/>
  <c r="G10060" i="1"/>
  <c r="H10060" i="1"/>
  <c r="F4479" i="1"/>
  <c r="G4479" i="1"/>
  <c r="H4479" i="1"/>
  <c r="F560" i="1"/>
  <c r="G560" i="1"/>
  <c r="H560" i="1"/>
  <c r="F327" i="1"/>
  <c r="G327" i="1"/>
  <c r="H327" i="1"/>
  <c r="F561" i="1"/>
  <c r="G561" i="1"/>
  <c r="H561" i="1"/>
  <c r="F4480" i="1"/>
  <c r="G4480" i="1"/>
  <c r="H4480" i="1"/>
  <c r="F7749" i="1"/>
  <c r="G7749" i="1"/>
  <c r="H7749" i="1"/>
  <c r="F7255" i="1"/>
  <c r="G7255" i="1"/>
  <c r="H7255" i="1"/>
  <c r="F4481" i="1"/>
  <c r="G4481" i="1"/>
  <c r="H4481" i="1"/>
  <c r="F5619" i="1"/>
  <c r="G5619" i="1"/>
  <c r="H5619" i="1"/>
  <c r="F4482" i="1"/>
  <c r="G4482" i="1"/>
  <c r="H4482" i="1"/>
  <c r="F11216" i="1"/>
  <c r="G11216" i="1"/>
  <c r="H11216" i="1"/>
  <c r="F4483" i="1"/>
  <c r="G4483" i="1"/>
  <c r="H4483" i="1"/>
  <c r="F12096" i="1"/>
  <c r="G12096" i="1"/>
  <c r="H12096" i="1"/>
  <c r="F11131" i="1"/>
  <c r="G11131" i="1"/>
  <c r="H11131" i="1"/>
  <c r="F5908" i="1"/>
  <c r="G5908" i="1"/>
  <c r="H5908" i="1"/>
  <c r="F7256" i="1"/>
  <c r="G7256" i="1"/>
  <c r="H7256" i="1"/>
  <c r="F9840" i="1"/>
  <c r="G9840" i="1"/>
  <c r="H9840" i="1"/>
  <c r="F4484" i="1"/>
  <c r="G4484" i="1"/>
  <c r="H4484" i="1"/>
  <c r="F1204" i="1"/>
  <c r="G1204" i="1"/>
  <c r="H1204" i="1"/>
  <c r="F4485" i="1"/>
  <c r="G4485" i="1"/>
  <c r="H4485" i="1"/>
  <c r="F7257" i="1"/>
  <c r="G7257" i="1"/>
  <c r="H7257" i="1"/>
  <c r="F562" i="1"/>
  <c r="G562" i="1"/>
  <c r="H562" i="1"/>
  <c r="F7258" i="1"/>
  <c r="G7258" i="1"/>
  <c r="H7258" i="1"/>
  <c r="F4486" i="1"/>
  <c r="G4486" i="1"/>
  <c r="H4486" i="1"/>
  <c r="F9627" i="1"/>
  <c r="G9627" i="1"/>
  <c r="H9627" i="1"/>
  <c r="F9245" i="1"/>
  <c r="G9245" i="1"/>
  <c r="H9245" i="1"/>
  <c r="F4487" i="1"/>
  <c r="G4487" i="1"/>
  <c r="H4487" i="1"/>
  <c r="F7762" i="1"/>
  <c r="G7762" i="1"/>
  <c r="H7762" i="1"/>
  <c r="F10761" i="1"/>
  <c r="G10761" i="1"/>
  <c r="H10761" i="1"/>
  <c r="F8470" i="1"/>
  <c r="G8470" i="1"/>
  <c r="H8470" i="1"/>
  <c r="F4488" i="1"/>
  <c r="G4488" i="1"/>
  <c r="H4488" i="1"/>
  <c r="F4489" i="1"/>
  <c r="G4489" i="1"/>
  <c r="H4489" i="1"/>
  <c r="F4490" i="1"/>
  <c r="G4490" i="1"/>
  <c r="H4490" i="1"/>
  <c r="F7259" i="1"/>
  <c r="G7259" i="1"/>
  <c r="H7259" i="1"/>
  <c r="F4491" i="1"/>
  <c r="G4491" i="1"/>
  <c r="H4491" i="1"/>
  <c r="F11782" i="1"/>
  <c r="G11782" i="1"/>
  <c r="H11782" i="1"/>
  <c r="F4492" i="1"/>
  <c r="G4492" i="1"/>
  <c r="H4492" i="1"/>
  <c r="F10148" i="1"/>
  <c r="G10148" i="1"/>
  <c r="H10148" i="1"/>
  <c r="F4493" i="1"/>
  <c r="G4493" i="1"/>
  <c r="H4493" i="1"/>
  <c r="F4494" i="1"/>
  <c r="G4494" i="1"/>
  <c r="H4494" i="1"/>
  <c r="F9459" i="1"/>
  <c r="G9459" i="1"/>
  <c r="H9459" i="1"/>
  <c r="F8471" i="1"/>
  <c r="G8471" i="1"/>
  <c r="H8471" i="1"/>
  <c r="F7927" i="1"/>
  <c r="G7927" i="1"/>
  <c r="H7927" i="1"/>
  <c r="F10232" i="1"/>
  <c r="G10232" i="1"/>
  <c r="H10232" i="1"/>
  <c r="F7722" i="1"/>
  <c r="G7722" i="1"/>
  <c r="H7722" i="1"/>
  <c r="F4495" i="1"/>
  <c r="G4495" i="1"/>
  <c r="H4495" i="1"/>
  <c r="F5909" i="1"/>
  <c r="G5909" i="1"/>
  <c r="H5909" i="1"/>
  <c r="F1205" i="1"/>
  <c r="G1205" i="1"/>
  <c r="H1205" i="1"/>
  <c r="F8472" i="1"/>
  <c r="G8472" i="1"/>
  <c r="H8472" i="1"/>
  <c r="F4496" i="1"/>
  <c r="G4496" i="1"/>
  <c r="H4496" i="1"/>
  <c r="F4497" i="1"/>
  <c r="G4497" i="1"/>
  <c r="H4497" i="1"/>
  <c r="F7260" i="1"/>
  <c r="G7260" i="1"/>
  <c r="H7260" i="1"/>
  <c r="F4498" i="1"/>
  <c r="G4498" i="1"/>
  <c r="H4498" i="1"/>
  <c r="F4499" i="1"/>
  <c r="G4499" i="1"/>
  <c r="H4499" i="1"/>
  <c r="F4500" i="1"/>
  <c r="G4500" i="1"/>
  <c r="H4500" i="1"/>
  <c r="F8829" i="1"/>
  <c r="G8829" i="1"/>
  <c r="H8829" i="1"/>
  <c r="F1206" i="1"/>
  <c r="G1206" i="1"/>
  <c r="H1206" i="1"/>
  <c r="F4501" i="1"/>
  <c r="G4501" i="1"/>
  <c r="H4501" i="1"/>
  <c r="F7261" i="1"/>
  <c r="G7261" i="1"/>
  <c r="H7261" i="1"/>
  <c r="F4502" i="1"/>
  <c r="G4502" i="1"/>
  <c r="H4502" i="1"/>
  <c r="F563" i="1"/>
  <c r="G563" i="1"/>
  <c r="H563" i="1"/>
  <c r="F8896" i="1"/>
  <c r="G8896" i="1"/>
  <c r="H8896" i="1"/>
  <c r="F7928" i="1"/>
  <c r="G7928" i="1"/>
  <c r="H7928" i="1"/>
  <c r="F11925" i="1"/>
  <c r="G11925" i="1"/>
  <c r="H11925" i="1"/>
  <c r="F4503" i="1"/>
  <c r="G4503" i="1"/>
  <c r="H4503" i="1"/>
  <c r="F9395" i="1"/>
  <c r="G9395" i="1"/>
  <c r="H9395" i="1"/>
  <c r="F4504" i="1"/>
  <c r="G4504" i="1"/>
  <c r="H4504" i="1"/>
  <c r="F1207" i="1"/>
  <c r="G1207" i="1"/>
  <c r="H1207" i="1"/>
  <c r="F4505" i="1"/>
  <c r="G4505" i="1"/>
  <c r="H4505" i="1"/>
  <c r="F4506" i="1"/>
  <c r="G4506" i="1"/>
  <c r="H4506" i="1"/>
  <c r="F4507" i="1"/>
  <c r="G4507" i="1"/>
  <c r="H4507" i="1"/>
  <c r="F8700" i="1"/>
  <c r="G8700" i="1"/>
  <c r="H8700" i="1"/>
  <c r="F4508" i="1"/>
  <c r="G4508" i="1"/>
  <c r="H4508" i="1"/>
  <c r="F4509" i="1"/>
  <c r="G4509" i="1"/>
  <c r="H4509" i="1"/>
  <c r="F1208" i="1"/>
  <c r="G1208" i="1"/>
  <c r="H1208" i="1"/>
  <c r="F6221" i="1"/>
  <c r="G6221" i="1"/>
  <c r="H6221" i="1"/>
  <c r="F10858" i="1"/>
  <c r="G10858" i="1"/>
  <c r="H10858" i="1"/>
  <c r="F4510" i="1"/>
  <c r="G4510" i="1"/>
  <c r="H4510" i="1"/>
  <c r="F8473" i="1"/>
  <c r="G8473" i="1"/>
  <c r="H8473" i="1"/>
  <c r="F4511" i="1"/>
  <c r="G4511" i="1"/>
  <c r="H4511" i="1"/>
  <c r="F10306" i="1"/>
  <c r="G10306" i="1"/>
  <c r="H10306" i="1"/>
  <c r="F4512" i="1"/>
  <c r="G4512" i="1"/>
  <c r="H4512" i="1"/>
  <c r="F564" i="1"/>
  <c r="G564" i="1"/>
  <c r="H564" i="1"/>
  <c r="F8031" i="1"/>
  <c r="G8031" i="1"/>
  <c r="H8031" i="1"/>
  <c r="F11035" i="1"/>
  <c r="G11035" i="1"/>
  <c r="H11035" i="1"/>
  <c r="F8073" i="1"/>
  <c r="G8073" i="1"/>
  <c r="H8073" i="1"/>
  <c r="F4513" i="1"/>
  <c r="G4513" i="1"/>
  <c r="H4513" i="1"/>
  <c r="F12051" i="1"/>
  <c r="G12051" i="1"/>
  <c r="H12051" i="1"/>
  <c r="F4514" i="1"/>
  <c r="G4514" i="1"/>
  <c r="H4514" i="1"/>
  <c r="F4515" i="1"/>
  <c r="G4515" i="1"/>
  <c r="H4515" i="1"/>
  <c r="F10409" i="1"/>
  <c r="G10409" i="1"/>
  <c r="H10409" i="1"/>
  <c r="F1209" i="1"/>
  <c r="G1209" i="1"/>
  <c r="H1209" i="1"/>
  <c r="F4516" i="1"/>
  <c r="G4516" i="1"/>
  <c r="H4516" i="1"/>
  <c r="F11298" i="1"/>
  <c r="G11298" i="1"/>
  <c r="H11298" i="1"/>
  <c r="F1210" i="1"/>
  <c r="G1210" i="1"/>
  <c r="H1210" i="1"/>
  <c r="F4517" i="1"/>
  <c r="G4517" i="1"/>
  <c r="H4517" i="1"/>
  <c r="F4518" i="1"/>
  <c r="G4518" i="1"/>
  <c r="H4518" i="1"/>
  <c r="F8474" i="1"/>
  <c r="G8474" i="1"/>
  <c r="H8474" i="1"/>
  <c r="F11394" i="1"/>
  <c r="G11394" i="1"/>
  <c r="H11394" i="1"/>
  <c r="F12162" i="1"/>
  <c r="G12162" i="1"/>
  <c r="H12162" i="1"/>
  <c r="F4519" i="1"/>
  <c r="G4519" i="1"/>
  <c r="H4519" i="1"/>
  <c r="F5620" i="1"/>
  <c r="G5620" i="1"/>
  <c r="H5620" i="1"/>
  <c r="F565" i="1"/>
  <c r="G565" i="1"/>
  <c r="H565" i="1"/>
  <c r="F1211" i="1"/>
  <c r="G1211" i="1"/>
  <c r="H1211" i="1"/>
  <c r="F4520" i="1"/>
  <c r="G4520" i="1"/>
  <c r="H4520" i="1"/>
  <c r="F7262" i="1"/>
  <c r="G7262" i="1"/>
  <c r="H7262" i="1"/>
  <c r="F11997" i="1"/>
  <c r="G11997" i="1"/>
  <c r="H11997" i="1"/>
  <c r="F4521" i="1"/>
  <c r="G4521" i="1"/>
  <c r="H4521" i="1"/>
  <c r="F4522" i="1"/>
  <c r="G4522" i="1"/>
  <c r="H4522" i="1"/>
  <c r="F4523" i="1"/>
  <c r="G4523" i="1"/>
  <c r="H4523" i="1"/>
  <c r="F4524" i="1"/>
  <c r="G4524" i="1"/>
  <c r="H4524" i="1"/>
  <c r="F4525" i="1"/>
  <c r="G4525" i="1"/>
  <c r="H4525" i="1"/>
  <c r="F10392" i="1"/>
  <c r="G10392" i="1"/>
  <c r="H10392" i="1"/>
  <c r="F5656" i="1"/>
  <c r="G5656" i="1"/>
  <c r="H5656" i="1"/>
  <c r="F11607" i="1"/>
  <c r="G11607" i="1"/>
  <c r="H11607" i="1"/>
  <c r="F10346" i="1"/>
  <c r="G10346" i="1"/>
  <c r="H10346" i="1"/>
  <c r="F4526" i="1"/>
  <c r="G4526" i="1"/>
  <c r="H4526" i="1"/>
  <c r="F7750" i="1"/>
  <c r="G7750" i="1"/>
  <c r="H7750" i="1"/>
  <c r="F11947" i="1"/>
  <c r="G11947" i="1"/>
  <c r="H11947" i="1"/>
  <c r="F7263" i="1"/>
  <c r="G7263" i="1"/>
  <c r="H7263" i="1"/>
  <c r="F7929" i="1"/>
  <c r="G7929" i="1"/>
  <c r="H7929" i="1"/>
  <c r="F5910" i="1"/>
  <c r="G5910" i="1"/>
  <c r="H5910" i="1"/>
  <c r="F7930" i="1"/>
  <c r="G7930" i="1"/>
  <c r="H7930" i="1"/>
  <c r="F11094" i="1"/>
  <c r="G11094" i="1"/>
  <c r="H11094" i="1"/>
  <c r="F1212" i="1"/>
  <c r="G1212" i="1"/>
  <c r="H1212" i="1"/>
  <c r="F5621" i="1"/>
  <c r="G5621" i="1"/>
  <c r="H5621" i="1"/>
  <c r="F11924" i="1"/>
  <c r="G11924" i="1"/>
  <c r="H11924" i="1"/>
  <c r="F10297" i="1"/>
  <c r="G10297" i="1"/>
  <c r="H10297" i="1"/>
  <c r="F4527" i="1"/>
  <c r="G4527" i="1"/>
  <c r="H4527" i="1"/>
  <c r="F4528" i="1"/>
  <c r="G4528" i="1"/>
  <c r="H4528" i="1"/>
  <c r="F7264" i="1"/>
  <c r="G7264" i="1"/>
  <c r="H7264" i="1"/>
  <c r="F4529" i="1"/>
  <c r="G4529" i="1"/>
  <c r="H4529" i="1"/>
  <c r="F4530" i="1"/>
  <c r="G4530" i="1"/>
  <c r="H4530" i="1"/>
  <c r="F11596" i="1"/>
  <c r="G11596" i="1"/>
  <c r="H11596" i="1"/>
  <c r="F7265" i="1"/>
  <c r="G7265" i="1"/>
  <c r="H7265" i="1"/>
  <c r="F4531" i="1"/>
  <c r="G4531" i="1"/>
  <c r="H4531" i="1"/>
  <c r="F9797" i="1"/>
  <c r="G9797" i="1"/>
  <c r="H9797" i="1"/>
  <c r="F4532" i="1"/>
  <c r="G4532" i="1"/>
  <c r="H4532" i="1"/>
  <c r="F7266" i="1"/>
  <c r="G7266" i="1"/>
  <c r="H7266" i="1"/>
  <c r="F8827" i="1"/>
  <c r="G8827" i="1"/>
  <c r="H8827" i="1"/>
  <c r="F4533" i="1"/>
  <c r="G4533" i="1"/>
  <c r="H4533" i="1"/>
  <c r="F1213" i="1"/>
  <c r="G1213" i="1"/>
  <c r="H1213" i="1"/>
  <c r="F328" i="1"/>
  <c r="G328" i="1"/>
  <c r="H328" i="1"/>
  <c r="F8699" i="1"/>
  <c r="G8699" i="1"/>
  <c r="H8699" i="1"/>
  <c r="F4534" i="1"/>
  <c r="G4534" i="1"/>
  <c r="H4534" i="1"/>
  <c r="F4535" i="1"/>
  <c r="G4535" i="1"/>
  <c r="H4535" i="1"/>
  <c r="F10550" i="1"/>
  <c r="G10550" i="1"/>
  <c r="H10550" i="1"/>
  <c r="F4536" i="1"/>
  <c r="G4536" i="1"/>
  <c r="H4536" i="1"/>
  <c r="F35" i="1"/>
  <c r="G35" i="1"/>
  <c r="H35" i="1"/>
  <c r="F8475" i="1"/>
  <c r="G8475" i="1"/>
  <c r="H8475" i="1"/>
  <c r="F7267" i="1"/>
  <c r="G7267" i="1"/>
  <c r="H7267" i="1"/>
  <c r="F6222" i="1"/>
  <c r="G6222" i="1"/>
  <c r="H6222" i="1"/>
  <c r="F7268" i="1"/>
  <c r="G7268" i="1"/>
  <c r="H7268" i="1"/>
  <c r="F8476" i="1"/>
  <c r="G8476" i="1"/>
  <c r="H8476" i="1"/>
  <c r="F11581" i="1"/>
  <c r="G11581" i="1"/>
  <c r="H11581" i="1"/>
  <c r="F7700" i="1"/>
  <c r="G7700" i="1"/>
  <c r="H7700" i="1"/>
  <c r="F11438" i="1"/>
  <c r="G11438" i="1"/>
  <c r="H11438" i="1"/>
  <c r="F4537" i="1"/>
  <c r="G4537" i="1"/>
  <c r="H4537" i="1"/>
  <c r="F5911" i="1"/>
  <c r="G5911" i="1"/>
  <c r="H5911" i="1"/>
  <c r="F4538" i="1"/>
  <c r="G4538" i="1"/>
  <c r="H4538" i="1"/>
  <c r="F11522" i="1"/>
  <c r="G11522" i="1"/>
  <c r="H11522" i="1"/>
  <c r="F4539" i="1"/>
  <c r="G4539" i="1"/>
  <c r="H4539" i="1"/>
  <c r="F11175" i="1"/>
  <c r="G11175" i="1"/>
  <c r="H11175" i="1"/>
  <c r="F5912" i="1"/>
  <c r="G5912" i="1"/>
  <c r="H5912" i="1"/>
  <c r="F6223" i="1"/>
  <c r="G6223" i="1"/>
  <c r="H6223" i="1"/>
  <c r="F10659" i="1"/>
  <c r="G10659" i="1"/>
  <c r="H10659" i="1"/>
  <c r="F11669" i="1"/>
  <c r="G11669" i="1"/>
  <c r="H11669" i="1"/>
  <c r="F4540" i="1"/>
  <c r="G4540" i="1"/>
  <c r="H4540" i="1"/>
  <c r="F4541" i="1"/>
  <c r="G4541" i="1"/>
  <c r="H4541" i="1"/>
  <c r="F10616" i="1"/>
  <c r="G10616" i="1"/>
  <c r="H10616" i="1"/>
  <c r="F9246" i="1"/>
  <c r="G9246" i="1"/>
  <c r="H9246" i="1"/>
  <c r="F9798" i="1"/>
  <c r="G9798" i="1"/>
  <c r="H9798" i="1"/>
  <c r="F8477" i="1"/>
  <c r="G8477" i="1"/>
  <c r="H8477" i="1"/>
  <c r="F1214" i="1"/>
  <c r="G1214" i="1"/>
  <c r="H1214" i="1"/>
  <c r="F11109" i="1"/>
  <c r="G11109" i="1"/>
  <c r="H11109" i="1"/>
  <c r="F4542" i="1"/>
  <c r="G4542" i="1"/>
  <c r="H4542" i="1"/>
  <c r="F7269" i="1"/>
  <c r="G7269" i="1"/>
  <c r="H7269" i="1"/>
  <c r="F4543" i="1"/>
  <c r="G4543" i="1"/>
  <c r="H4543" i="1"/>
  <c r="F7270" i="1"/>
  <c r="G7270" i="1"/>
  <c r="H7270" i="1"/>
  <c r="F11722" i="1"/>
  <c r="G11722" i="1"/>
  <c r="H11722" i="1"/>
  <c r="F329" i="1"/>
  <c r="G329" i="1"/>
  <c r="H329" i="1"/>
  <c r="F4544" i="1"/>
  <c r="G4544" i="1"/>
  <c r="H4544" i="1"/>
  <c r="F4545" i="1"/>
  <c r="G4545" i="1"/>
  <c r="H4545" i="1"/>
  <c r="F7271" i="1"/>
  <c r="G7271" i="1"/>
  <c r="H7271" i="1"/>
  <c r="F566" i="1"/>
  <c r="G566" i="1"/>
  <c r="H566" i="1"/>
  <c r="F7272" i="1"/>
  <c r="G7272" i="1"/>
  <c r="H7272" i="1"/>
  <c r="F4546" i="1"/>
  <c r="G4546" i="1"/>
  <c r="H4546" i="1"/>
  <c r="F4547" i="1"/>
  <c r="G4547" i="1"/>
  <c r="H4547" i="1"/>
  <c r="F10813" i="1"/>
  <c r="G10813" i="1"/>
  <c r="H10813" i="1"/>
  <c r="F4548" i="1"/>
  <c r="G4548" i="1"/>
  <c r="H4548" i="1"/>
  <c r="F8478" i="1"/>
  <c r="G8478" i="1"/>
  <c r="H8478" i="1"/>
  <c r="F1215" i="1"/>
  <c r="G1215" i="1"/>
  <c r="H1215" i="1"/>
  <c r="F8479" i="1"/>
  <c r="G8479" i="1"/>
  <c r="H8479" i="1"/>
  <c r="F11571" i="1"/>
  <c r="G11571" i="1"/>
  <c r="H11571" i="1"/>
  <c r="F4549" i="1"/>
  <c r="G4549" i="1"/>
  <c r="H4549" i="1"/>
  <c r="F4550" i="1"/>
  <c r="G4550" i="1"/>
  <c r="H4550" i="1"/>
  <c r="F10051" i="1"/>
  <c r="G10051" i="1"/>
  <c r="H10051" i="1"/>
  <c r="F11114" i="1"/>
  <c r="G11114" i="1"/>
  <c r="H11114" i="1"/>
  <c r="F8480" i="1"/>
  <c r="G8480" i="1"/>
  <c r="H8480" i="1"/>
  <c r="F4551" i="1"/>
  <c r="G4551" i="1"/>
  <c r="H4551" i="1"/>
  <c r="F7273" i="1"/>
  <c r="G7273" i="1"/>
  <c r="H7273" i="1"/>
  <c r="F10052" i="1"/>
  <c r="G10052" i="1"/>
  <c r="H10052" i="1"/>
  <c r="F330" i="1"/>
  <c r="G330" i="1"/>
  <c r="H330" i="1"/>
  <c r="F11750" i="1"/>
  <c r="G11750" i="1"/>
  <c r="H11750" i="1"/>
  <c r="F4552" i="1"/>
  <c r="G4552" i="1"/>
  <c r="H4552" i="1"/>
  <c r="F8481" i="1"/>
  <c r="G8481" i="1"/>
  <c r="H8481" i="1"/>
  <c r="F7274" i="1"/>
  <c r="G7274" i="1"/>
  <c r="H7274" i="1"/>
  <c r="F11939" i="1"/>
  <c r="G11939" i="1"/>
  <c r="H11939" i="1"/>
  <c r="F10143" i="1"/>
  <c r="G10143" i="1"/>
  <c r="H10143" i="1"/>
  <c r="F11296" i="1"/>
  <c r="G11296" i="1"/>
  <c r="H11296" i="1"/>
  <c r="F11059" i="1"/>
  <c r="G11059" i="1"/>
  <c r="H11059" i="1"/>
  <c r="F567" i="1"/>
  <c r="G567" i="1"/>
  <c r="H567" i="1"/>
  <c r="F12330" i="1"/>
  <c r="G12330" i="1"/>
  <c r="H12330" i="1"/>
  <c r="F1216" i="1"/>
  <c r="G1216" i="1"/>
  <c r="H1216" i="1"/>
  <c r="F4553" i="1"/>
  <c r="G4553" i="1"/>
  <c r="H4553" i="1"/>
  <c r="F4554" i="1"/>
  <c r="G4554" i="1"/>
  <c r="H4554" i="1"/>
  <c r="F4555" i="1"/>
  <c r="G4555" i="1"/>
  <c r="H4555" i="1"/>
  <c r="F4556" i="1"/>
  <c r="G4556" i="1"/>
  <c r="H4556" i="1"/>
  <c r="F10233" i="1"/>
  <c r="G10233" i="1"/>
  <c r="H10233" i="1"/>
  <c r="F4557" i="1"/>
  <c r="G4557" i="1"/>
  <c r="H4557" i="1"/>
  <c r="F8482" i="1"/>
  <c r="G8482" i="1"/>
  <c r="H8482" i="1"/>
  <c r="F4558" i="1"/>
  <c r="G4558" i="1"/>
  <c r="H4558" i="1"/>
  <c r="F7275" i="1"/>
  <c r="G7275" i="1"/>
  <c r="H7275" i="1"/>
  <c r="F1217" i="1"/>
  <c r="G1217" i="1"/>
  <c r="H1217" i="1"/>
  <c r="F8032" i="1"/>
  <c r="G8032" i="1"/>
  <c r="H8032" i="1"/>
  <c r="F4559" i="1"/>
  <c r="G4559" i="1"/>
  <c r="H4559" i="1"/>
  <c r="F6224" i="1"/>
  <c r="G6224" i="1"/>
  <c r="H6224" i="1"/>
  <c r="F7276" i="1"/>
  <c r="G7276" i="1"/>
  <c r="H7276" i="1"/>
  <c r="F4560" i="1"/>
  <c r="G4560" i="1"/>
  <c r="H4560" i="1"/>
  <c r="F11568" i="1"/>
  <c r="G11568" i="1"/>
  <c r="H11568" i="1"/>
  <c r="F10903" i="1"/>
  <c r="G10903" i="1"/>
  <c r="H10903" i="1"/>
  <c r="F11945" i="1"/>
  <c r="G11945" i="1"/>
  <c r="H11945" i="1"/>
  <c r="F10925" i="1"/>
  <c r="G10925" i="1"/>
  <c r="H10925" i="1"/>
  <c r="F7931" i="1"/>
  <c r="G7931" i="1"/>
  <c r="H7931" i="1"/>
  <c r="F7932" i="1"/>
  <c r="G7932" i="1"/>
  <c r="H7932" i="1"/>
  <c r="F8820" i="1"/>
  <c r="G8820" i="1"/>
  <c r="H8820" i="1"/>
  <c r="F10429" i="1"/>
  <c r="G10429" i="1"/>
  <c r="H10429" i="1"/>
  <c r="F4561" i="1"/>
  <c r="G4561" i="1"/>
  <c r="H4561" i="1"/>
  <c r="F9417" i="1"/>
  <c r="G9417" i="1"/>
  <c r="H9417" i="1"/>
  <c r="F6225" i="1"/>
  <c r="G6225" i="1"/>
  <c r="H6225" i="1"/>
  <c r="F4562" i="1"/>
  <c r="G4562" i="1"/>
  <c r="H4562" i="1"/>
  <c r="F9841" i="1"/>
  <c r="G9841" i="1"/>
  <c r="H9841" i="1"/>
  <c r="F216" i="1"/>
  <c r="G216" i="1"/>
  <c r="H216" i="1"/>
  <c r="F4563" i="1"/>
  <c r="G4563" i="1"/>
  <c r="H4563" i="1"/>
  <c r="F4564" i="1"/>
  <c r="G4564" i="1"/>
  <c r="H4564" i="1"/>
  <c r="F4565" i="1"/>
  <c r="G4565" i="1"/>
  <c r="H4565" i="1"/>
  <c r="F4566" i="1"/>
  <c r="G4566" i="1"/>
  <c r="H4566" i="1"/>
  <c r="F4567" i="1"/>
  <c r="G4567" i="1"/>
  <c r="H4567" i="1"/>
  <c r="F7277" i="1"/>
  <c r="G7277" i="1"/>
  <c r="H7277" i="1"/>
  <c r="F1218" i="1"/>
  <c r="G1218" i="1"/>
  <c r="H1218" i="1"/>
  <c r="F7278" i="1"/>
  <c r="G7278" i="1"/>
  <c r="H7278" i="1"/>
  <c r="F4568" i="1"/>
  <c r="G4568" i="1"/>
  <c r="H4568" i="1"/>
  <c r="F1219" i="1"/>
  <c r="G1219" i="1"/>
  <c r="H1219" i="1"/>
  <c r="F4569" i="1"/>
  <c r="G4569" i="1"/>
  <c r="H4569" i="1"/>
  <c r="F4570" i="1"/>
  <c r="G4570" i="1"/>
  <c r="H4570" i="1"/>
  <c r="F10033" i="1"/>
  <c r="G10033" i="1"/>
  <c r="H10033" i="1"/>
  <c r="F5479" i="1"/>
  <c r="G5479" i="1"/>
  <c r="H5479" i="1"/>
  <c r="F7279" i="1"/>
  <c r="G7279" i="1"/>
  <c r="H7279" i="1"/>
  <c r="F9430" i="1"/>
  <c r="G9430" i="1"/>
  <c r="H9430" i="1"/>
  <c r="F4571" i="1"/>
  <c r="G4571" i="1"/>
  <c r="H4571" i="1"/>
  <c r="F9993" i="1"/>
  <c r="G9993" i="1"/>
  <c r="H9993" i="1"/>
  <c r="F10" i="1"/>
  <c r="G10" i="1"/>
  <c r="H10" i="1"/>
  <c r="F9247" i="1"/>
  <c r="G9247" i="1"/>
  <c r="H9247" i="1"/>
  <c r="F4572" i="1"/>
  <c r="G4572" i="1"/>
  <c r="H4572" i="1"/>
  <c r="F6101" i="1"/>
  <c r="G6101" i="1"/>
  <c r="H6101" i="1"/>
  <c r="F11766" i="1"/>
  <c r="G11766" i="1"/>
  <c r="H11766" i="1"/>
  <c r="F10688" i="1"/>
  <c r="G10688" i="1"/>
  <c r="H10688" i="1"/>
  <c r="F11837" i="1"/>
  <c r="G11837" i="1"/>
  <c r="H11837" i="1"/>
  <c r="F4573" i="1"/>
  <c r="G4573" i="1"/>
  <c r="H4573" i="1"/>
  <c r="F7280" i="1"/>
  <c r="G7280" i="1"/>
  <c r="H7280" i="1"/>
  <c r="F11322" i="1"/>
  <c r="G11322" i="1"/>
  <c r="H11322" i="1"/>
  <c r="F4574" i="1"/>
  <c r="G4574" i="1"/>
  <c r="H4574" i="1"/>
  <c r="F7281" i="1"/>
  <c r="G7281" i="1"/>
  <c r="H7281" i="1"/>
  <c r="F7282" i="1"/>
  <c r="G7282" i="1"/>
  <c r="H7282" i="1"/>
  <c r="F4575" i="1"/>
  <c r="G4575" i="1"/>
  <c r="H4575" i="1"/>
  <c r="F4576" i="1"/>
  <c r="G4576" i="1"/>
  <c r="H4576" i="1"/>
  <c r="F4577" i="1"/>
  <c r="G4577" i="1"/>
  <c r="H4577" i="1"/>
  <c r="F8483" i="1"/>
  <c r="G8483" i="1"/>
  <c r="H8483" i="1"/>
  <c r="F4578" i="1"/>
  <c r="G4578" i="1"/>
  <c r="H4578" i="1"/>
  <c r="F9248" i="1"/>
  <c r="G9248" i="1"/>
  <c r="H9248" i="1"/>
  <c r="F11433" i="1"/>
  <c r="G11433" i="1"/>
  <c r="H11433" i="1"/>
  <c r="F9249" i="1"/>
  <c r="G9249" i="1"/>
  <c r="H9249" i="1"/>
  <c r="F9883" i="1"/>
  <c r="G9883" i="1"/>
  <c r="H9883" i="1"/>
  <c r="F8484" i="1"/>
  <c r="G8484" i="1"/>
  <c r="H8484" i="1"/>
  <c r="F12132" i="1"/>
  <c r="G12132" i="1"/>
  <c r="H12132" i="1"/>
  <c r="F1220" i="1"/>
  <c r="G1220" i="1"/>
  <c r="H1220" i="1"/>
  <c r="F9308" i="1"/>
  <c r="G9308" i="1"/>
  <c r="H9308" i="1"/>
  <c r="F10451" i="1"/>
  <c r="G10451" i="1"/>
  <c r="H10451" i="1"/>
  <c r="F5687" i="1"/>
  <c r="G5687" i="1"/>
  <c r="H5687" i="1"/>
  <c r="F4579" i="1"/>
  <c r="G4579" i="1"/>
  <c r="H4579" i="1"/>
  <c r="F1221" i="1"/>
  <c r="G1221" i="1"/>
  <c r="H1221" i="1"/>
  <c r="F11445" i="1"/>
  <c r="G11445" i="1"/>
  <c r="H11445" i="1"/>
  <c r="F1222" i="1"/>
  <c r="G1222" i="1"/>
  <c r="H1222" i="1"/>
  <c r="F10551" i="1"/>
  <c r="G10551" i="1"/>
  <c r="H10551" i="1"/>
  <c r="F6226" i="1"/>
  <c r="G6226" i="1"/>
  <c r="H6226" i="1"/>
  <c r="F568" i="1"/>
  <c r="G568" i="1"/>
  <c r="H568" i="1"/>
  <c r="F8758" i="1"/>
  <c r="G8758" i="1"/>
  <c r="H8758" i="1"/>
  <c r="F9641" i="1"/>
  <c r="G9641" i="1"/>
  <c r="H9641" i="1"/>
  <c r="F10360" i="1"/>
  <c r="G10360" i="1"/>
  <c r="H10360" i="1"/>
  <c r="F4580" i="1"/>
  <c r="G4580" i="1"/>
  <c r="H4580" i="1"/>
  <c r="F9441" i="1"/>
  <c r="G9441" i="1"/>
  <c r="H9441" i="1"/>
  <c r="F8485" i="1"/>
  <c r="G8485" i="1"/>
  <c r="H8485" i="1"/>
  <c r="F4581" i="1"/>
  <c r="G4581" i="1"/>
  <c r="H4581" i="1"/>
  <c r="F10124" i="1"/>
  <c r="G10124" i="1"/>
  <c r="H10124" i="1"/>
  <c r="F10886" i="1"/>
  <c r="G10886" i="1"/>
  <c r="H10886" i="1"/>
  <c r="F36" i="1"/>
  <c r="G36" i="1"/>
  <c r="H36" i="1"/>
  <c r="F8486" i="1"/>
  <c r="G8486" i="1"/>
  <c r="H8486" i="1"/>
  <c r="F5913" i="1"/>
  <c r="G5913" i="1"/>
  <c r="H5913" i="1"/>
  <c r="F7283" i="1"/>
  <c r="G7283" i="1"/>
  <c r="H7283" i="1"/>
  <c r="F9396" i="1"/>
  <c r="G9396" i="1"/>
  <c r="H9396" i="1"/>
  <c r="F7663" i="1"/>
  <c r="G7663" i="1"/>
  <c r="H7663" i="1"/>
  <c r="F4582" i="1"/>
  <c r="G4582" i="1"/>
  <c r="H4582" i="1"/>
  <c r="F569" i="1"/>
  <c r="G569" i="1"/>
  <c r="H569" i="1"/>
  <c r="F11758" i="1"/>
  <c r="G11758" i="1"/>
  <c r="H11758" i="1"/>
  <c r="F4583" i="1"/>
  <c r="G4583" i="1"/>
  <c r="H4583" i="1"/>
  <c r="F1223" i="1"/>
  <c r="G1223" i="1"/>
  <c r="H1223" i="1"/>
  <c r="F1224" i="1"/>
  <c r="G1224" i="1"/>
  <c r="H1224" i="1"/>
  <c r="F4584" i="1"/>
  <c r="G4584" i="1"/>
  <c r="H4584" i="1"/>
  <c r="F1225" i="1"/>
  <c r="G1225" i="1"/>
  <c r="H1225" i="1"/>
  <c r="F121" i="1"/>
  <c r="G121" i="1"/>
  <c r="H121" i="1"/>
  <c r="F7284" i="1"/>
  <c r="G7284" i="1"/>
  <c r="H7284" i="1"/>
  <c r="F4585" i="1"/>
  <c r="G4585" i="1"/>
  <c r="H4585" i="1"/>
  <c r="F9017" i="1"/>
  <c r="G9017" i="1"/>
  <c r="H9017" i="1"/>
  <c r="F4586" i="1"/>
  <c r="G4586" i="1"/>
  <c r="H4586" i="1"/>
  <c r="F11443" i="1"/>
  <c r="G11443" i="1"/>
  <c r="H11443" i="1"/>
  <c r="F9875" i="1"/>
  <c r="G9875" i="1"/>
  <c r="H9875" i="1"/>
  <c r="F7285" i="1"/>
  <c r="G7285" i="1"/>
  <c r="H7285" i="1"/>
  <c r="F11926" i="1"/>
  <c r="G11926" i="1"/>
  <c r="H11926" i="1"/>
  <c r="F4587" i="1"/>
  <c r="G4587" i="1"/>
  <c r="H4587" i="1"/>
  <c r="F7286" i="1"/>
  <c r="G7286" i="1"/>
  <c r="H7286" i="1"/>
  <c r="F10480" i="1"/>
  <c r="G10480" i="1"/>
  <c r="H10480" i="1"/>
  <c r="F10919" i="1"/>
  <c r="G10919" i="1"/>
  <c r="H10919" i="1"/>
  <c r="F4588" i="1"/>
  <c r="G4588" i="1"/>
  <c r="H4588" i="1"/>
  <c r="F4589" i="1"/>
  <c r="G4589" i="1"/>
  <c r="H4589" i="1"/>
  <c r="F10714" i="1"/>
  <c r="G10714" i="1"/>
  <c r="H10714" i="1"/>
  <c r="F7777" i="1"/>
  <c r="G7777" i="1"/>
  <c r="H7777" i="1"/>
  <c r="F7664" i="1"/>
  <c r="G7664" i="1"/>
  <c r="H7664" i="1"/>
  <c r="F5622" i="1"/>
  <c r="G5622" i="1"/>
  <c r="H5622" i="1"/>
  <c r="F1226" i="1"/>
  <c r="G1226" i="1"/>
  <c r="H1226" i="1"/>
  <c r="F11593" i="1"/>
  <c r="G11593" i="1"/>
  <c r="H11593" i="1"/>
  <c r="F1227" i="1"/>
  <c r="G1227" i="1"/>
  <c r="H1227" i="1"/>
  <c r="F9064" i="1"/>
  <c r="G9064" i="1"/>
  <c r="H9064" i="1"/>
  <c r="F8487" i="1"/>
  <c r="G8487" i="1"/>
  <c r="H8487" i="1"/>
  <c r="F6102" i="1"/>
  <c r="G6102" i="1"/>
  <c r="H6102" i="1"/>
  <c r="F74" i="1"/>
  <c r="G74" i="1"/>
  <c r="H74" i="1"/>
  <c r="F1228" i="1"/>
  <c r="G1228" i="1"/>
  <c r="H1228" i="1"/>
  <c r="F6103" i="1"/>
  <c r="G6103" i="1"/>
  <c r="H6103" i="1"/>
  <c r="F4590" i="1"/>
  <c r="G4590" i="1"/>
  <c r="H4590" i="1"/>
  <c r="F10057" i="1"/>
  <c r="G10057" i="1"/>
  <c r="H10057" i="1"/>
  <c r="F7751" i="1"/>
  <c r="G7751" i="1"/>
  <c r="H7751" i="1"/>
  <c r="F8680" i="1"/>
  <c r="G8680" i="1"/>
  <c r="H8680" i="1"/>
  <c r="F4591" i="1"/>
  <c r="G4591" i="1"/>
  <c r="H4591" i="1"/>
  <c r="F7590" i="1"/>
  <c r="G7590" i="1"/>
  <c r="H7590" i="1"/>
  <c r="F4592" i="1"/>
  <c r="G4592" i="1"/>
  <c r="H4592" i="1"/>
  <c r="F4593" i="1"/>
  <c r="G4593" i="1"/>
  <c r="H4593" i="1"/>
  <c r="F4594" i="1"/>
  <c r="G4594" i="1"/>
  <c r="H4594" i="1"/>
  <c r="F6227" i="1"/>
  <c r="G6227" i="1"/>
  <c r="H6227" i="1"/>
  <c r="F5914" i="1"/>
  <c r="G5914" i="1"/>
  <c r="H5914" i="1"/>
  <c r="F7287" i="1"/>
  <c r="G7287" i="1"/>
  <c r="H7287" i="1"/>
  <c r="F5688" i="1"/>
  <c r="G5688" i="1"/>
  <c r="H5688" i="1"/>
  <c r="F10316" i="1"/>
  <c r="G10316" i="1"/>
  <c r="H10316" i="1"/>
  <c r="F4595" i="1"/>
  <c r="G4595" i="1"/>
  <c r="H4595" i="1"/>
  <c r="F11799" i="1"/>
  <c r="G11799" i="1"/>
  <c r="H11799" i="1"/>
  <c r="F7288" i="1"/>
  <c r="G7288" i="1"/>
  <c r="H7288" i="1"/>
  <c r="F8488" i="1"/>
  <c r="G8488" i="1"/>
  <c r="H8488" i="1"/>
  <c r="F1229" i="1"/>
  <c r="G1229" i="1"/>
  <c r="H1229" i="1"/>
  <c r="F4596" i="1"/>
  <c r="G4596" i="1"/>
  <c r="H4596" i="1"/>
  <c r="F1230" i="1"/>
  <c r="G1230" i="1"/>
  <c r="H1230" i="1"/>
  <c r="F11084" i="1"/>
  <c r="G11084" i="1"/>
  <c r="H11084" i="1"/>
  <c r="F8616" i="1"/>
  <c r="G8616" i="1"/>
  <c r="H8616" i="1"/>
  <c r="F8489" i="1"/>
  <c r="G8489" i="1"/>
  <c r="H8489" i="1"/>
  <c r="F12252" i="1"/>
  <c r="G12252" i="1"/>
  <c r="H12252" i="1"/>
  <c r="F5640" i="1"/>
  <c r="G5640" i="1"/>
  <c r="H5640" i="1"/>
  <c r="F9799" i="1"/>
  <c r="G9799" i="1"/>
  <c r="H9799" i="1"/>
  <c r="F11539" i="1"/>
  <c r="G11539" i="1"/>
  <c r="H11539" i="1"/>
  <c r="F7289" i="1"/>
  <c r="G7289" i="1"/>
  <c r="H7289" i="1"/>
  <c r="F8490" i="1"/>
  <c r="G8490" i="1"/>
  <c r="H8490" i="1"/>
  <c r="F11569" i="1"/>
  <c r="G11569" i="1"/>
  <c r="H11569" i="1"/>
  <c r="F6090" i="1"/>
  <c r="G6090" i="1"/>
  <c r="H6090" i="1"/>
  <c r="F4597" i="1"/>
  <c r="G4597" i="1"/>
  <c r="H4597" i="1"/>
  <c r="F10234" i="1"/>
  <c r="G10234" i="1"/>
  <c r="H10234" i="1"/>
  <c r="F11570" i="1"/>
  <c r="G11570" i="1"/>
  <c r="H11570" i="1"/>
  <c r="F4598" i="1"/>
  <c r="G4598" i="1"/>
  <c r="H4598" i="1"/>
  <c r="F4599" i="1"/>
  <c r="G4599" i="1"/>
  <c r="H4599" i="1"/>
  <c r="F7711" i="1"/>
  <c r="G7711" i="1"/>
  <c r="H7711" i="1"/>
  <c r="F1231" i="1"/>
  <c r="G1231" i="1"/>
  <c r="H1231" i="1"/>
  <c r="F4600" i="1"/>
  <c r="G4600" i="1"/>
  <c r="H4600" i="1"/>
  <c r="F10053" i="1"/>
  <c r="G10053" i="1"/>
  <c r="H10053" i="1"/>
  <c r="F5991" i="1"/>
  <c r="G5991" i="1"/>
  <c r="H5991" i="1"/>
  <c r="F1232" i="1"/>
  <c r="G1232" i="1"/>
  <c r="H1232" i="1"/>
  <c r="F7522" i="1"/>
  <c r="G7522" i="1"/>
  <c r="H7522" i="1"/>
  <c r="F11896" i="1"/>
  <c r="G11896" i="1"/>
  <c r="H11896" i="1"/>
  <c r="F6023" i="1"/>
  <c r="G6023" i="1"/>
  <c r="H6023" i="1"/>
  <c r="F5915" i="1"/>
  <c r="G5915" i="1"/>
  <c r="H5915" i="1"/>
  <c r="F5623" i="1"/>
  <c r="G5623" i="1"/>
  <c r="H5623" i="1"/>
  <c r="F4601" i="1"/>
  <c r="G4601" i="1"/>
  <c r="H4601" i="1"/>
  <c r="F4602" i="1"/>
  <c r="G4602" i="1"/>
  <c r="H4602" i="1"/>
  <c r="F11500" i="1"/>
  <c r="G11500" i="1"/>
  <c r="H11500" i="1"/>
  <c r="F9800" i="1"/>
  <c r="G9800" i="1"/>
  <c r="H9800" i="1"/>
  <c r="F6139" i="1"/>
  <c r="G6139" i="1"/>
  <c r="H6139" i="1"/>
  <c r="F570" i="1"/>
  <c r="G570" i="1"/>
  <c r="H570" i="1"/>
  <c r="F4603" i="1"/>
  <c r="G4603" i="1"/>
  <c r="H4603" i="1"/>
  <c r="F4604" i="1"/>
  <c r="G4604" i="1"/>
  <c r="H4604" i="1"/>
  <c r="F9250" i="1"/>
  <c r="G9250" i="1"/>
  <c r="H9250" i="1"/>
  <c r="F9543" i="1"/>
  <c r="G9543" i="1"/>
  <c r="H9543" i="1"/>
  <c r="F4605" i="1"/>
  <c r="G4605" i="1"/>
  <c r="H4605" i="1"/>
  <c r="F4606" i="1"/>
  <c r="G4606" i="1"/>
  <c r="H4606" i="1"/>
  <c r="F7290" i="1"/>
  <c r="G7290" i="1"/>
  <c r="H7290" i="1"/>
  <c r="F10481" i="1"/>
  <c r="G10481" i="1"/>
  <c r="H10481" i="1"/>
  <c r="F4607" i="1"/>
  <c r="G4607" i="1"/>
  <c r="H4607" i="1"/>
  <c r="F1233" i="1"/>
  <c r="G1233" i="1"/>
  <c r="H1233" i="1"/>
  <c r="F4608" i="1"/>
  <c r="G4608" i="1"/>
  <c r="H4608" i="1"/>
  <c r="F5624" i="1"/>
  <c r="G5624" i="1"/>
  <c r="H5624" i="1"/>
  <c r="F4609" i="1"/>
  <c r="G4609" i="1"/>
  <c r="H4609" i="1"/>
  <c r="F7933" i="1"/>
  <c r="G7933" i="1"/>
  <c r="H7933" i="1"/>
  <c r="F11993" i="1"/>
  <c r="G11993" i="1"/>
  <c r="H11993" i="1"/>
  <c r="F1234" i="1"/>
  <c r="G1234" i="1"/>
  <c r="H1234" i="1"/>
  <c r="F5916" i="1"/>
  <c r="G5916" i="1"/>
  <c r="H5916" i="1"/>
  <c r="F4610" i="1"/>
  <c r="G4610" i="1"/>
  <c r="H4610" i="1"/>
  <c r="F4611" i="1"/>
  <c r="G4611" i="1"/>
  <c r="H4611" i="1"/>
  <c r="F8491" i="1"/>
  <c r="G8491" i="1"/>
  <c r="H8491" i="1"/>
  <c r="F4612" i="1"/>
  <c r="G4612" i="1"/>
  <c r="H4612" i="1"/>
  <c r="F4613" i="1"/>
  <c r="G4613" i="1"/>
  <c r="H4613" i="1"/>
  <c r="F4614" i="1"/>
  <c r="G4614" i="1"/>
  <c r="H4614" i="1"/>
  <c r="F4615" i="1"/>
  <c r="G4615" i="1"/>
  <c r="H4615" i="1"/>
  <c r="F10920" i="1"/>
  <c r="G10920" i="1"/>
  <c r="H10920" i="1"/>
  <c r="F5917" i="1"/>
  <c r="G5917" i="1"/>
  <c r="H5917" i="1"/>
  <c r="F4616" i="1"/>
  <c r="G4616" i="1"/>
  <c r="H4616" i="1"/>
  <c r="F9251" i="1"/>
  <c r="G9251" i="1"/>
  <c r="H9251" i="1"/>
  <c r="F4617" i="1"/>
  <c r="G4617" i="1"/>
  <c r="H4617" i="1"/>
  <c r="F331" i="1"/>
  <c r="G331" i="1"/>
  <c r="H331" i="1"/>
  <c r="F9252" i="1"/>
  <c r="G9252" i="1"/>
  <c r="H9252" i="1"/>
  <c r="F4618" i="1"/>
  <c r="G4618" i="1"/>
  <c r="H4618" i="1"/>
  <c r="F4619" i="1"/>
  <c r="G4619" i="1"/>
  <c r="H4619" i="1"/>
  <c r="F7291" i="1"/>
  <c r="G7291" i="1"/>
  <c r="H7291" i="1"/>
  <c r="F1235" i="1"/>
  <c r="G1235" i="1"/>
  <c r="H1235" i="1"/>
  <c r="F4620" i="1"/>
  <c r="G4620" i="1"/>
  <c r="H4620" i="1"/>
  <c r="F7292" i="1"/>
  <c r="G7292" i="1"/>
  <c r="H7292" i="1"/>
  <c r="F4621" i="1"/>
  <c r="G4621" i="1"/>
  <c r="H4621" i="1"/>
  <c r="F11118" i="1"/>
  <c r="G11118" i="1"/>
  <c r="H11118" i="1"/>
  <c r="F5436" i="1"/>
  <c r="G5436" i="1"/>
  <c r="H5436" i="1"/>
  <c r="F7293" i="1"/>
  <c r="G7293" i="1"/>
  <c r="H7293" i="1"/>
  <c r="F1236" i="1"/>
  <c r="G1236" i="1"/>
  <c r="H1236" i="1"/>
  <c r="F4622" i="1"/>
  <c r="G4622" i="1"/>
  <c r="H4622" i="1"/>
  <c r="F4623" i="1"/>
  <c r="G4623" i="1"/>
  <c r="H4623" i="1"/>
  <c r="F1237" i="1"/>
  <c r="G1237" i="1"/>
  <c r="H1237" i="1"/>
  <c r="F97" i="1"/>
  <c r="G97" i="1"/>
  <c r="H97" i="1"/>
  <c r="F1238" i="1"/>
  <c r="G1238" i="1"/>
  <c r="H1238" i="1"/>
  <c r="F5918" i="1"/>
  <c r="G5918" i="1"/>
  <c r="H5918" i="1"/>
  <c r="F8824" i="1"/>
  <c r="G8824" i="1"/>
  <c r="H8824" i="1"/>
  <c r="F4624" i="1"/>
  <c r="G4624" i="1"/>
  <c r="H4624" i="1"/>
  <c r="F9253" i="1"/>
  <c r="G9253" i="1"/>
  <c r="H9253" i="1"/>
  <c r="F4625" i="1"/>
  <c r="G4625" i="1"/>
  <c r="H4625" i="1"/>
  <c r="F6104" i="1"/>
  <c r="G6104" i="1"/>
  <c r="H6104" i="1"/>
  <c r="F9435" i="1"/>
  <c r="G9435" i="1"/>
  <c r="H9435" i="1"/>
  <c r="F9041" i="1"/>
  <c r="G9041" i="1"/>
  <c r="H9041" i="1"/>
  <c r="F5985" i="1"/>
  <c r="G5985" i="1"/>
  <c r="H5985" i="1"/>
  <c r="F4626" i="1"/>
  <c r="G4626" i="1"/>
  <c r="H4626" i="1"/>
  <c r="F4627" i="1"/>
  <c r="G4627" i="1"/>
  <c r="H4627" i="1"/>
  <c r="F4628" i="1"/>
  <c r="G4628" i="1"/>
  <c r="H4628" i="1"/>
  <c r="F571" i="1"/>
  <c r="G571" i="1"/>
  <c r="H571" i="1"/>
  <c r="F11053" i="1"/>
  <c r="G11053" i="1"/>
  <c r="H11053" i="1"/>
  <c r="F1239" i="1"/>
  <c r="G1239" i="1"/>
  <c r="H1239" i="1"/>
  <c r="F9864" i="1"/>
  <c r="G9864" i="1"/>
  <c r="H9864" i="1"/>
  <c r="F572" i="1"/>
  <c r="G572" i="1"/>
  <c r="H572" i="1"/>
  <c r="F8492" i="1"/>
  <c r="G8492" i="1"/>
  <c r="H8492" i="1"/>
  <c r="F5919" i="1"/>
  <c r="G5919" i="1"/>
  <c r="H5919" i="1"/>
  <c r="F4629" i="1"/>
  <c r="G4629" i="1"/>
  <c r="H4629" i="1"/>
  <c r="F7294" i="1"/>
  <c r="G7294" i="1"/>
  <c r="H7294" i="1"/>
  <c r="F8854" i="1"/>
  <c r="G8854" i="1"/>
  <c r="H8854" i="1"/>
  <c r="F9614" i="1"/>
  <c r="G9614" i="1"/>
  <c r="H9614" i="1"/>
  <c r="F12163" i="1"/>
  <c r="G12163" i="1"/>
  <c r="H12163" i="1"/>
  <c r="F10780" i="1"/>
  <c r="G10780" i="1"/>
  <c r="H10780" i="1"/>
  <c r="F7719" i="1"/>
  <c r="G7719" i="1"/>
  <c r="H7719" i="1"/>
  <c r="F9326" i="1"/>
  <c r="G9326" i="1"/>
  <c r="H9326" i="1"/>
  <c r="F1240" i="1"/>
  <c r="G1240" i="1"/>
  <c r="H1240" i="1"/>
  <c r="F4630" i="1"/>
  <c r="G4630" i="1"/>
  <c r="H4630" i="1"/>
  <c r="F6228" i="1"/>
  <c r="G6228" i="1"/>
  <c r="H6228" i="1"/>
  <c r="F11780" i="1"/>
  <c r="G11780" i="1"/>
  <c r="H11780" i="1"/>
  <c r="F4631" i="1"/>
  <c r="G4631" i="1"/>
  <c r="H4631" i="1"/>
  <c r="F11854" i="1"/>
  <c r="G11854" i="1"/>
  <c r="H11854" i="1"/>
  <c r="F7295" i="1"/>
  <c r="G7295" i="1"/>
  <c r="H7295" i="1"/>
  <c r="F4632" i="1"/>
  <c r="G4632" i="1"/>
  <c r="H4632" i="1"/>
  <c r="F4633" i="1"/>
  <c r="G4633" i="1"/>
  <c r="H4633" i="1"/>
  <c r="F4634" i="1"/>
  <c r="G4634" i="1"/>
  <c r="H4634" i="1"/>
  <c r="F9518" i="1"/>
  <c r="G9518" i="1"/>
  <c r="H9518" i="1"/>
  <c r="F7934" i="1"/>
  <c r="G7934" i="1"/>
  <c r="H7934" i="1"/>
  <c r="F4635" i="1"/>
  <c r="G4635" i="1"/>
  <c r="H4635" i="1"/>
  <c r="F7296" i="1"/>
  <c r="G7296" i="1"/>
  <c r="H7296" i="1"/>
  <c r="F10552" i="1"/>
  <c r="G10552" i="1"/>
  <c r="H10552" i="1"/>
  <c r="F9642" i="1"/>
  <c r="G9642" i="1"/>
  <c r="H9642" i="1"/>
  <c r="F122" i="1"/>
  <c r="G122" i="1"/>
  <c r="H122" i="1"/>
  <c r="F573" i="1"/>
  <c r="G573" i="1"/>
  <c r="H573" i="1"/>
  <c r="F8096" i="1"/>
  <c r="G8096" i="1"/>
  <c r="H8096" i="1"/>
  <c r="F4636" i="1"/>
  <c r="G4636" i="1"/>
  <c r="H4636" i="1"/>
  <c r="F4637" i="1"/>
  <c r="G4637" i="1"/>
  <c r="H4637" i="1"/>
  <c r="F11392" i="1"/>
  <c r="G11392" i="1"/>
  <c r="H11392" i="1"/>
  <c r="F8493" i="1"/>
  <c r="G8493" i="1"/>
  <c r="H8493" i="1"/>
  <c r="F4638" i="1"/>
  <c r="G4638" i="1"/>
  <c r="H4638" i="1"/>
  <c r="F4639" i="1"/>
  <c r="G4639" i="1"/>
  <c r="H4639" i="1"/>
  <c r="F4640" i="1"/>
  <c r="G4640" i="1"/>
  <c r="H4640" i="1"/>
  <c r="F332" i="1"/>
  <c r="G332" i="1"/>
  <c r="H332" i="1"/>
  <c r="F11383" i="1"/>
  <c r="G11383" i="1"/>
  <c r="H11383" i="1"/>
  <c r="F7297" i="1"/>
  <c r="G7297" i="1"/>
  <c r="H7297" i="1"/>
  <c r="F9254" i="1"/>
  <c r="G9254" i="1"/>
  <c r="H9254" i="1"/>
  <c r="F12040" i="1"/>
  <c r="G12040" i="1"/>
  <c r="H12040" i="1"/>
  <c r="F4641" i="1"/>
  <c r="G4641" i="1"/>
  <c r="H4641" i="1"/>
  <c r="F11110" i="1"/>
  <c r="G11110" i="1"/>
  <c r="H11110" i="1"/>
  <c r="F4642" i="1"/>
  <c r="G4642" i="1"/>
  <c r="H4642" i="1"/>
  <c r="F4643" i="1"/>
  <c r="G4643" i="1"/>
  <c r="H4643" i="1"/>
  <c r="F11942" i="1"/>
  <c r="G11942" i="1"/>
  <c r="H11942" i="1"/>
  <c r="F5525" i="1"/>
  <c r="G5525" i="1"/>
  <c r="H5525" i="1"/>
  <c r="F4644" i="1"/>
  <c r="G4644" i="1"/>
  <c r="H4644" i="1"/>
  <c r="F11400" i="1"/>
  <c r="G11400" i="1"/>
  <c r="H11400" i="1"/>
  <c r="F7298" i="1"/>
  <c r="G7298" i="1"/>
  <c r="H7298" i="1"/>
  <c r="F9255" i="1"/>
  <c r="G9255" i="1"/>
  <c r="H9255" i="1"/>
  <c r="F10689" i="1"/>
  <c r="G10689" i="1"/>
  <c r="H10689" i="1"/>
  <c r="F7299" i="1"/>
  <c r="G7299" i="1"/>
  <c r="H7299" i="1"/>
  <c r="F7300" i="1"/>
  <c r="G7300" i="1"/>
  <c r="H7300" i="1"/>
  <c r="F75" i="1"/>
  <c r="G75" i="1"/>
  <c r="H75" i="1"/>
  <c r="F4645" i="1"/>
  <c r="G4645" i="1"/>
  <c r="H4645" i="1"/>
  <c r="F4646" i="1"/>
  <c r="G4646" i="1"/>
  <c r="H4646" i="1"/>
  <c r="F5920" i="1"/>
  <c r="G5920" i="1"/>
  <c r="H5920" i="1"/>
  <c r="F9801" i="1"/>
  <c r="G9801" i="1"/>
  <c r="H9801" i="1"/>
  <c r="F1241" i="1"/>
  <c r="G1241" i="1"/>
  <c r="H1241" i="1"/>
  <c r="F4647" i="1"/>
  <c r="G4647" i="1"/>
  <c r="H4647" i="1"/>
  <c r="F333" i="1"/>
  <c r="G333" i="1"/>
  <c r="H333" i="1"/>
  <c r="F4648" i="1"/>
  <c r="G4648" i="1"/>
  <c r="H4648" i="1"/>
  <c r="F1242" i="1"/>
  <c r="G1242" i="1"/>
  <c r="H1242" i="1"/>
  <c r="F10553" i="1"/>
  <c r="G10553" i="1"/>
  <c r="H10553" i="1"/>
  <c r="F9906" i="1"/>
  <c r="G9906" i="1"/>
  <c r="H9906" i="1"/>
  <c r="F9018" i="1"/>
  <c r="G9018" i="1"/>
  <c r="H9018" i="1"/>
  <c r="F11670" i="1"/>
  <c r="G11670" i="1"/>
  <c r="H11670" i="1"/>
  <c r="F5625" i="1"/>
  <c r="G5625" i="1"/>
  <c r="H5625" i="1"/>
  <c r="F4649" i="1"/>
  <c r="G4649" i="1"/>
  <c r="H4649" i="1"/>
  <c r="F1243" i="1"/>
  <c r="G1243" i="1"/>
  <c r="H1243" i="1"/>
  <c r="F4650" i="1"/>
  <c r="G4650" i="1"/>
  <c r="H4650" i="1"/>
  <c r="F4651" i="1"/>
  <c r="G4651" i="1"/>
  <c r="H4651" i="1"/>
  <c r="F1244" i="1"/>
  <c r="G1244" i="1"/>
  <c r="H1244" i="1"/>
  <c r="F5921" i="1"/>
  <c r="G5921" i="1"/>
  <c r="H5921" i="1"/>
  <c r="F4652" i="1"/>
  <c r="G4652" i="1"/>
  <c r="H4652" i="1"/>
  <c r="F7752" i="1"/>
  <c r="G7752" i="1"/>
  <c r="H7752" i="1"/>
  <c r="F11559" i="1"/>
  <c r="G11559" i="1"/>
  <c r="H11559" i="1"/>
  <c r="F7301" i="1"/>
  <c r="G7301" i="1"/>
  <c r="H7301" i="1"/>
  <c r="F7302" i="1"/>
  <c r="G7302" i="1"/>
  <c r="H7302" i="1"/>
  <c r="F4653" i="1"/>
  <c r="G4653" i="1"/>
  <c r="H4653" i="1"/>
  <c r="F7935" i="1"/>
  <c r="G7935" i="1"/>
  <c r="H7935" i="1"/>
  <c r="F8494" i="1"/>
  <c r="G8494" i="1"/>
  <c r="H8494" i="1"/>
  <c r="F8656" i="1"/>
  <c r="G8656" i="1"/>
  <c r="H8656" i="1"/>
  <c r="F4654" i="1"/>
  <c r="G4654" i="1"/>
  <c r="H4654" i="1"/>
  <c r="F4655" i="1"/>
  <c r="G4655" i="1"/>
  <c r="H4655" i="1"/>
  <c r="F4656" i="1"/>
  <c r="G4656" i="1"/>
  <c r="H4656" i="1"/>
  <c r="F4657" i="1"/>
  <c r="G4657" i="1"/>
  <c r="H4657" i="1"/>
  <c r="F8033" i="1"/>
  <c r="G8033" i="1"/>
  <c r="H8033" i="1"/>
  <c r="F10607" i="1"/>
  <c r="G10607" i="1"/>
  <c r="H10607" i="1"/>
  <c r="F10634" i="1"/>
  <c r="G10634" i="1"/>
  <c r="H10634" i="1"/>
  <c r="F5975" i="1"/>
  <c r="G5975" i="1"/>
  <c r="H5975" i="1"/>
  <c r="F8897" i="1"/>
  <c r="G8897" i="1"/>
  <c r="H8897" i="1"/>
  <c r="F7303" i="1"/>
  <c r="G7303" i="1"/>
  <c r="H7303" i="1"/>
  <c r="F4658" i="1"/>
  <c r="G4658" i="1"/>
  <c r="H4658" i="1"/>
  <c r="F9802" i="1"/>
  <c r="G9802" i="1"/>
  <c r="H9802" i="1"/>
  <c r="F1245" i="1"/>
  <c r="G1245" i="1"/>
  <c r="H1245" i="1"/>
  <c r="F11734" i="1"/>
  <c r="G11734" i="1"/>
  <c r="H11734" i="1"/>
  <c r="F4659" i="1"/>
  <c r="G4659" i="1"/>
  <c r="H4659" i="1"/>
  <c r="F4660" i="1"/>
  <c r="G4660" i="1"/>
  <c r="H4660" i="1"/>
  <c r="F8495" i="1"/>
  <c r="G8495" i="1"/>
  <c r="H8495" i="1"/>
  <c r="F11159" i="1"/>
  <c r="G11159" i="1"/>
  <c r="H11159" i="1"/>
  <c r="F12204" i="1"/>
  <c r="G12204" i="1"/>
  <c r="H12204" i="1"/>
  <c r="F4661" i="1"/>
  <c r="G4661" i="1"/>
  <c r="H4661" i="1"/>
  <c r="F11985" i="1"/>
  <c r="G11985" i="1"/>
  <c r="H11985" i="1"/>
  <c r="F8496" i="1"/>
  <c r="G8496" i="1"/>
  <c r="H8496" i="1"/>
  <c r="F4662" i="1"/>
  <c r="G4662" i="1"/>
  <c r="H4662" i="1"/>
  <c r="F9256" i="1"/>
  <c r="G9256" i="1"/>
  <c r="H9256" i="1"/>
  <c r="F10367" i="1"/>
  <c r="G10367" i="1"/>
  <c r="H10367" i="1"/>
  <c r="F4663" i="1"/>
  <c r="G4663" i="1"/>
  <c r="H4663" i="1"/>
  <c r="F7304" i="1"/>
  <c r="G7304" i="1"/>
  <c r="H7304" i="1"/>
  <c r="F9019" i="1"/>
  <c r="G9019" i="1"/>
  <c r="H9019" i="1"/>
  <c r="F4664" i="1"/>
  <c r="G4664" i="1"/>
  <c r="H4664" i="1"/>
  <c r="F10235" i="1"/>
  <c r="G10235" i="1"/>
  <c r="H10235" i="1"/>
  <c r="F1246" i="1"/>
  <c r="G1246" i="1"/>
  <c r="H1246" i="1"/>
  <c r="F9319" i="1"/>
  <c r="G9319" i="1"/>
  <c r="H9319" i="1"/>
  <c r="F9020" i="1"/>
  <c r="G9020" i="1"/>
  <c r="H9020" i="1"/>
  <c r="F4665" i="1"/>
  <c r="G4665" i="1"/>
  <c r="H4665" i="1"/>
  <c r="F4666" i="1"/>
  <c r="G4666" i="1"/>
  <c r="H4666" i="1"/>
  <c r="F4667" i="1"/>
  <c r="G4667" i="1"/>
  <c r="H4667" i="1"/>
  <c r="F4668" i="1"/>
  <c r="G4668" i="1"/>
  <c r="H4668" i="1"/>
  <c r="F7305" i="1"/>
  <c r="G7305" i="1"/>
  <c r="H7305" i="1"/>
  <c r="F11117" i="1"/>
  <c r="G11117" i="1"/>
  <c r="H11117" i="1"/>
  <c r="F4669" i="1"/>
  <c r="G4669" i="1"/>
  <c r="H4669" i="1"/>
  <c r="F217" i="1"/>
  <c r="G217" i="1"/>
  <c r="H217" i="1"/>
  <c r="F6229" i="1"/>
  <c r="G6229" i="1"/>
  <c r="H6229" i="1"/>
  <c r="F574" i="1"/>
  <c r="G574" i="1"/>
  <c r="H574" i="1"/>
  <c r="F4670" i="1"/>
  <c r="G4670" i="1"/>
  <c r="H4670" i="1"/>
  <c r="F4671" i="1"/>
  <c r="G4671" i="1"/>
  <c r="H4671" i="1"/>
  <c r="F5626" i="1"/>
  <c r="G5626" i="1"/>
  <c r="H5626" i="1"/>
  <c r="F9431" i="1"/>
  <c r="G9431" i="1"/>
  <c r="H9431" i="1"/>
  <c r="F4672" i="1"/>
  <c r="G4672" i="1"/>
  <c r="H4672" i="1"/>
  <c r="F10554" i="1"/>
  <c r="G10554" i="1"/>
  <c r="H10554" i="1"/>
  <c r="F218" i="1"/>
  <c r="G218" i="1"/>
  <c r="H218" i="1"/>
  <c r="F4673" i="1"/>
  <c r="G4673" i="1"/>
  <c r="H4673" i="1"/>
  <c r="F4674" i="1"/>
  <c r="G4674" i="1"/>
  <c r="H4674" i="1"/>
  <c r="F4675" i="1"/>
  <c r="G4675" i="1"/>
  <c r="H4675" i="1"/>
  <c r="F4676" i="1"/>
  <c r="G4676" i="1"/>
  <c r="H4676" i="1"/>
  <c r="F4677" i="1"/>
  <c r="G4677" i="1"/>
  <c r="H4677" i="1"/>
  <c r="F7535" i="1"/>
  <c r="G7535" i="1"/>
  <c r="H7535" i="1"/>
  <c r="F7306" i="1"/>
  <c r="G7306" i="1"/>
  <c r="H7306" i="1"/>
  <c r="F6230" i="1"/>
  <c r="G6230" i="1"/>
  <c r="H6230" i="1"/>
  <c r="F7665" i="1"/>
  <c r="G7665" i="1"/>
  <c r="H7665" i="1"/>
  <c r="F10410" i="1"/>
  <c r="G10410" i="1"/>
  <c r="H10410" i="1"/>
  <c r="F8759" i="1"/>
  <c r="G8759" i="1"/>
  <c r="H8759" i="1"/>
  <c r="F10986" i="1"/>
  <c r="G10986" i="1"/>
  <c r="H10986" i="1"/>
  <c r="F10555" i="1"/>
  <c r="G10555" i="1"/>
  <c r="H10555" i="1"/>
  <c r="F4678" i="1"/>
  <c r="G4678" i="1"/>
  <c r="H4678" i="1"/>
  <c r="F334" i="1"/>
  <c r="G334" i="1"/>
  <c r="H334" i="1"/>
  <c r="F10774" i="1"/>
  <c r="G10774" i="1"/>
  <c r="H10774" i="1"/>
  <c r="F1247" i="1"/>
  <c r="G1247" i="1"/>
  <c r="H1247" i="1"/>
  <c r="F4679" i="1"/>
  <c r="G4679" i="1"/>
  <c r="H4679" i="1"/>
  <c r="F10004" i="1"/>
  <c r="G10004" i="1"/>
  <c r="H10004" i="1"/>
  <c r="F4680" i="1"/>
  <c r="G4680" i="1"/>
  <c r="H4680" i="1"/>
  <c r="F4681" i="1"/>
  <c r="G4681" i="1"/>
  <c r="H4681" i="1"/>
  <c r="F5535" i="1"/>
  <c r="G5535" i="1"/>
  <c r="H5535" i="1"/>
  <c r="F11860" i="1"/>
  <c r="G11860" i="1"/>
  <c r="H11860" i="1"/>
  <c r="F9373" i="1"/>
  <c r="G9373" i="1"/>
  <c r="H9373" i="1"/>
  <c r="F4682" i="1"/>
  <c r="G4682" i="1"/>
  <c r="H4682" i="1"/>
  <c r="F8617" i="1"/>
  <c r="G8617" i="1"/>
  <c r="H8617" i="1"/>
  <c r="F1248" i="1"/>
  <c r="G1248" i="1"/>
  <c r="H1248" i="1"/>
  <c r="F7307" i="1"/>
  <c r="G7307" i="1"/>
  <c r="H7307" i="1"/>
  <c r="F7308" i="1"/>
  <c r="G7308" i="1"/>
  <c r="H7308" i="1"/>
  <c r="F575" i="1"/>
  <c r="G575" i="1"/>
  <c r="H575" i="1"/>
  <c r="F4683" i="1"/>
  <c r="G4683" i="1"/>
  <c r="H4683" i="1"/>
  <c r="F7936" i="1"/>
  <c r="G7936" i="1"/>
  <c r="H7936" i="1"/>
  <c r="F11836" i="1"/>
  <c r="G11836" i="1"/>
  <c r="H11836" i="1"/>
  <c r="F4684" i="1"/>
  <c r="G4684" i="1"/>
  <c r="H4684" i="1"/>
  <c r="F4685" i="1"/>
  <c r="G4685" i="1"/>
  <c r="H4685" i="1"/>
  <c r="F9085" i="1"/>
  <c r="G9085" i="1"/>
  <c r="H9085" i="1"/>
  <c r="F10954" i="1"/>
  <c r="G10954" i="1"/>
  <c r="H10954" i="1"/>
  <c r="F7937" i="1"/>
  <c r="G7937" i="1"/>
  <c r="H7937" i="1"/>
  <c r="F4686" i="1"/>
  <c r="G4686" i="1"/>
  <c r="H4686" i="1"/>
  <c r="F11028" i="1"/>
  <c r="G11028" i="1"/>
  <c r="H11028" i="1"/>
  <c r="F9803" i="1"/>
  <c r="G9803" i="1"/>
  <c r="H9803" i="1"/>
  <c r="F5480" i="1"/>
  <c r="G5480" i="1"/>
  <c r="H5480" i="1"/>
  <c r="F9257" i="1"/>
  <c r="G9257" i="1"/>
  <c r="H9257" i="1"/>
  <c r="F12032" i="1"/>
  <c r="G12032" i="1"/>
  <c r="H12032" i="1"/>
  <c r="F335" i="1"/>
  <c r="G335" i="1"/>
  <c r="H335" i="1"/>
  <c r="F4687" i="1"/>
  <c r="G4687" i="1"/>
  <c r="H4687" i="1"/>
  <c r="F4688" i="1"/>
  <c r="G4688" i="1"/>
  <c r="H4688" i="1"/>
  <c r="F4689" i="1"/>
  <c r="G4689" i="1"/>
  <c r="H4689" i="1"/>
  <c r="F4690" i="1"/>
  <c r="G4690" i="1"/>
  <c r="H4690" i="1"/>
  <c r="F9635" i="1"/>
  <c r="G9635" i="1"/>
  <c r="H9635" i="1"/>
  <c r="F11840" i="1"/>
  <c r="G11840" i="1"/>
  <c r="H11840" i="1"/>
  <c r="F5922" i="1"/>
  <c r="G5922" i="1"/>
  <c r="H5922" i="1"/>
  <c r="F7309" i="1"/>
  <c r="G7309" i="1"/>
  <c r="H7309" i="1"/>
  <c r="F7310" i="1"/>
  <c r="G7310" i="1"/>
  <c r="H7310" i="1"/>
  <c r="F1249" i="1"/>
  <c r="G1249" i="1"/>
  <c r="H1249" i="1"/>
  <c r="F5923" i="1"/>
  <c r="G5923" i="1"/>
  <c r="H5923" i="1"/>
  <c r="F336" i="1"/>
  <c r="G336" i="1"/>
  <c r="H336" i="1"/>
  <c r="F9059" i="1"/>
  <c r="G9059" i="1"/>
  <c r="H9059" i="1"/>
  <c r="F6231" i="1"/>
  <c r="G6231" i="1"/>
  <c r="H6231" i="1"/>
  <c r="F5924" i="1"/>
  <c r="G5924" i="1"/>
  <c r="H5924" i="1"/>
  <c r="F11278" i="1"/>
  <c r="G11278" i="1"/>
  <c r="H11278" i="1"/>
  <c r="F4691" i="1"/>
  <c r="G4691" i="1"/>
  <c r="H4691" i="1"/>
  <c r="F10898" i="1"/>
  <c r="G10898" i="1"/>
  <c r="H10898" i="1"/>
  <c r="F5526" i="1"/>
  <c r="G5526" i="1"/>
  <c r="H5526" i="1"/>
  <c r="F10971" i="1"/>
  <c r="G10971" i="1"/>
  <c r="H10971" i="1"/>
  <c r="F10236" i="1"/>
  <c r="G10236" i="1"/>
  <c r="H10236" i="1"/>
  <c r="F8497" i="1"/>
  <c r="G8497" i="1"/>
  <c r="H8497" i="1"/>
  <c r="F8498" i="1"/>
  <c r="G8498" i="1"/>
  <c r="H8498" i="1"/>
  <c r="F6054" i="1"/>
  <c r="G6054" i="1"/>
  <c r="H6054" i="1"/>
  <c r="F1250" i="1"/>
  <c r="G1250" i="1"/>
  <c r="H1250" i="1"/>
  <c r="F4692" i="1"/>
  <c r="G4692" i="1"/>
  <c r="H4692" i="1"/>
  <c r="F5925" i="1"/>
  <c r="G5925" i="1"/>
  <c r="H5925" i="1"/>
  <c r="F9870" i="1"/>
  <c r="G9870" i="1"/>
  <c r="H9870" i="1"/>
  <c r="F4693" i="1"/>
  <c r="G4693" i="1"/>
  <c r="H4693" i="1"/>
  <c r="F9657" i="1"/>
  <c r="G9657" i="1"/>
  <c r="H9657" i="1"/>
  <c r="F10237" i="1"/>
  <c r="G10237" i="1"/>
  <c r="H10237" i="1"/>
  <c r="F7938" i="1"/>
  <c r="G7938" i="1"/>
  <c r="H7938" i="1"/>
  <c r="F9615" i="1"/>
  <c r="G9615" i="1"/>
  <c r="H9615" i="1"/>
  <c r="F1251" i="1"/>
  <c r="G1251" i="1"/>
  <c r="H1251" i="1"/>
  <c r="F4694" i="1"/>
  <c r="G4694" i="1"/>
  <c r="H4694" i="1"/>
  <c r="F4695" i="1"/>
  <c r="G4695" i="1"/>
  <c r="H4695" i="1"/>
  <c r="F4696" i="1"/>
  <c r="G4696" i="1"/>
  <c r="H4696" i="1"/>
  <c r="F7311" i="1"/>
  <c r="G7311" i="1"/>
  <c r="H7311" i="1"/>
  <c r="F5627" i="1"/>
  <c r="G5627" i="1"/>
  <c r="H5627" i="1"/>
  <c r="F9309" i="1"/>
  <c r="G9309" i="1"/>
  <c r="H9309" i="1"/>
  <c r="F7312" i="1"/>
  <c r="G7312" i="1"/>
  <c r="H7312" i="1"/>
  <c r="F4697" i="1"/>
  <c r="G4697" i="1"/>
  <c r="H4697" i="1"/>
  <c r="F7313" i="1"/>
  <c r="G7313" i="1"/>
  <c r="H7313" i="1"/>
  <c r="F6232" i="1"/>
  <c r="G6232" i="1"/>
  <c r="H6232" i="1"/>
  <c r="F7314" i="1"/>
  <c r="G7314" i="1"/>
  <c r="H7314" i="1"/>
  <c r="F10299" i="1"/>
  <c r="G10299" i="1"/>
  <c r="H10299" i="1"/>
  <c r="F7315" i="1"/>
  <c r="G7315" i="1"/>
  <c r="H7315" i="1"/>
  <c r="F7316" i="1"/>
  <c r="G7316" i="1"/>
  <c r="H7316" i="1"/>
  <c r="F7939" i="1"/>
  <c r="G7939" i="1"/>
  <c r="H7939" i="1"/>
  <c r="F4698" i="1"/>
  <c r="G4698" i="1"/>
  <c r="H4698" i="1"/>
  <c r="F4699" i="1"/>
  <c r="G4699" i="1"/>
  <c r="H4699" i="1"/>
  <c r="F9944" i="1"/>
  <c r="G9944" i="1"/>
  <c r="H9944" i="1"/>
  <c r="F4700" i="1"/>
  <c r="G4700" i="1"/>
  <c r="H4700" i="1"/>
  <c r="F4701" i="1"/>
  <c r="G4701" i="1"/>
  <c r="H4701" i="1"/>
  <c r="F4702" i="1"/>
  <c r="G4702" i="1"/>
  <c r="H4702" i="1"/>
  <c r="F1252" i="1"/>
  <c r="G1252" i="1"/>
  <c r="H1252" i="1"/>
  <c r="F10921" i="1"/>
  <c r="G10921" i="1"/>
  <c r="H10921" i="1"/>
  <c r="F4703" i="1"/>
  <c r="G4703" i="1"/>
  <c r="H4703" i="1"/>
  <c r="F7317" i="1"/>
  <c r="G7317" i="1"/>
  <c r="H7317" i="1"/>
  <c r="F8681" i="1"/>
  <c r="G8681" i="1"/>
  <c r="H8681" i="1"/>
  <c r="F9616" i="1"/>
  <c r="G9616" i="1"/>
  <c r="H9616" i="1"/>
  <c r="F4704" i="1"/>
  <c r="G4704" i="1"/>
  <c r="H4704" i="1"/>
  <c r="F8499" i="1"/>
  <c r="G8499" i="1"/>
  <c r="H8499" i="1"/>
  <c r="F7753" i="1"/>
  <c r="G7753" i="1"/>
  <c r="H7753" i="1"/>
  <c r="F7318" i="1"/>
  <c r="G7318" i="1"/>
  <c r="H7318" i="1"/>
  <c r="F10828" i="1"/>
  <c r="G10828" i="1"/>
  <c r="H10828" i="1"/>
  <c r="F9471" i="1"/>
  <c r="G9471" i="1"/>
  <c r="H9471" i="1"/>
  <c r="F4705" i="1"/>
  <c r="G4705" i="1"/>
  <c r="H4705" i="1"/>
  <c r="F5417" i="1"/>
  <c r="G5417" i="1"/>
  <c r="H5417" i="1"/>
  <c r="F7319" i="1"/>
  <c r="G7319" i="1"/>
  <c r="H7319" i="1"/>
  <c r="F4706" i="1"/>
  <c r="G4706" i="1"/>
  <c r="H4706" i="1"/>
  <c r="F5455" i="1"/>
  <c r="G5455" i="1"/>
  <c r="H5455" i="1"/>
  <c r="F4707" i="1"/>
  <c r="G4707" i="1"/>
  <c r="H4707" i="1"/>
  <c r="F8618" i="1"/>
  <c r="G8618" i="1"/>
  <c r="H8618" i="1"/>
  <c r="F7320" i="1"/>
  <c r="G7320" i="1"/>
  <c r="H7320" i="1"/>
  <c r="F4708" i="1"/>
  <c r="G4708" i="1"/>
  <c r="H4708" i="1"/>
  <c r="F4709" i="1"/>
  <c r="G4709" i="1"/>
  <c r="H4709" i="1"/>
  <c r="F7321" i="1"/>
  <c r="G7321" i="1"/>
  <c r="H7321" i="1"/>
  <c r="F4710" i="1"/>
  <c r="G4710" i="1"/>
  <c r="H4710" i="1"/>
  <c r="F1253" i="1"/>
  <c r="G1253" i="1"/>
  <c r="H1253" i="1"/>
  <c r="F1254" i="1"/>
  <c r="G1254" i="1"/>
  <c r="H1254" i="1"/>
  <c r="F6076" i="1"/>
  <c r="G6076" i="1"/>
  <c r="H6076" i="1"/>
  <c r="F4711" i="1"/>
  <c r="G4711" i="1"/>
  <c r="H4711" i="1"/>
  <c r="F4712" i="1"/>
  <c r="G4712" i="1"/>
  <c r="H4712" i="1"/>
  <c r="F4713" i="1"/>
  <c r="G4713" i="1"/>
  <c r="H4713" i="1"/>
  <c r="F4714" i="1"/>
  <c r="G4714" i="1"/>
  <c r="H4714" i="1"/>
  <c r="F4715" i="1"/>
  <c r="G4715" i="1"/>
  <c r="H4715" i="1"/>
  <c r="F1255" i="1"/>
  <c r="G1255" i="1"/>
  <c r="H1255" i="1"/>
  <c r="F10922" i="1"/>
  <c r="G10922" i="1"/>
  <c r="H10922" i="1"/>
  <c r="F4716" i="1"/>
  <c r="G4716" i="1"/>
  <c r="H4716" i="1"/>
  <c r="F1256" i="1"/>
  <c r="G1256" i="1"/>
  <c r="H1256" i="1"/>
  <c r="F337" i="1"/>
  <c r="G337" i="1"/>
  <c r="H337" i="1"/>
  <c r="F5926" i="1"/>
  <c r="G5926" i="1"/>
  <c r="H5926" i="1"/>
  <c r="F219" i="1"/>
  <c r="G219" i="1"/>
  <c r="H219" i="1"/>
  <c r="F9367" i="1"/>
  <c r="G9367" i="1"/>
  <c r="H9367" i="1"/>
  <c r="F12175" i="1"/>
  <c r="G12175" i="1"/>
  <c r="H12175" i="1"/>
  <c r="F4717" i="1"/>
  <c r="G4717" i="1"/>
  <c r="H4717" i="1"/>
  <c r="F9804" i="1"/>
  <c r="G9804" i="1"/>
  <c r="H9804" i="1"/>
  <c r="F9519" i="1"/>
  <c r="G9519" i="1"/>
  <c r="H9519" i="1"/>
  <c r="F6068" i="1"/>
  <c r="G6068" i="1"/>
  <c r="H6068" i="1"/>
  <c r="F5628" i="1"/>
  <c r="G5628" i="1"/>
  <c r="H5628" i="1"/>
  <c r="F10307" i="1"/>
  <c r="G10307" i="1"/>
  <c r="H10307" i="1"/>
  <c r="F5927" i="1"/>
  <c r="G5927" i="1"/>
  <c r="H5927" i="1"/>
  <c r="F7687" i="1"/>
  <c r="G7687" i="1"/>
  <c r="H7687" i="1"/>
  <c r="F5503" i="1"/>
  <c r="G5503" i="1"/>
  <c r="H5503" i="1"/>
  <c r="F576" i="1"/>
  <c r="G576" i="1"/>
  <c r="H576" i="1"/>
  <c r="F4718" i="1"/>
  <c r="G4718" i="1"/>
  <c r="H4718" i="1"/>
  <c r="F577" i="1"/>
  <c r="G577" i="1"/>
  <c r="H577" i="1"/>
  <c r="F7322" i="1"/>
  <c r="G7322" i="1"/>
  <c r="H7322" i="1"/>
  <c r="F9941" i="1"/>
  <c r="G9941" i="1"/>
  <c r="H9941" i="1"/>
  <c r="F10753" i="1"/>
  <c r="G10753" i="1"/>
  <c r="H10753" i="1"/>
  <c r="F11826" i="1"/>
  <c r="G11826" i="1"/>
  <c r="H11826" i="1"/>
  <c r="F4719" i="1"/>
  <c r="G4719" i="1"/>
  <c r="H4719" i="1"/>
  <c r="F7323" i="1"/>
  <c r="G7323" i="1"/>
  <c r="H7323" i="1"/>
  <c r="F5928" i="1"/>
  <c r="G5928" i="1"/>
  <c r="H5928" i="1"/>
  <c r="F7324" i="1"/>
  <c r="G7324" i="1"/>
  <c r="H7324" i="1"/>
  <c r="F10566" i="1"/>
  <c r="G10566" i="1"/>
  <c r="H10566" i="1"/>
  <c r="F10564" i="1"/>
  <c r="G10564" i="1"/>
  <c r="H10564" i="1"/>
  <c r="F10781" i="1"/>
  <c r="G10781" i="1"/>
  <c r="H10781" i="1"/>
  <c r="F5527" i="1"/>
  <c r="G5527" i="1"/>
  <c r="H5527" i="1"/>
  <c r="F4720" i="1"/>
  <c r="G4720" i="1"/>
  <c r="H4720" i="1"/>
  <c r="F4721" i="1"/>
  <c r="G4721" i="1"/>
  <c r="H4721" i="1"/>
  <c r="F4722" i="1"/>
  <c r="G4722" i="1"/>
  <c r="H4722" i="1"/>
  <c r="F5929" i="1"/>
  <c r="G5929" i="1"/>
  <c r="H5929" i="1"/>
  <c r="F4723" i="1"/>
  <c r="G4723" i="1"/>
  <c r="H4723" i="1"/>
  <c r="F4724" i="1"/>
  <c r="G4724" i="1"/>
  <c r="H4724" i="1"/>
  <c r="F4725" i="1"/>
  <c r="G4725" i="1"/>
  <c r="H4725" i="1"/>
  <c r="F10034" i="1"/>
  <c r="G10034" i="1"/>
  <c r="H10034" i="1"/>
  <c r="F11585" i="1"/>
  <c r="G11585" i="1"/>
  <c r="H11585" i="1"/>
  <c r="F50" i="1"/>
  <c r="G50" i="1"/>
  <c r="H50" i="1"/>
  <c r="F7325" i="1"/>
  <c r="G7325" i="1"/>
  <c r="H7325" i="1"/>
  <c r="F4726" i="1"/>
  <c r="G4726" i="1"/>
  <c r="H4726" i="1"/>
  <c r="F4727" i="1"/>
  <c r="G4727" i="1"/>
  <c r="H4727" i="1"/>
  <c r="F7326" i="1"/>
  <c r="G7326" i="1"/>
  <c r="H7326" i="1"/>
  <c r="F6024" i="1"/>
  <c r="G6024" i="1"/>
  <c r="H6024" i="1"/>
  <c r="F4728" i="1"/>
  <c r="G4728" i="1"/>
  <c r="H4728" i="1"/>
  <c r="F8682" i="1"/>
  <c r="G8682" i="1"/>
  <c r="H8682" i="1"/>
  <c r="F5986" i="1"/>
  <c r="G5986" i="1"/>
  <c r="H5986" i="1"/>
  <c r="F1257" i="1"/>
  <c r="G1257" i="1"/>
  <c r="H1257" i="1"/>
  <c r="F4729" i="1"/>
  <c r="G4729" i="1"/>
  <c r="H4729" i="1"/>
  <c r="F7327" i="1"/>
  <c r="G7327" i="1"/>
  <c r="H7327" i="1"/>
  <c r="F4730" i="1"/>
  <c r="G4730" i="1"/>
  <c r="H4730" i="1"/>
  <c r="F4731" i="1"/>
  <c r="G4731" i="1"/>
  <c r="H4731" i="1"/>
  <c r="F4732" i="1"/>
  <c r="G4732" i="1"/>
  <c r="H4732" i="1"/>
  <c r="F9258" i="1"/>
  <c r="G9258" i="1"/>
  <c r="H9258" i="1"/>
  <c r="F4733" i="1"/>
  <c r="G4733" i="1"/>
  <c r="H4733" i="1"/>
  <c r="F4734" i="1"/>
  <c r="G4734" i="1"/>
  <c r="H4734" i="1"/>
  <c r="F7328" i="1"/>
  <c r="G7328" i="1"/>
  <c r="H7328" i="1"/>
  <c r="F4735" i="1"/>
  <c r="G4735" i="1"/>
  <c r="H4735" i="1"/>
  <c r="F98" i="1"/>
  <c r="G98" i="1"/>
  <c r="H98" i="1"/>
  <c r="F4736" i="1"/>
  <c r="G4736" i="1"/>
  <c r="H4736" i="1"/>
  <c r="F7940" i="1"/>
  <c r="G7940" i="1"/>
  <c r="H7940" i="1"/>
  <c r="F11029" i="1"/>
  <c r="G11029" i="1"/>
  <c r="H11029" i="1"/>
  <c r="F4737" i="1"/>
  <c r="G4737" i="1"/>
  <c r="H4737" i="1"/>
  <c r="F1258" i="1"/>
  <c r="G1258" i="1"/>
  <c r="H1258" i="1"/>
  <c r="F8500" i="1"/>
  <c r="G8500" i="1"/>
  <c r="H8500" i="1"/>
  <c r="F6233" i="1"/>
  <c r="G6233" i="1"/>
  <c r="H6233" i="1"/>
  <c r="F4738" i="1"/>
  <c r="G4738" i="1"/>
  <c r="H4738" i="1"/>
  <c r="F7329" i="1"/>
  <c r="G7329" i="1"/>
  <c r="H7329" i="1"/>
  <c r="F1259" i="1"/>
  <c r="G1259" i="1"/>
  <c r="H1259" i="1"/>
  <c r="F4739" i="1"/>
  <c r="G4739" i="1"/>
  <c r="H4739" i="1"/>
  <c r="F11791" i="1"/>
  <c r="G11791" i="1"/>
  <c r="H11791" i="1"/>
  <c r="F4740" i="1"/>
  <c r="G4740" i="1"/>
  <c r="H4740" i="1"/>
  <c r="F11317" i="1"/>
  <c r="G11317" i="1"/>
  <c r="H11317" i="1"/>
  <c r="F9617" i="1"/>
  <c r="G9617" i="1"/>
  <c r="H9617" i="1"/>
  <c r="F338" i="1"/>
  <c r="G338" i="1"/>
  <c r="H338" i="1"/>
  <c r="F9618" i="1"/>
  <c r="G9618" i="1"/>
  <c r="H9618" i="1"/>
  <c r="F4741" i="1"/>
  <c r="G4741" i="1"/>
  <c r="H4741" i="1"/>
  <c r="F7666" i="1"/>
  <c r="G7666" i="1"/>
  <c r="H7666" i="1"/>
  <c r="F12187" i="1"/>
  <c r="G12187" i="1"/>
  <c r="H12187" i="1"/>
  <c r="F9021" i="1"/>
  <c r="G9021" i="1"/>
  <c r="H9021" i="1"/>
  <c r="F5629" i="1"/>
  <c r="G5629" i="1"/>
  <c r="H5629" i="1"/>
  <c r="F7330" i="1"/>
  <c r="G7330" i="1"/>
  <c r="H7330" i="1"/>
  <c r="F11186" i="1"/>
  <c r="G11186" i="1"/>
  <c r="H11186" i="1"/>
  <c r="F10881" i="1"/>
  <c r="G10881" i="1"/>
  <c r="H10881" i="1"/>
  <c r="F4742" i="1"/>
  <c r="G4742" i="1"/>
  <c r="H4742" i="1"/>
  <c r="F10820" i="1"/>
  <c r="G10820" i="1"/>
  <c r="H10820" i="1"/>
  <c r="F7766" i="1"/>
  <c r="G7766" i="1"/>
  <c r="H7766" i="1"/>
  <c r="F4743" i="1"/>
  <c r="G4743" i="1"/>
  <c r="H4743" i="1"/>
  <c r="F5930" i="1"/>
  <c r="G5930" i="1"/>
  <c r="H5930" i="1"/>
  <c r="F4744" i="1"/>
  <c r="G4744" i="1"/>
  <c r="H4744" i="1"/>
  <c r="F11626" i="1"/>
  <c r="G11626" i="1"/>
  <c r="H11626" i="1"/>
  <c r="F339" i="1"/>
  <c r="G339" i="1"/>
  <c r="H339" i="1"/>
  <c r="F4745" i="1"/>
  <c r="G4745" i="1"/>
  <c r="H4745" i="1"/>
  <c r="F11931" i="1"/>
  <c r="G11931" i="1"/>
  <c r="H11931" i="1"/>
  <c r="F4746" i="1"/>
  <c r="G4746" i="1"/>
  <c r="H4746" i="1"/>
  <c r="F11920" i="1"/>
  <c r="G11920" i="1"/>
  <c r="H11920" i="1"/>
  <c r="F8501" i="1"/>
  <c r="G8501" i="1"/>
  <c r="H8501" i="1"/>
  <c r="F4747" i="1"/>
  <c r="G4747" i="1"/>
  <c r="H4747" i="1"/>
  <c r="F8696" i="1"/>
  <c r="G8696" i="1"/>
  <c r="H8696" i="1"/>
  <c r="F9022" i="1"/>
  <c r="G9022" i="1"/>
  <c r="H9022" i="1"/>
  <c r="F4748" i="1"/>
  <c r="G4748" i="1"/>
  <c r="H4748" i="1"/>
  <c r="F5931" i="1"/>
  <c r="G5931" i="1"/>
  <c r="H5931" i="1"/>
  <c r="F7941" i="1"/>
  <c r="G7941" i="1"/>
  <c r="H7941" i="1"/>
  <c r="F10238" i="1"/>
  <c r="G10238" i="1"/>
  <c r="H10238" i="1"/>
  <c r="F10286" i="1"/>
  <c r="G10286" i="1"/>
  <c r="H10286" i="1"/>
  <c r="F4749" i="1"/>
  <c r="G4749" i="1"/>
  <c r="H4749" i="1"/>
  <c r="F30" i="1"/>
  <c r="G30" i="1"/>
  <c r="H30" i="1"/>
  <c r="F4750" i="1"/>
  <c r="G4750" i="1"/>
  <c r="H4750" i="1"/>
  <c r="F220" i="1"/>
  <c r="G220" i="1"/>
  <c r="H220" i="1"/>
  <c r="F12009" i="1"/>
  <c r="G12009" i="1"/>
  <c r="H12009" i="1"/>
  <c r="F1260" i="1"/>
  <c r="G1260" i="1"/>
  <c r="H1260" i="1"/>
  <c r="F7331" i="1"/>
  <c r="G7331" i="1"/>
  <c r="H7331" i="1"/>
  <c r="F4751" i="1"/>
  <c r="G4751" i="1"/>
  <c r="H4751" i="1"/>
  <c r="F5538" i="1"/>
  <c r="G5538" i="1"/>
  <c r="H5538" i="1"/>
  <c r="F4752" i="1"/>
  <c r="G4752" i="1"/>
  <c r="H4752" i="1"/>
  <c r="F11922" i="1"/>
  <c r="G11922" i="1"/>
  <c r="H11922" i="1"/>
  <c r="F4753" i="1"/>
  <c r="G4753" i="1"/>
  <c r="H4753" i="1"/>
  <c r="F4754" i="1"/>
  <c r="G4754" i="1"/>
  <c r="H4754" i="1"/>
  <c r="F9805" i="1"/>
  <c r="G9805" i="1"/>
  <c r="H9805" i="1"/>
  <c r="F1261" i="1"/>
  <c r="G1261" i="1"/>
  <c r="H1261" i="1"/>
  <c r="F4755" i="1"/>
  <c r="G4755" i="1"/>
  <c r="H4755" i="1"/>
  <c r="F4756" i="1"/>
  <c r="G4756" i="1"/>
  <c r="H4756" i="1"/>
  <c r="F8502" i="1"/>
  <c r="G8502" i="1"/>
  <c r="H8502" i="1"/>
  <c r="F4757" i="1"/>
  <c r="G4757" i="1"/>
  <c r="H4757" i="1"/>
  <c r="F5528" i="1"/>
  <c r="G5528" i="1"/>
  <c r="H5528" i="1"/>
  <c r="F7942" i="1"/>
  <c r="G7942" i="1"/>
  <c r="H7942" i="1"/>
  <c r="F7332" i="1"/>
  <c r="G7332" i="1"/>
  <c r="H7332" i="1"/>
  <c r="F7333" i="1"/>
  <c r="G7333" i="1"/>
  <c r="H7333" i="1"/>
  <c r="F5932" i="1"/>
  <c r="G5932" i="1"/>
  <c r="H5932" i="1"/>
  <c r="F10430" i="1"/>
  <c r="G10430" i="1"/>
  <c r="H10430" i="1"/>
  <c r="F4758" i="1"/>
  <c r="G4758" i="1"/>
  <c r="H4758" i="1"/>
  <c r="F4759" i="1"/>
  <c r="G4759" i="1"/>
  <c r="H4759" i="1"/>
  <c r="F4760" i="1"/>
  <c r="G4760" i="1"/>
  <c r="H4760" i="1"/>
  <c r="F4761" i="1"/>
  <c r="G4761" i="1"/>
  <c r="H4761" i="1"/>
  <c r="F4762" i="1"/>
  <c r="G4762" i="1"/>
  <c r="H4762" i="1"/>
  <c r="F4763" i="1"/>
  <c r="G4763" i="1"/>
  <c r="H4763" i="1"/>
  <c r="F11632" i="1"/>
  <c r="G11632" i="1"/>
  <c r="H11632" i="1"/>
  <c r="F4764" i="1"/>
  <c r="G4764" i="1"/>
  <c r="H4764" i="1"/>
  <c r="F4765" i="1"/>
  <c r="G4765" i="1"/>
  <c r="H4765" i="1"/>
  <c r="F4766" i="1"/>
  <c r="G4766" i="1"/>
  <c r="H4766" i="1"/>
  <c r="F4767" i="1"/>
  <c r="G4767" i="1"/>
  <c r="H4767" i="1"/>
  <c r="F4768" i="1"/>
  <c r="G4768" i="1"/>
  <c r="H4768" i="1"/>
  <c r="F8503" i="1"/>
  <c r="G8503" i="1"/>
  <c r="H8503" i="1"/>
  <c r="F9520" i="1"/>
  <c r="G9520" i="1"/>
  <c r="H9520" i="1"/>
  <c r="F7334" i="1"/>
  <c r="G7334" i="1"/>
  <c r="H7334" i="1"/>
  <c r="F4769" i="1"/>
  <c r="G4769" i="1"/>
  <c r="H4769" i="1"/>
  <c r="F10239" i="1"/>
  <c r="G10239" i="1"/>
  <c r="H10239" i="1"/>
  <c r="F8504" i="1"/>
  <c r="G8504" i="1"/>
  <c r="H8504" i="1"/>
  <c r="F10352" i="1"/>
  <c r="G10352" i="1"/>
  <c r="H10352" i="1"/>
  <c r="F9397" i="1"/>
  <c r="G9397" i="1"/>
  <c r="H9397" i="1"/>
  <c r="F4770" i="1"/>
  <c r="G4770" i="1"/>
  <c r="H4770" i="1"/>
  <c r="F4771" i="1"/>
  <c r="G4771" i="1"/>
  <c r="H4771" i="1"/>
  <c r="F1262" i="1"/>
  <c r="G1262" i="1"/>
  <c r="H1262" i="1"/>
  <c r="F1263" i="1"/>
  <c r="G1263" i="1"/>
  <c r="H1263" i="1"/>
  <c r="F4772" i="1"/>
  <c r="G4772" i="1"/>
  <c r="H4772" i="1"/>
  <c r="F4773" i="1"/>
  <c r="G4773" i="1"/>
  <c r="H4773" i="1"/>
  <c r="F5933" i="1"/>
  <c r="G5933" i="1"/>
  <c r="H5933" i="1"/>
  <c r="F10035" i="1"/>
  <c r="G10035" i="1"/>
  <c r="H10035" i="1"/>
  <c r="F7335" i="1"/>
  <c r="G7335" i="1"/>
  <c r="H7335" i="1"/>
  <c r="F7336" i="1"/>
  <c r="G7336" i="1"/>
  <c r="H7336" i="1"/>
  <c r="F4774" i="1"/>
  <c r="G4774" i="1"/>
  <c r="H4774" i="1"/>
  <c r="F11834" i="1"/>
  <c r="G11834" i="1"/>
  <c r="H11834" i="1"/>
  <c r="F4775" i="1"/>
  <c r="G4775" i="1"/>
  <c r="H4775" i="1"/>
  <c r="F11069" i="1"/>
  <c r="G11069" i="1"/>
  <c r="H11069" i="1"/>
  <c r="F1264" i="1"/>
  <c r="G1264" i="1"/>
  <c r="H1264" i="1"/>
  <c r="F8505" i="1"/>
  <c r="G8505" i="1"/>
  <c r="H8505" i="1"/>
  <c r="F10730" i="1"/>
  <c r="G10730" i="1"/>
  <c r="H10730" i="1"/>
  <c r="F7536" i="1"/>
  <c r="G7536" i="1"/>
  <c r="H7536" i="1"/>
  <c r="F10893" i="1"/>
  <c r="G10893" i="1"/>
  <c r="H10893" i="1"/>
  <c r="F4776" i="1"/>
  <c r="G4776" i="1"/>
  <c r="H4776" i="1"/>
  <c r="F10282" i="1"/>
  <c r="G10282" i="1"/>
  <c r="H10282" i="1"/>
  <c r="F9907" i="1"/>
  <c r="G9907" i="1"/>
  <c r="H9907" i="1"/>
  <c r="F1265" i="1"/>
  <c r="G1265" i="1"/>
  <c r="H1265" i="1"/>
  <c r="F7337" i="1"/>
  <c r="G7337" i="1"/>
  <c r="H7337" i="1"/>
  <c r="F5934" i="1"/>
  <c r="G5934" i="1"/>
  <c r="H5934" i="1"/>
  <c r="F7943" i="1"/>
  <c r="G7943" i="1"/>
  <c r="H7943" i="1"/>
  <c r="F4777" i="1"/>
  <c r="G4777" i="1"/>
  <c r="H4777" i="1"/>
  <c r="F11070" i="1"/>
  <c r="G11070" i="1"/>
  <c r="H11070" i="1"/>
  <c r="F8034" i="1"/>
  <c r="G8034" i="1"/>
  <c r="H8034" i="1"/>
  <c r="F5935" i="1"/>
  <c r="G5935" i="1"/>
  <c r="H5935" i="1"/>
  <c r="F1266" i="1"/>
  <c r="G1266" i="1"/>
  <c r="H1266" i="1"/>
  <c r="F4778" i="1"/>
  <c r="G4778" i="1"/>
  <c r="H4778" i="1"/>
  <c r="F8837" i="1"/>
  <c r="G8837" i="1"/>
  <c r="H8837" i="1"/>
  <c r="F9083" i="1"/>
  <c r="G9083" i="1"/>
  <c r="H9083" i="1"/>
  <c r="F9544" i="1"/>
  <c r="G9544" i="1"/>
  <c r="H9544" i="1"/>
  <c r="F4779" i="1"/>
  <c r="G4779" i="1"/>
  <c r="H4779" i="1"/>
  <c r="F7338" i="1"/>
  <c r="G7338" i="1"/>
  <c r="H7338" i="1"/>
  <c r="F9643" i="1"/>
  <c r="G9643" i="1"/>
  <c r="H9643" i="1"/>
  <c r="F5936" i="1"/>
  <c r="G5936" i="1"/>
  <c r="H5936" i="1"/>
  <c r="F4780" i="1"/>
  <c r="G4780" i="1"/>
  <c r="H4780" i="1"/>
  <c r="F6025" i="1"/>
  <c r="G6025" i="1"/>
  <c r="H6025" i="1"/>
  <c r="F4781" i="1"/>
  <c r="G4781" i="1"/>
  <c r="H4781" i="1"/>
  <c r="F9806" i="1"/>
  <c r="G9806" i="1"/>
  <c r="H9806" i="1"/>
  <c r="F12154" i="1"/>
  <c r="G12154" i="1"/>
  <c r="H12154" i="1"/>
  <c r="F1267" i="1"/>
  <c r="G1267" i="1"/>
  <c r="H1267" i="1"/>
  <c r="F4782" i="1"/>
  <c r="G4782" i="1"/>
  <c r="H4782" i="1"/>
  <c r="F4783" i="1"/>
  <c r="G4783" i="1"/>
  <c r="H4783" i="1"/>
  <c r="F10571" i="1"/>
  <c r="G10571" i="1"/>
  <c r="H10571" i="1"/>
  <c r="F4784" i="1"/>
  <c r="G4784" i="1"/>
  <c r="H4784" i="1"/>
  <c r="F11349" i="1"/>
  <c r="G11349" i="1"/>
  <c r="H11349" i="1"/>
  <c r="F4785" i="1"/>
  <c r="G4785" i="1"/>
  <c r="H4785" i="1"/>
  <c r="F12341" i="1"/>
  <c r="G12341" i="1"/>
  <c r="H12341" i="1"/>
  <c r="F1268" i="1"/>
  <c r="G1268" i="1"/>
  <c r="H1268" i="1"/>
  <c r="F4786" i="1"/>
  <c r="G4786" i="1"/>
  <c r="H4786" i="1"/>
  <c r="F11806" i="1"/>
  <c r="G11806" i="1"/>
  <c r="H11806" i="1"/>
  <c r="F1269" i="1"/>
  <c r="G1269" i="1"/>
  <c r="H1269" i="1"/>
  <c r="F4787" i="1"/>
  <c r="G4787" i="1"/>
  <c r="H4787" i="1"/>
  <c r="F5937" i="1"/>
  <c r="G5937" i="1"/>
  <c r="H5937" i="1"/>
  <c r="F1270" i="1"/>
  <c r="G1270" i="1"/>
  <c r="H1270" i="1"/>
  <c r="F4788" i="1"/>
  <c r="G4788" i="1"/>
  <c r="H4788" i="1"/>
  <c r="F9521" i="1"/>
  <c r="G9521" i="1"/>
  <c r="H9521" i="1"/>
  <c r="F4789" i="1"/>
  <c r="G4789" i="1"/>
  <c r="H4789" i="1"/>
  <c r="F10347" i="1"/>
  <c r="G10347" i="1"/>
  <c r="H10347" i="1"/>
  <c r="F1271" i="1"/>
  <c r="G1271" i="1"/>
  <c r="H1271" i="1"/>
  <c r="F1272" i="1"/>
  <c r="G1272" i="1"/>
  <c r="H1272" i="1"/>
  <c r="F5689" i="1"/>
  <c r="G5689" i="1"/>
  <c r="H5689" i="1"/>
  <c r="F4790" i="1"/>
  <c r="G4790" i="1"/>
  <c r="H4790" i="1"/>
  <c r="F4791" i="1"/>
  <c r="G4791" i="1"/>
  <c r="H4791" i="1"/>
  <c r="F1273" i="1"/>
  <c r="G1273" i="1"/>
  <c r="H1273" i="1"/>
  <c r="F4792" i="1"/>
  <c r="G4792" i="1"/>
  <c r="H4792" i="1"/>
  <c r="F11071" i="1"/>
  <c r="G11071" i="1"/>
  <c r="H11071" i="1"/>
  <c r="F9023" i="1"/>
  <c r="G9023" i="1"/>
  <c r="H9023" i="1"/>
  <c r="F4793" i="1"/>
  <c r="G4793" i="1"/>
  <c r="H4793" i="1"/>
  <c r="F7667" i="1"/>
  <c r="G7667" i="1"/>
  <c r="H7667" i="1"/>
  <c r="F9259" i="1"/>
  <c r="G9259" i="1"/>
  <c r="H9259" i="1"/>
  <c r="F4794" i="1"/>
  <c r="G4794" i="1"/>
  <c r="H4794" i="1"/>
  <c r="F4795" i="1"/>
  <c r="G4795" i="1"/>
  <c r="H4795" i="1"/>
  <c r="F9260" i="1"/>
  <c r="G9260" i="1"/>
  <c r="H9260" i="1"/>
  <c r="F340" i="1"/>
  <c r="G340" i="1"/>
  <c r="H340" i="1"/>
  <c r="F341" i="1"/>
  <c r="G341" i="1"/>
  <c r="H341" i="1"/>
  <c r="F10146" i="1"/>
  <c r="G10146" i="1"/>
  <c r="H10146" i="1"/>
  <c r="F4796" i="1"/>
  <c r="G4796" i="1"/>
  <c r="H4796" i="1"/>
  <c r="F10731" i="1"/>
  <c r="G10731" i="1"/>
  <c r="H10731" i="1"/>
  <c r="F5630" i="1"/>
  <c r="G5630" i="1"/>
  <c r="H5630" i="1"/>
  <c r="F12333" i="1"/>
  <c r="G12333" i="1"/>
  <c r="H12333" i="1"/>
  <c r="F4797" i="1"/>
  <c r="G4797" i="1"/>
  <c r="H4797" i="1"/>
  <c r="F578" i="1"/>
  <c r="G578" i="1"/>
  <c r="H578" i="1"/>
  <c r="F4798" i="1"/>
  <c r="G4798" i="1"/>
  <c r="H4798" i="1"/>
  <c r="F11708" i="1"/>
  <c r="G11708" i="1"/>
  <c r="H11708" i="1"/>
  <c r="F11770" i="1"/>
  <c r="G11770" i="1"/>
  <c r="H11770" i="1"/>
  <c r="F7944" i="1"/>
  <c r="G7944" i="1"/>
  <c r="H7944" i="1"/>
  <c r="F9060" i="1"/>
  <c r="G9060" i="1"/>
  <c r="H9060" i="1"/>
  <c r="F5655" i="1"/>
  <c r="G5655" i="1"/>
  <c r="H5655" i="1"/>
  <c r="F9469" i="1"/>
  <c r="G9469" i="1"/>
  <c r="H9469" i="1"/>
  <c r="F7339" i="1"/>
  <c r="G7339" i="1"/>
  <c r="H7339" i="1"/>
  <c r="F10326" i="1"/>
  <c r="G10326" i="1"/>
  <c r="H10326" i="1"/>
  <c r="F4799" i="1"/>
  <c r="G4799" i="1"/>
  <c r="H4799" i="1"/>
  <c r="F1274" i="1"/>
  <c r="G1274" i="1"/>
  <c r="H1274" i="1"/>
  <c r="F8506" i="1"/>
  <c r="G8506" i="1"/>
  <c r="H8506" i="1"/>
  <c r="F1275" i="1"/>
  <c r="G1275" i="1"/>
  <c r="H1275" i="1"/>
  <c r="F6140" i="1"/>
  <c r="G6140" i="1"/>
  <c r="H6140" i="1"/>
  <c r="F4800" i="1"/>
  <c r="G4800" i="1"/>
  <c r="H4800" i="1"/>
  <c r="F6080" i="1"/>
  <c r="G6080" i="1"/>
  <c r="H6080" i="1"/>
  <c r="F7340" i="1"/>
  <c r="G7340" i="1"/>
  <c r="H7340" i="1"/>
  <c r="F1276" i="1"/>
  <c r="G1276" i="1"/>
  <c r="H1276" i="1"/>
  <c r="F4801" i="1"/>
  <c r="G4801" i="1"/>
  <c r="H4801" i="1"/>
  <c r="F579" i="1"/>
  <c r="G579" i="1"/>
  <c r="H579" i="1"/>
  <c r="F7341" i="1"/>
  <c r="G7341" i="1"/>
  <c r="H7341" i="1"/>
  <c r="F4802" i="1"/>
  <c r="G4802" i="1"/>
  <c r="H4802" i="1"/>
  <c r="F4803" i="1"/>
  <c r="G4803" i="1"/>
  <c r="H4803" i="1"/>
  <c r="F580" i="1"/>
  <c r="G580" i="1"/>
  <c r="H580" i="1"/>
  <c r="F8507" i="1"/>
  <c r="G8507" i="1"/>
  <c r="H8507" i="1"/>
  <c r="F4804" i="1"/>
  <c r="G4804" i="1"/>
  <c r="H4804" i="1"/>
  <c r="F11020" i="1"/>
  <c r="G11020" i="1"/>
  <c r="H11020" i="1"/>
  <c r="F581" i="1"/>
  <c r="G581" i="1"/>
  <c r="H581" i="1"/>
  <c r="F7342" i="1"/>
  <c r="G7342" i="1"/>
  <c r="H7342" i="1"/>
  <c r="F4805" i="1"/>
  <c r="G4805" i="1"/>
  <c r="H4805" i="1"/>
  <c r="F5938" i="1"/>
  <c r="G5938" i="1"/>
  <c r="H5938" i="1"/>
  <c r="F10976" i="1"/>
  <c r="G10976" i="1"/>
  <c r="H10976" i="1"/>
  <c r="F12240" i="1"/>
  <c r="G12240" i="1"/>
  <c r="H12240" i="1"/>
  <c r="F9261" i="1"/>
  <c r="G9261" i="1"/>
  <c r="H9261" i="1"/>
  <c r="F10156" i="1"/>
  <c r="G10156" i="1"/>
  <c r="H10156" i="1"/>
  <c r="F12235" i="1"/>
  <c r="G12235" i="1"/>
  <c r="H12235" i="1"/>
  <c r="F5631" i="1"/>
  <c r="G5631" i="1"/>
  <c r="H5631" i="1"/>
  <c r="F4806" i="1"/>
  <c r="G4806" i="1"/>
  <c r="H4806" i="1"/>
  <c r="F4807" i="1"/>
  <c r="G4807" i="1"/>
  <c r="H4807" i="1"/>
  <c r="F342" i="1"/>
  <c r="G342" i="1"/>
  <c r="H342" i="1"/>
  <c r="F7343" i="1"/>
  <c r="G7343" i="1"/>
  <c r="H7343" i="1"/>
  <c r="F11011" i="1"/>
  <c r="G11011" i="1"/>
  <c r="H11011" i="1"/>
  <c r="F10732" i="1"/>
  <c r="G10732" i="1"/>
  <c r="H10732" i="1"/>
  <c r="F11034" i="1"/>
  <c r="G11034" i="1"/>
  <c r="H11034" i="1"/>
  <c r="F10335" i="1"/>
  <c r="G10335" i="1"/>
  <c r="H10335" i="1"/>
  <c r="F1277" i="1"/>
  <c r="G1277" i="1"/>
  <c r="H1277" i="1"/>
  <c r="F11073" i="1"/>
  <c r="G11073" i="1"/>
  <c r="H11073" i="1"/>
  <c r="F7668" i="1"/>
  <c r="G7668" i="1"/>
  <c r="H7668" i="1"/>
  <c r="F12070" i="1"/>
  <c r="G12070" i="1"/>
  <c r="H12070" i="1"/>
  <c r="F10291" i="1"/>
  <c r="G10291" i="1"/>
  <c r="H10291" i="1"/>
  <c r="F4808" i="1"/>
  <c r="G4808" i="1"/>
  <c r="H4808" i="1"/>
  <c r="F9908" i="1"/>
  <c r="G9908" i="1"/>
  <c r="H9908" i="1"/>
  <c r="F4809" i="1"/>
  <c r="G4809" i="1"/>
  <c r="H4809" i="1"/>
  <c r="F7344" i="1"/>
  <c r="G7344" i="1"/>
  <c r="H7344" i="1"/>
  <c r="F1278" i="1"/>
  <c r="G1278" i="1"/>
  <c r="H1278" i="1"/>
  <c r="F1279" i="1"/>
  <c r="G1279" i="1"/>
  <c r="H1279" i="1"/>
  <c r="F4810" i="1"/>
  <c r="G4810" i="1"/>
  <c r="H4810" i="1"/>
  <c r="F4811" i="1"/>
  <c r="G4811" i="1"/>
  <c r="H4811" i="1"/>
  <c r="F4812" i="1"/>
  <c r="G4812" i="1"/>
  <c r="H4812" i="1"/>
  <c r="F42" i="1"/>
  <c r="G42" i="1"/>
  <c r="H42" i="1"/>
  <c r="F9262" i="1"/>
  <c r="G9262" i="1"/>
  <c r="H9262" i="1"/>
  <c r="F8508" i="1"/>
  <c r="G8508" i="1"/>
  <c r="H8508" i="1"/>
  <c r="F4813" i="1"/>
  <c r="G4813" i="1"/>
  <c r="H4813" i="1"/>
  <c r="F4814" i="1"/>
  <c r="G4814" i="1"/>
  <c r="H4814" i="1"/>
  <c r="F4815" i="1"/>
  <c r="G4815" i="1"/>
  <c r="H4815" i="1"/>
  <c r="F7345" i="1"/>
  <c r="G7345" i="1"/>
  <c r="H7345" i="1"/>
  <c r="F1280" i="1"/>
  <c r="G1280" i="1"/>
  <c r="H1280" i="1"/>
  <c r="F8836" i="1"/>
  <c r="G8836" i="1"/>
  <c r="H8836" i="1"/>
  <c r="F5939" i="1"/>
  <c r="G5939" i="1"/>
  <c r="H5939" i="1"/>
  <c r="F4816" i="1"/>
  <c r="G4816" i="1"/>
  <c r="H4816" i="1"/>
  <c r="F4817" i="1"/>
  <c r="G4817" i="1"/>
  <c r="H4817" i="1"/>
  <c r="F8509" i="1"/>
  <c r="G8509" i="1"/>
  <c r="H8509" i="1"/>
  <c r="F9970" i="1"/>
  <c r="G9970" i="1"/>
  <c r="H9970" i="1"/>
  <c r="F582" i="1"/>
  <c r="G582" i="1"/>
  <c r="H582" i="1"/>
  <c r="F4818" i="1"/>
  <c r="G4818" i="1"/>
  <c r="H4818" i="1"/>
  <c r="F4819" i="1"/>
  <c r="G4819" i="1"/>
  <c r="H4819" i="1"/>
  <c r="F10802" i="1"/>
  <c r="G10802" i="1"/>
  <c r="H10802" i="1"/>
  <c r="F7346" i="1"/>
  <c r="G7346" i="1"/>
  <c r="H7346" i="1"/>
  <c r="F4820" i="1"/>
  <c r="G4820" i="1"/>
  <c r="H4820" i="1"/>
  <c r="F583" i="1"/>
  <c r="G583" i="1"/>
  <c r="H583" i="1"/>
  <c r="F7347" i="1"/>
  <c r="G7347" i="1"/>
  <c r="H7347" i="1"/>
  <c r="F11321" i="1"/>
  <c r="G11321" i="1"/>
  <c r="H11321" i="1"/>
  <c r="F10690" i="1"/>
  <c r="G10690" i="1"/>
  <c r="H10690" i="1"/>
  <c r="F7348" i="1"/>
  <c r="G7348" i="1"/>
  <c r="H7348" i="1"/>
  <c r="F584" i="1"/>
  <c r="G584" i="1"/>
  <c r="H584" i="1"/>
  <c r="F4821" i="1"/>
  <c r="G4821" i="1"/>
  <c r="H4821" i="1"/>
  <c r="F8510" i="1"/>
  <c r="G8510" i="1"/>
  <c r="H8510" i="1"/>
  <c r="F10163" i="1"/>
  <c r="G10163" i="1"/>
  <c r="H10163" i="1"/>
  <c r="F12044" i="1"/>
  <c r="G12044" i="1"/>
  <c r="H12044" i="1"/>
  <c r="F1281" i="1"/>
  <c r="G1281" i="1"/>
  <c r="H1281" i="1"/>
  <c r="F8511" i="1"/>
  <c r="G8511" i="1"/>
  <c r="H8511" i="1"/>
  <c r="F4822" i="1"/>
  <c r="G4822" i="1"/>
  <c r="H4822" i="1"/>
  <c r="F4823" i="1"/>
  <c r="G4823" i="1"/>
  <c r="H4823" i="1"/>
  <c r="F9629" i="1"/>
  <c r="G9629" i="1"/>
  <c r="H9629" i="1"/>
  <c r="F11560" i="1"/>
  <c r="G11560" i="1"/>
  <c r="H11560" i="1"/>
  <c r="F12146" i="1"/>
  <c r="G12146" i="1"/>
  <c r="H12146" i="1"/>
  <c r="F7349" i="1"/>
  <c r="G7349" i="1"/>
  <c r="H7349" i="1"/>
  <c r="F9263" i="1"/>
  <c r="G9263" i="1"/>
  <c r="H9263" i="1"/>
  <c r="F7350" i="1"/>
  <c r="G7350" i="1"/>
  <c r="H7350" i="1"/>
  <c r="F4824" i="1"/>
  <c r="G4824" i="1"/>
  <c r="H4824" i="1"/>
  <c r="F1282" i="1"/>
  <c r="G1282" i="1"/>
  <c r="H1282" i="1"/>
  <c r="F5940" i="1"/>
  <c r="G5940" i="1"/>
  <c r="H5940" i="1"/>
  <c r="F1283" i="1"/>
  <c r="G1283" i="1"/>
  <c r="H1283" i="1"/>
  <c r="F4825" i="1"/>
  <c r="G4825" i="1"/>
  <c r="H4825" i="1"/>
  <c r="F4826" i="1"/>
  <c r="G4826" i="1"/>
  <c r="H4826" i="1"/>
  <c r="F4827" i="1"/>
  <c r="G4827" i="1"/>
  <c r="H4827" i="1"/>
  <c r="F4828" i="1"/>
  <c r="G4828" i="1"/>
  <c r="H4828" i="1"/>
  <c r="F9264" i="1"/>
  <c r="G9264" i="1"/>
  <c r="H9264" i="1"/>
  <c r="F12296" i="1"/>
  <c r="G12296" i="1"/>
  <c r="H12296" i="1"/>
  <c r="F4829" i="1"/>
  <c r="G4829" i="1"/>
  <c r="H4829" i="1"/>
  <c r="F10512" i="1"/>
  <c r="G10512" i="1"/>
  <c r="H10512" i="1"/>
  <c r="F7351" i="1"/>
  <c r="G7351" i="1"/>
  <c r="H7351" i="1"/>
  <c r="F10691" i="1"/>
  <c r="G10691" i="1"/>
  <c r="H10691" i="1"/>
  <c r="F4830" i="1"/>
  <c r="G4830" i="1"/>
  <c r="H4830" i="1"/>
  <c r="F6234" i="1"/>
  <c r="G6234" i="1"/>
  <c r="H6234" i="1"/>
  <c r="F8512" i="1"/>
  <c r="G8512" i="1"/>
  <c r="H8512" i="1"/>
  <c r="F4831" i="1"/>
  <c r="G4831" i="1"/>
  <c r="H4831" i="1"/>
  <c r="F9545" i="1"/>
  <c r="G9545" i="1"/>
  <c r="H9545" i="1"/>
  <c r="F8849" i="1"/>
  <c r="G8849" i="1"/>
  <c r="H8849" i="1"/>
  <c r="F10660" i="1"/>
  <c r="G10660" i="1"/>
  <c r="H10660" i="1"/>
  <c r="F4832" i="1"/>
  <c r="G4832" i="1"/>
  <c r="H4832" i="1"/>
  <c r="F12289" i="1"/>
  <c r="G12289" i="1"/>
  <c r="H12289" i="1"/>
  <c r="F76" i="1"/>
  <c r="G76" i="1"/>
  <c r="H76" i="1"/>
  <c r="F8035" i="1"/>
  <c r="G8035" i="1"/>
  <c r="H8035" i="1"/>
  <c r="F585" i="1"/>
  <c r="G585" i="1"/>
  <c r="H585" i="1"/>
  <c r="F4833" i="1"/>
  <c r="G4833" i="1"/>
  <c r="H4833" i="1"/>
  <c r="F12345" i="1"/>
  <c r="G12345" i="1"/>
  <c r="H12345" i="1"/>
  <c r="F6026" i="1"/>
  <c r="G6026" i="1"/>
  <c r="H6026" i="1"/>
  <c r="F12148" i="1"/>
  <c r="G12148" i="1"/>
  <c r="H12148" i="1"/>
  <c r="F7591" i="1"/>
  <c r="G7591" i="1"/>
  <c r="H7591" i="1"/>
  <c r="F4834" i="1"/>
  <c r="G4834" i="1"/>
  <c r="H4834" i="1"/>
  <c r="F8513" i="1"/>
  <c r="G8513" i="1"/>
  <c r="H8513" i="1"/>
  <c r="F7352" i="1"/>
  <c r="G7352" i="1"/>
  <c r="H7352" i="1"/>
  <c r="F7353" i="1"/>
  <c r="G7353" i="1"/>
  <c r="H7353" i="1"/>
  <c r="F7354" i="1"/>
  <c r="G7354" i="1"/>
  <c r="H7354" i="1"/>
  <c r="F8898" i="1"/>
  <c r="G8898" i="1"/>
  <c r="H8898" i="1"/>
  <c r="F10482" i="1"/>
  <c r="G10482" i="1"/>
  <c r="H10482" i="1"/>
  <c r="F7563" i="1"/>
  <c r="G7563" i="1"/>
  <c r="H7563" i="1"/>
  <c r="F4835" i="1"/>
  <c r="G4835" i="1"/>
  <c r="H4835" i="1"/>
  <c r="F7697" i="1"/>
  <c r="G7697" i="1"/>
  <c r="H7697" i="1"/>
  <c r="F9024" i="1"/>
  <c r="G9024" i="1"/>
  <c r="H9024" i="1"/>
  <c r="F4836" i="1"/>
  <c r="G4836" i="1"/>
  <c r="H4836" i="1"/>
  <c r="F4837" i="1"/>
  <c r="G4837" i="1"/>
  <c r="H4837" i="1"/>
  <c r="F7355" i="1"/>
  <c r="G7355" i="1"/>
  <c r="H7355" i="1"/>
  <c r="F11045" i="1"/>
  <c r="G11045" i="1"/>
  <c r="H11045" i="1"/>
  <c r="F9265" i="1"/>
  <c r="G9265" i="1"/>
  <c r="H9265" i="1"/>
  <c r="F1284" i="1"/>
  <c r="G1284" i="1"/>
  <c r="H1284" i="1"/>
  <c r="F12202" i="1"/>
  <c r="G12202" i="1"/>
  <c r="H12202" i="1"/>
  <c r="F8036" i="1"/>
  <c r="G8036" i="1"/>
  <c r="H8036" i="1"/>
  <c r="F4838" i="1"/>
  <c r="G4838" i="1"/>
  <c r="H4838" i="1"/>
  <c r="F10760" i="1"/>
  <c r="G10760" i="1"/>
  <c r="H10760" i="1"/>
  <c r="F4839" i="1"/>
  <c r="G4839" i="1"/>
  <c r="H4839" i="1"/>
  <c r="F5941" i="1"/>
  <c r="G5941" i="1"/>
  <c r="H5941" i="1"/>
  <c r="F1285" i="1"/>
  <c r="G1285" i="1"/>
  <c r="H1285" i="1"/>
  <c r="F12117" i="1"/>
  <c r="G12117" i="1"/>
  <c r="H12117" i="1"/>
  <c r="F9025" i="1"/>
  <c r="G9025" i="1"/>
  <c r="H9025" i="1"/>
  <c r="F4840" i="1"/>
  <c r="G4840" i="1"/>
  <c r="H4840" i="1"/>
  <c r="F4841" i="1"/>
  <c r="G4841" i="1"/>
  <c r="H4841" i="1"/>
  <c r="F9081" i="1"/>
  <c r="G9081" i="1"/>
  <c r="H9081" i="1"/>
  <c r="F9026" i="1"/>
  <c r="G9026" i="1"/>
  <c r="H9026" i="1"/>
  <c r="F10526" i="1"/>
  <c r="G10526" i="1"/>
  <c r="H10526" i="1"/>
  <c r="F4842" i="1"/>
  <c r="G4842" i="1"/>
  <c r="H4842" i="1"/>
  <c r="F10389" i="1"/>
  <c r="G10389" i="1"/>
  <c r="H10389" i="1"/>
  <c r="F4843" i="1"/>
  <c r="G4843" i="1"/>
  <c r="H4843" i="1"/>
  <c r="F9865" i="1"/>
  <c r="G9865" i="1"/>
  <c r="H9865" i="1"/>
  <c r="F11967" i="1"/>
  <c r="G11967" i="1"/>
  <c r="H11967" i="1"/>
  <c r="F4844" i="1"/>
  <c r="G4844" i="1"/>
  <c r="H4844" i="1"/>
  <c r="F7356" i="1"/>
  <c r="G7356" i="1"/>
  <c r="H7356" i="1"/>
  <c r="F4845" i="1"/>
  <c r="G4845" i="1"/>
  <c r="H4845" i="1"/>
  <c r="F9994" i="1"/>
  <c r="G9994" i="1"/>
  <c r="H9994" i="1"/>
  <c r="F4846" i="1"/>
  <c r="G4846" i="1"/>
  <c r="H4846" i="1"/>
  <c r="F7945" i="1"/>
  <c r="G7945" i="1"/>
  <c r="H7945" i="1"/>
  <c r="F1286" i="1"/>
  <c r="G1286" i="1"/>
  <c r="H1286" i="1"/>
  <c r="F343" i="1"/>
  <c r="G343" i="1"/>
  <c r="H343" i="1"/>
  <c r="F10164" i="1"/>
  <c r="G10164" i="1"/>
  <c r="H10164" i="1"/>
  <c r="F7357" i="1"/>
  <c r="G7357" i="1"/>
  <c r="H7357" i="1"/>
  <c r="F5405" i="1"/>
  <c r="G5405" i="1"/>
  <c r="H5405" i="1"/>
  <c r="F4847" i="1"/>
  <c r="G4847" i="1"/>
  <c r="H4847" i="1"/>
  <c r="F4848" i="1"/>
  <c r="G4848" i="1"/>
  <c r="H4848" i="1"/>
  <c r="F151" i="1"/>
  <c r="G151" i="1"/>
  <c r="H151" i="1"/>
  <c r="F11974" i="1"/>
  <c r="G11974" i="1"/>
  <c r="H11974" i="1"/>
  <c r="F4849" i="1"/>
  <c r="G4849" i="1"/>
  <c r="H4849" i="1"/>
  <c r="F9644" i="1"/>
  <c r="G9644" i="1"/>
  <c r="H9644" i="1"/>
  <c r="F4850" i="1"/>
  <c r="G4850" i="1"/>
  <c r="H4850" i="1"/>
  <c r="F7358" i="1"/>
  <c r="G7358" i="1"/>
  <c r="H7358" i="1"/>
  <c r="F4851" i="1"/>
  <c r="G4851" i="1"/>
  <c r="H4851" i="1"/>
  <c r="F6050" i="1"/>
  <c r="G6050" i="1"/>
  <c r="H6050" i="1"/>
  <c r="F4852" i="1"/>
  <c r="G4852" i="1"/>
  <c r="H4852" i="1"/>
  <c r="F1287" i="1"/>
  <c r="G1287" i="1"/>
  <c r="H1287" i="1"/>
  <c r="F7359" i="1"/>
  <c r="G7359" i="1"/>
  <c r="H7359" i="1"/>
  <c r="F8899" i="1"/>
  <c r="G8899" i="1"/>
  <c r="H8899" i="1"/>
  <c r="F11937" i="1"/>
  <c r="G11937" i="1"/>
  <c r="H11937" i="1"/>
  <c r="F9455" i="1"/>
  <c r="G9455" i="1"/>
  <c r="H9455" i="1"/>
  <c r="F9619" i="1"/>
  <c r="G9619" i="1"/>
  <c r="H9619" i="1"/>
  <c r="F6235" i="1"/>
  <c r="G6235" i="1"/>
  <c r="H6235" i="1"/>
  <c r="F8900" i="1"/>
  <c r="G8900" i="1"/>
  <c r="H8900" i="1"/>
  <c r="F9266" i="1"/>
  <c r="G9266" i="1"/>
  <c r="H9266" i="1"/>
  <c r="F4853" i="1"/>
  <c r="G4853" i="1"/>
  <c r="H4853" i="1"/>
  <c r="F7360" i="1"/>
  <c r="G7360" i="1"/>
  <c r="H7360" i="1"/>
  <c r="F9807" i="1"/>
  <c r="G9807" i="1"/>
  <c r="H9807" i="1"/>
  <c r="F4854" i="1"/>
  <c r="G4854" i="1"/>
  <c r="H4854" i="1"/>
  <c r="F7361" i="1"/>
  <c r="G7361" i="1"/>
  <c r="H7361" i="1"/>
  <c r="F4855" i="1"/>
  <c r="G4855" i="1"/>
  <c r="H4855" i="1"/>
  <c r="F8514" i="1"/>
  <c r="G8514" i="1"/>
  <c r="H8514" i="1"/>
  <c r="F5504" i="1"/>
  <c r="G5504" i="1"/>
  <c r="H5504" i="1"/>
  <c r="F12125" i="1"/>
  <c r="G12125" i="1"/>
  <c r="H12125" i="1"/>
  <c r="F9808" i="1"/>
  <c r="G9808" i="1"/>
  <c r="H9808" i="1"/>
  <c r="F4856" i="1"/>
  <c r="G4856" i="1"/>
  <c r="H4856" i="1"/>
  <c r="F4857" i="1"/>
  <c r="G4857" i="1"/>
  <c r="H4857" i="1"/>
  <c r="F10240" i="1"/>
  <c r="G10240" i="1"/>
  <c r="H10240" i="1"/>
  <c r="F4858" i="1"/>
  <c r="G4858" i="1"/>
  <c r="H4858" i="1"/>
  <c r="F4859" i="1"/>
  <c r="G4859" i="1"/>
  <c r="H4859" i="1"/>
  <c r="F4860" i="1"/>
  <c r="G4860" i="1"/>
  <c r="H4860" i="1"/>
  <c r="F8045" i="1"/>
  <c r="G8045" i="1"/>
  <c r="H8045" i="1"/>
  <c r="F7362" i="1"/>
  <c r="G7362" i="1"/>
  <c r="H7362" i="1"/>
  <c r="F9317" i="1"/>
  <c r="G9317" i="1"/>
  <c r="H9317" i="1"/>
  <c r="F8515" i="1"/>
  <c r="G8515" i="1"/>
  <c r="H8515" i="1"/>
  <c r="F8094" i="1"/>
  <c r="G8094" i="1"/>
  <c r="H8094" i="1"/>
  <c r="F6063" i="1"/>
  <c r="G6063" i="1"/>
  <c r="H6063" i="1"/>
  <c r="F11485" i="1"/>
  <c r="G11485" i="1"/>
  <c r="H11485" i="1"/>
  <c r="F4861" i="1"/>
  <c r="G4861" i="1"/>
  <c r="H4861" i="1"/>
  <c r="F11465" i="1"/>
  <c r="G11465" i="1"/>
  <c r="H11465" i="1"/>
  <c r="F4862" i="1"/>
  <c r="G4862" i="1"/>
  <c r="H4862" i="1"/>
  <c r="F8516" i="1"/>
  <c r="G8516" i="1"/>
  <c r="H8516" i="1"/>
  <c r="F4863" i="1"/>
  <c r="G4863" i="1"/>
  <c r="H4863" i="1"/>
  <c r="F11720" i="1"/>
  <c r="G11720" i="1"/>
  <c r="H11720" i="1"/>
  <c r="F4864" i="1"/>
  <c r="G4864" i="1"/>
  <c r="H4864" i="1"/>
  <c r="F221" i="1"/>
  <c r="G221" i="1"/>
  <c r="H221" i="1"/>
  <c r="F4865" i="1"/>
  <c r="G4865" i="1"/>
  <c r="H4865" i="1"/>
  <c r="F8803" i="1"/>
  <c r="G8803" i="1"/>
  <c r="H8803" i="1"/>
  <c r="F7363" i="1"/>
  <c r="G7363" i="1"/>
  <c r="H7363" i="1"/>
  <c r="F11968" i="1"/>
  <c r="G11968" i="1"/>
  <c r="H11968" i="1"/>
  <c r="F8650" i="1"/>
  <c r="G8650" i="1"/>
  <c r="H8650" i="1"/>
  <c r="F4866" i="1"/>
  <c r="G4866" i="1"/>
  <c r="H4866" i="1"/>
  <c r="F8517" i="1"/>
  <c r="G8517" i="1"/>
  <c r="H8517" i="1"/>
  <c r="F4867" i="1"/>
  <c r="G4867" i="1"/>
  <c r="H4867" i="1"/>
  <c r="F11563" i="1"/>
  <c r="G11563" i="1"/>
  <c r="H11563" i="1"/>
  <c r="F4868" i="1"/>
  <c r="G4868" i="1"/>
  <c r="H4868" i="1"/>
  <c r="F4869" i="1"/>
  <c r="G4869" i="1"/>
  <c r="H4869" i="1"/>
  <c r="F4870" i="1"/>
  <c r="G4870" i="1"/>
  <c r="H4870" i="1"/>
  <c r="F4871" i="1"/>
  <c r="G4871" i="1"/>
  <c r="H4871" i="1"/>
  <c r="F4872" i="1"/>
  <c r="G4872" i="1"/>
  <c r="H4872" i="1"/>
  <c r="F7539" i="1"/>
  <c r="G7539" i="1"/>
  <c r="H7539" i="1"/>
  <c r="F8518" i="1"/>
  <c r="G8518" i="1"/>
  <c r="H8518" i="1"/>
  <c r="F4873" i="1"/>
  <c r="G4873" i="1"/>
  <c r="H4873" i="1"/>
  <c r="F4874" i="1"/>
  <c r="G4874" i="1"/>
  <c r="H4874" i="1"/>
  <c r="F7364" i="1"/>
  <c r="G7364" i="1"/>
  <c r="H7364" i="1"/>
  <c r="F9267" i="1"/>
  <c r="G9267" i="1"/>
  <c r="H9267" i="1"/>
  <c r="F5459" i="1"/>
  <c r="G5459" i="1"/>
  <c r="H5459" i="1"/>
  <c r="F7365" i="1"/>
  <c r="G7365" i="1"/>
  <c r="H7365" i="1"/>
  <c r="F7366" i="1"/>
  <c r="G7366" i="1"/>
  <c r="H7366" i="1"/>
  <c r="F7367" i="1"/>
  <c r="G7367" i="1"/>
  <c r="H7367" i="1"/>
  <c r="F8788" i="1"/>
  <c r="G8788" i="1"/>
  <c r="H8788" i="1"/>
  <c r="F10895" i="1"/>
  <c r="G10895" i="1"/>
  <c r="H10895" i="1"/>
  <c r="F4875" i="1"/>
  <c r="G4875" i="1"/>
  <c r="H4875" i="1"/>
  <c r="F4876" i="1"/>
  <c r="G4876" i="1"/>
  <c r="H4876" i="1"/>
  <c r="F4877" i="1"/>
  <c r="G4877" i="1"/>
  <c r="H4877" i="1"/>
  <c r="F11405" i="1"/>
  <c r="G11405" i="1"/>
  <c r="H11405" i="1"/>
  <c r="F4878" i="1"/>
  <c r="G4878" i="1"/>
  <c r="H4878" i="1"/>
  <c r="F4879" i="1"/>
  <c r="G4879" i="1"/>
  <c r="H4879" i="1"/>
  <c r="F11980" i="1"/>
  <c r="G11980" i="1"/>
  <c r="H11980" i="1"/>
  <c r="F7368" i="1"/>
  <c r="G7368" i="1"/>
  <c r="H7368" i="1"/>
  <c r="F7369" i="1"/>
  <c r="G7369" i="1"/>
  <c r="H7369" i="1"/>
  <c r="F7370" i="1"/>
  <c r="G7370" i="1"/>
  <c r="H7370" i="1"/>
  <c r="F4880" i="1"/>
  <c r="G4880" i="1"/>
  <c r="H4880" i="1"/>
  <c r="F10483" i="1"/>
  <c r="G10483" i="1"/>
  <c r="H10483" i="1"/>
  <c r="F9620" i="1"/>
  <c r="G9620" i="1"/>
  <c r="H9620" i="1"/>
  <c r="F99" i="1"/>
  <c r="G99" i="1"/>
  <c r="H99" i="1"/>
  <c r="F1288" i="1"/>
  <c r="G1288" i="1"/>
  <c r="H1288" i="1"/>
  <c r="F4881" i="1"/>
  <c r="G4881" i="1"/>
  <c r="H4881" i="1"/>
  <c r="F4882" i="1"/>
  <c r="G4882" i="1"/>
  <c r="H4882" i="1"/>
  <c r="F8519" i="1"/>
  <c r="G8519" i="1"/>
  <c r="H8519" i="1"/>
  <c r="F4883" i="1"/>
  <c r="G4883" i="1"/>
  <c r="H4883" i="1"/>
  <c r="F4884" i="1"/>
  <c r="G4884" i="1"/>
  <c r="H4884" i="1"/>
  <c r="F9268" i="1"/>
  <c r="G9268" i="1"/>
  <c r="H9268" i="1"/>
  <c r="F4885" i="1"/>
  <c r="G4885" i="1"/>
  <c r="H4885" i="1"/>
  <c r="F7371" i="1"/>
  <c r="G7371" i="1"/>
  <c r="H7371" i="1"/>
  <c r="F10909" i="1"/>
  <c r="G10909" i="1"/>
  <c r="H10909" i="1"/>
  <c r="F12269" i="1"/>
  <c r="G12269" i="1"/>
  <c r="H12269" i="1"/>
  <c r="F4886" i="1"/>
  <c r="G4886" i="1"/>
  <c r="H4886" i="1"/>
  <c r="F5438" i="1"/>
  <c r="G5438" i="1"/>
  <c r="H5438" i="1"/>
  <c r="F1289" i="1"/>
  <c r="G1289" i="1"/>
  <c r="H1289" i="1"/>
  <c r="F4887" i="1"/>
  <c r="G4887" i="1"/>
  <c r="H4887" i="1"/>
  <c r="F8619" i="1"/>
  <c r="G8619" i="1"/>
  <c r="H8619" i="1"/>
  <c r="F4888" i="1"/>
  <c r="G4888" i="1"/>
  <c r="H4888" i="1"/>
  <c r="F4889" i="1"/>
  <c r="G4889" i="1"/>
  <c r="H4889" i="1"/>
  <c r="F10961" i="1"/>
  <c r="G10961" i="1"/>
  <c r="H10961" i="1"/>
  <c r="F4890" i="1"/>
  <c r="G4890" i="1"/>
  <c r="H4890" i="1"/>
  <c r="F100" i="1"/>
  <c r="G100" i="1"/>
  <c r="H100" i="1"/>
  <c r="F4891" i="1"/>
  <c r="G4891" i="1"/>
  <c r="H4891" i="1"/>
  <c r="F11441" i="1"/>
  <c r="G11441" i="1"/>
  <c r="H11441" i="1"/>
  <c r="F9522" i="1"/>
  <c r="G9522" i="1"/>
  <c r="H9522" i="1"/>
  <c r="F11599" i="1"/>
  <c r="G11599" i="1"/>
  <c r="H11599" i="1"/>
  <c r="F4892" i="1"/>
  <c r="G4892" i="1"/>
  <c r="H4892" i="1"/>
  <c r="F4893" i="1"/>
  <c r="G4893" i="1"/>
  <c r="H4893" i="1"/>
  <c r="F4894" i="1"/>
  <c r="G4894" i="1"/>
  <c r="H4894" i="1"/>
  <c r="F10152" i="1"/>
  <c r="G10152" i="1"/>
  <c r="H10152" i="1"/>
  <c r="F4895" i="1"/>
  <c r="G4895" i="1"/>
  <c r="H4895" i="1"/>
  <c r="F4896" i="1"/>
  <c r="G4896" i="1"/>
  <c r="H4896" i="1"/>
  <c r="F4897" i="1"/>
  <c r="G4897" i="1"/>
  <c r="H4897" i="1"/>
  <c r="F5942" i="1"/>
  <c r="G5942" i="1"/>
  <c r="H5942" i="1"/>
  <c r="F4898" i="1"/>
  <c r="G4898" i="1"/>
  <c r="H4898" i="1"/>
  <c r="F6045" i="1"/>
  <c r="G6045" i="1"/>
  <c r="H6045" i="1"/>
  <c r="F10241" i="1"/>
  <c r="G10241" i="1"/>
  <c r="H10241" i="1"/>
  <c r="F12085" i="1"/>
  <c r="G12085" i="1"/>
  <c r="H12085" i="1"/>
  <c r="F9027" i="1"/>
  <c r="G9027" i="1"/>
  <c r="H9027" i="1"/>
  <c r="F7946" i="1"/>
  <c r="G7946" i="1"/>
  <c r="H7946" i="1"/>
  <c r="F4899" i="1"/>
  <c r="G4899" i="1"/>
  <c r="H4899" i="1"/>
  <c r="F222" i="1"/>
  <c r="G222" i="1"/>
  <c r="H222" i="1"/>
  <c r="F4900" i="1"/>
  <c r="G4900" i="1"/>
  <c r="H4900" i="1"/>
  <c r="F6027" i="1"/>
  <c r="G6027" i="1"/>
  <c r="H6027" i="1"/>
  <c r="F11707" i="1"/>
  <c r="G11707" i="1"/>
  <c r="H11707" i="1"/>
  <c r="F7372" i="1"/>
  <c r="G7372" i="1"/>
  <c r="H7372" i="1"/>
  <c r="F12073" i="1"/>
  <c r="G12073" i="1"/>
  <c r="H12073" i="1"/>
  <c r="F10396" i="1"/>
  <c r="G10396" i="1"/>
  <c r="H10396" i="1"/>
  <c r="F9809" i="1"/>
  <c r="G9809" i="1"/>
  <c r="H9809" i="1"/>
  <c r="F1290" i="1"/>
  <c r="G1290" i="1"/>
  <c r="H1290" i="1"/>
  <c r="F4901" i="1"/>
  <c r="G4901" i="1"/>
  <c r="H4901" i="1"/>
  <c r="F11335" i="1"/>
  <c r="G11335" i="1"/>
  <c r="H11335" i="1"/>
  <c r="F11221" i="1"/>
  <c r="G11221" i="1"/>
  <c r="H11221" i="1"/>
  <c r="F10894" i="1"/>
  <c r="G10894" i="1"/>
  <c r="H10894" i="1"/>
  <c r="F586" i="1"/>
  <c r="G586" i="1"/>
  <c r="H586" i="1"/>
  <c r="F4902" i="1"/>
  <c r="G4902" i="1"/>
  <c r="H4902" i="1"/>
  <c r="F344" i="1"/>
  <c r="G344" i="1"/>
  <c r="H344" i="1"/>
  <c r="F4903" i="1"/>
  <c r="G4903" i="1"/>
  <c r="H4903" i="1"/>
  <c r="F7373" i="1"/>
  <c r="G7373" i="1"/>
  <c r="H7373" i="1"/>
  <c r="F12275" i="1"/>
  <c r="G12275" i="1"/>
  <c r="H12275" i="1"/>
  <c r="F7374" i="1"/>
  <c r="G7374" i="1"/>
  <c r="H7374" i="1"/>
  <c r="F10757" i="1"/>
  <c r="G10757" i="1"/>
  <c r="H10757" i="1"/>
  <c r="F5481" i="1"/>
  <c r="G5481" i="1"/>
  <c r="H5481" i="1"/>
  <c r="F587" i="1"/>
  <c r="G587" i="1"/>
  <c r="H587" i="1"/>
  <c r="F4904" i="1"/>
  <c r="G4904" i="1"/>
  <c r="H4904" i="1"/>
  <c r="F4905" i="1"/>
  <c r="G4905" i="1"/>
  <c r="H4905" i="1"/>
  <c r="F7375" i="1"/>
  <c r="G7375" i="1"/>
  <c r="H7375" i="1"/>
  <c r="F10329" i="1"/>
  <c r="G10329" i="1"/>
  <c r="H10329" i="1"/>
  <c r="F11133" i="1"/>
  <c r="G11133" i="1"/>
  <c r="H11133" i="1"/>
  <c r="F11869" i="1"/>
  <c r="G11869" i="1"/>
  <c r="H11869" i="1"/>
  <c r="F4906" i="1"/>
  <c r="G4906" i="1"/>
  <c r="H4906" i="1"/>
  <c r="F345" i="1"/>
  <c r="G345" i="1"/>
  <c r="H345" i="1"/>
  <c r="F5482" i="1"/>
  <c r="G5482" i="1"/>
  <c r="H5482" i="1"/>
  <c r="F6046" i="1"/>
  <c r="G6046" i="1"/>
  <c r="H6046" i="1"/>
  <c r="F4907" i="1"/>
  <c r="G4907" i="1"/>
  <c r="H4907" i="1"/>
  <c r="F9432" i="1"/>
  <c r="G9432" i="1"/>
  <c r="H9432" i="1"/>
  <c r="F7376" i="1"/>
  <c r="G7376" i="1"/>
  <c r="H7376" i="1"/>
  <c r="F4908" i="1"/>
  <c r="G4908" i="1"/>
  <c r="H4908" i="1"/>
  <c r="F12045" i="1"/>
  <c r="G12045" i="1"/>
  <c r="H12045" i="1"/>
  <c r="F7577" i="1"/>
  <c r="G7577" i="1"/>
  <c r="H7577" i="1"/>
  <c r="F6236" i="1"/>
  <c r="G6236" i="1"/>
  <c r="H6236" i="1"/>
  <c r="F7377" i="1"/>
  <c r="G7377" i="1"/>
  <c r="H7377" i="1"/>
  <c r="F1291" i="1"/>
  <c r="G1291" i="1"/>
  <c r="H1291" i="1"/>
  <c r="F588" i="1"/>
  <c r="G588" i="1"/>
  <c r="H588" i="1"/>
  <c r="F1292" i="1"/>
  <c r="G1292" i="1"/>
  <c r="H1292" i="1"/>
  <c r="F9918" i="1"/>
  <c r="G9918" i="1"/>
  <c r="H9918" i="1"/>
  <c r="F12171" i="1"/>
  <c r="G12171" i="1"/>
  <c r="H12171" i="1"/>
  <c r="F10770" i="1"/>
  <c r="G10770" i="1"/>
  <c r="H10770" i="1"/>
  <c r="F10608" i="1"/>
  <c r="G10608" i="1"/>
  <c r="H10608" i="1"/>
  <c r="F7378" i="1"/>
  <c r="G7378" i="1"/>
  <c r="H7378" i="1"/>
  <c r="F7947" i="1"/>
  <c r="G7947" i="1"/>
  <c r="H7947" i="1"/>
  <c r="F10809" i="1"/>
  <c r="G10809" i="1"/>
  <c r="H10809" i="1"/>
  <c r="F9084" i="1"/>
  <c r="G9084" i="1"/>
  <c r="H9084" i="1"/>
  <c r="F4909" i="1"/>
  <c r="G4909" i="1"/>
  <c r="H4909" i="1"/>
  <c r="F9891" i="1"/>
  <c r="G9891" i="1"/>
  <c r="H9891" i="1"/>
  <c r="F11044" i="1"/>
  <c r="G11044" i="1"/>
  <c r="H11044" i="1"/>
  <c r="F8760" i="1"/>
  <c r="G8760" i="1"/>
  <c r="H8760" i="1"/>
  <c r="F589" i="1"/>
  <c r="G589" i="1"/>
  <c r="H589" i="1"/>
  <c r="F4910" i="1"/>
  <c r="G4910" i="1"/>
  <c r="H4910" i="1"/>
  <c r="F4911" i="1"/>
  <c r="G4911" i="1"/>
  <c r="H4911" i="1"/>
  <c r="F8631" i="1"/>
  <c r="G8631" i="1"/>
  <c r="H8631" i="1"/>
  <c r="F11251" i="1"/>
  <c r="G11251" i="1"/>
  <c r="H11251" i="1"/>
  <c r="F9460" i="1"/>
  <c r="G9460" i="1"/>
  <c r="H9460" i="1"/>
  <c r="F6081" i="1"/>
  <c r="G6081" i="1"/>
  <c r="H6081" i="1"/>
  <c r="F4912" i="1"/>
  <c r="G4912" i="1"/>
  <c r="H4912" i="1"/>
  <c r="F4913" i="1"/>
  <c r="G4913" i="1"/>
  <c r="H4913" i="1"/>
  <c r="F4914" i="1"/>
  <c r="G4914" i="1"/>
  <c r="H4914" i="1"/>
  <c r="F11421" i="1"/>
  <c r="G11421" i="1"/>
  <c r="H11421" i="1"/>
  <c r="F4915" i="1"/>
  <c r="G4915" i="1"/>
  <c r="H4915" i="1"/>
  <c r="F12197" i="1"/>
  <c r="G12197" i="1"/>
  <c r="H12197" i="1"/>
  <c r="F8781" i="1"/>
  <c r="G8781" i="1"/>
  <c r="H8781" i="1"/>
  <c r="F10632" i="1"/>
  <c r="G10632" i="1"/>
  <c r="H10632" i="1"/>
  <c r="F10105" i="1"/>
  <c r="G10105" i="1"/>
  <c r="H10105" i="1"/>
  <c r="F11936" i="1"/>
  <c r="G11936" i="1"/>
  <c r="H11936" i="1"/>
  <c r="F4916" i="1"/>
  <c r="G4916" i="1"/>
  <c r="H4916" i="1"/>
  <c r="F9953" i="1"/>
  <c r="G9953" i="1"/>
  <c r="H9953" i="1"/>
  <c r="F1293" i="1"/>
  <c r="G1293" i="1"/>
  <c r="H1293" i="1"/>
  <c r="F8821" i="1"/>
  <c r="G8821" i="1"/>
  <c r="H8821" i="1"/>
  <c r="F4917" i="1"/>
  <c r="G4917" i="1"/>
  <c r="H4917" i="1"/>
  <c r="F1294" i="1"/>
  <c r="G1294" i="1"/>
  <c r="H1294" i="1"/>
  <c r="F4918" i="1"/>
  <c r="G4918" i="1"/>
  <c r="H4918" i="1"/>
  <c r="F8520" i="1"/>
  <c r="G8520" i="1"/>
  <c r="H8520" i="1"/>
  <c r="F152" i="1"/>
  <c r="G152" i="1"/>
  <c r="H152" i="1"/>
  <c r="F4919" i="1"/>
  <c r="G4919" i="1"/>
  <c r="H4919" i="1"/>
  <c r="F10036" i="1"/>
  <c r="G10036" i="1"/>
  <c r="H10036" i="1"/>
  <c r="F4920" i="1"/>
  <c r="G4920" i="1"/>
  <c r="H4920" i="1"/>
  <c r="F9269" i="1"/>
  <c r="G9269" i="1"/>
  <c r="H9269" i="1"/>
  <c r="F9810" i="1"/>
  <c r="G9810" i="1"/>
  <c r="H9810" i="1"/>
  <c r="F4921" i="1"/>
  <c r="G4921" i="1"/>
  <c r="H4921" i="1"/>
  <c r="F9942" i="1"/>
  <c r="G9942" i="1"/>
  <c r="H9942" i="1"/>
  <c r="F5529" i="1"/>
  <c r="G5529" i="1"/>
  <c r="H5529" i="1"/>
  <c r="F8521" i="1"/>
  <c r="G8521" i="1"/>
  <c r="H8521" i="1"/>
  <c r="F10242" i="1"/>
  <c r="G10242" i="1"/>
  <c r="H10242" i="1"/>
  <c r="F1295" i="1"/>
  <c r="G1295" i="1"/>
  <c r="H1295" i="1"/>
  <c r="F1296" i="1"/>
  <c r="G1296" i="1"/>
  <c r="H1296" i="1"/>
  <c r="F4922" i="1"/>
  <c r="G4922" i="1"/>
  <c r="H4922" i="1"/>
  <c r="F7513" i="1"/>
  <c r="G7513" i="1"/>
  <c r="H7513" i="1"/>
  <c r="F1297" i="1"/>
  <c r="G1297" i="1"/>
  <c r="H1297" i="1"/>
  <c r="F4923" i="1"/>
  <c r="G4923" i="1"/>
  <c r="H4923" i="1"/>
  <c r="F11330" i="1"/>
  <c r="G11330" i="1"/>
  <c r="H11330" i="1"/>
  <c r="F10284" i="1"/>
  <c r="G10284" i="1"/>
  <c r="H10284" i="1"/>
  <c r="F8522" i="1"/>
  <c r="G8522" i="1"/>
  <c r="H8522" i="1"/>
  <c r="F7379" i="1"/>
  <c r="G7379" i="1"/>
  <c r="H7379" i="1"/>
  <c r="F11850" i="1"/>
  <c r="G11850" i="1"/>
  <c r="H11850" i="1"/>
  <c r="F9464" i="1"/>
  <c r="G9464" i="1"/>
  <c r="H9464" i="1"/>
  <c r="F7380" i="1"/>
  <c r="G7380" i="1"/>
  <c r="H7380" i="1"/>
  <c r="F9965" i="1"/>
  <c r="G9965" i="1"/>
  <c r="H9965" i="1"/>
  <c r="F7948" i="1"/>
  <c r="G7948" i="1"/>
  <c r="H7948" i="1"/>
  <c r="F4924" i="1"/>
  <c r="G4924" i="1"/>
  <c r="H4924" i="1"/>
  <c r="F9866" i="1"/>
  <c r="G9866" i="1"/>
  <c r="H9866" i="1"/>
  <c r="F10368" i="1"/>
  <c r="G10368" i="1"/>
  <c r="H10368" i="1"/>
  <c r="F8653" i="1"/>
  <c r="G8653" i="1"/>
  <c r="H8653" i="1"/>
  <c r="F11573" i="1"/>
  <c r="G11573" i="1"/>
  <c r="H11573" i="1"/>
  <c r="F7754" i="1"/>
  <c r="G7754" i="1"/>
  <c r="H7754" i="1"/>
  <c r="F8523" i="1"/>
  <c r="G8523" i="1"/>
  <c r="H8523" i="1"/>
  <c r="F1298" i="1"/>
  <c r="G1298" i="1"/>
  <c r="H1298" i="1"/>
  <c r="F4925" i="1"/>
  <c r="G4925" i="1"/>
  <c r="H4925" i="1"/>
  <c r="F8524" i="1"/>
  <c r="G8524" i="1"/>
  <c r="H8524" i="1"/>
  <c r="F9670" i="1"/>
  <c r="G9670" i="1"/>
  <c r="H9670" i="1"/>
  <c r="F8525" i="1"/>
  <c r="G8525" i="1"/>
  <c r="H8525" i="1"/>
  <c r="F7381" i="1"/>
  <c r="G7381" i="1"/>
  <c r="H7381" i="1"/>
  <c r="F9365" i="1"/>
  <c r="G9365" i="1"/>
  <c r="H9365" i="1"/>
  <c r="F4926" i="1"/>
  <c r="G4926" i="1"/>
  <c r="H4926" i="1"/>
  <c r="F9270" i="1"/>
  <c r="G9270" i="1"/>
  <c r="H9270" i="1"/>
  <c r="F9811" i="1"/>
  <c r="G9811" i="1"/>
  <c r="H9811" i="1"/>
  <c r="F9271" i="1"/>
  <c r="G9271" i="1"/>
  <c r="H9271" i="1"/>
  <c r="F1299" i="1"/>
  <c r="G1299" i="1"/>
  <c r="H1299" i="1"/>
  <c r="F4927" i="1"/>
  <c r="G4927" i="1"/>
  <c r="H4927" i="1"/>
  <c r="F10006" i="1"/>
  <c r="G10006" i="1"/>
  <c r="H10006" i="1"/>
  <c r="F8526" i="1"/>
  <c r="G8526" i="1"/>
  <c r="H8526" i="1"/>
  <c r="F10692" i="1"/>
  <c r="G10692" i="1"/>
  <c r="H10692" i="1"/>
  <c r="F9523" i="1"/>
  <c r="G9523" i="1"/>
  <c r="H9523" i="1"/>
  <c r="F5665" i="1"/>
  <c r="G5665" i="1"/>
  <c r="H5665" i="1"/>
  <c r="F8527" i="1"/>
  <c r="G8527" i="1"/>
  <c r="H8527" i="1"/>
  <c r="F7382" i="1"/>
  <c r="G7382" i="1"/>
  <c r="H7382" i="1"/>
  <c r="F7383" i="1"/>
  <c r="G7383" i="1"/>
  <c r="H7383" i="1"/>
  <c r="F8528" i="1"/>
  <c r="G8528" i="1"/>
  <c r="H8528" i="1"/>
  <c r="F11873" i="1"/>
  <c r="G11873" i="1"/>
  <c r="H11873" i="1"/>
  <c r="F12315" i="1"/>
  <c r="G12315" i="1"/>
  <c r="H12315" i="1"/>
  <c r="F4928" i="1"/>
  <c r="G4928" i="1"/>
  <c r="H4928" i="1"/>
  <c r="F8068" i="1"/>
  <c r="G8068" i="1"/>
  <c r="H8068" i="1"/>
  <c r="F77" i="1"/>
  <c r="G77" i="1"/>
  <c r="H77" i="1"/>
  <c r="F4929" i="1"/>
  <c r="G4929" i="1"/>
  <c r="H4929" i="1"/>
  <c r="F4930" i="1"/>
  <c r="G4930" i="1"/>
  <c r="H4930" i="1"/>
  <c r="F4931" i="1"/>
  <c r="G4931" i="1"/>
  <c r="H4931" i="1"/>
  <c r="F1300" i="1"/>
  <c r="G1300" i="1"/>
  <c r="H1300" i="1"/>
  <c r="F4932" i="1"/>
  <c r="G4932" i="1"/>
  <c r="H4932" i="1"/>
  <c r="F153" i="1"/>
  <c r="G153" i="1"/>
  <c r="H153" i="1"/>
  <c r="F8632" i="1"/>
  <c r="G8632" i="1"/>
  <c r="H8632" i="1"/>
  <c r="F4933" i="1"/>
  <c r="G4933" i="1"/>
  <c r="H4933" i="1"/>
  <c r="F4934" i="1"/>
  <c r="G4934" i="1"/>
  <c r="H4934" i="1"/>
  <c r="F11659" i="1"/>
  <c r="G11659" i="1"/>
  <c r="H11659" i="1"/>
  <c r="F8529" i="1"/>
  <c r="G8529" i="1"/>
  <c r="H8529" i="1"/>
  <c r="F4935" i="1"/>
  <c r="G4935" i="1"/>
  <c r="H4935" i="1"/>
  <c r="F4936" i="1"/>
  <c r="G4936" i="1"/>
  <c r="H4936" i="1"/>
  <c r="F4937" i="1"/>
  <c r="G4937" i="1"/>
  <c r="H4937" i="1"/>
  <c r="F10870" i="1"/>
  <c r="G10870" i="1"/>
  <c r="H10870" i="1"/>
  <c r="F10505" i="1"/>
  <c r="G10505" i="1"/>
  <c r="H10505" i="1"/>
  <c r="F11000" i="1"/>
  <c r="G11000" i="1"/>
  <c r="H11000" i="1"/>
  <c r="F9272" i="1"/>
  <c r="G9272" i="1"/>
  <c r="H9272" i="1"/>
  <c r="F4938" i="1"/>
  <c r="G4938" i="1"/>
  <c r="H4938" i="1"/>
  <c r="F8530" i="1"/>
  <c r="G8530" i="1"/>
  <c r="H8530" i="1"/>
  <c r="F7949" i="1"/>
  <c r="G7949" i="1"/>
  <c r="H7949" i="1"/>
  <c r="F1301" i="1"/>
  <c r="G1301" i="1"/>
  <c r="H1301" i="1"/>
  <c r="F4939" i="1"/>
  <c r="G4939" i="1"/>
  <c r="H4939" i="1"/>
  <c r="F4940" i="1"/>
  <c r="G4940" i="1"/>
  <c r="H4940" i="1"/>
  <c r="F7384" i="1"/>
  <c r="G7384" i="1"/>
  <c r="H7384" i="1"/>
  <c r="F7385" i="1"/>
  <c r="G7385" i="1"/>
  <c r="H7385" i="1"/>
  <c r="F10923" i="1"/>
  <c r="G10923" i="1"/>
  <c r="H10923" i="1"/>
  <c r="F10972" i="1"/>
  <c r="G10972" i="1"/>
  <c r="H10972" i="1"/>
  <c r="F11550" i="1"/>
  <c r="G11550" i="1"/>
  <c r="H11550" i="1"/>
  <c r="F4941" i="1"/>
  <c r="G4941" i="1"/>
  <c r="H4941" i="1"/>
  <c r="F9273" i="1"/>
  <c r="G9273" i="1"/>
  <c r="H9273" i="1"/>
  <c r="F1302" i="1"/>
  <c r="G1302" i="1"/>
  <c r="H1302" i="1"/>
  <c r="F4942" i="1"/>
  <c r="G4942" i="1"/>
  <c r="H4942" i="1"/>
  <c r="F7386" i="1"/>
  <c r="G7386" i="1"/>
  <c r="H7386" i="1"/>
  <c r="F4943" i="1"/>
  <c r="G4943" i="1"/>
  <c r="H4943" i="1"/>
  <c r="F5632" i="1"/>
  <c r="G5632" i="1"/>
  <c r="H5632" i="1"/>
  <c r="F154" i="1"/>
  <c r="G154" i="1"/>
  <c r="H154" i="1"/>
  <c r="F11145" i="1"/>
  <c r="G11145" i="1"/>
  <c r="H11145" i="1"/>
  <c r="F10664" i="1"/>
  <c r="G10664" i="1"/>
  <c r="H10664" i="1"/>
  <c r="F4944" i="1"/>
  <c r="G4944" i="1"/>
  <c r="H4944" i="1"/>
  <c r="F4945" i="1"/>
  <c r="G4945" i="1"/>
  <c r="H4945" i="1"/>
  <c r="F4946" i="1"/>
  <c r="G4946" i="1"/>
  <c r="H4946" i="1"/>
  <c r="F8531" i="1"/>
  <c r="G8531" i="1"/>
  <c r="H8531" i="1"/>
  <c r="F590" i="1"/>
  <c r="G590" i="1"/>
  <c r="H590" i="1"/>
  <c r="F5943" i="1"/>
  <c r="G5943" i="1"/>
  <c r="H5943" i="1"/>
  <c r="F4947" i="1"/>
  <c r="G4947" i="1"/>
  <c r="H4947" i="1"/>
  <c r="F4948" i="1"/>
  <c r="G4948" i="1"/>
  <c r="H4948" i="1"/>
  <c r="F6105" i="1"/>
  <c r="G6105" i="1"/>
  <c r="H6105" i="1"/>
  <c r="F9061" i="1"/>
  <c r="G9061" i="1"/>
  <c r="H9061" i="1"/>
  <c r="F62" i="1"/>
  <c r="G62" i="1"/>
  <c r="H62" i="1"/>
  <c r="F4949" i="1"/>
  <c r="G4949" i="1"/>
  <c r="H4949" i="1"/>
  <c r="F4950" i="1"/>
  <c r="G4950" i="1"/>
  <c r="H4950" i="1"/>
  <c r="F9310" i="1"/>
  <c r="G9310" i="1"/>
  <c r="H9310" i="1"/>
  <c r="F10324" i="1"/>
  <c r="G10324" i="1"/>
  <c r="H10324" i="1"/>
  <c r="F10939" i="1"/>
  <c r="G10939" i="1"/>
  <c r="H10939" i="1"/>
  <c r="F9909" i="1"/>
  <c r="G9909" i="1"/>
  <c r="H9909" i="1"/>
  <c r="F4951" i="1"/>
  <c r="G4951" i="1"/>
  <c r="H4951" i="1"/>
  <c r="F4952" i="1"/>
  <c r="G4952" i="1"/>
  <c r="H4952" i="1"/>
  <c r="F10381" i="1"/>
  <c r="G10381" i="1"/>
  <c r="H10381" i="1"/>
  <c r="F4953" i="1"/>
  <c r="G4953" i="1"/>
  <c r="H4953" i="1"/>
  <c r="F8532" i="1"/>
  <c r="G8532" i="1"/>
  <c r="H8532" i="1"/>
  <c r="F9842" i="1"/>
  <c r="G9842" i="1"/>
  <c r="H9842" i="1"/>
  <c r="F1303" i="1"/>
  <c r="G1303" i="1"/>
  <c r="H1303" i="1"/>
  <c r="F10938" i="1"/>
  <c r="G10938" i="1"/>
  <c r="H10938" i="1"/>
  <c r="F7387" i="1"/>
  <c r="G7387" i="1"/>
  <c r="H7387" i="1"/>
  <c r="F11127" i="1"/>
  <c r="G11127" i="1"/>
  <c r="H11127" i="1"/>
  <c r="F4954" i="1"/>
  <c r="G4954" i="1"/>
  <c r="H4954" i="1"/>
  <c r="F7388" i="1"/>
  <c r="G7388" i="1"/>
  <c r="H7388" i="1"/>
  <c r="F7389" i="1"/>
  <c r="G7389" i="1"/>
  <c r="H7389" i="1"/>
  <c r="F4955" i="1"/>
  <c r="G4955" i="1"/>
  <c r="H4955" i="1"/>
  <c r="F4956" i="1"/>
  <c r="G4956" i="1"/>
  <c r="H4956" i="1"/>
  <c r="F1304" i="1"/>
  <c r="G1304" i="1"/>
  <c r="H1304" i="1"/>
  <c r="F591" i="1"/>
  <c r="G591" i="1"/>
  <c r="H591" i="1"/>
  <c r="F8850" i="1"/>
  <c r="G8850" i="1"/>
  <c r="H8850" i="1"/>
  <c r="F4957" i="1"/>
  <c r="G4957" i="1"/>
  <c r="H4957" i="1"/>
  <c r="F12278" i="1"/>
  <c r="G12278" i="1"/>
  <c r="H12278" i="1"/>
  <c r="F9274" i="1"/>
  <c r="G9274" i="1"/>
  <c r="H9274" i="1"/>
  <c r="F9028" i="1"/>
  <c r="G9028" i="1"/>
  <c r="H9028" i="1"/>
  <c r="F11789" i="1"/>
  <c r="G11789" i="1"/>
  <c r="H11789" i="1"/>
  <c r="F4958" i="1"/>
  <c r="G4958" i="1"/>
  <c r="H4958" i="1"/>
  <c r="F4959" i="1"/>
  <c r="G4959" i="1"/>
  <c r="H4959" i="1"/>
  <c r="F9275" i="1"/>
  <c r="G9275" i="1"/>
  <c r="H9275" i="1"/>
  <c r="F4960" i="1"/>
  <c r="G4960" i="1"/>
  <c r="H4960" i="1"/>
  <c r="F7537" i="1"/>
  <c r="G7537" i="1"/>
  <c r="H7537" i="1"/>
  <c r="F10766" i="1"/>
  <c r="G10766" i="1"/>
  <c r="H10766" i="1"/>
  <c r="F7950" i="1"/>
  <c r="G7950" i="1"/>
  <c r="H7950" i="1"/>
  <c r="F4961" i="1"/>
  <c r="G4961" i="1"/>
  <c r="H4961" i="1"/>
  <c r="F9276" i="1"/>
  <c r="G9276" i="1"/>
  <c r="H9276" i="1"/>
  <c r="F10151" i="1"/>
  <c r="G10151" i="1"/>
  <c r="H10151" i="1"/>
  <c r="F8851" i="1"/>
  <c r="G8851" i="1"/>
  <c r="H8851" i="1"/>
  <c r="F4962" i="1"/>
  <c r="G4962" i="1"/>
  <c r="H4962" i="1"/>
  <c r="F9405" i="1"/>
  <c r="G9405" i="1"/>
  <c r="H9405" i="1"/>
  <c r="F4963" i="1"/>
  <c r="G4963" i="1"/>
  <c r="H4963" i="1"/>
  <c r="F9997" i="1"/>
  <c r="G9997" i="1"/>
  <c r="H9997" i="1"/>
  <c r="F4964" i="1"/>
  <c r="G4964" i="1"/>
  <c r="H4964" i="1"/>
  <c r="F4965" i="1"/>
  <c r="G4965" i="1"/>
  <c r="H4965" i="1"/>
  <c r="F4966" i="1"/>
  <c r="G4966" i="1"/>
  <c r="H4966" i="1"/>
  <c r="F101" i="1"/>
  <c r="G101" i="1"/>
  <c r="H101" i="1"/>
  <c r="F8533" i="1"/>
  <c r="G8533" i="1"/>
  <c r="H8533" i="1"/>
  <c r="F11731" i="1"/>
  <c r="G11731" i="1"/>
  <c r="H11731" i="1"/>
  <c r="F7390" i="1"/>
  <c r="G7390" i="1"/>
  <c r="H7390" i="1"/>
  <c r="F8534" i="1"/>
  <c r="G8534" i="1"/>
  <c r="H8534" i="1"/>
  <c r="F7391" i="1"/>
  <c r="G7391" i="1"/>
  <c r="H7391" i="1"/>
  <c r="F4967" i="1"/>
  <c r="G4967" i="1"/>
  <c r="H4967" i="1"/>
  <c r="F7392" i="1"/>
  <c r="G7392" i="1"/>
  <c r="H7392" i="1"/>
  <c r="F7393" i="1"/>
  <c r="G7393" i="1"/>
  <c r="H7393" i="1"/>
  <c r="F4968" i="1"/>
  <c r="G4968" i="1"/>
  <c r="H4968" i="1"/>
  <c r="F4969" i="1"/>
  <c r="G4969" i="1"/>
  <c r="H4969" i="1"/>
  <c r="F12071" i="1"/>
  <c r="G12071" i="1"/>
  <c r="H12071" i="1"/>
  <c r="F592" i="1"/>
  <c r="G592" i="1"/>
  <c r="H592" i="1"/>
  <c r="F4970" i="1"/>
  <c r="G4970" i="1"/>
  <c r="H4970" i="1"/>
  <c r="F11549" i="1"/>
  <c r="G11549" i="1"/>
  <c r="H11549" i="1"/>
  <c r="F10861" i="1"/>
  <c r="G10861" i="1"/>
  <c r="H10861" i="1"/>
  <c r="F10693" i="1"/>
  <c r="G10693" i="1"/>
  <c r="H10693" i="1"/>
  <c r="F4971" i="1"/>
  <c r="G4971" i="1"/>
  <c r="H4971" i="1"/>
  <c r="F1305" i="1"/>
  <c r="G1305" i="1"/>
  <c r="H1305" i="1"/>
  <c r="F1306" i="1"/>
  <c r="G1306" i="1"/>
  <c r="H1306" i="1"/>
  <c r="F11122" i="1"/>
  <c r="G11122" i="1"/>
  <c r="H11122" i="1"/>
  <c r="F12041" i="1"/>
  <c r="G12041" i="1"/>
  <c r="H12041" i="1"/>
  <c r="F4972" i="1"/>
  <c r="G4972" i="1"/>
  <c r="H4972" i="1"/>
  <c r="F10243" i="1"/>
  <c r="G10243" i="1"/>
  <c r="H10243" i="1"/>
  <c r="F11382" i="1"/>
  <c r="G11382" i="1"/>
  <c r="H11382" i="1"/>
  <c r="F8037" i="1"/>
  <c r="G8037" i="1"/>
  <c r="H8037" i="1"/>
  <c r="F7394" i="1"/>
  <c r="G7394" i="1"/>
  <c r="H7394" i="1"/>
  <c r="F8535" i="1"/>
  <c r="G8535" i="1"/>
  <c r="H8535" i="1"/>
  <c r="F4973" i="1"/>
  <c r="G4973" i="1"/>
  <c r="H4973" i="1"/>
  <c r="F5969" i="1"/>
  <c r="G5969" i="1"/>
  <c r="H5969" i="1"/>
  <c r="F4974" i="1"/>
  <c r="G4974" i="1"/>
  <c r="H4974" i="1"/>
  <c r="F11311" i="1"/>
  <c r="G11311" i="1"/>
  <c r="H11311" i="1"/>
  <c r="F9524" i="1"/>
  <c r="G9524" i="1"/>
  <c r="H9524" i="1"/>
  <c r="F11213" i="1"/>
  <c r="G11213" i="1"/>
  <c r="H11213" i="1"/>
  <c r="F9277" i="1"/>
  <c r="G9277" i="1"/>
  <c r="H9277" i="1"/>
  <c r="F4975" i="1"/>
  <c r="G4975" i="1"/>
  <c r="H4975" i="1"/>
  <c r="F8536" i="1"/>
  <c r="G8536" i="1"/>
  <c r="H8536" i="1"/>
  <c r="F8038" i="1"/>
  <c r="G8038" i="1"/>
  <c r="H8038" i="1"/>
  <c r="F7395" i="1"/>
  <c r="G7395" i="1"/>
  <c r="H7395" i="1"/>
  <c r="F43" i="1"/>
  <c r="G43" i="1"/>
  <c r="H43" i="1"/>
  <c r="F8761" i="1"/>
  <c r="G8761" i="1"/>
  <c r="H8761" i="1"/>
  <c r="F10404" i="1"/>
  <c r="G10404" i="1"/>
  <c r="H10404" i="1"/>
  <c r="F4976" i="1"/>
  <c r="G4976" i="1"/>
  <c r="H4976" i="1"/>
  <c r="F12039" i="1"/>
  <c r="G12039" i="1"/>
  <c r="H12039" i="1"/>
  <c r="F4977" i="1"/>
  <c r="G4977" i="1"/>
  <c r="H4977" i="1"/>
  <c r="F7951" i="1"/>
  <c r="G7951" i="1"/>
  <c r="H7951" i="1"/>
  <c r="F4978" i="1"/>
  <c r="G4978" i="1"/>
  <c r="H4978" i="1"/>
  <c r="F7396" i="1"/>
  <c r="G7396" i="1"/>
  <c r="H7396" i="1"/>
  <c r="F7397" i="1"/>
  <c r="G7397" i="1"/>
  <c r="H7397" i="1"/>
  <c r="F9447" i="1"/>
  <c r="G9447" i="1"/>
  <c r="H9447" i="1"/>
  <c r="F155" i="1"/>
  <c r="G155" i="1"/>
  <c r="H155" i="1"/>
  <c r="F1307" i="1"/>
  <c r="G1307" i="1"/>
  <c r="H1307" i="1"/>
  <c r="F5944" i="1"/>
  <c r="G5944" i="1"/>
  <c r="H5944" i="1"/>
  <c r="F9910" i="1"/>
  <c r="G9910" i="1"/>
  <c r="H9910" i="1"/>
  <c r="F4979" i="1"/>
  <c r="G4979" i="1"/>
  <c r="H4979" i="1"/>
  <c r="F4980" i="1"/>
  <c r="G4980" i="1"/>
  <c r="H4980" i="1"/>
  <c r="F4981" i="1"/>
  <c r="G4981" i="1"/>
  <c r="H4981" i="1"/>
  <c r="F4982" i="1"/>
  <c r="G4982" i="1"/>
  <c r="H4982" i="1"/>
  <c r="F7952" i="1"/>
  <c r="G7952" i="1"/>
  <c r="H7952" i="1"/>
  <c r="F4983" i="1"/>
  <c r="G4983" i="1"/>
  <c r="H4983" i="1"/>
  <c r="F11347" i="1"/>
  <c r="G11347" i="1"/>
  <c r="H11347" i="1"/>
  <c r="F4984" i="1"/>
  <c r="G4984" i="1"/>
  <c r="H4984" i="1"/>
  <c r="F4985" i="1"/>
  <c r="G4985" i="1"/>
  <c r="H4985" i="1"/>
  <c r="F9621" i="1"/>
  <c r="G9621" i="1"/>
  <c r="H9621" i="1"/>
  <c r="F7755" i="1"/>
  <c r="G7755" i="1"/>
  <c r="H7755" i="1"/>
  <c r="F5945" i="1"/>
  <c r="G5945" i="1"/>
  <c r="H5945" i="1"/>
  <c r="F8537" i="1"/>
  <c r="G8537" i="1"/>
  <c r="H8537" i="1"/>
  <c r="F4986" i="1"/>
  <c r="G4986" i="1"/>
  <c r="H4986" i="1"/>
  <c r="F10563" i="1"/>
  <c r="G10563" i="1"/>
  <c r="H10563" i="1"/>
  <c r="F10747" i="1"/>
  <c r="G10747" i="1"/>
  <c r="H10747" i="1"/>
  <c r="F7953" i="1"/>
  <c r="G7953" i="1"/>
  <c r="H7953" i="1"/>
  <c r="F10411" i="1"/>
  <c r="G10411" i="1"/>
  <c r="H10411" i="1"/>
  <c r="F9324" i="1"/>
  <c r="G9324" i="1"/>
  <c r="H9324" i="1"/>
  <c r="F4987" i="1"/>
  <c r="G4987" i="1"/>
  <c r="H4987" i="1"/>
  <c r="F4988" i="1"/>
  <c r="G4988" i="1"/>
  <c r="H4988" i="1"/>
  <c r="F5543" i="1"/>
  <c r="G5543" i="1"/>
  <c r="H5543" i="1"/>
  <c r="F7954" i="1"/>
  <c r="G7954" i="1"/>
  <c r="H7954" i="1"/>
  <c r="F4989" i="1"/>
  <c r="G4989" i="1"/>
  <c r="H4989" i="1"/>
  <c r="F7398" i="1"/>
  <c r="G7398" i="1"/>
  <c r="H7398" i="1"/>
  <c r="F9812" i="1"/>
  <c r="G9812" i="1"/>
  <c r="H9812" i="1"/>
  <c r="F4990" i="1"/>
  <c r="G4990" i="1"/>
  <c r="H4990" i="1"/>
  <c r="F4991" i="1"/>
  <c r="G4991" i="1"/>
  <c r="H4991" i="1"/>
  <c r="F6082" i="1"/>
  <c r="G6082" i="1"/>
  <c r="H6082" i="1"/>
  <c r="F4992" i="1"/>
  <c r="G4992" i="1"/>
  <c r="H4992" i="1"/>
  <c r="F10244" i="1"/>
  <c r="G10244" i="1"/>
  <c r="H10244" i="1"/>
  <c r="F4993" i="1"/>
  <c r="G4993" i="1"/>
  <c r="H4993" i="1"/>
  <c r="F9398" i="1"/>
  <c r="G9398" i="1"/>
  <c r="H9398" i="1"/>
  <c r="F12284" i="1"/>
  <c r="G12284" i="1"/>
  <c r="H12284" i="1"/>
  <c r="F11702" i="1"/>
  <c r="G11702" i="1"/>
  <c r="H11702" i="1"/>
  <c r="F11493" i="1"/>
  <c r="G11493" i="1"/>
  <c r="H11493" i="1"/>
  <c r="F4994" i="1"/>
  <c r="G4994" i="1"/>
  <c r="H4994" i="1"/>
  <c r="F1308" i="1"/>
  <c r="G1308" i="1"/>
  <c r="H1308" i="1"/>
  <c r="F5987" i="1"/>
  <c r="G5987" i="1"/>
  <c r="H5987" i="1"/>
  <c r="F4995" i="1"/>
  <c r="G4995" i="1"/>
  <c r="H4995" i="1"/>
  <c r="F593" i="1"/>
  <c r="G593" i="1"/>
  <c r="H593" i="1"/>
  <c r="F11682" i="1"/>
  <c r="G11682" i="1"/>
  <c r="H11682" i="1"/>
  <c r="F1309" i="1"/>
  <c r="G1309" i="1"/>
  <c r="H1309" i="1"/>
  <c r="F9813" i="1"/>
  <c r="G9813" i="1"/>
  <c r="H9813" i="1"/>
  <c r="F10574" i="1"/>
  <c r="G10574" i="1"/>
  <c r="H10574" i="1"/>
  <c r="F7399" i="1"/>
  <c r="G7399" i="1"/>
  <c r="H7399" i="1"/>
  <c r="F4996" i="1"/>
  <c r="G4996" i="1"/>
  <c r="H4996" i="1"/>
  <c r="F7400" i="1"/>
  <c r="G7400" i="1"/>
  <c r="H7400" i="1"/>
  <c r="F1310" i="1"/>
  <c r="G1310" i="1"/>
  <c r="H1310" i="1"/>
  <c r="F4997" i="1"/>
  <c r="G4997" i="1"/>
  <c r="H4997" i="1"/>
  <c r="F4998" i="1"/>
  <c r="G4998" i="1"/>
  <c r="H4998" i="1"/>
  <c r="F4999" i="1"/>
  <c r="G4999" i="1"/>
  <c r="H4999" i="1"/>
  <c r="F5000" i="1"/>
  <c r="G5000" i="1"/>
  <c r="H5000" i="1"/>
  <c r="F5001" i="1"/>
  <c r="G5001" i="1"/>
  <c r="H5001" i="1"/>
  <c r="F5002" i="1"/>
  <c r="G5002" i="1"/>
  <c r="H5002" i="1"/>
  <c r="F5003" i="1"/>
  <c r="G5003" i="1"/>
  <c r="H5003" i="1"/>
  <c r="F7560" i="1"/>
  <c r="G7560" i="1"/>
  <c r="H7560" i="1"/>
  <c r="F9278" i="1"/>
  <c r="G9278" i="1"/>
  <c r="H9278" i="1"/>
  <c r="F10661" i="1"/>
  <c r="G10661" i="1"/>
  <c r="H10661" i="1"/>
  <c r="F5004" i="1"/>
  <c r="G5004" i="1"/>
  <c r="H5004" i="1"/>
  <c r="F11796" i="1"/>
  <c r="G11796" i="1"/>
  <c r="H11796" i="1"/>
  <c r="F1311" i="1"/>
  <c r="G1311" i="1"/>
  <c r="H1311" i="1"/>
  <c r="F5005" i="1"/>
  <c r="G5005" i="1"/>
  <c r="H5005" i="1"/>
  <c r="F8538" i="1"/>
  <c r="G8538" i="1"/>
  <c r="H8538" i="1"/>
  <c r="F10889" i="1"/>
  <c r="G10889" i="1"/>
  <c r="H10889" i="1"/>
  <c r="F5407" i="1"/>
  <c r="G5407" i="1"/>
  <c r="H5407" i="1"/>
  <c r="F7401" i="1"/>
  <c r="G7401" i="1"/>
  <c r="H7401" i="1"/>
  <c r="F1312" i="1"/>
  <c r="G1312" i="1"/>
  <c r="H1312" i="1"/>
  <c r="F9622" i="1"/>
  <c r="G9622" i="1"/>
  <c r="H9622" i="1"/>
  <c r="F7402" i="1"/>
  <c r="G7402" i="1"/>
  <c r="H7402" i="1"/>
  <c r="F5530" i="1"/>
  <c r="G5530" i="1"/>
  <c r="H5530" i="1"/>
  <c r="F7403" i="1"/>
  <c r="G7403" i="1"/>
  <c r="H7403" i="1"/>
  <c r="F9035" i="1"/>
  <c r="G9035" i="1"/>
  <c r="H9035" i="1"/>
  <c r="F5006" i="1"/>
  <c r="G5006" i="1"/>
  <c r="H5006" i="1"/>
  <c r="F9433" i="1"/>
  <c r="G9433" i="1"/>
  <c r="H9433" i="1"/>
  <c r="F5007" i="1"/>
  <c r="G5007" i="1"/>
  <c r="H5007" i="1"/>
  <c r="F9332" i="1"/>
  <c r="G9332" i="1"/>
  <c r="H9332" i="1"/>
  <c r="F5633" i="1"/>
  <c r="G5633" i="1"/>
  <c r="H5633" i="1"/>
  <c r="F8539" i="1"/>
  <c r="G8539" i="1"/>
  <c r="H8539" i="1"/>
  <c r="F5634" i="1"/>
  <c r="G5634" i="1"/>
  <c r="H5634" i="1"/>
  <c r="F5008" i="1"/>
  <c r="G5008" i="1"/>
  <c r="H5008" i="1"/>
  <c r="F11689" i="1"/>
  <c r="G11689" i="1"/>
  <c r="H11689" i="1"/>
  <c r="F5009" i="1"/>
  <c r="G5009" i="1"/>
  <c r="H5009" i="1"/>
  <c r="F7955" i="1"/>
  <c r="G7955" i="1"/>
  <c r="H7955" i="1"/>
  <c r="F346" i="1"/>
  <c r="G346" i="1"/>
  <c r="H346" i="1"/>
  <c r="F7404" i="1"/>
  <c r="G7404" i="1"/>
  <c r="H7404" i="1"/>
  <c r="F5010" i="1"/>
  <c r="G5010" i="1"/>
  <c r="H5010" i="1"/>
  <c r="F5483" i="1"/>
  <c r="G5483" i="1"/>
  <c r="H5483" i="1"/>
  <c r="F5011" i="1"/>
  <c r="G5011" i="1"/>
  <c r="H5011" i="1"/>
  <c r="F5635" i="1"/>
  <c r="G5635" i="1"/>
  <c r="H5635" i="1"/>
  <c r="F9911" i="1"/>
  <c r="G9911" i="1"/>
  <c r="H9911" i="1"/>
  <c r="F5012" i="1"/>
  <c r="G5012" i="1"/>
  <c r="H5012" i="1"/>
  <c r="F5013" i="1"/>
  <c r="G5013" i="1"/>
  <c r="H5013" i="1"/>
  <c r="F11910" i="1"/>
  <c r="G11910" i="1"/>
  <c r="H11910" i="1"/>
  <c r="F7405" i="1"/>
  <c r="G7405" i="1"/>
  <c r="H7405" i="1"/>
  <c r="F9279" i="1"/>
  <c r="G9279" i="1"/>
  <c r="H9279" i="1"/>
  <c r="F5014" i="1"/>
  <c r="G5014" i="1"/>
  <c r="H5014" i="1"/>
  <c r="F7406" i="1"/>
  <c r="G7406" i="1"/>
  <c r="H7406" i="1"/>
  <c r="F5015" i="1"/>
  <c r="G5015" i="1"/>
  <c r="H5015" i="1"/>
  <c r="F12295" i="1"/>
  <c r="G12295" i="1"/>
  <c r="H12295" i="1"/>
  <c r="F1313" i="1"/>
  <c r="G1313" i="1"/>
  <c r="H1313" i="1"/>
  <c r="F10851" i="1"/>
  <c r="G10851" i="1"/>
  <c r="H10851" i="1"/>
  <c r="F5016" i="1"/>
  <c r="G5016" i="1"/>
  <c r="H5016" i="1"/>
  <c r="F11905" i="1"/>
  <c r="G11905" i="1"/>
  <c r="H11905" i="1"/>
  <c r="F1314" i="1"/>
  <c r="G1314" i="1"/>
  <c r="H1314" i="1"/>
  <c r="F7407" i="1"/>
  <c r="G7407" i="1"/>
  <c r="H7407" i="1"/>
  <c r="F5017" i="1"/>
  <c r="G5017" i="1"/>
  <c r="H5017" i="1"/>
  <c r="F5018" i="1"/>
  <c r="G5018" i="1"/>
  <c r="H5018" i="1"/>
  <c r="F7408" i="1"/>
  <c r="G7408" i="1"/>
  <c r="H7408" i="1"/>
  <c r="F5019" i="1"/>
  <c r="G5019" i="1"/>
  <c r="H5019" i="1"/>
  <c r="F12210" i="1"/>
  <c r="G12210" i="1"/>
  <c r="H12210" i="1"/>
  <c r="F1315" i="1"/>
  <c r="G1315" i="1"/>
  <c r="H1315" i="1"/>
  <c r="F5020" i="1"/>
  <c r="G5020" i="1"/>
  <c r="H5020" i="1"/>
  <c r="F12173" i="1"/>
  <c r="G12173" i="1"/>
  <c r="H12173" i="1"/>
  <c r="F5021" i="1"/>
  <c r="G5021" i="1"/>
  <c r="H5021" i="1"/>
  <c r="F10037" i="1"/>
  <c r="G10037" i="1"/>
  <c r="H10037" i="1"/>
  <c r="F5022" i="1"/>
  <c r="G5022" i="1"/>
  <c r="H5022" i="1"/>
  <c r="F5023" i="1"/>
  <c r="G5023" i="1"/>
  <c r="H5023" i="1"/>
  <c r="F7409" i="1"/>
  <c r="G7409" i="1"/>
  <c r="H7409" i="1"/>
  <c r="F11879" i="1"/>
  <c r="G11879" i="1"/>
  <c r="H11879" i="1"/>
  <c r="F1316" i="1"/>
  <c r="G1316" i="1"/>
  <c r="H1316" i="1"/>
  <c r="F11146" i="1"/>
  <c r="G11146" i="1"/>
  <c r="H11146" i="1"/>
  <c r="F5024" i="1"/>
  <c r="G5024" i="1"/>
  <c r="H5024" i="1"/>
  <c r="F11531" i="1"/>
  <c r="G11531" i="1"/>
  <c r="H11531" i="1"/>
  <c r="F9845" i="1"/>
  <c r="G9845" i="1"/>
  <c r="H9845" i="1"/>
  <c r="F7410" i="1"/>
  <c r="G7410" i="1"/>
  <c r="H7410" i="1"/>
  <c r="F5025" i="1"/>
  <c r="G5025" i="1"/>
  <c r="H5025" i="1"/>
  <c r="F5026" i="1"/>
  <c r="G5026" i="1"/>
  <c r="H5026" i="1"/>
  <c r="F9525" i="1"/>
  <c r="G9525" i="1"/>
  <c r="H9525" i="1"/>
  <c r="F5027" i="1"/>
  <c r="G5027" i="1"/>
  <c r="H5027" i="1"/>
  <c r="F5028" i="1"/>
  <c r="G5028" i="1"/>
  <c r="H5028" i="1"/>
  <c r="F9814" i="1"/>
  <c r="G9814" i="1"/>
  <c r="H9814" i="1"/>
  <c r="F9623" i="1"/>
  <c r="G9623" i="1"/>
  <c r="H9623" i="1"/>
  <c r="F7411" i="1"/>
  <c r="G7411" i="1"/>
  <c r="H7411" i="1"/>
  <c r="F10007" i="1"/>
  <c r="G10007" i="1"/>
  <c r="H10007" i="1"/>
  <c r="F1317" i="1"/>
  <c r="G1317" i="1"/>
  <c r="H1317" i="1"/>
  <c r="F7412" i="1"/>
  <c r="G7412" i="1"/>
  <c r="H7412" i="1"/>
  <c r="F594" i="1"/>
  <c r="G594" i="1"/>
  <c r="H594" i="1"/>
  <c r="F9815" i="1"/>
  <c r="G9815" i="1"/>
  <c r="H9815" i="1"/>
  <c r="F8540" i="1"/>
  <c r="G8540" i="1"/>
  <c r="H8540" i="1"/>
  <c r="F5029" i="1"/>
  <c r="G5029" i="1"/>
  <c r="H5029" i="1"/>
  <c r="F5030" i="1"/>
  <c r="G5030" i="1"/>
  <c r="H5030" i="1"/>
  <c r="F7413" i="1"/>
  <c r="G7413" i="1"/>
  <c r="H7413" i="1"/>
  <c r="F7580" i="1"/>
  <c r="G7580" i="1"/>
  <c r="H7580" i="1"/>
  <c r="F5031" i="1"/>
  <c r="G5031" i="1"/>
  <c r="H5031" i="1"/>
  <c r="F11639" i="1"/>
  <c r="G11639" i="1"/>
  <c r="H11639" i="1"/>
  <c r="F11574" i="1"/>
  <c r="G11574" i="1"/>
  <c r="H11574" i="1"/>
  <c r="F12141" i="1"/>
  <c r="G12141" i="1"/>
  <c r="H12141" i="1"/>
  <c r="F5032" i="1"/>
  <c r="G5032" i="1"/>
  <c r="H5032" i="1"/>
  <c r="F10517" i="1"/>
  <c r="G10517" i="1"/>
  <c r="H10517" i="1"/>
  <c r="F5033" i="1"/>
  <c r="G5033" i="1"/>
  <c r="H5033" i="1"/>
  <c r="F5034" i="1"/>
  <c r="G5034" i="1"/>
  <c r="H5034" i="1"/>
  <c r="F9438" i="1"/>
  <c r="G9438" i="1"/>
  <c r="H9438" i="1"/>
  <c r="F5035" i="1"/>
  <c r="G5035" i="1"/>
  <c r="H5035" i="1"/>
  <c r="F9645" i="1"/>
  <c r="G9645" i="1"/>
  <c r="H9645" i="1"/>
  <c r="F11901" i="1"/>
  <c r="G11901" i="1"/>
  <c r="H11901" i="1"/>
  <c r="F5036" i="1"/>
  <c r="G5036" i="1"/>
  <c r="H5036" i="1"/>
  <c r="F10562" i="1"/>
  <c r="G10562" i="1"/>
  <c r="H10562" i="1"/>
  <c r="F10975" i="1"/>
  <c r="G10975" i="1"/>
  <c r="H10975" i="1"/>
  <c r="F1318" i="1"/>
  <c r="G1318" i="1"/>
  <c r="H1318" i="1"/>
  <c r="F1319" i="1"/>
  <c r="G1319" i="1"/>
  <c r="H1319" i="1"/>
  <c r="F5403" i="1"/>
  <c r="G5403" i="1"/>
  <c r="H5403" i="1"/>
  <c r="F11153" i="1"/>
  <c r="G11153" i="1"/>
  <c r="H11153" i="1"/>
  <c r="F11353" i="1"/>
  <c r="G11353" i="1"/>
  <c r="H11353" i="1"/>
  <c r="F7414" i="1"/>
  <c r="G7414" i="1"/>
  <c r="H7414" i="1"/>
  <c r="F10348" i="1"/>
  <c r="G10348" i="1"/>
  <c r="H10348" i="1"/>
  <c r="F5037" i="1"/>
  <c r="G5037" i="1"/>
  <c r="H5037" i="1"/>
  <c r="F6237" i="1"/>
  <c r="G6237" i="1"/>
  <c r="H6237" i="1"/>
  <c r="F5038" i="1"/>
  <c r="G5038" i="1"/>
  <c r="H5038" i="1"/>
  <c r="F595" i="1"/>
  <c r="G595" i="1"/>
  <c r="H595" i="1"/>
  <c r="F5039" i="1"/>
  <c r="G5039" i="1"/>
  <c r="H5039" i="1"/>
  <c r="F10106" i="1"/>
  <c r="G10106" i="1"/>
  <c r="H10106" i="1"/>
  <c r="F5040" i="1"/>
  <c r="G5040" i="1"/>
  <c r="H5040" i="1"/>
  <c r="F10374" i="1"/>
  <c r="G10374" i="1"/>
  <c r="H10374" i="1"/>
  <c r="F11961" i="1"/>
  <c r="G11961" i="1"/>
  <c r="H11961" i="1"/>
  <c r="F10609" i="1"/>
  <c r="G10609" i="1"/>
  <c r="H10609" i="1"/>
  <c r="F12065" i="1"/>
  <c r="G12065" i="1"/>
  <c r="H12065" i="1"/>
  <c r="F7415" i="1"/>
  <c r="G7415" i="1"/>
  <c r="H7415" i="1"/>
  <c r="F9321" i="1"/>
  <c r="G9321" i="1"/>
  <c r="H9321" i="1"/>
  <c r="F6238" i="1"/>
  <c r="G6238" i="1"/>
  <c r="H6238" i="1"/>
  <c r="F11302" i="1"/>
  <c r="G11302" i="1"/>
  <c r="H11302" i="1"/>
  <c r="F7416" i="1"/>
  <c r="G7416" i="1"/>
  <c r="H7416" i="1"/>
  <c r="F5041" i="1"/>
  <c r="G5041" i="1"/>
  <c r="H5041" i="1"/>
  <c r="F11128" i="1"/>
  <c r="G11128" i="1"/>
  <c r="H11128" i="1"/>
  <c r="F9280" i="1"/>
  <c r="G9280" i="1"/>
  <c r="H9280" i="1"/>
  <c r="F5042" i="1"/>
  <c r="G5042" i="1"/>
  <c r="H5042" i="1"/>
  <c r="F10317" i="1"/>
  <c r="G10317" i="1"/>
  <c r="H10317" i="1"/>
  <c r="F5043" i="1"/>
  <c r="G5043" i="1"/>
  <c r="H5043" i="1"/>
  <c r="F7417" i="1"/>
  <c r="G7417" i="1"/>
  <c r="H7417" i="1"/>
  <c r="F5044" i="1"/>
  <c r="G5044" i="1"/>
  <c r="H5044" i="1"/>
  <c r="F11654" i="1"/>
  <c r="G11654" i="1"/>
  <c r="H11654" i="1"/>
  <c r="F5045" i="1"/>
  <c r="G5045" i="1"/>
  <c r="H5045" i="1"/>
  <c r="F5046" i="1"/>
  <c r="G5046" i="1"/>
  <c r="H5046" i="1"/>
  <c r="F7418" i="1"/>
  <c r="G7418" i="1"/>
  <c r="H7418" i="1"/>
  <c r="F7419" i="1"/>
  <c r="G7419" i="1"/>
  <c r="H7419" i="1"/>
  <c r="F10443" i="1"/>
  <c r="G10443" i="1"/>
  <c r="H10443" i="1"/>
  <c r="F5485" i="1"/>
  <c r="G5485" i="1"/>
  <c r="H5485" i="1"/>
  <c r="F5047" i="1"/>
  <c r="G5047" i="1"/>
  <c r="H5047" i="1"/>
  <c r="F5048" i="1"/>
  <c r="G5048" i="1"/>
  <c r="H5048" i="1"/>
  <c r="F7420" i="1"/>
  <c r="G7420" i="1"/>
  <c r="H7420" i="1"/>
  <c r="F7421" i="1"/>
  <c r="G7421" i="1"/>
  <c r="H7421" i="1"/>
  <c r="F5049" i="1"/>
  <c r="G5049" i="1"/>
  <c r="H5049" i="1"/>
  <c r="F1320" i="1"/>
  <c r="G1320" i="1"/>
  <c r="H1320" i="1"/>
  <c r="F5050" i="1"/>
  <c r="G5050" i="1"/>
  <c r="H5050" i="1"/>
  <c r="F5051" i="1"/>
  <c r="G5051" i="1"/>
  <c r="H5051" i="1"/>
  <c r="F11368" i="1"/>
  <c r="G11368" i="1"/>
  <c r="H11368" i="1"/>
  <c r="F5052" i="1"/>
  <c r="G5052" i="1"/>
  <c r="H5052" i="1"/>
  <c r="F6239" i="1"/>
  <c r="G6239" i="1"/>
  <c r="H6239" i="1"/>
  <c r="F11540" i="1"/>
  <c r="G11540" i="1"/>
  <c r="H11540" i="1"/>
  <c r="F8541" i="1"/>
  <c r="G8541" i="1"/>
  <c r="H8541" i="1"/>
  <c r="F5053" i="1"/>
  <c r="G5053" i="1"/>
  <c r="H5053" i="1"/>
  <c r="F10318" i="1"/>
  <c r="G10318" i="1"/>
  <c r="H10318" i="1"/>
  <c r="F5054" i="1"/>
  <c r="G5054" i="1"/>
  <c r="H5054" i="1"/>
  <c r="F5055" i="1"/>
  <c r="G5055" i="1"/>
  <c r="H5055" i="1"/>
  <c r="F5056" i="1"/>
  <c r="G5056" i="1"/>
  <c r="H5056" i="1"/>
  <c r="F5057" i="1"/>
  <c r="G5057" i="1"/>
  <c r="H5057" i="1"/>
  <c r="F7422" i="1"/>
  <c r="G7422" i="1"/>
  <c r="H7422" i="1"/>
  <c r="F9281" i="1"/>
  <c r="G9281" i="1"/>
  <c r="H9281" i="1"/>
  <c r="F8804" i="1"/>
  <c r="G8804" i="1"/>
  <c r="H8804" i="1"/>
  <c r="F9946" i="1"/>
  <c r="G9946" i="1"/>
  <c r="H9946" i="1"/>
  <c r="F5058" i="1"/>
  <c r="G5058" i="1"/>
  <c r="H5058" i="1"/>
  <c r="F10531" i="1"/>
  <c r="G10531" i="1"/>
  <c r="H10531" i="1"/>
  <c r="F5059" i="1"/>
  <c r="G5059" i="1"/>
  <c r="H5059" i="1"/>
  <c r="F11450" i="1"/>
  <c r="G11450" i="1"/>
  <c r="H11450" i="1"/>
  <c r="F11757" i="1"/>
  <c r="G11757" i="1"/>
  <c r="H11757" i="1"/>
  <c r="F8542" i="1"/>
  <c r="G8542" i="1"/>
  <c r="H8542" i="1"/>
  <c r="F12273" i="1"/>
  <c r="G12273" i="1"/>
  <c r="H12273" i="1"/>
  <c r="F7669" i="1"/>
  <c r="G7669" i="1"/>
  <c r="H7669" i="1"/>
  <c r="F5060" i="1"/>
  <c r="G5060" i="1"/>
  <c r="H5060" i="1"/>
  <c r="F11091" i="1"/>
  <c r="G11091" i="1"/>
  <c r="H11091" i="1"/>
  <c r="F11524" i="1"/>
  <c r="G11524" i="1"/>
  <c r="H11524" i="1"/>
  <c r="F7423" i="1"/>
  <c r="G7423" i="1"/>
  <c r="H7423" i="1"/>
  <c r="F7424" i="1"/>
  <c r="G7424" i="1"/>
  <c r="H7424" i="1"/>
  <c r="F5061" i="1"/>
  <c r="G5061" i="1"/>
  <c r="H5061" i="1"/>
  <c r="F9816" i="1"/>
  <c r="G9816" i="1"/>
  <c r="H9816" i="1"/>
  <c r="F11891" i="1"/>
  <c r="G11891" i="1"/>
  <c r="H11891" i="1"/>
  <c r="F10575" i="1"/>
  <c r="G10575" i="1"/>
  <c r="H10575" i="1"/>
  <c r="F12001" i="1"/>
  <c r="G12001" i="1"/>
  <c r="H12001" i="1"/>
  <c r="F10626" i="1"/>
  <c r="G10626" i="1"/>
  <c r="H10626" i="1"/>
  <c r="F7425" i="1"/>
  <c r="G7425" i="1"/>
  <c r="H7425" i="1"/>
  <c r="F596" i="1"/>
  <c r="G596" i="1"/>
  <c r="H596" i="1"/>
  <c r="F8543" i="1"/>
  <c r="G8543" i="1"/>
  <c r="H8543" i="1"/>
  <c r="F5062" i="1"/>
  <c r="G5062" i="1"/>
  <c r="H5062" i="1"/>
  <c r="F8099" i="1"/>
  <c r="G8099" i="1"/>
  <c r="H8099" i="1"/>
  <c r="F5063" i="1"/>
  <c r="G5063" i="1"/>
  <c r="H5063" i="1"/>
  <c r="F5064" i="1"/>
  <c r="G5064" i="1"/>
  <c r="H5064" i="1"/>
  <c r="F6240" i="1"/>
  <c r="G6240" i="1"/>
  <c r="H6240" i="1"/>
  <c r="F5065" i="1"/>
  <c r="G5065" i="1"/>
  <c r="H5065" i="1"/>
  <c r="F5066" i="1"/>
  <c r="G5066" i="1"/>
  <c r="H5066" i="1"/>
  <c r="F7956" i="1"/>
  <c r="G7956" i="1"/>
  <c r="H7956" i="1"/>
  <c r="F9817" i="1"/>
  <c r="G9817" i="1"/>
  <c r="H9817" i="1"/>
  <c r="F10412" i="1"/>
  <c r="G10412" i="1"/>
  <c r="H10412" i="1"/>
  <c r="F5067" i="1"/>
  <c r="G5067" i="1"/>
  <c r="H5067" i="1"/>
  <c r="F7426" i="1"/>
  <c r="G7426" i="1"/>
  <c r="H7426" i="1"/>
  <c r="F1321" i="1"/>
  <c r="G1321" i="1"/>
  <c r="H1321" i="1"/>
  <c r="F5068" i="1"/>
  <c r="G5068" i="1"/>
  <c r="H5068" i="1"/>
  <c r="F5069" i="1"/>
  <c r="G5069" i="1"/>
  <c r="H5069" i="1"/>
  <c r="F10733" i="1"/>
  <c r="G10733" i="1"/>
  <c r="H10733" i="1"/>
  <c r="F10767" i="1"/>
  <c r="G10767" i="1"/>
  <c r="H10767" i="1"/>
  <c r="F5070" i="1"/>
  <c r="G5070" i="1"/>
  <c r="H5070" i="1"/>
  <c r="F10054" i="1"/>
  <c r="G10054" i="1"/>
  <c r="H10054" i="1"/>
  <c r="F5531" i="1"/>
  <c r="G5531" i="1"/>
  <c r="H5531" i="1"/>
  <c r="F12136" i="1"/>
  <c r="G12136" i="1"/>
  <c r="H12136" i="1"/>
  <c r="F5071" i="1"/>
  <c r="G5071" i="1"/>
  <c r="H5071" i="1"/>
  <c r="F8544" i="1"/>
  <c r="G8544" i="1"/>
  <c r="H8544" i="1"/>
  <c r="F12258" i="1"/>
  <c r="G12258" i="1"/>
  <c r="H12258" i="1"/>
  <c r="F5072" i="1"/>
  <c r="G5072" i="1"/>
  <c r="H5072" i="1"/>
  <c r="F11267" i="1"/>
  <c r="G11267" i="1"/>
  <c r="H11267" i="1"/>
  <c r="F5073" i="1"/>
  <c r="G5073" i="1"/>
  <c r="H5073" i="1"/>
  <c r="F11813" i="1"/>
  <c r="G11813" i="1"/>
  <c r="H11813" i="1"/>
  <c r="F5074" i="1"/>
  <c r="G5074" i="1"/>
  <c r="H5074" i="1"/>
  <c r="F8545" i="1"/>
  <c r="G8545" i="1"/>
  <c r="H8545" i="1"/>
  <c r="F10245" i="1"/>
  <c r="G10245" i="1"/>
  <c r="H10245" i="1"/>
  <c r="F10454" i="1"/>
  <c r="G10454" i="1"/>
  <c r="H10454" i="1"/>
  <c r="F5075" i="1"/>
  <c r="G5075" i="1"/>
  <c r="H5075" i="1"/>
  <c r="F1322" i="1"/>
  <c r="G1322" i="1"/>
  <c r="H1322" i="1"/>
  <c r="F11864" i="1"/>
  <c r="G11864" i="1"/>
  <c r="H11864" i="1"/>
  <c r="F9282" i="1"/>
  <c r="G9282" i="1"/>
  <c r="H9282" i="1"/>
  <c r="F11320" i="1"/>
  <c r="G11320" i="1"/>
  <c r="H11320" i="1"/>
  <c r="F1323" i="1"/>
  <c r="G1323" i="1"/>
  <c r="H1323" i="1"/>
  <c r="F8546" i="1"/>
  <c r="G8546" i="1"/>
  <c r="H8546" i="1"/>
  <c r="F597" i="1"/>
  <c r="G597" i="1"/>
  <c r="H597" i="1"/>
  <c r="F1324" i="1"/>
  <c r="G1324" i="1"/>
  <c r="H1324" i="1"/>
  <c r="F5076" i="1"/>
  <c r="G5076" i="1"/>
  <c r="H5076" i="1"/>
  <c r="F5533" i="1"/>
  <c r="G5533" i="1"/>
  <c r="H5533" i="1"/>
  <c r="F11268" i="1"/>
  <c r="G11268" i="1"/>
  <c r="H11268" i="1"/>
  <c r="F347" i="1"/>
  <c r="G347" i="1"/>
  <c r="H347" i="1"/>
  <c r="F11990" i="1"/>
  <c r="G11990" i="1"/>
  <c r="H11990" i="1"/>
  <c r="F5077" i="1"/>
  <c r="G5077" i="1"/>
  <c r="H5077" i="1"/>
  <c r="F5078" i="1"/>
  <c r="G5078" i="1"/>
  <c r="H5078" i="1"/>
  <c r="F12103" i="1"/>
  <c r="G12103" i="1"/>
  <c r="H12103" i="1"/>
  <c r="F5079" i="1"/>
  <c r="G5079" i="1"/>
  <c r="H5079" i="1"/>
  <c r="F5080" i="1"/>
  <c r="G5080" i="1"/>
  <c r="H5080" i="1"/>
  <c r="F11652" i="1"/>
  <c r="G11652" i="1"/>
  <c r="H11652" i="1"/>
  <c r="F6241" i="1"/>
  <c r="G6241" i="1"/>
  <c r="H6241" i="1"/>
  <c r="F10734" i="1"/>
  <c r="G10734" i="1"/>
  <c r="H10734" i="1"/>
  <c r="F5081" i="1"/>
  <c r="G5081" i="1"/>
  <c r="H5081" i="1"/>
  <c r="F11412" i="1"/>
  <c r="G11412" i="1"/>
  <c r="H11412" i="1"/>
  <c r="F11411" i="1"/>
  <c r="G11411" i="1"/>
  <c r="H11411" i="1"/>
  <c r="F5082" i="1"/>
  <c r="G5082" i="1"/>
  <c r="H5082" i="1"/>
  <c r="F7756" i="1"/>
  <c r="G7756" i="1"/>
  <c r="H7756" i="1"/>
  <c r="F5083" i="1"/>
  <c r="G5083" i="1"/>
  <c r="H5083" i="1"/>
  <c r="F5988" i="1"/>
  <c r="G5988" i="1"/>
  <c r="H5988" i="1"/>
  <c r="F7427" i="1"/>
  <c r="G7427" i="1"/>
  <c r="H7427" i="1"/>
  <c r="F8069" i="1"/>
  <c r="G8069" i="1"/>
  <c r="H8069" i="1"/>
  <c r="F5084" i="1"/>
  <c r="G5084" i="1"/>
  <c r="H5084" i="1"/>
  <c r="F8547" i="1"/>
  <c r="G8547" i="1"/>
  <c r="H8547" i="1"/>
  <c r="F9080" i="1"/>
  <c r="G9080" i="1"/>
  <c r="H9080" i="1"/>
  <c r="F7757" i="1"/>
  <c r="G7757" i="1"/>
  <c r="H7757" i="1"/>
  <c r="F11474" i="1"/>
  <c r="G11474" i="1"/>
  <c r="H11474" i="1"/>
  <c r="F7428" i="1"/>
  <c r="G7428" i="1"/>
  <c r="H7428" i="1"/>
  <c r="F7608" i="1"/>
  <c r="G7608" i="1"/>
  <c r="H7608" i="1"/>
  <c r="F5085" i="1"/>
  <c r="G5085" i="1"/>
  <c r="H5085" i="1"/>
  <c r="F5086" i="1"/>
  <c r="G5086" i="1"/>
  <c r="H5086" i="1"/>
  <c r="F5087" i="1"/>
  <c r="G5087" i="1"/>
  <c r="H5087" i="1"/>
  <c r="F5690" i="1"/>
  <c r="G5690" i="1"/>
  <c r="H5690" i="1"/>
  <c r="F11553" i="1"/>
  <c r="G11553" i="1"/>
  <c r="H11553" i="1"/>
  <c r="F5088" i="1"/>
  <c r="G5088" i="1"/>
  <c r="H5088" i="1"/>
  <c r="F1325" i="1"/>
  <c r="G1325" i="1"/>
  <c r="H1325" i="1"/>
  <c r="F1326" i="1"/>
  <c r="G1326" i="1"/>
  <c r="H1326" i="1"/>
  <c r="F8901" i="1"/>
  <c r="G8901" i="1"/>
  <c r="H8901" i="1"/>
  <c r="F5089" i="1"/>
  <c r="G5089" i="1"/>
  <c r="H5089" i="1"/>
  <c r="F5667" i="1"/>
  <c r="G5667" i="1"/>
  <c r="H5667" i="1"/>
  <c r="F5090" i="1"/>
  <c r="G5090" i="1"/>
  <c r="H5090" i="1"/>
  <c r="F1327" i="1"/>
  <c r="G1327" i="1"/>
  <c r="H1327" i="1"/>
  <c r="F5091" i="1"/>
  <c r="G5091" i="1"/>
  <c r="H5091" i="1"/>
  <c r="F8548" i="1"/>
  <c r="G8548" i="1"/>
  <c r="H8548" i="1"/>
  <c r="F1328" i="1"/>
  <c r="G1328" i="1"/>
  <c r="H1328" i="1"/>
  <c r="F12034" i="1"/>
  <c r="G12034" i="1"/>
  <c r="H12034" i="1"/>
  <c r="F9526" i="1"/>
  <c r="G9526" i="1"/>
  <c r="H9526" i="1"/>
  <c r="F10134" i="1"/>
  <c r="G10134" i="1"/>
  <c r="H10134" i="1"/>
  <c r="F10356" i="1"/>
  <c r="G10356" i="1"/>
  <c r="H10356" i="1"/>
  <c r="F156" i="1"/>
  <c r="G156" i="1"/>
  <c r="H156" i="1"/>
  <c r="F5092" i="1"/>
  <c r="G5092" i="1"/>
  <c r="H5092" i="1"/>
  <c r="F598" i="1"/>
  <c r="G598" i="1"/>
  <c r="H598" i="1"/>
  <c r="F9378" i="1"/>
  <c r="G9378" i="1"/>
  <c r="H9378" i="1"/>
  <c r="F348" i="1"/>
  <c r="G348" i="1"/>
  <c r="H348" i="1"/>
  <c r="F5093" i="1"/>
  <c r="G5093" i="1"/>
  <c r="H5093" i="1"/>
  <c r="F8688" i="1"/>
  <c r="G8688" i="1"/>
  <c r="H8688" i="1"/>
  <c r="F599" i="1"/>
  <c r="G599" i="1"/>
  <c r="H599" i="1"/>
  <c r="F5094" i="1"/>
  <c r="G5094" i="1"/>
  <c r="H5094" i="1"/>
  <c r="F5095" i="1"/>
  <c r="G5095" i="1"/>
  <c r="H5095" i="1"/>
  <c r="F7429" i="1"/>
  <c r="G7429" i="1"/>
  <c r="H7429" i="1"/>
  <c r="F5096" i="1"/>
  <c r="G5096" i="1"/>
  <c r="H5096" i="1"/>
  <c r="F7670" i="1"/>
  <c r="G7670" i="1"/>
  <c r="H7670" i="1"/>
  <c r="F5097" i="1"/>
  <c r="G5097" i="1"/>
  <c r="H5097" i="1"/>
  <c r="F7430" i="1"/>
  <c r="G7430" i="1"/>
  <c r="H7430" i="1"/>
  <c r="F9283" i="1"/>
  <c r="G9283" i="1"/>
  <c r="H9283" i="1"/>
  <c r="F5098" i="1"/>
  <c r="G5098" i="1"/>
  <c r="H5098" i="1"/>
  <c r="F5099" i="1"/>
  <c r="G5099" i="1"/>
  <c r="H5099" i="1"/>
  <c r="F11214" i="1"/>
  <c r="G11214" i="1"/>
  <c r="H11214" i="1"/>
  <c r="F8549" i="1"/>
  <c r="G8549" i="1"/>
  <c r="H8549" i="1"/>
  <c r="F8550" i="1"/>
  <c r="G8550" i="1"/>
  <c r="H8550" i="1"/>
  <c r="F349" i="1"/>
  <c r="G349" i="1"/>
  <c r="H349" i="1"/>
  <c r="F7431" i="1"/>
  <c r="G7431" i="1"/>
  <c r="H7431" i="1"/>
  <c r="F5100" i="1"/>
  <c r="G5100" i="1"/>
  <c r="H5100" i="1"/>
  <c r="F11658" i="1"/>
  <c r="G11658" i="1"/>
  <c r="H11658" i="1"/>
  <c r="F5101" i="1"/>
  <c r="G5101" i="1"/>
  <c r="H5101" i="1"/>
  <c r="F8551" i="1"/>
  <c r="G8551" i="1"/>
  <c r="H8551" i="1"/>
  <c r="F5102" i="1"/>
  <c r="G5102" i="1"/>
  <c r="H5102" i="1"/>
  <c r="F5103" i="1"/>
  <c r="G5103" i="1"/>
  <c r="H5103" i="1"/>
  <c r="F5104" i="1"/>
  <c r="G5104" i="1"/>
  <c r="H5104" i="1"/>
  <c r="F600" i="1"/>
  <c r="G600" i="1"/>
  <c r="H600" i="1"/>
  <c r="F11547" i="1"/>
  <c r="G11547" i="1"/>
  <c r="H11547" i="1"/>
  <c r="F5105" i="1"/>
  <c r="G5105" i="1"/>
  <c r="H5105" i="1"/>
  <c r="F10246" i="1"/>
  <c r="G10246" i="1"/>
  <c r="H10246" i="1"/>
  <c r="F6028" i="1"/>
  <c r="G6028" i="1"/>
  <c r="H6028" i="1"/>
  <c r="F5946" i="1"/>
  <c r="G5946" i="1"/>
  <c r="H5946" i="1"/>
  <c r="F10662" i="1"/>
  <c r="G10662" i="1"/>
  <c r="H10662" i="1"/>
  <c r="F9818" i="1"/>
  <c r="G9818" i="1"/>
  <c r="H9818" i="1"/>
  <c r="F8552" i="1"/>
  <c r="G8552" i="1"/>
  <c r="H8552" i="1"/>
  <c r="F5973" i="1"/>
  <c r="G5973" i="1"/>
  <c r="H5973" i="1"/>
  <c r="F11201" i="1"/>
  <c r="G11201" i="1"/>
  <c r="H11201" i="1"/>
  <c r="F5106" i="1"/>
  <c r="G5106" i="1"/>
  <c r="H5106" i="1"/>
  <c r="F5107" i="1"/>
  <c r="G5107" i="1"/>
  <c r="H5107" i="1"/>
  <c r="F10285" i="1"/>
  <c r="G10285" i="1"/>
  <c r="H10285" i="1"/>
  <c r="F7758" i="1"/>
  <c r="G7758" i="1"/>
  <c r="H7758" i="1"/>
  <c r="F5108" i="1"/>
  <c r="G5108" i="1"/>
  <c r="H5108" i="1"/>
  <c r="F5109" i="1"/>
  <c r="G5109" i="1"/>
  <c r="H5109" i="1"/>
  <c r="F9665" i="1"/>
  <c r="G9665" i="1"/>
  <c r="H9665" i="1"/>
  <c r="F5110" i="1"/>
  <c r="G5110" i="1"/>
  <c r="H5110" i="1"/>
  <c r="F5111" i="1"/>
  <c r="G5111" i="1"/>
  <c r="H5111" i="1"/>
  <c r="F5112" i="1"/>
  <c r="G5112" i="1"/>
  <c r="H5112" i="1"/>
  <c r="F11218" i="1"/>
  <c r="G11218" i="1"/>
  <c r="H11218" i="1"/>
  <c r="F9358" i="1"/>
  <c r="G9358" i="1"/>
  <c r="H9358" i="1"/>
  <c r="F10413" i="1"/>
  <c r="G10413" i="1"/>
  <c r="H10413" i="1"/>
  <c r="F5113" i="1"/>
  <c r="G5113" i="1"/>
  <c r="H5113" i="1"/>
  <c r="F7432" i="1"/>
  <c r="G7432" i="1"/>
  <c r="H7432" i="1"/>
  <c r="F11340" i="1"/>
  <c r="G11340" i="1"/>
  <c r="H11340" i="1"/>
  <c r="F8553" i="1"/>
  <c r="G8553" i="1"/>
  <c r="H8553" i="1"/>
  <c r="F7433" i="1"/>
  <c r="G7433" i="1"/>
  <c r="H7433" i="1"/>
  <c r="F12190" i="1"/>
  <c r="G12190" i="1"/>
  <c r="H12190" i="1"/>
  <c r="F8554" i="1"/>
  <c r="G8554" i="1"/>
  <c r="H8554" i="1"/>
  <c r="F1329" i="1"/>
  <c r="G1329" i="1"/>
  <c r="H1329" i="1"/>
  <c r="F10618" i="1"/>
  <c r="G10618" i="1"/>
  <c r="H10618" i="1"/>
  <c r="F5114" i="1"/>
  <c r="G5114" i="1"/>
  <c r="H5114" i="1"/>
  <c r="F11793" i="1"/>
  <c r="G11793" i="1"/>
  <c r="H11793" i="1"/>
  <c r="F8555" i="1"/>
  <c r="G8555" i="1"/>
  <c r="H8555" i="1"/>
  <c r="F1330" i="1"/>
  <c r="G1330" i="1"/>
  <c r="H1330" i="1"/>
  <c r="F9819" i="1"/>
  <c r="G9819" i="1"/>
  <c r="H9819" i="1"/>
  <c r="F11725" i="1"/>
  <c r="G11725" i="1"/>
  <c r="H11725" i="1"/>
  <c r="F10484" i="1"/>
  <c r="G10484" i="1"/>
  <c r="H10484" i="1"/>
  <c r="F5115" i="1"/>
  <c r="G5115" i="1"/>
  <c r="H5115" i="1"/>
  <c r="F10247" i="1"/>
  <c r="G10247" i="1"/>
  <c r="H10247" i="1"/>
  <c r="F5116" i="1"/>
  <c r="G5116" i="1"/>
  <c r="H5116" i="1"/>
  <c r="F8039" i="1"/>
  <c r="G8039" i="1"/>
  <c r="H8039" i="1"/>
  <c r="F7957" i="1"/>
  <c r="G7957" i="1"/>
  <c r="H7957" i="1"/>
  <c r="F5117" i="1"/>
  <c r="G5117" i="1"/>
  <c r="H5117" i="1"/>
  <c r="F6029" i="1"/>
  <c r="G6029" i="1"/>
  <c r="H6029" i="1"/>
  <c r="F7434" i="1"/>
  <c r="G7434" i="1"/>
  <c r="H7434" i="1"/>
  <c r="F8556" i="1"/>
  <c r="G8556" i="1"/>
  <c r="H8556" i="1"/>
  <c r="F5118" i="1"/>
  <c r="G5118" i="1"/>
  <c r="H5118" i="1"/>
  <c r="F5119" i="1"/>
  <c r="G5119" i="1"/>
  <c r="H5119" i="1"/>
  <c r="F350" i="1"/>
  <c r="G350" i="1"/>
  <c r="H350" i="1"/>
  <c r="F351" i="1"/>
  <c r="G351" i="1"/>
  <c r="H351" i="1"/>
  <c r="F6083" i="1"/>
  <c r="G6083" i="1"/>
  <c r="H6083" i="1"/>
  <c r="F5120" i="1"/>
  <c r="G5120" i="1"/>
  <c r="H5120" i="1"/>
  <c r="F8557" i="1"/>
  <c r="G8557" i="1"/>
  <c r="H8557" i="1"/>
  <c r="F11017" i="1"/>
  <c r="G11017" i="1"/>
  <c r="H11017" i="1"/>
  <c r="F5121" i="1"/>
  <c r="G5121" i="1"/>
  <c r="H5121" i="1"/>
  <c r="F12153" i="1"/>
  <c r="G12153" i="1"/>
  <c r="H12153" i="1"/>
  <c r="F5122" i="1"/>
  <c r="G5122" i="1"/>
  <c r="H5122" i="1"/>
  <c r="F1331" i="1"/>
  <c r="G1331" i="1"/>
  <c r="H1331" i="1"/>
  <c r="F12276" i="1"/>
  <c r="G12276" i="1"/>
  <c r="H12276" i="1"/>
  <c r="F5662" i="1"/>
  <c r="G5662" i="1"/>
  <c r="H5662" i="1"/>
  <c r="F8558" i="1"/>
  <c r="G8558" i="1"/>
  <c r="H8558" i="1"/>
  <c r="F1332" i="1"/>
  <c r="G1332" i="1"/>
  <c r="H1332" i="1"/>
  <c r="F7958" i="1"/>
  <c r="G7958" i="1"/>
  <c r="H7958" i="1"/>
  <c r="F5123" i="1"/>
  <c r="G5123" i="1"/>
  <c r="H5123" i="1"/>
  <c r="F8559" i="1"/>
  <c r="G8559" i="1"/>
  <c r="H8559" i="1"/>
  <c r="F7435" i="1"/>
  <c r="G7435" i="1"/>
  <c r="H7435" i="1"/>
  <c r="F7436" i="1"/>
  <c r="G7436" i="1"/>
  <c r="H7436" i="1"/>
  <c r="F5124" i="1"/>
  <c r="G5124" i="1"/>
  <c r="H5124" i="1"/>
  <c r="F10128" i="1"/>
  <c r="G10128" i="1"/>
  <c r="H10128" i="1"/>
  <c r="F5125" i="1"/>
  <c r="G5125" i="1"/>
  <c r="H5125" i="1"/>
  <c r="F5126" i="1"/>
  <c r="G5126" i="1"/>
  <c r="H5126" i="1"/>
  <c r="F9284" i="1"/>
  <c r="G9284" i="1"/>
  <c r="H9284" i="1"/>
  <c r="F6242" i="1"/>
  <c r="G6242" i="1"/>
  <c r="H6242" i="1"/>
  <c r="F9285" i="1"/>
  <c r="G9285" i="1"/>
  <c r="H9285" i="1"/>
  <c r="F5127" i="1"/>
  <c r="G5127" i="1"/>
  <c r="H5127" i="1"/>
  <c r="F5128" i="1"/>
  <c r="G5128" i="1"/>
  <c r="H5128" i="1"/>
  <c r="F11291" i="1"/>
  <c r="G11291" i="1"/>
  <c r="H11291" i="1"/>
  <c r="F11557" i="1"/>
  <c r="G11557" i="1"/>
  <c r="H11557" i="1"/>
  <c r="F10598" i="1"/>
  <c r="G10598" i="1"/>
  <c r="H10598" i="1"/>
  <c r="F5129" i="1"/>
  <c r="G5129" i="1"/>
  <c r="H5129" i="1"/>
  <c r="F1333" i="1"/>
  <c r="G1333" i="1"/>
  <c r="H1333" i="1"/>
  <c r="F5130" i="1"/>
  <c r="G5130" i="1"/>
  <c r="H5130" i="1"/>
  <c r="F8095" i="1"/>
  <c r="G8095" i="1"/>
  <c r="H8095" i="1"/>
  <c r="F5131" i="1"/>
  <c r="G5131" i="1"/>
  <c r="H5131" i="1"/>
  <c r="F5132" i="1"/>
  <c r="G5132" i="1"/>
  <c r="H5132" i="1"/>
  <c r="F9286" i="1"/>
  <c r="G9286" i="1"/>
  <c r="H9286" i="1"/>
  <c r="F5133" i="1"/>
  <c r="G5133" i="1"/>
  <c r="H5133" i="1"/>
  <c r="F10248" i="1"/>
  <c r="G10248" i="1"/>
  <c r="H10248" i="1"/>
  <c r="F1334" i="1"/>
  <c r="G1334" i="1"/>
  <c r="H1334" i="1"/>
  <c r="F7437" i="1"/>
  <c r="G7437" i="1"/>
  <c r="H7437" i="1"/>
  <c r="F5134" i="1"/>
  <c r="G5134" i="1"/>
  <c r="H5134" i="1"/>
  <c r="F5135" i="1"/>
  <c r="G5135" i="1"/>
  <c r="H5135" i="1"/>
  <c r="F7538" i="1"/>
  <c r="G7538" i="1"/>
  <c r="H7538" i="1"/>
  <c r="F1335" i="1"/>
  <c r="G1335" i="1"/>
  <c r="H1335" i="1"/>
  <c r="F8070" i="1"/>
  <c r="G8070" i="1"/>
  <c r="H8070" i="1"/>
  <c r="F7438" i="1"/>
  <c r="G7438" i="1"/>
  <c r="H7438" i="1"/>
  <c r="F7439" i="1"/>
  <c r="G7439" i="1"/>
  <c r="H7439" i="1"/>
  <c r="F8560" i="1"/>
  <c r="G8560" i="1"/>
  <c r="H8560" i="1"/>
  <c r="F5136" i="1"/>
  <c r="G5136" i="1"/>
  <c r="H5136" i="1"/>
  <c r="F5137" i="1"/>
  <c r="G5137" i="1"/>
  <c r="H5137" i="1"/>
  <c r="F5138" i="1"/>
  <c r="G5138" i="1"/>
  <c r="H5138" i="1"/>
  <c r="F9357" i="1"/>
  <c r="G9357" i="1"/>
  <c r="H9357" i="1"/>
  <c r="F7578" i="1"/>
  <c r="G7578" i="1"/>
  <c r="H7578" i="1"/>
  <c r="F8071" i="1"/>
  <c r="G8071" i="1"/>
  <c r="H8071" i="1"/>
  <c r="F1336" i="1"/>
  <c r="G1336" i="1"/>
  <c r="H1336" i="1"/>
  <c r="F5139" i="1"/>
  <c r="G5139" i="1"/>
  <c r="H5139" i="1"/>
  <c r="F7440" i="1"/>
  <c r="G7440" i="1"/>
  <c r="H7440" i="1"/>
  <c r="F5140" i="1"/>
  <c r="G5140" i="1"/>
  <c r="H5140" i="1"/>
  <c r="F5141" i="1"/>
  <c r="G5141" i="1"/>
  <c r="H5141" i="1"/>
  <c r="F11909" i="1"/>
  <c r="G11909" i="1"/>
  <c r="H11909" i="1"/>
  <c r="F5947" i="1"/>
  <c r="G5947" i="1"/>
  <c r="H5947" i="1"/>
  <c r="F1337" i="1"/>
  <c r="G1337" i="1"/>
  <c r="H1337" i="1"/>
  <c r="F5142" i="1"/>
  <c r="G5142" i="1"/>
  <c r="H5142" i="1"/>
  <c r="F11453" i="1"/>
  <c r="G11453" i="1"/>
  <c r="H11453" i="1"/>
  <c r="F5143" i="1"/>
  <c r="G5143" i="1"/>
  <c r="H5143" i="1"/>
  <c r="F7671" i="1"/>
  <c r="G7671" i="1"/>
  <c r="H7671" i="1"/>
  <c r="F1338" i="1"/>
  <c r="G1338" i="1"/>
  <c r="H1338" i="1"/>
  <c r="F601" i="1"/>
  <c r="G601" i="1"/>
  <c r="H601" i="1"/>
  <c r="F10055" i="1"/>
  <c r="G10055" i="1"/>
  <c r="H10055" i="1"/>
  <c r="F5144" i="1"/>
  <c r="G5144" i="1"/>
  <c r="H5144" i="1"/>
  <c r="F7441" i="1"/>
  <c r="G7441" i="1"/>
  <c r="H7441" i="1"/>
  <c r="F10764" i="1"/>
  <c r="G10764" i="1"/>
  <c r="H10764" i="1"/>
  <c r="F1339" i="1"/>
  <c r="G1339" i="1"/>
  <c r="H1339" i="1"/>
  <c r="F11273" i="1"/>
  <c r="G11273" i="1"/>
  <c r="H11273" i="1"/>
  <c r="F5145" i="1"/>
  <c r="G5145" i="1"/>
  <c r="H5145" i="1"/>
  <c r="F7975" i="1"/>
  <c r="G7975" i="1"/>
  <c r="H7975" i="1"/>
  <c r="F9287" i="1"/>
  <c r="G9287" i="1"/>
  <c r="H9287" i="1"/>
  <c r="F6243" i="1"/>
  <c r="G6243" i="1"/>
  <c r="H6243" i="1"/>
  <c r="F7769" i="1"/>
  <c r="G7769" i="1"/>
  <c r="H7769" i="1"/>
  <c r="F9820" i="1"/>
  <c r="G9820" i="1"/>
  <c r="H9820" i="1"/>
  <c r="F7442" i="1"/>
  <c r="G7442" i="1"/>
  <c r="H7442" i="1"/>
  <c r="F6030" i="1"/>
  <c r="G6030" i="1"/>
  <c r="H6030" i="1"/>
  <c r="F5146" i="1"/>
  <c r="G5146" i="1"/>
  <c r="H5146" i="1"/>
  <c r="F12101" i="1"/>
  <c r="G12101" i="1"/>
  <c r="H12101" i="1"/>
  <c r="F5147" i="1"/>
  <c r="G5147" i="1"/>
  <c r="H5147" i="1"/>
  <c r="F5148" i="1"/>
  <c r="G5148" i="1"/>
  <c r="H5148" i="1"/>
  <c r="F5149" i="1"/>
  <c r="G5149" i="1"/>
  <c r="H5149" i="1"/>
  <c r="F10107" i="1"/>
  <c r="G10107" i="1"/>
  <c r="H10107" i="1"/>
  <c r="F5150" i="1"/>
  <c r="G5150" i="1"/>
  <c r="H5150" i="1"/>
  <c r="F10485" i="1"/>
  <c r="G10485" i="1"/>
  <c r="H10485" i="1"/>
  <c r="F11698" i="1"/>
  <c r="G11698" i="1"/>
  <c r="H11698" i="1"/>
  <c r="F10521" i="1"/>
  <c r="G10521" i="1"/>
  <c r="H10521" i="1"/>
  <c r="F5151" i="1"/>
  <c r="G5151" i="1"/>
  <c r="H5151" i="1"/>
  <c r="F10694" i="1"/>
  <c r="G10694" i="1"/>
  <c r="H10694" i="1"/>
  <c r="F9821" i="1"/>
  <c r="G9821" i="1"/>
  <c r="H9821" i="1"/>
  <c r="F5152" i="1"/>
  <c r="G5152" i="1"/>
  <c r="H5152" i="1"/>
  <c r="F5153" i="1"/>
  <c r="G5153" i="1"/>
  <c r="H5153" i="1"/>
  <c r="F5154" i="1"/>
  <c r="G5154" i="1"/>
  <c r="H5154" i="1"/>
  <c r="F5155" i="1"/>
  <c r="G5155" i="1"/>
  <c r="H5155" i="1"/>
  <c r="F8561" i="1"/>
  <c r="G8561" i="1"/>
  <c r="H8561" i="1"/>
  <c r="F11001" i="1"/>
  <c r="G11001" i="1"/>
  <c r="H11001" i="1"/>
  <c r="F8633" i="1"/>
  <c r="G8633" i="1"/>
  <c r="H8633" i="1"/>
  <c r="F1340" i="1"/>
  <c r="G1340" i="1"/>
  <c r="H1340" i="1"/>
  <c r="F6055" i="1"/>
  <c r="G6055" i="1"/>
  <c r="H6055" i="1"/>
  <c r="F8562" i="1"/>
  <c r="G8562" i="1"/>
  <c r="H8562" i="1"/>
  <c r="F1341" i="1"/>
  <c r="G1341" i="1"/>
  <c r="H1341" i="1"/>
  <c r="F5156" i="1"/>
  <c r="G5156" i="1"/>
  <c r="H5156" i="1"/>
  <c r="F10967" i="1"/>
  <c r="G10967" i="1"/>
  <c r="H10967" i="1"/>
  <c r="F5157" i="1"/>
  <c r="G5157" i="1"/>
  <c r="H5157" i="1"/>
  <c r="F12340" i="1"/>
  <c r="G12340" i="1"/>
  <c r="H12340" i="1"/>
  <c r="F5158" i="1"/>
  <c r="G5158" i="1"/>
  <c r="H5158" i="1"/>
  <c r="F5159" i="1"/>
  <c r="G5159" i="1"/>
  <c r="H5159" i="1"/>
  <c r="F5160" i="1"/>
  <c r="G5160" i="1"/>
  <c r="H5160" i="1"/>
  <c r="F7443" i="1"/>
  <c r="G7443" i="1"/>
  <c r="H7443" i="1"/>
  <c r="F5161" i="1"/>
  <c r="G5161" i="1"/>
  <c r="H5161" i="1"/>
  <c r="F5948" i="1"/>
  <c r="G5948" i="1"/>
  <c r="H5948" i="1"/>
  <c r="F10364" i="1"/>
  <c r="G10364" i="1"/>
  <c r="H10364" i="1"/>
  <c r="F5162" i="1"/>
  <c r="G5162" i="1"/>
  <c r="H5162" i="1"/>
  <c r="F1342" i="1"/>
  <c r="G1342" i="1"/>
  <c r="H1342" i="1"/>
  <c r="F9843" i="1"/>
  <c r="G9843" i="1"/>
  <c r="H9843" i="1"/>
  <c r="F602" i="1"/>
  <c r="G602" i="1"/>
  <c r="H602" i="1"/>
  <c r="F10645" i="1"/>
  <c r="G10645" i="1"/>
  <c r="H10645" i="1"/>
  <c r="F11613" i="1"/>
  <c r="G11613" i="1"/>
  <c r="H11613" i="1"/>
  <c r="F5163" i="1"/>
  <c r="G5163" i="1"/>
  <c r="H5163" i="1"/>
  <c r="F5164" i="1"/>
  <c r="G5164" i="1"/>
  <c r="H5164" i="1"/>
  <c r="F6244" i="1"/>
  <c r="G6244" i="1"/>
  <c r="H6244" i="1"/>
  <c r="F5165" i="1"/>
  <c r="G5165" i="1"/>
  <c r="H5165" i="1"/>
  <c r="F9985" i="1"/>
  <c r="G9985" i="1"/>
  <c r="H9985" i="1"/>
  <c r="F8040" i="1"/>
  <c r="G8040" i="1"/>
  <c r="H8040" i="1"/>
  <c r="F1343" i="1"/>
  <c r="G1343" i="1"/>
  <c r="H1343" i="1"/>
  <c r="F9653" i="1"/>
  <c r="G9653" i="1"/>
  <c r="H9653" i="1"/>
  <c r="F7444" i="1"/>
  <c r="G7444" i="1"/>
  <c r="H7444" i="1"/>
  <c r="F7445" i="1"/>
  <c r="G7445" i="1"/>
  <c r="H7445" i="1"/>
  <c r="F5166" i="1"/>
  <c r="G5166" i="1"/>
  <c r="H5166" i="1"/>
  <c r="F157" i="1"/>
  <c r="G157" i="1"/>
  <c r="H157" i="1"/>
  <c r="F10735" i="1"/>
  <c r="G10735" i="1"/>
  <c r="H10735" i="1"/>
  <c r="F5167" i="1"/>
  <c r="G5167" i="1"/>
  <c r="H5167" i="1"/>
  <c r="F1344" i="1"/>
  <c r="G1344" i="1"/>
  <c r="H1344" i="1"/>
  <c r="F7767" i="1"/>
  <c r="G7767" i="1"/>
  <c r="H7767" i="1"/>
  <c r="F5434" i="1"/>
  <c r="G5434" i="1"/>
  <c r="H5434" i="1"/>
  <c r="F12087" i="1"/>
  <c r="G12087" i="1"/>
  <c r="H12087" i="1"/>
  <c r="F5949" i="1"/>
  <c r="G5949" i="1"/>
  <c r="H5949" i="1"/>
  <c r="F1345" i="1"/>
  <c r="G1345" i="1"/>
  <c r="H1345" i="1"/>
  <c r="F10530" i="1"/>
  <c r="G10530" i="1"/>
  <c r="H10530" i="1"/>
  <c r="F12115" i="1"/>
  <c r="G12115" i="1"/>
  <c r="H12115" i="1"/>
  <c r="F5168" i="1"/>
  <c r="G5168" i="1"/>
  <c r="H5168" i="1"/>
  <c r="F603" i="1"/>
  <c r="G603" i="1"/>
  <c r="H603" i="1"/>
  <c r="F5169" i="1"/>
  <c r="G5169" i="1"/>
  <c r="H5169" i="1"/>
  <c r="F5170" i="1"/>
  <c r="G5170" i="1"/>
  <c r="H5170" i="1"/>
  <c r="F5171" i="1"/>
  <c r="G5171" i="1"/>
  <c r="H5171" i="1"/>
  <c r="F352" i="1"/>
  <c r="G352" i="1"/>
  <c r="H352" i="1"/>
  <c r="F5172" i="1"/>
  <c r="G5172" i="1"/>
  <c r="H5172" i="1"/>
  <c r="F223" i="1"/>
  <c r="G223" i="1"/>
  <c r="H223" i="1"/>
  <c r="F9288" i="1"/>
  <c r="G9288" i="1"/>
  <c r="H9288" i="1"/>
  <c r="F7446" i="1"/>
  <c r="G7446" i="1"/>
  <c r="H7446" i="1"/>
  <c r="F7672" i="1"/>
  <c r="G7672" i="1"/>
  <c r="H7672" i="1"/>
  <c r="F5173" i="1"/>
  <c r="G5173" i="1"/>
  <c r="H5173" i="1"/>
  <c r="F8563" i="1"/>
  <c r="G8563" i="1"/>
  <c r="H8563" i="1"/>
  <c r="F5174" i="1"/>
  <c r="G5174" i="1"/>
  <c r="H5174" i="1"/>
  <c r="F7447" i="1"/>
  <c r="G7447" i="1"/>
  <c r="H7447" i="1"/>
  <c r="F1346" i="1"/>
  <c r="G1346" i="1"/>
  <c r="H1346" i="1"/>
  <c r="F7448" i="1"/>
  <c r="G7448" i="1"/>
  <c r="H7448" i="1"/>
  <c r="F5175" i="1"/>
  <c r="G5175" i="1"/>
  <c r="H5175" i="1"/>
  <c r="F5176" i="1"/>
  <c r="G5176" i="1"/>
  <c r="H5176" i="1"/>
  <c r="F5177" i="1"/>
  <c r="G5177" i="1"/>
  <c r="H5177" i="1"/>
  <c r="F10829" i="1"/>
  <c r="G10829" i="1"/>
  <c r="H10829" i="1"/>
  <c r="F9399" i="1"/>
  <c r="G9399" i="1"/>
  <c r="H9399" i="1"/>
  <c r="F11520" i="1"/>
  <c r="G11520" i="1"/>
  <c r="H11520" i="1"/>
  <c r="F8041" i="1"/>
  <c r="G8041" i="1"/>
  <c r="H8041" i="1"/>
  <c r="F5178" i="1"/>
  <c r="G5178" i="1"/>
  <c r="H5178" i="1"/>
  <c r="F5179" i="1"/>
  <c r="G5179" i="1"/>
  <c r="H5179" i="1"/>
  <c r="F8103" i="1"/>
  <c r="G8103" i="1"/>
  <c r="H8103" i="1"/>
  <c r="F5950" i="1"/>
  <c r="G5950" i="1"/>
  <c r="H5950" i="1"/>
  <c r="F8564" i="1"/>
  <c r="G8564" i="1"/>
  <c r="H8564" i="1"/>
  <c r="F12200" i="1"/>
  <c r="G12200" i="1"/>
  <c r="H12200" i="1"/>
  <c r="F5180" i="1"/>
  <c r="G5180" i="1"/>
  <c r="H5180" i="1"/>
  <c r="F9673" i="1"/>
  <c r="G9673" i="1"/>
  <c r="H9673" i="1"/>
  <c r="F5951" i="1"/>
  <c r="G5951" i="1"/>
  <c r="H5951" i="1"/>
  <c r="F224" i="1"/>
  <c r="G224" i="1"/>
  <c r="H224" i="1"/>
  <c r="F10556" i="1"/>
  <c r="G10556" i="1"/>
  <c r="H10556" i="1"/>
  <c r="F5181" i="1"/>
  <c r="G5181" i="1"/>
  <c r="H5181" i="1"/>
  <c r="F225" i="1"/>
  <c r="G225" i="1"/>
  <c r="H225" i="1"/>
  <c r="F10586" i="1"/>
  <c r="G10586" i="1"/>
  <c r="H10586" i="1"/>
  <c r="F5182" i="1"/>
  <c r="G5182" i="1"/>
  <c r="H5182" i="1"/>
  <c r="F7759" i="1"/>
  <c r="G7759" i="1"/>
  <c r="H7759" i="1"/>
  <c r="F5183" i="1"/>
  <c r="G5183" i="1"/>
  <c r="H5183" i="1"/>
  <c r="F226" i="1"/>
  <c r="G226" i="1"/>
  <c r="H226" i="1"/>
  <c r="F5184" i="1"/>
  <c r="G5184" i="1"/>
  <c r="H5184" i="1"/>
  <c r="F9354" i="1"/>
  <c r="G9354" i="1"/>
  <c r="H9354" i="1"/>
  <c r="F10775" i="1"/>
  <c r="G10775" i="1"/>
  <c r="H10775" i="1"/>
  <c r="F9822" i="1"/>
  <c r="G9822" i="1"/>
  <c r="H9822" i="1"/>
  <c r="F10868" i="1"/>
  <c r="G10868" i="1"/>
  <c r="H10868" i="1"/>
  <c r="F6034" i="1"/>
  <c r="G6034" i="1"/>
  <c r="H6034" i="1"/>
  <c r="F5185" i="1"/>
  <c r="G5185" i="1"/>
  <c r="H5185" i="1"/>
  <c r="F5186" i="1"/>
  <c r="G5186" i="1"/>
  <c r="H5186" i="1"/>
  <c r="F8902" i="1"/>
  <c r="G8902" i="1"/>
  <c r="H8902" i="1"/>
  <c r="F5187" i="1"/>
  <c r="G5187" i="1"/>
  <c r="H5187" i="1"/>
  <c r="F5188" i="1"/>
  <c r="G5188" i="1"/>
  <c r="H5188" i="1"/>
  <c r="F5189" i="1"/>
  <c r="G5189" i="1"/>
  <c r="H5189" i="1"/>
  <c r="F10557" i="1"/>
  <c r="G10557" i="1"/>
  <c r="H10557" i="1"/>
  <c r="F11661" i="1"/>
  <c r="G11661" i="1"/>
  <c r="H11661" i="1"/>
  <c r="F11513" i="1"/>
  <c r="G11513" i="1"/>
  <c r="H11513" i="1"/>
  <c r="F10431" i="1"/>
  <c r="G10431" i="1"/>
  <c r="H10431" i="1"/>
  <c r="F1347" i="1"/>
  <c r="G1347" i="1"/>
  <c r="H1347" i="1"/>
  <c r="F11252" i="1"/>
  <c r="G11252" i="1"/>
  <c r="H11252" i="1"/>
  <c r="F5190" i="1"/>
  <c r="G5190" i="1"/>
  <c r="H5190" i="1"/>
  <c r="F5191" i="1"/>
  <c r="G5191" i="1"/>
  <c r="H5191" i="1"/>
  <c r="F353" i="1"/>
  <c r="G353" i="1"/>
  <c r="H353" i="1"/>
  <c r="F5192" i="1"/>
  <c r="G5192" i="1"/>
  <c r="H5192" i="1"/>
  <c r="F5193" i="1"/>
  <c r="G5193" i="1"/>
  <c r="H5193" i="1"/>
  <c r="F8565" i="1"/>
  <c r="G8565" i="1"/>
  <c r="H8565" i="1"/>
  <c r="F5194" i="1"/>
  <c r="G5194" i="1"/>
  <c r="H5194" i="1"/>
  <c r="F11890" i="1"/>
  <c r="G11890" i="1"/>
  <c r="H11890" i="1"/>
  <c r="F5952" i="1"/>
  <c r="G5952" i="1"/>
  <c r="H5952" i="1"/>
  <c r="F6245" i="1"/>
  <c r="G6245" i="1"/>
  <c r="H6245" i="1"/>
  <c r="F9624" i="1"/>
  <c r="G9624" i="1"/>
  <c r="H9624" i="1"/>
  <c r="F10165" i="1"/>
  <c r="G10165" i="1"/>
  <c r="H10165" i="1"/>
  <c r="F604" i="1"/>
  <c r="G604" i="1"/>
  <c r="H604" i="1"/>
  <c r="F7449" i="1"/>
  <c r="G7449" i="1"/>
  <c r="H7449" i="1"/>
  <c r="F9323" i="1"/>
  <c r="G9323" i="1"/>
  <c r="H9323" i="1"/>
  <c r="F7450" i="1"/>
  <c r="G7450" i="1"/>
  <c r="H7450" i="1"/>
  <c r="F10005" i="1"/>
  <c r="G10005" i="1"/>
  <c r="H10005" i="1"/>
  <c r="F5195" i="1"/>
  <c r="G5195" i="1"/>
  <c r="H5195" i="1"/>
  <c r="F5196" i="1"/>
  <c r="G5196" i="1"/>
  <c r="H5196" i="1"/>
  <c r="F12172" i="1"/>
  <c r="G12172" i="1"/>
  <c r="H12172" i="1"/>
  <c r="F12020" i="1"/>
  <c r="G12020" i="1"/>
  <c r="H12020" i="1"/>
  <c r="F5636" i="1"/>
  <c r="G5636" i="1"/>
  <c r="H5636" i="1"/>
  <c r="F11744" i="1"/>
  <c r="G11744" i="1"/>
  <c r="H11744" i="1"/>
  <c r="F11514" i="1"/>
  <c r="G11514" i="1"/>
  <c r="H11514" i="1"/>
  <c r="F5197" i="1"/>
  <c r="G5197" i="1"/>
  <c r="H5197" i="1"/>
  <c r="F354" i="1"/>
  <c r="G354" i="1"/>
  <c r="H354" i="1"/>
  <c r="F7451" i="1"/>
  <c r="G7451" i="1"/>
  <c r="H7451" i="1"/>
  <c r="F5198" i="1"/>
  <c r="G5198" i="1"/>
  <c r="H5198" i="1"/>
  <c r="F6246" i="1"/>
  <c r="G6246" i="1"/>
  <c r="H6246" i="1"/>
  <c r="F7452" i="1"/>
  <c r="G7452" i="1"/>
  <c r="H7452" i="1"/>
  <c r="F5199" i="1"/>
  <c r="G5199" i="1"/>
  <c r="H5199" i="1"/>
  <c r="F605" i="1"/>
  <c r="G605" i="1"/>
  <c r="H605" i="1"/>
  <c r="F158" i="1"/>
  <c r="G158" i="1"/>
  <c r="H158" i="1"/>
  <c r="F10108" i="1"/>
  <c r="G10108" i="1"/>
  <c r="H10108" i="1"/>
  <c r="F11440" i="1"/>
  <c r="G11440" i="1"/>
  <c r="H11440" i="1"/>
  <c r="F5200" i="1"/>
  <c r="G5200" i="1"/>
  <c r="H5200" i="1"/>
  <c r="F5201" i="1"/>
  <c r="G5201" i="1"/>
  <c r="H5201" i="1"/>
  <c r="F5202" i="1"/>
  <c r="G5202" i="1"/>
  <c r="H5202" i="1"/>
  <c r="F5203" i="1"/>
  <c r="G5203" i="1"/>
  <c r="H5203" i="1"/>
  <c r="F159" i="1"/>
  <c r="G159" i="1"/>
  <c r="H159" i="1"/>
  <c r="F10806" i="1"/>
  <c r="G10806" i="1"/>
  <c r="H10806" i="1"/>
  <c r="F5204" i="1"/>
  <c r="G5204" i="1"/>
  <c r="H5204" i="1"/>
  <c r="F8566" i="1"/>
  <c r="G8566" i="1"/>
  <c r="H8566" i="1"/>
  <c r="F11541" i="1"/>
  <c r="G11541" i="1"/>
  <c r="H11541" i="1"/>
  <c r="F7453" i="1"/>
  <c r="G7453" i="1"/>
  <c r="H7453" i="1"/>
  <c r="F5205" i="1"/>
  <c r="G5205" i="1"/>
  <c r="H5205" i="1"/>
  <c r="F10383" i="1"/>
  <c r="G10383" i="1"/>
  <c r="H10383" i="1"/>
  <c r="F5953" i="1"/>
  <c r="G5953" i="1"/>
  <c r="H5953" i="1"/>
  <c r="F11396" i="1"/>
  <c r="G11396" i="1"/>
  <c r="H11396" i="1"/>
  <c r="F5206" i="1"/>
  <c r="G5206" i="1"/>
  <c r="H5206" i="1"/>
  <c r="F5435" i="1"/>
  <c r="G5435" i="1"/>
  <c r="H5435" i="1"/>
  <c r="F5207" i="1"/>
  <c r="G5207" i="1"/>
  <c r="H5207" i="1"/>
  <c r="F606" i="1"/>
  <c r="G606" i="1"/>
  <c r="H606" i="1"/>
  <c r="F9528" i="1"/>
  <c r="G9528" i="1"/>
  <c r="H9528" i="1"/>
  <c r="F6247" i="1"/>
  <c r="G6247" i="1"/>
  <c r="H6247" i="1"/>
  <c r="F9922" i="1"/>
  <c r="G9922" i="1"/>
  <c r="H9922" i="1"/>
  <c r="F5208" i="1"/>
  <c r="G5208" i="1"/>
  <c r="H5208" i="1"/>
  <c r="F5209" i="1"/>
  <c r="G5209" i="1"/>
  <c r="H5209" i="1"/>
  <c r="F5210" i="1"/>
  <c r="G5210" i="1"/>
  <c r="H5210" i="1"/>
  <c r="F5211" i="1"/>
  <c r="G5211" i="1"/>
  <c r="H5211" i="1"/>
  <c r="F7454" i="1"/>
  <c r="G7454" i="1"/>
  <c r="H7454" i="1"/>
  <c r="F11999" i="1"/>
  <c r="G11999" i="1"/>
  <c r="H11999" i="1"/>
  <c r="F11299" i="1"/>
  <c r="G11299" i="1"/>
  <c r="H11299" i="1"/>
  <c r="F5212" i="1"/>
  <c r="G5212" i="1"/>
  <c r="H5212" i="1"/>
  <c r="F5213" i="1"/>
  <c r="G5213" i="1"/>
  <c r="H5213" i="1"/>
  <c r="F5214" i="1"/>
  <c r="G5214" i="1"/>
  <c r="H5214" i="1"/>
  <c r="F11419" i="1"/>
  <c r="G11419" i="1"/>
  <c r="H11419" i="1"/>
  <c r="F5460" i="1"/>
  <c r="G5460" i="1"/>
  <c r="H5460" i="1"/>
  <c r="F5215" i="1"/>
  <c r="G5215" i="1"/>
  <c r="H5215" i="1"/>
  <c r="F7959" i="1"/>
  <c r="G7959" i="1"/>
  <c r="H7959" i="1"/>
  <c r="F11255" i="1"/>
  <c r="G11255" i="1"/>
  <c r="H11255" i="1"/>
  <c r="F8567" i="1"/>
  <c r="G8567" i="1"/>
  <c r="H8567" i="1"/>
  <c r="F10434" i="1"/>
  <c r="G10434" i="1"/>
  <c r="H10434" i="1"/>
  <c r="F5216" i="1"/>
  <c r="G5216" i="1"/>
  <c r="H5216" i="1"/>
  <c r="F5217" i="1"/>
  <c r="G5217" i="1"/>
  <c r="H5217" i="1"/>
  <c r="F8568" i="1"/>
  <c r="G8568" i="1"/>
  <c r="H8568" i="1"/>
  <c r="F10319" i="1"/>
  <c r="G10319" i="1"/>
  <c r="H10319" i="1"/>
  <c r="F9414" i="1"/>
  <c r="G9414" i="1"/>
  <c r="H9414" i="1"/>
  <c r="F5218" i="1"/>
  <c r="G5218" i="1"/>
  <c r="H5218" i="1"/>
  <c r="F7455" i="1"/>
  <c r="G7455" i="1"/>
  <c r="H7455" i="1"/>
  <c r="F1348" i="1"/>
  <c r="G1348" i="1"/>
  <c r="H1348" i="1"/>
  <c r="F10486" i="1"/>
  <c r="G10486" i="1"/>
  <c r="H10486" i="1"/>
  <c r="F5219" i="1"/>
  <c r="G5219" i="1"/>
  <c r="H5219" i="1"/>
  <c r="F11545" i="1"/>
  <c r="G11545" i="1"/>
  <c r="H11545" i="1"/>
  <c r="F5220" i="1"/>
  <c r="G5220" i="1"/>
  <c r="H5220" i="1"/>
  <c r="F10873" i="1"/>
  <c r="G10873" i="1"/>
  <c r="H10873" i="1"/>
  <c r="F7696" i="1"/>
  <c r="G7696" i="1"/>
  <c r="H7696" i="1"/>
  <c r="F5221" i="1"/>
  <c r="G5221" i="1"/>
  <c r="H5221" i="1"/>
  <c r="F10114" i="1"/>
  <c r="G10114" i="1"/>
  <c r="H10114" i="1"/>
  <c r="F5222" i="1"/>
  <c r="G5222" i="1"/>
  <c r="H5222" i="1"/>
  <c r="F9823" i="1"/>
  <c r="G9823" i="1"/>
  <c r="H9823" i="1"/>
  <c r="F5223" i="1"/>
  <c r="G5223" i="1"/>
  <c r="H5223" i="1"/>
  <c r="F5224" i="1"/>
  <c r="G5224" i="1"/>
  <c r="H5224" i="1"/>
  <c r="F5225" i="1"/>
  <c r="G5225" i="1"/>
  <c r="H5225" i="1"/>
  <c r="F7760" i="1"/>
  <c r="G7760" i="1"/>
  <c r="H7760" i="1"/>
  <c r="F5226" i="1"/>
  <c r="G5226" i="1"/>
  <c r="H5226" i="1"/>
  <c r="F5227" i="1"/>
  <c r="G5227" i="1"/>
  <c r="H5227" i="1"/>
  <c r="F11851" i="1"/>
  <c r="G11851" i="1"/>
  <c r="H11851" i="1"/>
  <c r="F6248" i="1"/>
  <c r="G6248" i="1"/>
  <c r="H6248" i="1"/>
  <c r="F9406" i="1"/>
  <c r="G9406" i="1"/>
  <c r="H9406" i="1"/>
  <c r="F1349" i="1"/>
  <c r="G1349" i="1"/>
  <c r="H1349" i="1"/>
  <c r="F8663" i="1"/>
  <c r="G8663" i="1"/>
  <c r="H8663" i="1"/>
  <c r="F11414" i="1"/>
  <c r="G11414" i="1"/>
  <c r="H11414" i="1"/>
  <c r="F11319" i="1"/>
  <c r="G11319" i="1"/>
  <c r="H11319" i="1"/>
  <c r="F5228" i="1"/>
  <c r="G5228" i="1"/>
  <c r="H5228" i="1"/>
  <c r="F5229" i="1"/>
  <c r="G5229" i="1"/>
  <c r="H5229" i="1"/>
  <c r="F8569" i="1"/>
  <c r="G8569" i="1"/>
  <c r="H8569" i="1"/>
  <c r="F7456" i="1"/>
  <c r="G7456" i="1"/>
  <c r="H7456" i="1"/>
  <c r="F5230" i="1"/>
  <c r="G5230" i="1"/>
  <c r="H5230" i="1"/>
  <c r="F5231" i="1"/>
  <c r="G5231" i="1"/>
  <c r="H5231" i="1"/>
  <c r="F7457" i="1"/>
  <c r="G7457" i="1"/>
  <c r="H7457" i="1"/>
  <c r="F1350" i="1"/>
  <c r="G1350" i="1"/>
  <c r="H1350" i="1"/>
  <c r="F5954" i="1"/>
  <c r="G5954" i="1"/>
  <c r="H5954" i="1"/>
  <c r="F10956" i="1"/>
  <c r="G10956" i="1"/>
  <c r="H10956" i="1"/>
  <c r="F5232" i="1"/>
  <c r="G5232" i="1"/>
  <c r="H5232" i="1"/>
  <c r="F607" i="1"/>
  <c r="G607" i="1"/>
  <c r="H607" i="1"/>
  <c r="F608" i="1"/>
  <c r="G608" i="1"/>
  <c r="H608" i="1"/>
  <c r="F5233" i="1"/>
  <c r="G5233" i="1"/>
  <c r="H5233" i="1"/>
  <c r="F10561" i="1"/>
  <c r="G10561" i="1"/>
  <c r="H10561" i="1"/>
  <c r="F5234" i="1"/>
  <c r="G5234" i="1"/>
  <c r="H5234" i="1"/>
  <c r="F5235" i="1"/>
  <c r="G5235" i="1"/>
  <c r="H5235" i="1"/>
  <c r="F609" i="1"/>
  <c r="G609" i="1"/>
  <c r="H609" i="1"/>
  <c r="F5236" i="1"/>
  <c r="G5236" i="1"/>
  <c r="H5236" i="1"/>
  <c r="F11350" i="1"/>
  <c r="G11350" i="1"/>
  <c r="H11350" i="1"/>
  <c r="F9333" i="1"/>
  <c r="G9333" i="1"/>
  <c r="H9333" i="1"/>
  <c r="F5237" i="1"/>
  <c r="G5237" i="1"/>
  <c r="H5237" i="1"/>
  <c r="F7960" i="1"/>
  <c r="G7960" i="1"/>
  <c r="H7960" i="1"/>
  <c r="F5238" i="1"/>
  <c r="G5238" i="1"/>
  <c r="H5238" i="1"/>
  <c r="F10663" i="1"/>
  <c r="G10663" i="1"/>
  <c r="H10663" i="1"/>
  <c r="F5239" i="1"/>
  <c r="G5239" i="1"/>
  <c r="H5239" i="1"/>
  <c r="F5240" i="1"/>
  <c r="G5240" i="1"/>
  <c r="H5240" i="1"/>
  <c r="F5241" i="1"/>
  <c r="G5241" i="1"/>
  <c r="H5241" i="1"/>
  <c r="F5242" i="1"/>
  <c r="G5242" i="1"/>
  <c r="H5242" i="1"/>
  <c r="F7458" i="1"/>
  <c r="G7458" i="1"/>
  <c r="H7458" i="1"/>
  <c r="F7459" i="1"/>
  <c r="G7459" i="1"/>
  <c r="H7459" i="1"/>
  <c r="F9345" i="1"/>
  <c r="G9345" i="1"/>
  <c r="H9345" i="1"/>
  <c r="F5243" i="1"/>
  <c r="G5243" i="1"/>
  <c r="H5243" i="1"/>
  <c r="F8620" i="1"/>
  <c r="G8620" i="1"/>
  <c r="H8620" i="1"/>
  <c r="F5955" i="1"/>
  <c r="G5955" i="1"/>
  <c r="H5955" i="1"/>
  <c r="F5244" i="1"/>
  <c r="G5244" i="1"/>
  <c r="H5244" i="1"/>
  <c r="F5245" i="1"/>
  <c r="G5245" i="1"/>
  <c r="H5245" i="1"/>
  <c r="F5637" i="1"/>
  <c r="G5637" i="1"/>
  <c r="H5637" i="1"/>
  <c r="F5246" i="1"/>
  <c r="G5246" i="1"/>
  <c r="H5246" i="1"/>
  <c r="F11804" i="1"/>
  <c r="G11804" i="1"/>
  <c r="H11804" i="1"/>
  <c r="F9409" i="1"/>
  <c r="G9409" i="1"/>
  <c r="H9409" i="1"/>
  <c r="F7460" i="1"/>
  <c r="G7460" i="1"/>
  <c r="H7460" i="1"/>
  <c r="F5247" i="1"/>
  <c r="G5247" i="1"/>
  <c r="H5247" i="1"/>
  <c r="F610" i="1"/>
  <c r="G610" i="1"/>
  <c r="H610" i="1"/>
  <c r="F5248" i="1"/>
  <c r="G5248" i="1"/>
  <c r="H5248" i="1"/>
  <c r="F5249" i="1"/>
  <c r="G5249" i="1"/>
  <c r="H5249" i="1"/>
  <c r="F7461" i="1"/>
  <c r="G7461" i="1"/>
  <c r="H7461" i="1"/>
  <c r="F6249" i="1"/>
  <c r="G6249" i="1"/>
  <c r="H6249" i="1"/>
  <c r="F5250" i="1"/>
  <c r="G5250" i="1"/>
  <c r="H5250" i="1"/>
  <c r="F5956" i="1"/>
  <c r="G5956" i="1"/>
  <c r="H5956" i="1"/>
  <c r="F5251" i="1"/>
  <c r="G5251" i="1"/>
  <c r="H5251" i="1"/>
  <c r="F7462" i="1"/>
  <c r="G7462" i="1"/>
  <c r="H7462" i="1"/>
  <c r="F6250" i="1"/>
  <c r="G6250" i="1"/>
  <c r="H6250" i="1"/>
  <c r="F7463" i="1"/>
  <c r="G7463" i="1"/>
  <c r="H7463" i="1"/>
  <c r="F1351" i="1"/>
  <c r="G1351" i="1"/>
  <c r="H1351" i="1"/>
  <c r="F7464" i="1"/>
  <c r="G7464" i="1"/>
  <c r="H7464" i="1"/>
  <c r="F9029" i="1"/>
  <c r="G9029" i="1"/>
  <c r="H9029" i="1"/>
  <c r="F9969" i="1"/>
  <c r="G9969" i="1"/>
  <c r="H9969" i="1"/>
  <c r="F7594" i="1"/>
  <c r="G7594" i="1"/>
  <c r="H7594" i="1"/>
  <c r="F9824" i="1"/>
  <c r="G9824" i="1"/>
  <c r="H9824" i="1"/>
  <c r="F1352" i="1"/>
  <c r="G1352" i="1"/>
  <c r="H1352" i="1"/>
  <c r="F5252" i="1"/>
  <c r="G5252" i="1"/>
  <c r="H5252" i="1"/>
  <c r="F7961" i="1"/>
  <c r="G7961" i="1"/>
  <c r="H7961" i="1"/>
  <c r="F5253" i="1"/>
  <c r="G5253" i="1"/>
  <c r="H5253" i="1"/>
  <c r="F5254" i="1"/>
  <c r="G5254" i="1"/>
  <c r="H5254" i="1"/>
  <c r="F5255" i="1"/>
  <c r="G5255" i="1"/>
  <c r="H5255" i="1"/>
  <c r="F10493" i="1"/>
  <c r="G10493" i="1"/>
  <c r="H10493" i="1"/>
  <c r="F11260" i="1"/>
  <c r="G11260" i="1"/>
  <c r="H11260" i="1"/>
  <c r="F12316" i="1"/>
  <c r="G12316" i="1"/>
  <c r="H12316" i="1"/>
  <c r="F5256" i="1"/>
  <c r="G5256" i="1"/>
  <c r="H5256" i="1"/>
  <c r="F611" i="1"/>
  <c r="G611" i="1"/>
  <c r="H611" i="1"/>
  <c r="F11130" i="1"/>
  <c r="G11130" i="1"/>
  <c r="H11130" i="1"/>
  <c r="F7465" i="1"/>
  <c r="G7465" i="1"/>
  <c r="H7465" i="1"/>
  <c r="F5257" i="1"/>
  <c r="G5257" i="1"/>
  <c r="H5257" i="1"/>
  <c r="F7466" i="1"/>
  <c r="G7466" i="1"/>
  <c r="H7466" i="1"/>
  <c r="F5258" i="1"/>
  <c r="G5258" i="1"/>
  <c r="H5258" i="1"/>
  <c r="F5259" i="1"/>
  <c r="G5259" i="1"/>
  <c r="H5259" i="1"/>
  <c r="F44" i="1"/>
  <c r="G44" i="1"/>
  <c r="H44" i="1"/>
  <c r="F7467" i="1"/>
  <c r="G7467" i="1"/>
  <c r="H7467" i="1"/>
  <c r="F5260" i="1"/>
  <c r="G5260" i="1"/>
  <c r="H5260" i="1"/>
  <c r="F5261" i="1"/>
  <c r="G5261" i="1"/>
  <c r="H5261" i="1"/>
  <c r="F1353" i="1"/>
  <c r="G1353" i="1"/>
  <c r="H1353" i="1"/>
  <c r="F7962" i="1"/>
  <c r="G7962" i="1"/>
  <c r="H7962" i="1"/>
  <c r="F5262" i="1"/>
  <c r="G5262" i="1"/>
  <c r="H5262" i="1"/>
  <c r="F7468" i="1"/>
  <c r="G7468" i="1"/>
  <c r="H7468" i="1"/>
  <c r="F11285" i="1"/>
  <c r="G11285" i="1"/>
  <c r="H11285" i="1"/>
  <c r="F9030" i="1"/>
  <c r="G9030" i="1"/>
  <c r="H9030" i="1"/>
  <c r="F7469" i="1"/>
  <c r="G7469" i="1"/>
  <c r="H7469" i="1"/>
  <c r="F5263" i="1"/>
  <c r="G5263" i="1"/>
  <c r="H5263" i="1"/>
  <c r="F7470" i="1"/>
  <c r="G7470" i="1"/>
  <c r="H7470" i="1"/>
  <c r="F5264" i="1"/>
  <c r="G5264" i="1"/>
  <c r="H5264" i="1"/>
  <c r="F5265" i="1"/>
  <c r="G5265" i="1"/>
  <c r="H5265" i="1"/>
  <c r="F7471" i="1"/>
  <c r="G7471" i="1"/>
  <c r="H7471" i="1"/>
  <c r="F9636" i="1"/>
  <c r="G9636" i="1"/>
  <c r="H9636" i="1"/>
  <c r="F8077" i="1"/>
  <c r="G8077" i="1"/>
  <c r="H8077" i="1"/>
  <c r="F1354" i="1"/>
  <c r="G1354" i="1"/>
  <c r="H1354" i="1"/>
  <c r="F7472" i="1"/>
  <c r="G7472" i="1"/>
  <c r="H7472" i="1"/>
  <c r="F8570" i="1"/>
  <c r="G8570" i="1"/>
  <c r="H8570" i="1"/>
  <c r="F5266" i="1"/>
  <c r="G5266" i="1"/>
  <c r="H5266" i="1"/>
  <c r="F7473" i="1"/>
  <c r="G7473" i="1"/>
  <c r="H7473" i="1"/>
  <c r="F10955" i="1"/>
  <c r="G10955" i="1"/>
  <c r="H10955" i="1"/>
  <c r="F7474" i="1"/>
  <c r="G7474" i="1"/>
  <c r="H7474" i="1"/>
  <c r="F1355" i="1"/>
  <c r="G1355" i="1"/>
  <c r="H1355" i="1"/>
  <c r="F7475" i="1"/>
  <c r="G7475" i="1"/>
  <c r="H7475" i="1"/>
  <c r="F10249" i="1"/>
  <c r="G10249" i="1"/>
  <c r="H10249" i="1"/>
  <c r="F12053" i="1"/>
  <c r="G12053" i="1"/>
  <c r="H12053" i="1"/>
  <c r="F5267" i="1"/>
  <c r="G5267" i="1"/>
  <c r="H5267" i="1"/>
  <c r="F5268" i="1"/>
  <c r="G5268" i="1"/>
  <c r="H5268" i="1"/>
  <c r="F5269" i="1"/>
  <c r="G5269" i="1"/>
  <c r="H5269" i="1"/>
  <c r="F5270" i="1"/>
  <c r="G5270" i="1"/>
  <c r="H5270" i="1"/>
  <c r="F11739" i="1"/>
  <c r="G11739" i="1"/>
  <c r="H11739" i="1"/>
  <c r="F5271" i="1"/>
  <c r="G5271" i="1"/>
  <c r="H5271" i="1"/>
  <c r="F7476" i="1"/>
  <c r="G7476" i="1"/>
  <c r="H7476" i="1"/>
  <c r="F1356" i="1"/>
  <c r="G1356" i="1"/>
  <c r="H1356" i="1"/>
  <c r="F7477" i="1"/>
  <c r="G7477" i="1"/>
  <c r="H7477" i="1"/>
  <c r="F1357" i="1"/>
  <c r="G1357" i="1"/>
  <c r="H1357" i="1"/>
  <c r="F11733" i="1"/>
  <c r="G11733" i="1"/>
  <c r="H11733" i="1"/>
  <c r="F8805" i="1"/>
  <c r="G8805" i="1"/>
  <c r="H8805" i="1"/>
  <c r="F10695" i="1"/>
  <c r="G10695" i="1"/>
  <c r="H10695" i="1"/>
  <c r="F5272" i="1"/>
  <c r="G5272" i="1"/>
  <c r="H5272" i="1"/>
  <c r="F5273" i="1"/>
  <c r="G5273" i="1"/>
  <c r="H5273" i="1"/>
  <c r="F7963" i="1"/>
  <c r="G7963" i="1"/>
  <c r="H7963" i="1"/>
  <c r="F11336" i="1"/>
  <c r="G11336" i="1"/>
  <c r="H11336" i="1"/>
  <c r="F9289" i="1"/>
  <c r="G9289" i="1"/>
  <c r="H9289" i="1"/>
  <c r="F5274" i="1"/>
  <c r="G5274" i="1"/>
  <c r="H5274" i="1"/>
  <c r="F7478" i="1"/>
  <c r="G7478" i="1"/>
  <c r="H7478" i="1"/>
  <c r="F5275" i="1"/>
  <c r="G5275" i="1"/>
  <c r="H5275" i="1"/>
  <c r="F1358" i="1"/>
  <c r="G1358" i="1"/>
  <c r="H1358" i="1"/>
  <c r="F6251" i="1"/>
  <c r="G6251" i="1"/>
  <c r="H6251" i="1"/>
  <c r="F5276" i="1"/>
  <c r="G5276" i="1"/>
  <c r="H5276" i="1"/>
  <c r="F5277" i="1"/>
  <c r="G5277" i="1"/>
  <c r="H5277" i="1"/>
  <c r="F5278" i="1"/>
  <c r="G5278" i="1"/>
  <c r="H5278" i="1"/>
  <c r="F9412" i="1"/>
  <c r="G9412" i="1"/>
  <c r="H9412" i="1"/>
  <c r="F5279" i="1"/>
  <c r="G5279" i="1"/>
  <c r="H5279" i="1"/>
  <c r="F9290" i="1"/>
  <c r="G9290" i="1"/>
  <c r="H9290" i="1"/>
  <c r="F7479" i="1"/>
  <c r="G7479" i="1"/>
  <c r="H7479" i="1"/>
  <c r="F5280" i="1"/>
  <c r="G5280" i="1"/>
  <c r="H5280" i="1"/>
  <c r="F10830" i="1"/>
  <c r="G10830" i="1"/>
  <c r="H10830" i="1"/>
  <c r="F11147" i="1"/>
  <c r="G11147" i="1"/>
  <c r="H11147" i="1"/>
  <c r="F5281" i="1"/>
  <c r="G5281" i="1"/>
  <c r="H5281" i="1"/>
  <c r="F9031" i="1"/>
  <c r="G9031" i="1"/>
  <c r="H9031" i="1"/>
  <c r="F5282" i="1"/>
  <c r="G5282" i="1"/>
  <c r="H5282" i="1"/>
  <c r="F31" i="1"/>
  <c r="G31" i="1"/>
  <c r="H31" i="1"/>
  <c r="F11815" i="1"/>
  <c r="G11815" i="1"/>
  <c r="H11815" i="1"/>
  <c r="F5283" i="1"/>
  <c r="G5283" i="1"/>
  <c r="H5283" i="1"/>
  <c r="F11653" i="1"/>
  <c r="G11653" i="1"/>
  <c r="H11653" i="1"/>
  <c r="F5284" i="1"/>
  <c r="G5284" i="1"/>
  <c r="H5284" i="1"/>
  <c r="F7480" i="1"/>
  <c r="G7480" i="1"/>
  <c r="H7480" i="1"/>
  <c r="F6091" i="1"/>
  <c r="G6091" i="1"/>
  <c r="H6091" i="1"/>
  <c r="F8670" i="1"/>
  <c r="G8670" i="1"/>
  <c r="H8670" i="1"/>
  <c r="F11042" i="1"/>
  <c r="G11042" i="1"/>
  <c r="H11042" i="1"/>
  <c r="F5285" i="1"/>
  <c r="G5285" i="1"/>
  <c r="H5285" i="1"/>
  <c r="F9065" i="1"/>
  <c r="G9065" i="1"/>
  <c r="H9065" i="1"/>
  <c r="F612" i="1"/>
  <c r="G612" i="1"/>
  <c r="H612" i="1"/>
  <c r="F8571" i="1"/>
  <c r="G8571" i="1"/>
  <c r="H8571" i="1"/>
  <c r="F5286" i="1"/>
  <c r="G5286" i="1"/>
  <c r="H5286" i="1"/>
  <c r="F1359" i="1"/>
  <c r="G1359" i="1"/>
  <c r="H1359" i="1"/>
  <c r="F10821" i="1"/>
  <c r="G10821" i="1"/>
  <c r="H10821" i="1"/>
  <c r="F613" i="1"/>
  <c r="G613" i="1"/>
  <c r="H613" i="1"/>
  <c r="F10927" i="1"/>
  <c r="G10927" i="1"/>
  <c r="H10927" i="1"/>
  <c r="F9291" i="1"/>
  <c r="G9291" i="1"/>
  <c r="H9291" i="1"/>
  <c r="F7481" i="1"/>
  <c r="G7481" i="1"/>
  <c r="H7481" i="1"/>
  <c r="F1360" i="1"/>
  <c r="G1360" i="1"/>
  <c r="H1360" i="1"/>
  <c r="F5287" i="1"/>
  <c r="G5287" i="1"/>
  <c r="H5287" i="1"/>
  <c r="F8042" i="1"/>
  <c r="G8042" i="1"/>
  <c r="H8042" i="1"/>
  <c r="F5288" i="1"/>
  <c r="G5288" i="1"/>
  <c r="H5288" i="1"/>
  <c r="F5289" i="1"/>
  <c r="G5289" i="1"/>
  <c r="H5289" i="1"/>
  <c r="F5290" i="1"/>
  <c r="G5290" i="1"/>
  <c r="H5290" i="1"/>
  <c r="F5957" i="1"/>
  <c r="G5957" i="1"/>
  <c r="H5957" i="1"/>
  <c r="F9442" i="1"/>
  <c r="G9442" i="1"/>
  <c r="H9442" i="1"/>
  <c r="F5291" i="1"/>
  <c r="G5291" i="1"/>
  <c r="H5291" i="1"/>
  <c r="F7482" i="1"/>
  <c r="G7482" i="1"/>
  <c r="H7482" i="1"/>
  <c r="F11946" i="1"/>
  <c r="G11946" i="1"/>
  <c r="H11946" i="1"/>
  <c r="F7483" i="1"/>
  <c r="G7483" i="1"/>
  <c r="H7483" i="1"/>
  <c r="F9625" i="1"/>
  <c r="G9625" i="1"/>
  <c r="H9625" i="1"/>
  <c r="F8572" i="1"/>
  <c r="G8572" i="1"/>
  <c r="H8572" i="1"/>
  <c r="F614" i="1"/>
  <c r="G614" i="1"/>
  <c r="H614" i="1"/>
  <c r="F11215" i="1"/>
  <c r="G11215" i="1"/>
  <c r="H11215" i="1"/>
  <c r="F8573" i="1"/>
  <c r="G8573" i="1"/>
  <c r="H8573" i="1"/>
  <c r="F7484" i="1"/>
  <c r="G7484" i="1"/>
  <c r="H7484" i="1"/>
  <c r="F7485" i="1"/>
  <c r="G7485" i="1"/>
  <c r="H7485" i="1"/>
  <c r="F37" i="1"/>
  <c r="G37" i="1"/>
  <c r="H37" i="1"/>
  <c r="F5292" i="1"/>
  <c r="G5292" i="1"/>
  <c r="H5292" i="1"/>
  <c r="F10487" i="1"/>
  <c r="G10487" i="1"/>
  <c r="H10487" i="1"/>
  <c r="F5293" i="1"/>
  <c r="G5293" i="1"/>
  <c r="H5293" i="1"/>
  <c r="F7486" i="1"/>
  <c r="G7486" i="1"/>
  <c r="H7486" i="1"/>
  <c r="F9292" i="1"/>
  <c r="G9292" i="1"/>
  <c r="H9292" i="1"/>
  <c r="F7487" i="1"/>
  <c r="G7487" i="1"/>
  <c r="H7487" i="1"/>
  <c r="F5294" i="1"/>
  <c r="G5294" i="1"/>
  <c r="H5294" i="1"/>
  <c r="F11578" i="1"/>
  <c r="G11578" i="1"/>
  <c r="H11578" i="1"/>
  <c r="F5295" i="1"/>
  <c r="G5295" i="1"/>
  <c r="H5295" i="1"/>
  <c r="F9923" i="1"/>
  <c r="G9923" i="1"/>
  <c r="H9923" i="1"/>
  <c r="F5296" i="1"/>
  <c r="G5296" i="1"/>
  <c r="H5296" i="1"/>
  <c r="F11012" i="1"/>
  <c r="G11012" i="1"/>
  <c r="H11012" i="1"/>
  <c r="F10696" i="1"/>
  <c r="G10696" i="1"/>
  <c r="H10696" i="1"/>
  <c r="F10488" i="1"/>
  <c r="G10488" i="1"/>
  <c r="H10488" i="1"/>
  <c r="F160" i="1"/>
  <c r="G160" i="1"/>
  <c r="H160" i="1"/>
  <c r="F5297" i="1"/>
  <c r="G5297" i="1"/>
  <c r="H5297" i="1"/>
  <c r="F5298" i="1"/>
  <c r="G5298" i="1"/>
  <c r="H5298" i="1"/>
  <c r="F7488" i="1"/>
  <c r="G7488" i="1"/>
  <c r="H7488" i="1"/>
  <c r="F5299" i="1"/>
  <c r="G5299" i="1"/>
  <c r="H5299" i="1"/>
  <c r="F5300" i="1"/>
  <c r="G5300" i="1"/>
  <c r="H5300" i="1"/>
  <c r="F5301" i="1"/>
  <c r="G5301" i="1"/>
  <c r="H5301" i="1"/>
  <c r="F5302" i="1"/>
  <c r="G5302" i="1"/>
  <c r="H5302" i="1"/>
  <c r="F7489" i="1"/>
  <c r="G7489" i="1"/>
  <c r="H7489" i="1"/>
  <c r="F1361" i="1"/>
  <c r="G1361" i="1"/>
  <c r="H1361" i="1"/>
  <c r="F8574" i="1"/>
  <c r="G8574" i="1"/>
  <c r="H8574" i="1"/>
  <c r="F10610" i="1"/>
  <c r="G10610" i="1"/>
  <c r="H10610" i="1"/>
  <c r="F8852" i="1"/>
  <c r="G8852" i="1"/>
  <c r="H8852" i="1"/>
  <c r="F5303" i="1"/>
  <c r="G5303" i="1"/>
  <c r="H5303" i="1"/>
  <c r="F11965" i="1"/>
  <c r="G11965" i="1"/>
  <c r="H11965" i="1"/>
  <c r="F5304" i="1"/>
  <c r="G5304" i="1"/>
  <c r="H5304" i="1"/>
  <c r="F7490" i="1"/>
  <c r="G7490" i="1"/>
  <c r="H7490" i="1"/>
  <c r="F5305" i="1"/>
  <c r="G5305" i="1"/>
  <c r="H5305" i="1"/>
  <c r="F10765" i="1"/>
  <c r="G10765" i="1"/>
  <c r="H10765" i="1"/>
  <c r="F7491" i="1"/>
  <c r="G7491" i="1"/>
  <c r="H7491" i="1"/>
  <c r="F8575" i="1"/>
  <c r="G8575" i="1"/>
  <c r="H8575" i="1"/>
  <c r="F7492" i="1"/>
  <c r="G7492" i="1"/>
  <c r="H7492" i="1"/>
  <c r="F5306" i="1"/>
  <c r="G5306" i="1"/>
  <c r="H5306" i="1"/>
  <c r="F11054" i="1"/>
  <c r="G11054" i="1"/>
  <c r="H11054" i="1"/>
  <c r="F5307" i="1"/>
  <c r="G5307" i="1"/>
  <c r="H5307" i="1"/>
  <c r="F10502" i="1"/>
  <c r="G10502" i="1"/>
  <c r="H10502" i="1"/>
  <c r="F12179" i="1"/>
  <c r="G12179" i="1"/>
  <c r="H12179" i="1"/>
  <c r="F7493" i="1"/>
  <c r="G7493" i="1"/>
  <c r="H7493" i="1"/>
  <c r="F5308" i="1"/>
  <c r="G5308" i="1"/>
  <c r="H5308" i="1"/>
  <c r="F11870" i="1"/>
  <c r="G11870" i="1"/>
  <c r="H11870" i="1"/>
  <c r="F5309" i="1"/>
  <c r="G5309" i="1"/>
  <c r="H5309" i="1"/>
  <c r="F9847" i="1"/>
  <c r="G9847" i="1"/>
  <c r="H9847" i="1"/>
  <c r="F9825" i="1"/>
  <c r="G9825" i="1"/>
  <c r="H9825" i="1"/>
  <c r="F5310" i="1"/>
  <c r="G5310" i="1"/>
  <c r="H5310" i="1"/>
  <c r="F5311" i="1"/>
  <c r="G5311" i="1"/>
  <c r="H5311" i="1"/>
  <c r="F8576" i="1"/>
  <c r="G8576" i="1"/>
  <c r="H8576" i="1"/>
  <c r="F1362" i="1"/>
  <c r="G1362" i="1"/>
  <c r="H1362" i="1"/>
  <c r="F5312" i="1"/>
  <c r="G5312" i="1"/>
  <c r="H5312" i="1"/>
  <c r="F7494" i="1"/>
  <c r="G7494" i="1"/>
  <c r="H7494" i="1"/>
  <c r="F1363" i="1"/>
  <c r="G1363" i="1"/>
  <c r="H1363" i="1"/>
  <c r="F5313" i="1"/>
  <c r="G5313" i="1"/>
  <c r="H5313" i="1"/>
  <c r="F5314" i="1"/>
  <c r="G5314" i="1"/>
  <c r="H5314" i="1"/>
  <c r="F7495" i="1"/>
  <c r="G7495" i="1"/>
  <c r="H7495" i="1"/>
  <c r="F9826" i="1"/>
  <c r="G9826" i="1"/>
  <c r="H9826" i="1"/>
  <c r="F5315" i="1"/>
  <c r="G5315" i="1"/>
  <c r="H5315" i="1"/>
  <c r="F615" i="1"/>
  <c r="G615" i="1"/>
  <c r="H615" i="1"/>
  <c r="F7496" i="1"/>
  <c r="G7496" i="1"/>
  <c r="H7496" i="1"/>
  <c r="F8577" i="1"/>
  <c r="G8577" i="1"/>
  <c r="H8577" i="1"/>
  <c r="F5316" i="1"/>
  <c r="G5316" i="1"/>
  <c r="H5316" i="1"/>
  <c r="F11645" i="1"/>
  <c r="G11645" i="1"/>
  <c r="H11645" i="1"/>
  <c r="F8101" i="1"/>
  <c r="G8101" i="1"/>
  <c r="H8101" i="1"/>
  <c r="F5317" i="1"/>
  <c r="G5317" i="1"/>
  <c r="H5317" i="1"/>
  <c r="F5318" i="1"/>
  <c r="G5318" i="1"/>
  <c r="H5318" i="1"/>
  <c r="F10941" i="1"/>
  <c r="G10941" i="1"/>
  <c r="H10941" i="1"/>
  <c r="F10320" i="1"/>
  <c r="G10320" i="1"/>
  <c r="H10320" i="1"/>
  <c r="F10933" i="1"/>
  <c r="G10933" i="1"/>
  <c r="H10933" i="1"/>
  <c r="F5319" i="1"/>
  <c r="G5319" i="1"/>
  <c r="H5319" i="1"/>
  <c r="F11646" i="1"/>
  <c r="G11646" i="1"/>
  <c r="H11646" i="1"/>
  <c r="F5320" i="1"/>
  <c r="G5320" i="1"/>
  <c r="H5320" i="1"/>
  <c r="F5321" i="1"/>
  <c r="G5321" i="1"/>
  <c r="H5321" i="1"/>
  <c r="F5322" i="1"/>
  <c r="G5322" i="1"/>
  <c r="H5322" i="1"/>
  <c r="F11202" i="1"/>
  <c r="G11202" i="1"/>
  <c r="H11202" i="1"/>
  <c r="F6056" i="1"/>
  <c r="G6056" i="1"/>
  <c r="H6056" i="1"/>
  <c r="F5323" i="1"/>
  <c r="G5323" i="1"/>
  <c r="H5323" i="1"/>
  <c r="F10599" i="1"/>
  <c r="G10599" i="1"/>
  <c r="H10599" i="1"/>
  <c r="F9925" i="1"/>
  <c r="G9925" i="1"/>
  <c r="H9925" i="1"/>
  <c r="F8621" i="1"/>
  <c r="G8621" i="1"/>
  <c r="H8621" i="1"/>
  <c r="F9626" i="1"/>
  <c r="G9626" i="1"/>
  <c r="H9626" i="1"/>
  <c r="F5324" i="1"/>
  <c r="G5324" i="1"/>
  <c r="H5324" i="1"/>
  <c r="F5325" i="1"/>
  <c r="G5325" i="1"/>
  <c r="H5325" i="1"/>
  <c r="F8578" i="1"/>
  <c r="G8578" i="1"/>
  <c r="H8578" i="1"/>
  <c r="F5326" i="1"/>
  <c r="G5326" i="1"/>
  <c r="H5326" i="1"/>
  <c r="F7978" i="1"/>
  <c r="G7978" i="1"/>
  <c r="H7978" i="1"/>
  <c r="F7497" i="1"/>
  <c r="G7497" i="1"/>
  <c r="H7497" i="1"/>
  <c r="F9293" i="1"/>
  <c r="G9293" i="1"/>
  <c r="H9293" i="1"/>
  <c r="F7498" i="1"/>
  <c r="G7498" i="1"/>
  <c r="H7498" i="1"/>
  <c r="F9844" i="1"/>
  <c r="G9844" i="1"/>
  <c r="H9844" i="1"/>
  <c r="F5327" i="1"/>
  <c r="G5327" i="1"/>
  <c r="H5327" i="1"/>
  <c r="F8806" i="1"/>
  <c r="G8806" i="1"/>
  <c r="H8806" i="1"/>
  <c r="F5328" i="1"/>
  <c r="G5328" i="1"/>
  <c r="H5328" i="1"/>
  <c r="F8762" i="1"/>
  <c r="G8762" i="1"/>
  <c r="H8762" i="1"/>
  <c r="F1364" i="1"/>
  <c r="G1364" i="1"/>
  <c r="H1364" i="1"/>
  <c r="F355" i="1"/>
  <c r="G355" i="1"/>
  <c r="H355" i="1"/>
  <c r="F5329" i="1"/>
  <c r="G5329" i="1"/>
  <c r="H5329" i="1"/>
  <c r="F5330" i="1"/>
  <c r="G5330" i="1"/>
  <c r="H5330" i="1"/>
  <c r="F5331" i="1"/>
  <c r="G5331" i="1"/>
  <c r="H5331" i="1"/>
  <c r="F7706" i="1"/>
  <c r="G7706" i="1"/>
  <c r="H7706" i="1"/>
  <c r="F5332" i="1"/>
  <c r="G5332" i="1"/>
  <c r="H5332" i="1"/>
  <c r="F11899" i="1"/>
  <c r="G11899" i="1"/>
  <c r="H11899" i="1"/>
  <c r="F8579" i="1"/>
  <c r="G8579" i="1"/>
  <c r="H8579" i="1"/>
  <c r="F11134" i="1"/>
  <c r="G11134" i="1"/>
  <c r="H11134" i="1"/>
  <c r="F5333" i="1"/>
  <c r="G5333" i="1"/>
  <c r="H5333" i="1"/>
  <c r="F5334" i="1"/>
  <c r="G5334" i="1"/>
  <c r="H5334" i="1"/>
  <c r="F10321" i="1"/>
  <c r="G10321" i="1"/>
  <c r="H10321" i="1"/>
  <c r="F356" i="1"/>
  <c r="G356" i="1"/>
  <c r="H356" i="1"/>
  <c r="F7499" i="1"/>
  <c r="G7499" i="1"/>
  <c r="H7499" i="1"/>
  <c r="F7500" i="1"/>
  <c r="G7500" i="1"/>
  <c r="H7500" i="1"/>
  <c r="F1365" i="1"/>
  <c r="G1365" i="1"/>
  <c r="H1365" i="1"/>
  <c r="F5335" i="1"/>
  <c r="G5335" i="1"/>
  <c r="H5335" i="1"/>
  <c r="F5958" i="1"/>
  <c r="G5958" i="1"/>
  <c r="H5958" i="1"/>
  <c r="F6031" i="1"/>
  <c r="G6031" i="1"/>
  <c r="H6031" i="1"/>
  <c r="F6252" i="1"/>
  <c r="G6252" i="1"/>
  <c r="H6252" i="1"/>
  <c r="F5408" i="1"/>
  <c r="G5408" i="1"/>
  <c r="H5408" i="1"/>
  <c r="F5336" i="1"/>
  <c r="G5336" i="1"/>
  <c r="H5336" i="1"/>
  <c r="F10558" i="1"/>
  <c r="G10558" i="1"/>
  <c r="H10558" i="1"/>
  <c r="F5959" i="1"/>
  <c r="G5959" i="1"/>
  <c r="H5959" i="1"/>
  <c r="F9962" i="1"/>
  <c r="G9962" i="1"/>
  <c r="H9962" i="1"/>
  <c r="F5337" i="1"/>
  <c r="G5337" i="1"/>
  <c r="H5337" i="1"/>
  <c r="F6141" i="1"/>
  <c r="G6141" i="1"/>
  <c r="H6141" i="1"/>
  <c r="F5960" i="1"/>
  <c r="G5960" i="1"/>
  <c r="H5960" i="1"/>
  <c r="F9312" i="1"/>
  <c r="G9312" i="1"/>
  <c r="H9312" i="1"/>
  <c r="F12312" i="1"/>
  <c r="G12312" i="1"/>
  <c r="H12312" i="1"/>
  <c r="F5961" i="1"/>
  <c r="G5961" i="1"/>
  <c r="H5961" i="1"/>
  <c r="F5338" i="1"/>
  <c r="G5338" i="1"/>
  <c r="H5338" i="1"/>
  <c r="F5484" i="1"/>
  <c r="G5484" i="1"/>
  <c r="H5484" i="1"/>
  <c r="F5339" i="1"/>
  <c r="G5339" i="1"/>
  <c r="H5339" i="1"/>
  <c r="F7761" i="1"/>
  <c r="G7761" i="1"/>
  <c r="H7761" i="1"/>
  <c r="F5340" i="1"/>
  <c r="G5340" i="1"/>
  <c r="H5340" i="1"/>
  <c r="F5989" i="1"/>
  <c r="G5989" i="1"/>
  <c r="H5989" i="1"/>
  <c r="F9294" i="1"/>
  <c r="G9294" i="1"/>
  <c r="H9294" i="1"/>
  <c r="F8043" i="1"/>
  <c r="G8043" i="1"/>
  <c r="H8043" i="1"/>
  <c r="F7964" i="1"/>
  <c r="G7964" i="1"/>
  <c r="H7964" i="1"/>
  <c r="F5494" i="1"/>
  <c r="G5494" i="1"/>
  <c r="H5494" i="1"/>
  <c r="F5341" i="1"/>
  <c r="G5341" i="1"/>
  <c r="H5341" i="1"/>
  <c r="F5342" i="1"/>
  <c r="G5342" i="1"/>
  <c r="H5342" i="1"/>
  <c r="F5343" i="1"/>
  <c r="G5343" i="1"/>
  <c r="H5343" i="1"/>
  <c r="F6106" i="1"/>
  <c r="G6106" i="1"/>
  <c r="H6106" i="1"/>
  <c r="F7965" i="1"/>
  <c r="G7965" i="1"/>
  <c r="H7965" i="1"/>
  <c r="F5344" i="1"/>
  <c r="G5344" i="1"/>
  <c r="H5344" i="1"/>
  <c r="F616" i="1"/>
  <c r="G616" i="1"/>
  <c r="H616" i="1"/>
  <c r="F5345" i="1"/>
  <c r="G5345" i="1"/>
  <c r="H5345" i="1"/>
  <c r="F5346" i="1"/>
  <c r="G5346" i="1"/>
  <c r="H5346" i="1"/>
  <c r="F617" i="1"/>
  <c r="G617" i="1"/>
  <c r="H617" i="1"/>
  <c r="F5456" i="1"/>
  <c r="G5456" i="1"/>
  <c r="H5456" i="1"/>
  <c r="F7501" i="1"/>
  <c r="G7501" i="1"/>
  <c r="H7501" i="1"/>
  <c r="F5347" i="1"/>
  <c r="G5347" i="1"/>
  <c r="H5347" i="1"/>
  <c r="F5348" i="1"/>
  <c r="G5348" i="1"/>
  <c r="H5348" i="1"/>
  <c r="F5349" i="1"/>
  <c r="G5349" i="1"/>
  <c r="H5349" i="1"/>
  <c r="F5962" i="1"/>
  <c r="G5962" i="1"/>
  <c r="H5962" i="1"/>
  <c r="F5350" i="1"/>
  <c r="G5350" i="1"/>
  <c r="H5350" i="1"/>
  <c r="F5351" i="1"/>
  <c r="G5351" i="1"/>
  <c r="H5351" i="1"/>
  <c r="F5352" i="1"/>
  <c r="G5352" i="1"/>
  <c r="H5352" i="1"/>
  <c r="F5353" i="1"/>
  <c r="G5353" i="1"/>
  <c r="H5353" i="1"/>
  <c r="F5354" i="1"/>
  <c r="G5354" i="1"/>
  <c r="H5354" i="1"/>
  <c r="F1366" i="1"/>
  <c r="G1366" i="1"/>
  <c r="H1366" i="1"/>
  <c r="F11819" i="1"/>
  <c r="G11819" i="1"/>
  <c r="H11819" i="1"/>
  <c r="F7502" i="1"/>
  <c r="G7502" i="1"/>
  <c r="H7502" i="1"/>
  <c r="F11589" i="1"/>
  <c r="G11589" i="1"/>
  <c r="H11589" i="1"/>
  <c r="F5963" i="1"/>
  <c r="G5963" i="1"/>
  <c r="H5963" i="1"/>
  <c r="F5964" i="1"/>
  <c r="G5964" i="1"/>
  <c r="H5964" i="1"/>
  <c r="F8044" i="1"/>
  <c r="G8044" i="1"/>
  <c r="H8044" i="1"/>
  <c r="F9295" i="1"/>
  <c r="G9295" i="1"/>
  <c r="H9295" i="1"/>
  <c r="F7966" i="1"/>
  <c r="G7966" i="1"/>
  <c r="H7966" i="1"/>
  <c r="F5355" i="1"/>
  <c r="G5355" i="1"/>
  <c r="H5355" i="1"/>
  <c r="F5356" i="1"/>
  <c r="G5356" i="1"/>
  <c r="H5356" i="1"/>
  <c r="F7503" i="1"/>
  <c r="G7503" i="1"/>
  <c r="H7503" i="1"/>
  <c r="F5965" i="1"/>
  <c r="G5965" i="1"/>
  <c r="H5965" i="1"/>
  <c r="F1367" i="1"/>
  <c r="G1367" i="1"/>
  <c r="H1367" i="1"/>
  <c r="F11072" i="1"/>
  <c r="G11072" i="1"/>
  <c r="H11072" i="1"/>
  <c r="F5357" i="1"/>
  <c r="G5357" i="1"/>
  <c r="H5357" i="1"/>
  <c r="F9419" i="1"/>
  <c r="G9419" i="1"/>
  <c r="H9419" i="1"/>
  <c r="F5358" i="1"/>
  <c r="G5358" i="1"/>
  <c r="H5358" i="1"/>
  <c r="F11611" i="1"/>
  <c r="G11611" i="1"/>
  <c r="H11611" i="1"/>
  <c r="F8580" i="1"/>
  <c r="G8580" i="1"/>
  <c r="H8580" i="1"/>
  <c r="F11460" i="1"/>
  <c r="G11460" i="1"/>
  <c r="H11460" i="1"/>
  <c r="F5359" i="1"/>
  <c r="G5359" i="1"/>
  <c r="H5359" i="1"/>
  <c r="F9296" i="1"/>
  <c r="G9296" i="1"/>
  <c r="H9296" i="1"/>
  <c r="F357" i="1"/>
  <c r="G357" i="1"/>
  <c r="H357" i="1"/>
  <c r="F11818" i="1"/>
  <c r="G11818" i="1"/>
  <c r="H11818" i="1"/>
  <c r="F11827" i="1"/>
  <c r="G11827" i="1"/>
  <c r="H11827" i="1"/>
  <c r="F5360" i="1"/>
  <c r="G5360" i="1"/>
  <c r="H5360" i="1"/>
  <c r="F102" i="1"/>
  <c r="G102" i="1"/>
  <c r="H102" i="1"/>
  <c r="F11326" i="1"/>
  <c r="G11326" i="1"/>
  <c r="H11326" i="1"/>
  <c r="F8581" i="1"/>
  <c r="G8581" i="1"/>
  <c r="H8581" i="1"/>
  <c r="F7504" i="1"/>
  <c r="G7504" i="1"/>
  <c r="H7504" i="1"/>
  <c r="F358" i="1"/>
  <c r="G358" i="1"/>
  <c r="H358" i="1"/>
  <c r="F5361" i="1"/>
  <c r="G5361" i="1"/>
  <c r="H5361" i="1"/>
  <c r="F1368" i="1"/>
  <c r="G1368" i="1"/>
  <c r="H1368" i="1"/>
  <c r="F359" i="1"/>
  <c r="G359" i="1"/>
  <c r="H359" i="1"/>
  <c r="F8853" i="1"/>
  <c r="G8853" i="1"/>
  <c r="H8853" i="1"/>
  <c r="F227" i="1"/>
  <c r="G227" i="1"/>
  <c r="H227" i="1"/>
  <c r="F7505" i="1"/>
  <c r="G7505" i="1"/>
  <c r="H7505" i="1"/>
  <c r="F5532" i="1"/>
  <c r="G5532" i="1"/>
  <c r="H5532" i="1"/>
  <c r="F7506" i="1"/>
  <c r="G7506" i="1"/>
  <c r="H7506" i="1"/>
  <c r="F5362" i="1"/>
  <c r="G5362" i="1"/>
  <c r="H5362" i="1"/>
  <c r="F5363" i="1"/>
  <c r="G5363" i="1"/>
  <c r="H5363" i="1"/>
  <c r="F5364" i="1"/>
  <c r="G5364" i="1"/>
  <c r="H5364" i="1"/>
  <c r="F11917" i="1"/>
  <c r="G11917" i="1"/>
  <c r="H11917" i="1"/>
  <c r="F11494" i="1"/>
  <c r="G11494" i="1"/>
  <c r="H11494" i="1"/>
  <c r="F5365" i="1"/>
  <c r="G5365" i="1"/>
  <c r="H5365" i="1"/>
  <c r="F5366" i="1"/>
  <c r="G5366" i="1"/>
  <c r="H5366" i="1"/>
  <c r="F1369" i="1"/>
  <c r="G1369" i="1"/>
  <c r="H1369" i="1"/>
  <c r="F5367" i="1"/>
  <c r="G5367" i="1"/>
  <c r="H5367" i="1"/>
  <c r="F1370" i="1"/>
  <c r="G1370" i="1"/>
  <c r="H1370" i="1"/>
  <c r="F5368" i="1"/>
  <c r="G5368" i="1"/>
  <c r="H5368" i="1"/>
  <c r="F9400" i="1"/>
  <c r="G9400" i="1"/>
  <c r="H9400" i="1"/>
  <c r="F5369" i="1"/>
  <c r="G5369" i="1"/>
  <c r="H5369" i="1"/>
  <c r="F5370" i="1"/>
  <c r="G5370" i="1"/>
  <c r="H5370" i="1"/>
  <c r="F10149" i="1"/>
  <c r="G10149" i="1"/>
  <c r="H10149" i="1"/>
  <c r="F8807" i="1"/>
  <c r="G8807" i="1"/>
  <c r="H8807" i="1"/>
  <c r="F7967" i="1"/>
  <c r="G7967" i="1"/>
  <c r="H7967" i="1"/>
  <c r="F7968" i="1"/>
  <c r="G7968" i="1"/>
  <c r="H7968" i="1"/>
  <c r="F5371" i="1"/>
  <c r="G5371" i="1"/>
  <c r="H5371" i="1"/>
  <c r="F5372" i="1"/>
  <c r="G5372" i="1"/>
  <c r="H5372" i="1"/>
  <c r="F9297" i="1"/>
  <c r="G9297" i="1"/>
  <c r="H9297" i="1"/>
  <c r="F7507" i="1"/>
  <c r="G7507" i="1"/>
  <c r="H7507" i="1"/>
  <c r="F11660" i="1"/>
  <c r="G11660" i="1"/>
  <c r="H11660" i="1"/>
  <c r="F9316" i="1"/>
  <c r="G9316" i="1"/>
  <c r="H9316" i="1"/>
  <c r="F10380" i="1"/>
  <c r="G10380" i="1"/>
  <c r="H10380" i="1"/>
  <c r="F1371" i="1"/>
  <c r="G1371" i="1"/>
  <c r="H1371" i="1"/>
  <c r="F9827" i="1"/>
  <c r="G9827" i="1"/>
  <c r="H9827" i="1"/>
  <c r="F11612" i="1"/>
  <c r="G11612" i="1"/>
  <c r="H11612" i="1"/>
  <c r="F1372" i="1"/>
  <c r="G1372" i="1"/>
  <c r="H1372" i="1"/>
  <c r="F7508" i="1"/>
  <c r="G7508" i="1"/>
  <c r="H7508" i="1"/>
  <c r="F5373" i="1"/>
  <c r="G5373" i="1"/>
  <c r="H5373" i="1"/>
  <c r="F11276" i="1"/>
  <c r="G11276" i="1"/>
  <c r="H11276" i="1"/>
  <c r="F5374" i="1"/>
  <c r="G5374" i="1"/>
  <c r="H5374" i="1"/>
  <c r="F360" i="1"/>
  <c r="G360" i="1"/>
  <c r="H360" i="1"/>
  <c r="F9828" i="1"/>
  <c r="G9828" i="1"/>
  <c r="H9828" i="1"/>
  <c r="F5375" i="1"/>
  <c r="G5375" i="1"/>
  <c r="H5375" i="1"/>
  <c r="F5376" i="1"/>
  <c r="G5376" i="1"/>
  <c r="H5376" i="1"/>
  <c r="F5377" i="1"/>
  <c r="G5377" i="1"/>
  <c r="H5377" i="1"/>
  <c r="F12189" i="1"/>
  <c r="G12189" i="1"/>
  <c r="H12189" i="1"/>
  <c r="F5378" i="1"/>
  <c r="G5378" i="1"/>
  <c r="H5378" i="1"/>
  <c r="F8582" i="1"/>
  <c r="G8582" i="1"/>
  <c r="H8582" i="1"/>
  <c r="F5379" i="1"/>
  <c r="G5379" i="1"/>
  <c r="H5379" i="1"/>
  <c r="F7969" i="1"/>
  <c r="G7969" i="1"/>
  <c r="H7969" i="1"/>
  <c r="F161" i="1"/>
  <c r="G161" i="1"/>
  <c r="H161" i="1"/>
  <c r="F5380" i="1"/>
  <c r="G5380" i="1"/>
  <c r="H5380" i="1"/>
  <c r="F5381" i="1"/>
  <c r="G5381" i="1"/>
  <c r="H5381" i="1"/>
  <c r="F5382" i="1"/>
  <c r="G5382" i="1"/>
  <c r="H5382" i="1"/>
  <c r="F5383" i="1"/>
  <c r="G5383" i="1"/>
  <c r="H5383" i="1"/>
  <c r="F7970" i="1"/>
  <c r="G7970" i="1"/>
  <c r="H7970" i="1"/>
  <c r="F5384" i="1"/>
  <c r="G5384" i="1"/>
  <c r="H5384" i="1"/>
  <c r="F5385" i="1"/>
  <c r="G5385" i="1"/>
  <c r="H5385" i="1"/>
  <c r="F7509" i="1"/>
  <c r="G7509" i="1"/>
  <c r="H7509" i="1"/>
  <c r="F7510" i="1"/>
  <c r="G7510" i="1"/>
  <c r="H7510" i="1"/>
  <c r="F63" i="1"/>
  <c r="G63" i="1"/>
  <c r="H63" i="1"/>
  <c r="A5198" i="1"/>
  <c r="A7441" i="1"/>
  <c r="A5054" i="1"/>
  <c r="A4942" i="1"/>
  <c r="A5481" i="1"/>
  <c r="A4900" i="1"/>
  <c r="A7353" i="1"/>
  <c r="A4830" i="1"/>
  <c r="A4735" i="1"/>
  <c r="A7939" i="1"/>
  <c r="A7522" i="1"/>
  <c r="A8470" i="1"/>
  <c r="A4463" i="1"/>
  <c r="A9542" i="1"/>
  <c r="A9606" i="1"/>
  <c r="A1151" i="1"/>
  <c r="A4182" i="1"/>
  <c r="A7139" i="1"/>
  <c r="A7125" i="1"/>
  <c r="A7114" i="1"/>
  <c r="A4081" i="1"/>
  <c r="A1121" i="1"/>
  <c r="A3982" i="1"/>
  <c r="A3953" i="1"/>
  <c r="A9776" i="1"/>
  <c r="A11517" i="1"/>
  <c r="A7039" i="1"/>
  <c r="A3751" i="1"/>
  <c r="A9198" i="1"/>
  <c r="A3553" i="1"/>
  <c r="A3494" i="1"/>
  <c r="A1024" i="1"/>
  <c r="A3331" i="1"/>
  <c r="A991" i="1"/>
  <c r="A470" i="1"/>
  <c r="A3275" i="1"/>
  <c r="A9458" i="1"/>
  <c r="A6722" i="1"/>
  <c r="A2835" i="1"/>
  <c r="A7841" i="1"/>
  <c r="A6658" i="1"/>
  <c r="A2644" i="1"/>
  <c r="A2611" i="1"/>
  <c r="A840" i="1"/>
  <c r="A6586" i="1"/>
  <c r="A2400" i="1"/>
  <c r="A6496" i="1"/>
  <c r="A2223" i="1"/>
  <c r="A5569" i="1"/>
  <c r="A8202" i="1"/>
  <c r="A2051" i="1"/>
  <c r="A1975" i="1"/>
  <c r="A1956" i="1"/>
  <c r="A1792" i="1"/>
  <c r="A11156" i="1"/>
  <c r="A8154" i="1"/>
  <c r="A5705" i="1"/>
  <c r="A372" i="1"/>
  <c r="A6300" i="1"/>
  <c r="A1525" i="1"/>
  <c r="G7788" i="1"/>
  <c r="H7788" i="1"/>
  <c r="G1508" i="1"/>
  <c r="H1508" i="1"/>
  <c r="G1509" i="1"/>
  <c r="H1509" i="1"/>
  <c r="G8724" i="1"/>
  <c r="H8724" i="1"/>
  <c r="G6290" i="1"/>
  <c r="H6290" i="1"/>
  <c r="G9421" i="1"/>
  <c r="H9421" i="1"/>
  <c r="G1510" i="1"/>
  <c r="H1510" i="1"/>
  <c r="G8584" i="1"/>
  <c r="H8584" i="1"/>
  <c r="G10850" i="1"/>
  <c r="H10850" i="1"/>
  <c r="G7789" i="1"/>
  <c r="H7789" i="1"/>
  <c r="G6065" i="1"/>
  <c r="H6065" i="1"/>
  <c r="G9552" i="1"/>
  <c r="H9552" i="1"/>
  <c r="G6291" i="1"/>
  <c r="H6291" i="1"/>
  <c r="G8731" i="1"/>
  <c r="H8731" i="1"/>
  <c r="G1511" i="1"/>
  <c r="H1511" i="1"/>
  <c r="G12118" i="1"/>
  <c r="H12118" i="1"/>
  <c r="G1512" i="1"/>
  <c r="H1512" i="1"/>
  <c r="G1513" i="1"/>
  <c r="H1513" i="1"/>
  <c r="G11409" i="1"/>
  <c r="H11409" i="1"/>
  <c r="G6292" i="1"/>
  <c r="H6292" i="1"/>
  <c r="G1517" i="1"/>
  <c r="H1517" i="1"/>
  <c r="G10267" i="1"/>
  <c r="H10267" i="1"/>
  <c r="G9553" i="1"/>
  <c r="H9553" i="1"/>
  <c r="G9554" i="1"/>
  <c r="H9554" i="1"/>
  <c r="G6144" i="1"/>
  <c r="H6144" i="1"/>
  <c r="G9639" i="1"/>
  <c r="H9639" i="1"/>
  <c r="G1514" i="1"/>
  <c r="H1514" i="1"/>
  <c r="G232" i="1"/>
  <c r="H232" i="1"/>
  <c r="G1515" i="1"/>
  <c r="H1515" i="1"/>
  <c r="G9300" i="1"/>
  <c r="H9300" i="1"/>
  <c r="G7515" i="1"/>
  <c r="H7515" i="1"/>
  <c r="G642" i="1"/>
  <c r="H642" i="1"/>
  <c r="G8909" i="1"/>
  <c r="H8909" i="1"/>
  <c r="G1516" i="1"/>
  <c r="H1516" i="1"/>
  <c r="G9951" i="1"/>
  <c r="H9951" i="1"/>
  <c r="G8910" i="1"/>
  <c r="H8910" i="1"/>
  <c r="G8130" i="1"/>
  <c r="H8130" i="1"/>
  <c r="G5697" i="1"/>
  <c r="H5697" i="1"/>
  <c r="G8732" i="1"/>
  <c r="H8732" i="1"/>
  <c r="G9301" i="1"/>
  <c r="H9301" i="1"/>
  <c r="G5698" i="1"/>
  <c r="H5698" i="1"/>
  <c r="G643" i="1"/>
  <c r="H643" i="1"/>
  <c r="G8062" i="1"/>
  <c r="H8062" i="1"/>
  <c r="G10178" i="1"/>
  <c r="H10178" i="1"/>
  <c r="G1518" i="1"/>
  <c r="H1518" i="1"/>
  <c r="G1519" i="1"/>
  <c r="H1519" i="1"/>
  <c r="G10532" i="1"/>
  <c r="H10532" i="1"/>
  <c r="G6293" i="1"/>
  <c r="H6293" i="1"/>
  <c r="G6145" i="1"/>
  <c r="H6145" i="1"/>
  <c r="G5699" i="1"/>
  <c r="H5699" i="1"/>
  <c r="G10322" i="1"/>
  <c r="H10322" i="1"/>
  <c r="G6146" i="1"/>
  <c r="H6146" i="1"/>
  <c r="G103" i="1"/>
  <c r="H103" i="1"/>
  <c r="G644" i="1"/>
  <c r="H644" i="1"/>
  <c r="G1529" i="1"/>
  <c r="H1529" i="1"/>
  <c r="G233" i="1"/>
  <c r="H233" i="1"/>
  <c r="G1523" i="1"/>
  <c r="H1523" i="1"/>
  <c r="G8131" i="1"/>
  <c r="H8131" i="1"/>
  <c r="G8664" i="1"/>
  <c r="H8664" i="1"/>
  <c r="G7723" i="1"/>
  <c r="H7723" i="1"/>
  <c r="G6296" i="1"/>
  <c r="H6296" i="1"/>
  <c r="G11567" i="1"/>
  <c r="H11567" i="1"/>
  <c r="G1520" i="1"/>
  <c r="H1520" i="1"/>
  <c r="G9044" i="1"/>
  <c r="H9044" i="1"/>
  <c r="G6295" i="1"/>
  <c r="H6295" i="1"/>
  <c r="G1525" i="1"/>
  <c r="H1525" i="1"/>
  <c r="G10405" i="1"/>
  <c r="H10405" i="1"/>
  <c r="G5996" i="1"/>
  <c r="H5996" i="1"/>
  <c r="G6294" i="1"/>
  <c r="H6294" i="1"/>
  <c r="G7791" i="1"/>
  <c r="H7791" i="1"/>
  <c r="G1522" i="1"/>
  <c r="H1522" i="1"/>
  <c r="G1524" i="1"/>
  <c r="H1524" i="1"/>
  <c r="G11446" i="1"/>
  <c r="H11446" i="1"/>
  <c r="G1521" i="1"/>
  <c r="H1521" i="1"/>
  <c r="G7790" i="1"/>
  <c r="H7790" i="1"/>
  <c r="G6093" i="1"/>
  <c r="H6093" i="1"/>
  <c r="G11515" i="1"/>
  <c r="H11515" i="1"/>
  <c r="G1528" i="1"/>
  <c r="H1528" i="1"/>
  <c r="G10803" i="1"/>
  <c r="H10803" i="1"/>
  <c r="G1532" i="1"/>
  <c r="H1532" i="1"/>
  <c r="G1526" i="1"/>
  <c r="H1526" i="1"/>
  <c r="G1530" i="1"/>
  <c r="H1530" i="1"/>
  <c r="G1527" i="1"/>
  <c r="H1527" i="1"/>
  <c r="G8665" i="1"/>
  <c r="H8665" i="1"/>
  <c r="G9090" i="1"/>
  <c r="H9090" i="1"/>
  <c r="G645" i="1"/>
  <c r="H645" i="1"/>
  <c r="G8132" i="1"/>
  <c r="H8132" i="1"/>
  <c r="G5669" i="1"/>
  <c r="H5669" i="1"/>
  <c r="G1533" i="1"/>
  <c r="H1533" i="1"/>
  <c r="G12313" i="1"/>
  <c r="H12313" i="1"/>
  <c r="G1531" i="1"/>
  <c r="H1531" i="1"/>
  <c r="G8133" i="1"/>
  <c r="H8133" i="1"/>
  <c r="G1534" i="1"/>
  <c r="H1534" i="1"/>
  <c r="G6297" i="1"/>
  <c r="H6297" i="1"/>
  <c r="G10458" i="1"/>
  <c r="H10458" i="1"/>
  <c r="G6107" i="1"/>
  <c r="H6107" i="1"/>
  <c r="G8911" i="1"/>
  <c r="H8911" i="1"/>
  <c r="G6298" i="1"/>
  <c r="H6298" i="1"/>
  <c r="G5700" i="1"/>
  <c r="H5700" i="1"/>
  <c r="G11161" i="1"/>
  <c r="H11161" i="1"/>
  <c r="G10158" i="1"/>
  <c r="H10158" i="1"/>
  <c r="G7564" i="1"/>
  <c r="H7564" i="1"/>
  <c r="G6299" i="1"/>
  <c r="H6299" i="1"/>
  <c r="G9651" i="1"/>
  <c r="H9651" i="1"/>
  <c r="G1537" i="1"/>
  <c r="H1537" i="1"/>
  <c r="G11104" i="1"/>
  <c r="H11104" i="1"/>
  <c r="G8766" i="1"/>
  <c r="H8766" i="1"/>
  <c r="G11623" i="1"/>
  <c r="H11623" i="1"/>
  <c r="G21" i="1"/>
  <c r="H21" i="1"/>
  <c r="G1536" i="1"/>
  <c r="H1536" i="1"/>
  <c r="G6301" i="1"/>
  <c r="H6301" i="1"/>
  <c r="G1535" i="1"/>
  <c r="H1535" i="1"/>
  <c r="G12304" i="1"/>
  <c r="H12304" i="1"/>
  <c r="G8857" i="1"/>
  <c r="H8857" i="1"/>
  <c r="G1542" i="1"/>
  <c r="H1542" i="1"/>
  <c r="G1538" i="1"/>
  <c r="H1538" i="1"/>
  <c r="G11097" i="1"/>
  <c r="H11097" i="1"/>
  <c r="G11116" i="1"/>
  <c r="H11116" i="1"/>
  <c r="G372" i="1"/>
  <c r="H372" i="1"/>
  <c r="G6300" i="1"/>
  <c r="H6300" i="1"/>
  <c r="G1543" i="1"/>
  <c r="H1543" i="1"/>
  <c r="G1539" i="1"/>
  <c r="H1539" i="1"/>
  <c r="G11444" i="1"/>
  <c r="H11444" i="1"/>
  <c r="G11303" i="1"/>
  <c r="H11303" i="1"/>
  <c r="G10012" i="1"/>
  <c r="H10012" i="1"/>
  <c r="G234" i="1"/>
  <c r="H234" i="1"/>
  <c r="G647" i="1"/>
  <c r="H647" i="1"/>
  <c r="G9486" i="1"/>
  <c r="H9486" i="1"/>
  <c r="G646" i="1"/>
  <c r="H646" i="1"/>
  <c r="G6302" i="1"/>
  <c r="H6302" i="1"/>
  <c r="G8134" i="1"/>
  <c r="H8134" i="1"/>
  <c r="G9686" i="1"/>
  <c r="H9686" i="1"/>
  <c r="G9356" i="1"/>
  <c r="H9356" i="1"/>
  <c r="G1545" i="1"/>
  <c r="H1545" i="1"/>
  <c r="G1540" i="1"/>
  <c r="H1540" i="1"/>
  <c r="G9450" i="1"/>
  <c r="H9450" i="1"/>
  <c r="G1544" i="1"/>
  <c r="H1544" i="1"/>
  <c r="G10135" i="1"/>
  <c r="H10135" i="1"/>
  <c r="G1546" i="1"/>
  <c r="H1546" i="1"/>
  <c r="G8047" i="1"/>
  <c r="H8047" i="1"/>
  <c r="G1541" i="1"/>
  <c r="H1541" i="1"/>
  <c r="G8816" i="1"/>
  <c r="H8816" i="1"/>
  <c r="G11315" i="1"/>
  <c r="H11315" i="1"/>
  <c r="G10749" i="1"/>
  <c r="H10749" i="1"/>
  <c r="G5441" i="1"/>
  <c r="H5441" i="1"/>
  <c r="G7595" i="1"/>
  <c r="H7595" i="1"/>
  <c r="G6306" i="1"/>
  <c r="H6306" i="1"/>
  <c r="G7979" i="1"/>
  <c r="H7979" i="1"/>
  <c r="G1547" i="1"/>
  <c r="H1547" i="1"/>
  <c r="G11617" i="1"/>
  <c r="H11617" i="1"/>
  <c r="G104" i="1"/>
  <c r="H104" i="1"/>
  <c r="G10831" i="1"/>
  <c r="H10831" i="1"/>
  <c r="G648" i="1"/>
  <c r="H648" i="1"/>
  <c r="G8912" i="1"/>
  <c r="H8912" i="1"/>
  <c r="G164" i="1"/>
  <c r="H164" i="1"/>
  <c r="G11889" i="1"/>
  <c r="H11889" i="1"/>
  <c r="G5505" i="1"/>
  <c r="H5505" i="1"/>
  <c r="G10179" i="1"/>
  <c r="H10179" i="1"/>
  <c r="G1549" i="1"/>
  <c r="H1549" i="1"/>
  <c r="G6310" i="1"/>
  <c r="H6310" i="1"/>
  <c r="G6305" i="1"/>
  <c r="H6305" i="1"/>
  <c r="G1548" i="1"/>
  <c r="H1548" i="1"/>
  <c r="G1554" i="1"/>
  <c r="H1554" i="1"/>
  <c r="G6303" i="1"/>
  <c r="H6303" i="1"/>
  <c r="G1555" i="1"/>
  <c r="H1555" i="1"/>
  <c r="G1550" i="1"/>
  <c r="H1550" i="1"/>
  <c r="G8585" i="1"/>
  <c r="H8585" i="1"/>
  <c r="G1551" i="1"/>
  <c r="H1551" i="1"/>
  <c r="G11225" i="1"/>
  <c r="H11225" i="1"/>
  <c r="G1553" i="1"/>
  <c r="H1553" i="1"/>
  <c r="G6304" i="1"/>
  <c r="H6304" i="1"/>
  <c r="G1556" i="1"/>
  <c r="H1556" i="1"/>
  <c r="G10340" i="1"/>
  <c r="H10340" i="1"/>
  <c r="G8135" i="1"/>
  <c r="H8135" i="1"/>
  <c r="G9091" i="1"/>
  <c r="H9091" i="1"/>
  <c r="G8858" i="1"/>
  <c r="H8858" i="1"/>
  <c r="G5410" i="1"/>
  <c r="H5410" i="1"/>
  <c r="G10739" i="1"/>
  <c r="H10739" i="1"/>
  <c r="G1557" i="1"/>
  <c r="H1557" i="1"/>
  <c r="G373" i="1"/>
  <c r="H373" i="1"/>
  <c r="G6307" i="1"/>
  <c r="H6307" i="1"/>
  <c r="G8767" i="1"/>
  <c r="H8767" i="1"/>
  <c r="G1552" i="1"/>
  <c r="H1552" i="1"/>
  <c r="G1561" i="1"/>
  <c r="H1561" i="1"/>
  <c r="G1558" i="1"/>
  <c r="H1558" i="1"/>
  <c r="G10398" i="1"/>
  <c r="H10398" i="1"/>
  <c r="G6309" i="1"/>
  <c r="H6309" i="1"/>
  <c r="G374" i="1"/>
  <c r="H374" i="1"/>
  <c r="G6311" i="1"/>
  <c r="H6311" i="1"/>
  <c r="G1559" i="1"/>
  <c r="H1559" i="1"/>
  <c r="G6308" i="1"/>
  <c r="H6308" i="1"/>
  <c r="G7674" i="1"/>
  <c r="H7674" i="1"/>
  <c r="G8913" i="1"/>
  <c r="H8913" i="1"/>
  <c r="G12321" i="1"/>
  <c r="H12321" i="1"/>
  <c r="G649" i="1"/>
  <c r="H649" i="1"/>
  <c r="G1560" i="1"/>
  <c r="H1560" i="1"/>
  <c r="G123" i="1"/>
  <c r="H123" i="1"/>
  <c r="G650" i="1"/>
  <c r="H650" i="1"/>
  <c r="G11086" i="1"/>
  <c r="H11086" i="1"/>
  <c r="G9527" i="1"/>
  <c r="H9527" i="1"/>
  <c r="G165" i="1"/>
  <c r="H165" i="1"/>
  <c r="G651" i="1"/>
  <c r="H651" i="1"/>
  <c r="G28" i="1"/>
  <c r="H28" i="1"/>
  <c r="G1565" i="1"/>
  <c r="H1565" i="1"/>
  <c r="G1562" i="1"/>
  <c r="H1562" i="1"/>
  <c r="G9092" i="1"/>
  <c r="H9092" i="1"/>
  <c r="G6147" i="1"/>
  <c r="H6147" i="1"/>
  <c r="G5557" i="1"/>
  <c r="H5557" i="1"/>
  <c r="G11701" i="1"/>
  <c r="H11701" i="1"/>
  <c r="G9555" i="1"/>
  <c r="H9555" i="1"/>
  <c r="G8079" i="1"/>
  <c r="H8079" i="1"/>
  <c r="G7792" i="1"/>
  <c r="H7792" i="1"/>
  <c r="G652" i="1"/>
  <c r="H652" i="1"/>
  <c r="G10180" i="1"/>
  <c r="H10180" i="1"/>
  <c r="G6313" i="1"/>
  <c r="H6313" i="1"/>
  <c r="G11807" i="1"/>
  <c r="H11807" i="1"/>
  <c r="G1564" i="1"/>
  <c r="H1564" i="1"/>
  <c r="G8136" i="1"/>
  <c r="H8136" i="1"/>
  <c r="G8586" i="1"/>
  <c r="H8586" i="1"/>
  <c r="G1563" i="1"/>
  <c r="H1563" i="1"/>
  <c r="G1566" i="1"/>
  <c r="H1566" i="1"/>
  <c r="G9094" i="1"/>
  <c r="H9094" i="1"/>
  <c r="G10584" i="1"/>
  <c r="H10584" i="1"/>
  <c r="G6314" i="1"/>
  <c r="H6314" i="1"/>
  <c r="G6312" i="1"/>
  <c r="H6312" i="1"/>
  <c r="G1567" i="1"/>
  <c r="H1567" i="1"/>
  <c r="G7709" i="1"/>
  <c r="H7709" i="1"/>
  <c r="G653" i="1"/>
  <c r="H653" i="1"/>
  <c r="G1568" i="1"/>
  <c r="H1568" i="1"/>
  <c r="G11487" i="1"/>
  <c r="H11487" i="1"/>
  <c r="G12003" i="1"/>
  <c r="H12003" i="1"/>
  <c r="G8914" i="1"/>
  <c r="H8914" i="1"/>
  <c r="G9687" i="1"/>
  <c r="H9687" i="1"/>
  <c r="G9093" i="1"/>
  <c r="H9093" i="1"/>
  <c r="G7556" i="1"/>
  <c r="H7556" i="1"/>
  <c r="G632" i="1"/>
  <c r="H632" i="1"/>
  <c r="G1467" i="1"/>
  <c r="H1467" i="1"/>
  <c r="G1466" i="1"/>
  <c r="H1466" i="1"/>
  <c r="G11797" i="1"/>
  <c r="H11797" i="1"/>
  <c r="G10871" i="1"/>
  <c r="H10871" i="1"/>
  <c r="G10910" i="1"/>
  <c r="H10910" i="1"/>
  <c r="G1465" i="1"/>
  <c r="H1465" i="1"/>
  <c r="G8790" i="1"/>
  <c r="H8790" i="1"/>
  <c r="G1463" i="1"/>
  <c r="H1463" i="1"/>
  <c r="G7525" i="1"/>
  <c r="H7525" i="1"/>
  <c r="G9299" i="1"/>
  <c r="H9299" i="1"/>
  <c r="G1464" i="1"/>
  <c r="H1464" i="1"/>
  <c r="G6279" i="1"/>
  <c r="H6279" i="1"/>
  <c r="G9897" i="1"/>
  <c r="H9897" i="1"/>
  <c r="G631" i="1"/>
  <c r="H631" i="1"/>
  <c r="G6278" i="1"/>
  <c r="H6278" i="1"/>
  <c r="G7786" i="1"/>
  <c r="H7786" i="1"/>
  <c r="G11025" i="1"/>
  <c r="H11025" i="1"/>
  <c r="G1461" i="1"/>
  <c r="H1461" i="1"/>
  <c r="G1462" i="1"/>
  <c r="H1462" i="1"/>
  <c r="G5695" i="1"/>
  <c r="H5695" i="1"/>
  <c r="G6276" i="1"/>
  <c r="H6276" i="1"/>
  <c r="G6036" i="1"/>
  <c r="H6036" i="1"/>
  <c r="G6277" i="1"/>
  <c r="H6277" i="1"/>
  <c r="G368" i="1"/>
  <c r="H368" i="1"/>
  <c r="G8123" i="1"/>
  <c r="H8123" i="1"/>
  <c r="G5693" i="1"/>
  <c r="H5693" i="1"/>
  <c r="G5556" i="1"/>
  <c r="H5556" i="1"/>
  <c r="G5694" i="1"/>
  <c r="H5694" i="1"/>
  <c r="G5461" i="1"/>
  <c r="H5461" i="1"/>
  <c r="G8097" i="1"/>
  <c r="H8097" i="1"/>
  <c r="G11555" i="1"/>
  <c r="H11555" i="1"/>
  <c r="G10528" i="1"/>
  <c r="H10528" i="1"/>
  <c r="G1460" i="1"/>
  <c r="H1460" i="1"/>
  <c r="G8121" i="1"/>
  <c r="H8121" i="1"/>
  <c r="G7785" i="1"/>
  <c r="H7785" i="1"/>
  <c r="G9682" i="1"/>
  <c r="H9682" i="1"/>
  <c r="G8122" i="1"/>
  <c r="H8122" i="1"/>
  <c r="G11259" i="1"/>
  <c r="H11259" i="1"/>
  <c r="G1454" i="1"/>
  <c r="H1454" i="1"/>
  <c r="G1455" i="1"/>
  <c r="H1455" i="1"/>
  <c r="G5995" i="1"/>
  <c r="H5995" i="1"/>
  <c r="G1456" i="1"/>
  <c r="H1456" i="1"/>
  <c r="G1457" i="1"/>
  <c r="H1457" i="1"/>
  <c r="G367" i="1"/>
  <c r="H367" i="1"/>
  <c r="G630" i="1"/>
  <c r="H630" i="1"/>
  <c r="G1458" i="1"/>
  <c r="H1458" i="1"/>
  <c r="G8818" i="1"/>
  <c r="H8818" i="1"/>
  <c r="G8119" i="1"/>
  <c r="H8119" i="1"/>
  <c r="G9461" i="1"/>
  <c r="H9461" i="1"/>
  <c r="G8120" i="1"/>
  <c r="H8120" i="1"/>
  <c r="G10998" i="1"/>
  <c r="H10998" i="1"/>
  <c r="G8730" i="1"/>
  <c r="H8730" i="1"/>
  <c r="G1459" i="1"/>
  <c r="H1459" i="1"/>
  <c r="G6274" i="1"/>
  <c r="H6274" i="1"/>
  <c r="G10929" i="1"/>
  <c r="H10929" i="1"/>
  <c r="G1447" i="1"/>
  <c r="H1447" i="1"/>
  <c r="G6064" i="1"/>
  <c r="H6064" i="1"/>
  <c r="G8118" i="1"/>
  <c r="H8118" i="1"/>
  <c r="G629" i="1"/>
  <c r="H629" i="1"/>
  <c r="G12108" i="1"/>
  <c r="H12108" i="1"/>
  <c r="G1448" i="1"/>
  <c r="H1448" i="1"/>
  <c r="G1449" i="1"/>
  <c r="H1449" i="1"/>
  <c r="G6275" i="1"/>
  <c r="H6275" i="1"/>
  <c r="G11615" i="1"/>
  <c r="H11615" i="1"/>
  <c r="G1450" i="1"/>
  <c r="H1450" i="1"/>
  <c r="G366" i="1"/>
  <c r="H366" i="1"/>
  <c r="G1451" i="1"/>
  <c r="H1451" i="1"/>
  <c r="G1452" i="1"/>
  <c r="H1452" i="1"/>
  <c r="G7708" i="1"/>
  <c r="H7708" i="1"/>
  <c r="G11427" i="1"/>
  <c r="H11427" i="1"/>
  <c r="G1453" i="1"/>
  <c r="H1453" i="1"/>
  <c r="G7526" i="1"/>
  <c r="H7526" i="1"/>
  <c r="G1437" i="1"/>
  <c r="H1437" i="1"/>
  <c r="G6271" i="1"/>
  <c r="H6271" i="1"/>
  <c r="G1438" i="1"/>
  <c r="H1438" i="1"/>
  <c r="G12225" i="1"/>
  <c r="H12225" i="1"/>
  <c r="G1439" i="1"/>
  <c r="H1439" i="1"/>
  <c r="G1440" i="1"/>
  <c r="H1440" i="1"/>
  <c r="G38" i="1"/>
  <c r="H38" i="1"/>
  <c r="G628" i="1"/>
  <c r="H628" i="1"/>
  <c r="G11263" i="1"/>
  <c r="H11263" i="1"/>
  <c r="G1441" i="1"/>
  <c r="H1441" i="1"/>
  <c r="G6070" i="1"/>
  <c r="H6070" i="1"/>
  <c r="G6272" i="1"/>
  <c r="H6272" i="1"/>
  <c r="G10904" i="1"/>
  <c r="H10904" i="1"/>
  <c r="G9066" i="1"/>
  <c r="H9066" i="1"/>
  <c r="G1442" i="1"/>
  <c r="H1442" i="1"/>
  <c r="G1443" i="1"/>
  <c r="H1443" i="1"/>
  <c r="G1444" i="1"/>
  <c r="H1444" i="1"/>
  <c r="G6273" i="1"/>
  <c r="H6273" i="1"/>
  <c r="G1445" i="1"/>
  <c r="H1445" i="1"/>
  <c r="G11185" i="1"/>
  <c r="H11185" i="1"/>
  <c r="G9443" i="1"/>
  <c r="H9443" i="1"/>
  <c r="G1446" i="1"/>
  <c r="H1446" i="1"/>
  <c r="G10718" i="1"/>
  <c r="H10718" i="1"/>
  <c r="G12095" i="1"/>
  <c r="H12095" i="1"/>
  <c r="G11726" i="1"/>
  <c r="H11726" i="1"/>
  <c r="G1430" i="1"/>
  <c r="H1430" i="1"/>
  <c r="G9456" i="1"/>
  <c r="H9456" i="1"/>
  <c r="G12327" i="1"/>
  <c r="H12327" i="1"/>
  <c r="G8684" i="1"/>
  <c r="H8684" i="1"/>
  <c r="G163" i="1"/>
  <c r="H163" i="1"/>
  <c r="G229" i="1"/>
  <c r="H229" i="1"/>
  <c r="G10884" i="1"/>
  <c r="H10884" i="1"/>
  <c r="G9681" i="1"/>
  <c r="H9681" i="1"/>
  <c r="G1431" i="1"/>
  <c r="H1431" i="1"/>
  <c r="G1432" i="1"/>
  <c r="H1432" i="1"/>
  <c r="G1433" i="1"/>
  <c r="H1433" i="1"/>
  <c r="G1434" i="1"/>
  <c r="H1434" i="1"/>
  <c r="G1435" i="1"/>
  <c r="H1435" i="1"/>
  <c r="G9549" i="1"/>
  <c r="H9549" i="1"/>
  <c r="G1436" i="1"/>
  <c r="H1436" i="1"/>
  <c r="G7784" i="1"/>
  <c r="H7784" i="1"/>
  <c r="G9680" i="1"/>
  <c r="H9680" i="1"/>
  <c r="G6269" i="1"/>
  <c r="H6269" i="1"/>
  <c r="G8115" i="1"/>
  <c r="H8115" i="1"/>
  <c r="G8116" i="1"/>
  <c r="H8116" i="1"/>
  <c r="G1425" i="1"/>
  <c r="H1425" i="1"/>
  <c r="G627" i="1"/>
  <c r="H627" i="1"/>
  <c r="G8060" i="1"/>
  <c r="H8060" i="1"/>
  <c r="G8117" i="1"/>
  <c r="H8117" i="1"/>
  <c r="G1426" i="1"/>
  <c r="H1426" i="1"/>
  <c r="G1427" i="1"/>
  <c r="H1427" i="1"/>
  <c r="G6270" i="1"/>
  <c r="H6270" i="1"/>
  <c r="G1428" i="1"/>
  <c r="H1428" i="1"/>
  <c r="G1429" i="1"/>
  <c r="H1429" i="1"/>
  <c r="G12221" i="1"/>
  <c r="H12221" i="1"/>
  <c r="G1421" i="1"/>
  <c r="H1421" i="1"/>
  <c r="G1422" i="1"/>
  <c r="H1422" i="1"/>
  <c r="G12129" i="1"/>
  <c r="H12129" i="1"/>
  <c r="G1423" i="1"/>
  <c r="H1423" i="1"/>
  <c r="G8078" i="1"/>
  <c r="H8078" i="1"/>
  <c r="G1424" i="1"/>
  <c r="H1424" i="1"/>
  <c r="G1417" i="1"/>
  <c r="H1417" i="1"/>
  <c r="G6266" i="1"/>
  <c r="H6266" i="1"/>
  <c r="G11743" i="1"/>
  <c r="H11743" i="1"/>
  <c r="G6143" i="1"/>
  <c r="H6143" i="1"/>
  <c r="G7589" i="1"/>
  <c r="H7589" i="1"/>
  <c r="G1418" i="1"/>
  <c r="H1418" i="1"/>
  <c r="G1419" i="1"/>
  <c r="H1419" i="1"/>
  <c r="G8722" i="1"/>
  <c r="H8722" i="1"/>
  <c r="G6267" i="1"/>
  <c r="H6267" i="1"/>
  <c r="G1420" i="1"/>
  <c r="H1420" i="1"/>
  <c r="G6268" i="1"/>
  <c r="H6268" i="1"/>
  <c r="G7783" i="1"/>
  <c r="H7783" i="1"/>
  <c r="G1413" i="1"/>
  <c r="H1413" i="1"/>
  <c r="G8114" i="1"/>
  <c r="H8114" i="1"/>
  <c r="G6265" i="1"/>
  <c r="H6265" i="1"/>
  <c r="G1414" i="1"/>
  <c r="H1414" i="1"/>
  <c r="G1415" i="1"/>
  <c r="H1415" i="1"/>
  <c r="G6142" i="1"/>
  <c r="H6142" i="1"/>
  <c r="G1416" i="1"/>
  <c r="H1416" i="1"/>
  <c r="G8906" i="1"/>
  <c r="H8906" i="1"/>
  <c r="G8831" i="1"/>
  <c r="H8831" i="1"/>
  <c r="G1410" i="1"/>
  <c r="H1410" i="1"/>
  <c r="G1411" i="1"/>
  <c r="H1411" i="1"/>
  <c r="G9927" i="1"/>
  <c r="H9927" i="1"/>
  <c r="G8112" i="1"/>
  <c r="H8112" i="1"/>
  <c r="G11874" i="1"/>
  <c r="H11874" i="1"/>
  <c r="G8113" i="1"/>
  <c r="H8113" i="1"/>
  <c r="G9548" i="1"/>
  <c r="H9548" i="1"/>
  <c r="G6264" i="1"/>
  <c r="H6264" i="1"/>
  <c r="G9327" i="1"/>
  <c r="H9327" i="1"/>
  <c r="G8704" i="1"/>
  <c r="H8704" i="1"/>
  <c r="G1412" i="1"/>
  <c r="H1412" i="1"/>
  <c r="G626" i="1"/>
  <c r="H626" i="1"/>
  <c r="G10174" i="1"/>
  <c r="H10174" i="1"/>
  <c r="G1406" i="1"/>
  <c r="H1406" i="1"/>
  <c r="G8111" i="1"/>
  <c r="H8111" i="1"/>
  <c r="G1407" i="1"/>
  <c r="H1407" i="1"/>
  <c r="G1408" i="1"/>
  <c r="H1408" i="1"/>
  <c r="G1409" i="1"/>
  <c r="H1409" i="1"/>
  <c r="G10173" i="1"/>
  <c r="H10173" i="1"/>
  <c r="G10783" i="1"/>
  <c r="H10783" i="1"/>
  <c r="G5659" i="1"/>
  <c r="H5659" i="1"/>
  <c r="G1405" i="1"/>
  <c r="H1405" i="1"/>
  <c r="G10588" i="1"/>
  <c r="H10588" i="1"/>
  <c r="G9829" i="1"/>
  <c r="H9829" i="1"/>
  <c r="G11148" i="1"/>
  <c r="H11148" i="1"/>
  <c r="G11343" i="1"/>
  <c r="H11343" i="1"/>
  <c r="G6263" i="1"/>
  <c r="H6263" i="1"/>
  <c r="G5692" i="1"/>
  <c r="H5692" i="1"/>
  <c r="G9089" i="1"/>
  <c r="H9089" i="1"/>
  <c r="G10298" i="1"/>
  <c r="H10298" i="1"/>
  <c r="G625" i="1"/>
  <c r="H625" i="1"/>
  <c r="G1403" i="1"/>
  <c r="H1403" i="1"/>
  <c r="G7543" i="1"/>
  <c r="H7543" i="1"/>
  <c r="G1404" i="1"/>
  <c r="H1404" i="1"/>
  <c r="G6262" i="1"/>
  <c r="H6262" i="1"/>
  <c r="G9420" i="1"/>
  <c r="H9420" i="1"/>
  <c r="G623" i="1"/>
  <c r="H623" i="1"/>
  <c r="G1401" i="1"/>
  <c r="H1401" i="1"/>
  <c r="G10063" i="1"/>
  <c r="H10063" i="1"/>
  <c r="G624" i="1"/>
  <c r="H624" i="1"/>
  <c r="G11334" i="1"/>
  <c r="H11334" i="1"/>
  <c r="G10901" i="1"/>
  <c r="H10901" i="1"/>
  <c r="G11013" i="1"/>
  <c r="H11013" i="1"/>
  <c r="G1402" i="1"/>
  <c r="H1402" i="1"/>
  <c r="G1400" i="1"/>
  <c r="H1400" i="1"/>
  <c r="G10376" i="1"/>
  <c r="H10376" i="1"/>
  <c r="G7782" i="1"/>
  <c r="H7782" i="1"/>
  <c r="G11507" i="1"/>
  <c r="H11507" i="1"/>
  <c r="G11008" i="1"/>
  <c r="H11008" i="1"/>
  <c r="G365" i="1"/>
  <c r="H365" i="1"/>
  <c r="G1399" i="1"/>
  <c r="H1399" i="1"/>
  <c r="G622" i="1"/>
  <c r="H622" i="1"/>
  <c r="G6260" i="1"/>
  <c r="H6260" i="1"/>
  <c r="G6261" i="1"/>
  <c r="H6261" i="1"/>
  <c r="G9679" i="1"/>
  <c r="H9679" i="1"/>
  <c r="G1398" i="1"/>
  <c r="H1398" i="1"/>
  <c r="G1396" i="1"/>
  <c r="H1396" i="1"/>
  <c r="G11635" i="1"/>
  <c r="H11635" i="1"/>
  <c r="G364" i="1"/>
  <c r="H364" i="1"/>
  <c r="G162" i="1"/>
  <c r="H162" i="1"/>
  <c r="G12254" i="1"/>
  <c r="H12254" i="1"/>
  <c r="G9547" i="1"/>
  <c r="H9547" i="1"/>
  <c r="G1397" i="1"/>
  <c r="H1397" i="1"/>
  <c r="G8110" i="1"/>
  <c r="H8110" i="1"/>
  <c r="G6259" i="1"/>
  <c r="H6259" i="1"/>
  <c r="G1395" i="1"/>
  <c r="H1395" i="1"/>
  <c r="G1393" i="1"/>
  <c r="H1393" i="1"/>
  <c r="G1394" i="1"/>
  <c r="H1394" i="1"/>
  <c r="G6035" i="1"/>
  <c r="H6035" i="1"/>
  <c r="G1391" i="1"/>
  <c r="H1391" i="1"/>
  <c r="G1392" i="1"/>
  <c r="H1392" i="1"/>
  <c r="G9088" i="1"/>
  <c r="H9088" i="1"/>
  <c r="G11003" i="1"/>
  <c r="H11003" i="1"/>
  <c r="G1390" i="1"/>
  <c r="H1390" i="1"/>
  <c r="G9087" i="1"/>
  <c r="H9087" i="1"/>
  <c r="G12036" i="1"/>
  <c r="H12036" i="1"/>
  <c r="G1388" i="1"/>
  <c r="H1388" i="1"/>
  <c r="G1389" i="1"/>
  <c r="H1389" i="1"/>
  <c r="G11768" i="1"/>
  <c r="H11768" i="1"/>
  <c r="G1387" i="1"/>
  <c r="H1387" i="1"/>
  <c r="G11995" i="1"/>
  <c r="H11995" i="1"/>
  <c r="G12185" i="1"/>
  <c r="H12185" i="1"/>
  <c r="G8686" i="1"/>
  <c r="H8686" i="1"/>
  <c r="G363" i="1"/>
  <c r="H363" i="1"/>
  <c r="G621" i="1"/>
  <c r="H621" i="1"/>
  <c r="G7781" i="1"/>
  <c r="H7781" i="1"/>
  <c r="G1386" i="1"/>
  <c r="H1386" i="1"/>
  <c r="G7619" i="1"/>
  <c r="H7619" i="1"/>
  <c r="G1385" i="1"/>
  <c r="H1385" i="1"/>
  <c r="G5440" i="1"/>
  <c r="H5440" i="1"/>
  <c r="G1384" i="1"/>
  <c r="H1384" i="1"/>
  <c r="G8109" i="1"/>
  <c r="H8109" i="1"/>
  <c r="G6258" i="1"/>
  <c r="H6258" i="1"/>
  <c r="G1383" i="1"/>
  <c r="H1383" i="1"/>
  <c r="G8108" i="1"/>
  <c r="H8108" i="1"/>
  <c r="G8809" i="1"/>
  <c r="H8809" i="1"/>
  <c r="G1382" i="1"/>
  <c r="H1382" i="1"/>
  <c r="G5555" i="1"/>
  <c r="H5555" i="1"/>
  <c r="G5994" i="1"/>
  <c r="H5994" i="1"/>
  <c r="G620" i="1"/>
  <c r="H620" i="1"/>
  <c r="G10039" i="1"/>
  <c r="H10039" i="1"/>
  <c r="G619" i="1"/>
  <c r="H619" i="1"/>
  <c r="G10172" i="1"/>
  <c r="H10172" i="1"/>
  <c r="G5691" i="1"/>
  <c r="H5691" i="1"/>
  <c r="G362" i="1"/>
  <c r="H362" i="1"/>
  <c r="G1381" i="1"/>
  <c r="H1381" i="1"/>
  <c r="G9298" i="1"/>
  <c r="H9298" i="1"/>
  <c r="G6257" i="1"/>
  <c r="H6257" i="1"/>
  <c r="G10280" i="1"/>
  <c r="H10280" i="1"/>
  <c r="G9086" i="1"/>
  <c r="H9086" i="1"/>
  <c r="G1380" i="1"/>
  <c r="H1380" i="1"/>
  <c r="G8856" i="1"/>
  <c r="H8856" i="1"/>
  <c r="G1379" i="1"/>
  <c r="H1379" i="1"/>
  <c r="G1378" i="1"/>
  <c r="H1378" i="1"/>
  <c r="G6256" i="1"/>
  <c r="H6256" i="1"/>
  <c r="G11387" i="1"/>
  <c r="H11387" i="1"/>
  <c r="G1377" i="1"/>
  <c r="H1377" i="1"/>
  <c r="G6255" i="1"/>
  <c r="H6255" i="1"/>
  <c r="G11355" i="1"/>
  <c r="H11355" i="1"/>
  <c r="G8061" i="1"/>
  <c r="H8061" i="1"/>
  <c r="G8107" i="1"/>
  <c r="H8107" i="1"/>
  <c r="G1376" i="1"/>
  <c r="H1376" i="1"/>
  <c r="G1375" i="1"/>
  <c r="H1375" i="1"/>
  <c r="G618" i="1"/>
  <c r="H618" i="1"/>
  <c r="G6254" i="1"/>
  <c r="H6254" i="1"/>
  <c r="G1374" i="1"/>
  <c r="H1374" i="1"/>
  <c r="G12035" i="1"/>
  <c r="H12035" i="1"/>
  <c r="G6253" i="1"/>
  <c r="H6253" i="1"/>
  <c r="G78" i="1"/>
  <c r="H78" i="1"/>
  <c r="G228" i="1"/>
  <c r="H228" i="1"/>
  <c r="G1373" i="1"/>
  <c r="H1373" i="1"/>
  <c r="G8729" i="1"/>
  <c r="H8729" i="1"/>
  <c r="G361" i="1"/>
  <c r="H361" i="1"/>
  <c r="G9977" i="1"/>
  <c r="H9977" i="1"/>
  <c r="G1469" i="1"/>
  <c r="H1469" i="1"/>
  <c r="G1468" i="1"/>
  <c r="H1468" i="1"/>
  <c r="G7703" i="1"/>
  <c r="H7703" i="1"/>
  <c r="G633" i="1"/>
  <c r="H633" i="1"/>
  <c r="G10010" i="1"/>
  <c r="H10010" i="1"/>
  <c r="G636" i="1"/>
  <c r="H636" i="1"/>
  <c r="G1470" i="1"/>
  <c r="H1470" i="1"/>
  <c r="G6092" i="1"/>
  <c r="H6092" i="1"/>
  <c r="G1475" i="1"/>
  <c r="H1475" i="1"/>
  <c r="G10985" i="1"/>
  <c r="H10985" i="1"/>
  <c r="G634" i="1"/>
  <c r="H634" i="1"/>
  <c r="G6280" i="1"/>
  <c r="H6280" i="1"/>
  <c r="G1476" i="1"/>
  <c r="H1476" i="1"/>
  <c r="G635" i="1"/>
  <c r="H635" i="1"/>
  <c r="G11989" i="1"/>
  <c r="H11989" i="1"/>
  <c r="G369" i="1"/>
  <c r="H369" i="1"/>
  <c r="G1473" i="1"/>
  <c r="H1473" i="1"/>
  <c r="G1480" i="1"/>
  <c r="H1480" i="1"/>
  <c r="G9043" i="1"/>
  <c r="H9043" i="1"/>
  <c r="G10559" i="1"/>
  <c r="H10559" i="1"/>
  <c r="G11587" i="1"/>
  <c r="H11587" i="1"/>
  <c r="G10393" i="1"/>
  <c r="H10393" i="1"/>
  <c r="G370" i="1"/>
  <c r="H370" i="1"/>
  <c r="G6283" i="1"/>
  <c r="H6283" i="1"/>
  <c r="G8903" i="1"/>
  <c r="H8903" i="1"/>
  <c r="G10011" i="1"/>
  <c r="H10011" i="1"/>
  <c r="G1490" i="1"/>
  <c r="H1490" i="1"/>
  <c r="G1479" i="1"/>
  <c r="H1479" i="1"/>
  <c r="G9551" i="1"/>
  <c r="H9551" i="1"/>
  <c r="G9530" i="1"/>
  <c r="H9530" i="1"/>
  <c r="G9868" i="1"/>
  <c r="H9868" i="1"/>
  <c r="G640" i="1"/>
  <c r="H640" i="1"/>
  <c r="G8124" i="1"/>
  <c r="H8124" i="1"/>
  <c r="G11136" i="1"/>
  <c r="H11136" i="1"/>
  <c r="G6284" i="1"/>
  <c r="H6284" i="1"/>
  <c r="G1474" i="1"/>
  <c r="H1474" i="1"/>
  <c r="G637" i="1"/>
  <c r="H637" i="1"/>
  <c r="G1484" i="1"/>
  <c r="H1484" i="1"/>
  <c r="G9683" i="1"/>
  <c r="H9683" i="1"/>
  <c r="G1485" i="1"/>
  <c r="H1485" i="1"/>
  <c r="G1481" i="1"/>
  <c r="H1481" i="1"/>
  <c r="G7524" i="1"/>
  <c r="H7524" i="1"/>
  <c r="G5972" i="1"/>
  <c r="H5972" i="1"/>
  <c r="G7787" i="1"/>
  <c r="H7787" i="1"/>
  <c r="G6285" i="1"/>
  <c r="H6285" i="1"/>
  <c r="G1492" i="1"/>
  <c r="H1492" i="1"/>
  <c r="G8125" i="1"/>
  <c r="H8125" i="1"/>
  <c r="G1500" i="1"/>
  <c r="H1500" i="1"/>
  <c r="G1495" i="1"/>
  <c r="H1495" i="1"/>
  <c r="G230" i="1"/>
  <c r="H230" i="1"/>
  <c r="G6286" i="1"/>
  <c r="H6286" i="1"/>
  <c r="G1493" i="1"/>
  <c r="H1493" i="1"/>
  <c r="G11628" i="1"/>
  <c r="H11628" i="1"/>
  <c r="G1496" i="1"/>
  <c r="H1496" i="1"/>
  <c r="G1489" i="1"/>
  <c r="H1489" i="1"/>
  <c r="G1472" i="1"/>
  <c r="H1472" i="1"/>
  <c r="G1477" i="1"/>
  <c r="H1477" i="1"/>
  <c r="G11603" i="1"/>
  <c r="H11603" i="1"/>
  <c r="G9434" i="1"/>
  <c r="H9434" i="1"/>
  <c r="G6281" i="1"/>
  <c r="H6281" i="1"/>
  <c r="G10177" i="1"/>
  <c r="H10177" i="1"/>
  <c r="G1486" i="1"/>
  <c r="H1486" i="1"/>
  <c r="G11021" i="1"/>
  <c r="H11021" i="1"/>
  <c r="G6288" i="1"/>
  <c r="H6288" i="1"/>
  <c r="G10457" i="1"/>
  <c r="H10457" i="1"/>
  <c r="G1482" i="1"/>
  <c r="H1482" i="1"/>
  <c r="G8839" i="1"/>
  <c r="H8839" i="1"/>
  <c r="G1487" i="1"/>
  <c r="H1487" i="1"/>
  <c r="G1488" i="1"/>
  <c r="H1488" i="1"/>
  <c r="G1494" i="1"/>
  <c r="H1494" i="1"/>
  <c r="G639" i="1"/>
  <c r="H639" i="1"/>
  <c r="G7528" i="1"/>
  <c r="H7528" i="1"/>
  <c r="G10176" i="1"/>
  <c r="H10176" i="1"/>
  <c r="G5696" i="1"/>
  <c r="H5696" i="1"/>
  <c r="G11656" i="1"/>
  <c r="H11656" i="1"/>
  <c r="G10709" i="1"/>
  <c r="H10709" i="1"/>
  <c r="G12093" i="1"/>
  <c r="H12093" i="1"/>
  <c r="G9550" i="1"/>
  <c r="H9550" i="1"/>
  <c r="G1478" i="1"/>
  <c r="H1478" i="1"/>
  <c r="G1471" i="1"/>
  <c r="H1471" i="1"/>
  <c r="G6282" i="1"/>
  <c r="H6282" i="1"/>
  <c r="G641" i="1"/>
  <c r="H641" i="1"/>
  <c r="G1498" i="1"/>
  <c r="H1498" i="1"/>
  <c r="G231" i="1"/>
  <c r="H231" i="1"/>
  <c r="G638" i="1"/>
  <c r="H638" i="1"/>
  <c r="G12232" i="1"/>
  <c r="H12232" i="1"/>
  <c r="G8126" i="1"/>
  <c r="H8126" i="1"/>
  <c r="G9684" i="1"/>
  <c r="H9684" i="1"/>
  <c r="G1483" i="1"/>
  <c r="H1483" i="1"/>
  <c r="G10639" i="1"/>
  <c r="H10639" i="1"/>
  <c r="G6287" i="1"/>
  <c r="H6287" i="1"/>
  <c r="G10175" i="1"/>
  <c r="H10175" i="1"/>
  <c r="G8907" i="1"/>
  <c r="H8907" i="1"/>
  <c r="G1497" i="1"/>
  <c r="H1497" i="1"/>
  <c r="G12068" i="1"/>
  <c r="H12068" i="1"/>
  <c r="G1491" i="1"/>
  <c r="H1491" i="1"/>
  <c r="G1499" i="1"/>
  <c r="H1499" i="1"/>
  <c r="G371" i="1"/>
  <c r="H371" i="1"/>
  <c r="G10266" i="1"/>
  <c r="H10266" i="1"/>
  <c r="G9685" i="1"/>
  <c r="H9685" i="1"/>
  <c r="G8583" i="1"/>
  <c r="H8583" i="1"/>
  <c r="G8127" i="1"/>
  <c r="H8127" i="1"/>
  <c r="G8128" i="1"/>
  <c r="H8128" i="1"/>
  <c r="G1501" i="1"/>
  <c r="H1501" i="1"/>
  <c r="G8646" i="1"/>
  <c r="H8646" i="1"/>
  <c r="G1502" i="1"/>
  <c r="H1502" i="1"/>
  <c r="G8908" i="1"/>
  <c r="H8908" i="1"/>
  <c r="G10651" i="1"/>
  <c r="H10651" i="1"/>
  <c r="G8672" i="1"/>
  <c r="H8672" i="1"/>
  <c r="G1503" i="1"/>
  <c r="H1503" i="1"/>
  <c r="G1504" i="1"/>
  <c r="H1504" i="1"/>
  <c r="G8129" i="1"/>
  <c r="H8129" i="1"/>
  <c r="G1505" i="1"/>
  <c r="H1505" i="1"/>
  <c r="G6289" i="1"/>
  <c r="H6289" i="1"/>
  <c r="G1506" i="1"/>
  <c r="H1506" i="1"/>
  <c r="G1507" i="1"/>
  <c r="H1507" i="1"/>
  <c r="G10397" i="1"/>
  <c r="H10397" i="1"/>
  <c r="F639" i="1"/>
  <c r="F11097" i="1"/>
  <c r="F12118" i="1"/>
  <c r="F1436" i="1"/>
  <c r="F11726" i="1"/>
  <c r="F10458" i="1"/>
  <c r="F6307" i="1"/>
  <c r="F365" i="1"/>
  <c r="F8110" i="1"/>
  <c r="F6268" i="1"/>
  <c r="F10584" i="1"/>
  <c r="F7792" i="1"/>
  <c r="F10298" i="1"/>
  <c r="F9686" i="1"/>
  <c r="F10179" i="1"/>
  <c r="F11656" i="1"/>
  <c r="F1471" i="1"/>
  <c r="F1548" i="1"/>
  <c r="F1531" i="1"/>
  <c r="F653" i="1"/>
  <c r="F8061" i="1"/>
  <c r="F1483" i="1"/>
  <c r="F7783" i="1"/>
  <c r="F6274" i="1"/>
  <c r="F1413" i="1"/>
  <c r="F631" i="1"/>
  <c r="F636" i="1"/>
  <c r="F5693" i="1"/>
  <c r="F5557" i="1"/>
  <c r="F8790" i="1"/>
  <c r="F11444" i="1"/>
  <c r="F1481" i="1"/>
  <c r="F7564" i="1"/>
  <c r="F12221" i="1"/>
  <c r="F625" i="1"/>
  <c r="F1518" i="1"/>
  <c r="F5669" i="1"/>
  <c r="F9951" i="1"/>
  <c r="F6289" i="1"/>
  <c r="F1476" i="1"/>
  <c r="F621" i="1"/>
  <c r="F1430" i="1"/>
  <c r="F1551" i="1"/>
  <c r="F7526" i="1"/>
  <c r="F8130" i="1"/>
  <c r="F619" i="1"/>
  <c r="F1437" i="1"/>
  <c r="F7784" i="1"/>
  <c r="F6271" i="1"/>
  <c r="F10340" i="1"/>
  <c r="F1524" i="1"/>
  <c r="F10178" i="1"/>
  <c r="F8097" i="1"/>
  <c r="F9550" i="1"/>
  <c r="F1487" i="1"/>
  <c r="F1519" i="1"/>
  <c r="F1545" i="1"/>
  <c r="F1421" i="1"/>
  <c r="F645" i="1"/>
  <c r="F1463" i="1"/>
  <c r="F6260" i="1"/>
  <c r="F1495" i="1"/>
  <c r="F9684" i="1"/>
  <c r="F1438" i="1"/>
  <c r="F11701" i="1"/>
  <c r="F12225" i="1"/>
  <c r="F6286" i="1"/>
  <c r="F6285" i="1"/>
  <c r="F6292" i="1"/>
  <c r="F620" i="1"/>
  <c r="F9456" i="1"/>
  <c r="F646" i="1"/>
  <c r="F9553" i="1"/>
  <c r="F634" i="1"/>
  <c r="F8114" i="1"/>
  <c r="F1410" i="1"/>
  <c r="F1396" i="1"/>
  <c r="F1522" i="1"/>
  <c r="F6310" i="1"/>
  <c r="F12327" i="1"/>
  <c r="F104" i="1"/>
  <c r="F10709" i="1"/>
  <c r="F8911" i="1"/>
  <c r="F1505" i="1"/>
  <c r="F12003" i="1"/>
  <c r="F1472" i="1"/>
  <c r="F10010" i="1"/>
  <c r="F1556" i="1"/>
  <c r="F231" i="1"/>
  <c r="F1454" i="1"/>
  <c r="F6294" i="1"/>
  <c r="F1411" i="1"/>
  <c r="F1455" i="1"/>
  <c r="F9680" i="1"/>
  <c r="F1422" i="1"/>
  <c r="F8684" i="1"/>
  <c r="F9088" i="1"/>
  <c r="F7791" i="1"/>
  <c r="F1406" i="1"/>
  <c r="F642" i="1"/>
  <c r="F9927" i="1"/>
  <c r="F9094" i="1"/>
  <c r="F11003" i="1"/>
  <c r="F1486" i="1"/>
  <c r="F11104" i="1"/>
  <c r="F1509" i="1"/>
  <c r="F6306" i="1"/>
  <c r="F623" i="1"/>
  <c r="F8584" i="1"/>
  <c r="F6258" i="1"/>
  <c r="F9683" i="1"/>
  <c r="F10639" i="1"/>
  <c r="F1503" i="1"/>
  <c r="F1373" i="1"/>
  <c r="F651" i="1"/>
  <c r="F1536" i="1"/>
  <c r="F1388" i="1"/>
  <c r="F1439" i="1"/>
  <c r="F652" i="1"/>
  <c r="F8646" i="1"/>
  <c r="F9434" i="1"/>
  <c r="F632" i="1"/>
  <c r="F1466" i="1"/>
  <c r="F11635" i="1"/>
  <c r="F7595" i="1"/>
  <c r="F5996" i="1"/>
  <c r="F10180" i="1"/>
  <c r="F5659" i="1"/>
  <c r="F1549" i="1"/>
  <c r="F6304" i="1"/>
  <c r="F8107" i="1"/>
  <c r="F1440" i="1"/>
  <c r="F12035" i="1"/>
  <c r="F1485" i="1"/>
  <c r="F10929" i="1"/>
  <c r="F11623" i="1"/>
  <c r="F1447" i="1"/>
  <c r="F1526" i="1"/>
  <c r="F6305" i="1"/>
  <c r="F11116" i="1"/>
  <c r="F1488" i="1"/>
  <c r="F5700" i="1"/>
  <c r="F5994" i="1"/>
  <c r="F163" i="1"/>
  <c r="F11555" i="1"/>
  <c r="F1501" i="1"/>
  <c r="F374" i="1"/>
  <c r="F8124" i="1"/>
  <c r="F1391" i="1"/>
  <c r="F1552" i="1"/>
  <c r="F7709" i="1"/>
  <c r="F1492" i="1"/>
  <c r="F10985" i="1"/>
  <c r="F618" i="1"/>
  <c r="F637" i="1"/>
  <c r="F7524" i="1"/>
  <c r="F10528" i="1"/>
  <c r="F6064" i="1"/>
  <c r="F6284" i="1"/>
  <c r="F1417" i="1"/>
  <c r="F8839" i="1"/>
  <c r="F38" i="1"/>
  <c r="F8111" i="1"/>
  <c r="F6145" i="1"/>
  <c r="F8857" i="1"/>
  <c r="F1527" i="1"/>
  <c r="F1400" i="1"/>
  <c r="F1499" i="1"/>
  <c r="F9554" i="1"/>
  <c r="F1539" i="1"/>
  <c r="F6309" i="1"/>
  <c r="F8079" i="1"/>
  <c r="F364" i="1"/>
  <c r="F10457" i="1"/>
  <c r="F7788" i="1"/>
  <c r="F5972" i="1"/>
  <c r="F6278" i="1"/>
  <c r="F1490" i="1"/>
  <c r="F6299" i="1"/>
  <c r="F6281" i="1"/>
  <c r="F11797" i="1"/>
  <c r="F162" i="1"/>
  <c r="F9044" i="1"/>
  <c r="F6312" i="1"/>
  <c r="F7556" i="1"/>
  <c r="F1564" i="1"/>
  <c r="F12232" i="1"/>
  <c r="F372" i="1"/>
  <c r="F8909" i="1"/>
  <c r="F11409" i="1"/>
  <c r="F229" i="1"/>
  <c r="F1538" i="1"/>
  <c r="F628" i="1"/>
  <c r="F11263" i="1"/>
  <c r="F5691" i="1"/>
  <c r="F1470" i="1"/>
  <c r="F6288" i="1"/>
  <c r="F8118" i="1"/>
  <c r="F1474" i="1"/>
  <c r="F1401" i="1"/>
  <c r="F1479" i="1"/>
  <c r="F9300" i="1"/>
  <c r="F11628" i="1"/>
  <c r="F1383" i="1"/>
  <c r="F1555" i="1"/>
  <c r="F10532" i="1"/>
  <c r="F1460" i="1"/>
  <c r="F8112" i="1"/>
  <c r="F9687" i="1"/>
  <c r="F7789" i="1"/>
  <c r="F1467" i="1"/>
  <c r="F6266" i="1"/>
  <c r="F7786" i="1"/>
  <c r="F1405" i="1"/>
  <c r="F10884" i="1"/>
  <c r="F11315" i="1"/>
  <c r="F5440" i="1"/>
  <c r="F1441" i="1"/>
  <c r="F10588" i="1"/>
  <c r="F11743" i="1"/>
  <c r="F8121" i="1"/>
  <c r="F11989" i="1"/>
  <c r="F10063" i="1"/>
  <c r="F371" i="1"/>
  <c r="F641" i="1"/>
  <c r="F370" i="1"/>
  <c r="F6287" i="1"/>
  <c r="F8665" i="1"/>
  <c r="F232" i="1"/>
  <c r="F7790" i="1"/>
  <c r="F1407" i="1"/>
  <c r="F1399" i="1"/>
  <c r="F648" i="1"/>
  <c r="F6295" i="1"/>
  <c r="F6265" i="1"/>
  <c r="F11995" i="1"/>
  <c r="F9829" i="1"/>
  <c r="F9086" i="1"/>
  <c r="F1393" i="1"/>
  <c r="F1506" i="1"/>
  <c r="F9527" i="1"/>
  <c r="F624" i="1"/>
  <c r="F12321" i="1"/>
  <c r="F9681" i="1"/>
  <c r="F5995" i="1"/>
  <c r="F8128" i="1"/>
  <c r="F7525" i="1"/>
  <c r="F1553" i="1"/>
  <c r="F1521" i="1"/>
  <c r="F7785" i="1"/>
  <c r="F6276" i="1"/>
  <c r="F10871" i="1"/>
  <c r="F1498" i="1"/>
  <c r="F6314" i="1"/>
  <c r="F1431" i="1"/>
  <c r="F1414" i="1"/>
  <c r="F11025" i="1"/>
  <c r="F12129" i="1"/>
  <c r="F361" i="1"/>
  <c r="F11487" i="1"/>
  <c r="F9450" i="1"/>
  <c r="F10803" i="1"/>
  <c r="F1533" i="1"/>
  <c r="F8129" i="1"/>
  <c r="F6269" i="1"/>
  <c r="F6291" i="1"/>
  <c r="F11603" i="1"/>
  <c r="F10376" i="1"/>
  <c r="F644" i="1"/>
  <c r="F1456" i="1"/>
  <c r="F6143" i="1"/>
  <c r="F9555" i="1"/>
  <c r="F1457" i="1"/>
  <c r="F9868" i="1"/>
  <c r="F21" i="1"/>
  <c r="F1528" i="1"/>
  <c r="F11874" i="1"/>
  <c r="F1489" i="1"/>
  <c r="F8115" i="1"/>
  <c r="F6253" i="1"/>
  <c r="F649" i="1"/>
  <c r="F629" i="1"/>
  <c r="F1432" i="1"/>
  <c r="F367" i="1"/>
  <c r="F7782" i="1"/>
  <c r="F6297" i="1"/>
  <c r="F7528" i="1"/>
  <c r="F8113" i="1"/>
  <c r="F6300" i="1"/>
  <c r="F165" i="1"/>
  <c r="F630" i="1"/>
  <c r="F1403" i="1"/>
  <c r="F8116" i="1"/>
  <c r="F6070" i="1"/>
  <c r="F228" i="1"/>
  <c r="F6272" i="1"/>
  <c r="F1458" i="1"/>
  <c r="F7589" i="1"/>
  <c r="F1554" i="1"/>
  <c r="F362" i="1"/>
  <c r="F164" i="1"/>
  <c r="F5505" i="1"/>
  <c r="F11303" i="1"/>
  <c r="F10398" i="1"/>
  <c r="F6302" i="1"/>
  <c r="F9299" i="1"/>
  <c r="F1418" i="1"/>
  <c r="F11446" i="1"/>
  <c r="F1423" i="1"/>
  <c r="F10739" i="1"/>
  <c r="F11086" i="1"/>
  <c r="F8108" i="1"/>
  <c r="F5699" i="1"/>
  <c r="F103" i="1"/>
  <c r="F10172" i="1"/>
  <c r="F1376" i="1"/>
  <c r="F8135" i="1"/>
  <c r="F5441" i="1"/>
  <c r="F11225" i="1"/>
  <c r="F373" i="1"/>
  <c r="F1496" i="1"/>
  <c r="F10176" i="1"/>
  <c r="F9093" i="1"/>
  <c r="F6301" i="1"/>
  <c r="F123" i="1"/>
  <c r="F1507" i="1"/>
  <c r="F12108" i="1"/>
  <c r="F1480" i="1"/>
  <c r="F1419" i="1"/>
  <c r="F233" i="1"/>
  <c r="F9977" i="1"/>
  <c r="F1464" i="1"/>
  <c r="F8722" i="1"/>
  <c r="F8686" i="1"/>
  <c r="F10904" i="1"/>
  <c r="F9548" i="1"/>
  <c r="F10177" i="1"/>
  <c r="F1557" i="1"/>
  <c r="F8910" i="1"/>
  <c r="F6311" i="1"/>
  <c r="F7543" i="1"/>
  <c r="F1559" i="1"/>
  <c r="F11807" i="1"/>
  <c r="F1425" i="1"/>
  <c r="F363" i="1"/>
  <c r="F9486" i="1"/>
  <c r="F8858" i="1"/>
  <c r="F11334" i="1"/>
  <c r="F11515" i="1"/>
  <c r="F11148" i="1"/>
  <c r="F8724" i="1"/>
  <c r="F1565" i="1"/>
  <c r="F9087" i="1"/>
  <c r="F1544" i="1"/>
  <c r="F6261" i="1"/>
  <c r="F1415" i="1"/>
  <c r="F640" i="1"/>
  <c r="F1461" i="1"/>
  <c r="F6147" i="1"/>
  <c r="F1404" i="1"/>
  <c r="F1567" i="1"/>
  <c r="F1448" i="1"/>
  <c r="F6264" i="1"/>
  <c r="F12036" i="1"/>
  <c r="F1469" i="1"/>
  <c r="F6142" i="1"/>
  <c r="F9091" i="1"/>
  <c r="F1380" i="1"/>
  <c r="F9682" i="1"/>
  <c r="F10322" i="1"/>
  <c r="F11355" i="1"/>
  <c r="F12093" i="1"/>
  <c r="F6267" i="1"/>
  <c r="F9551" i="1"/>
  <c r="F1382" i="1"/>
  <c r="F633" i="1"/>
  <c r="F8131" i="1"/>
  <c r="F9066" i="1"/>
  <c r="F627" i="1"/>
  <c r="F8122" i="1"/>
  <c r="F6282" i="1"/>
  <c r="F1510" i="1"/>
  <c r="F622" i="1"/>
  <c r="F12313" i="1"/>
  <c r="F12068" i="1"/>
  <c r="F1442" i="1"/>
  <c r="F1408" i="1"/>
  <c r="F1449" i="1"/>
  <c r="F11343" i="1"/>
  <c r="F10901" i="1"/>
  <c r="F10158" i="1"/>
  <c r="F9092" i="1"/>
  <c r="F8127" i="1"/>
  <c r="F5696" i="1"/>
  <c r="F8060" i="1"/>
  <c r="F8914" i="1"/>
  <c r="F1473" i="1"/>
  <c r="F8818" i="1"/>
  <c r="F1384" i="1"/>
  <c r="F635" i="1"/>
  <c r="F8664" i="1"/>
  <c r="F10267" i="1"/>
  <c r="F8136" i="1"/>
  <c r="F1420" i="1"/>
  <c r="F1560" i="1"/>
  <c r="F10559" i="1"/>
  <c r="F1562" i="1"/>
  <c r="F1433" i="1"/>
  <c r="F6275" i="1"/>
  <c r="F6092" i="1"/>
  <c r="F6065" i="1"/>
  <c r="F11021" i="1"/>
  <c r="F1494" i="1"/>
  <c r="F11889" i="1"/>
  <c r="F1465" i="1"/>
  <c r="F1389" i="1"/>
  <c r="F8117" i="1"/>
  <c r="F9043" i="1"/>
  <c r="F1416" i="1"/>
  <c r="F5556" i="1"/>
  <c r="F8078" i="1"/>
  <c r="F5694" i="1"/>
  <c r="F8132" i="1"/>
  <c r="F1504" i="1"/>
  <c r="F10405" i="1"/>
  <c r="F8119" i="1"/>
  <c r="F8816" i="1"/>
  <c r="F6107" i="1"/>
  <c r="F9461" i="1"/>
  <c r="F11768" i="1"/>
  <c r="F8133" i="1"/>
  <c r="F8047" i="1"/>
  <c r="F6257" i="1"/>
  <c r="F1493" i="1"/>
  <c r="F6036" i="1"/>
  <c r="F6259" i="1"/>
  <c r="F8585" i="1"/>
  <c r="F10280" i="1"/>
  <c r="F1394" i="1"/>
  <c r="F9552" i="1"/>
  <c r="F1540" i="1"/>
  <c r="F11617" i="1"/>
  <c r="F650" i="1"/>
  <c r="F6254" i="1"/>
  <c r="F1409" i="1"/>
  <c r="F6263" i="1"/>
  <c r="F9327" i="1"/>
  <c r="F1381" i="1"/>
  <c r="F10012" i="1"/>
  <c r="F1514" i="1"/>
  <c r="F8583" i="1"/>
  <c r="F8729" i="1"/>
  <c r="F5410" i="1"/>
  <c r="F9301" i="1"/>
  <c r="F1532" i="1"/>
  <c r="F1515" i="1"/>
  <c r="F11615" i="1"/>
  <c r="F11136" i="1"/>
  <c r="F1561" i="1"/>
  <c r="F10175" i="1"/>
  <c r="F11013" i="1"/>
  <c r="F1497" i="1"/>
  <c r="F11387" i="1"/>
  <c r="F1534" i="1"/>
  <c r="F11567" i="1"/>
  <c r="F1517" i="1"/>
  <c r="F6277" i="1"/>
  <c r="F1426" i="1"/>
  <c r="F1443" i="1"/>
  <c r="F8731" i="1"/>
  <c r="F1543" i="1"/>
  <c r="F1374" i="1"/>
  <c r="F6144" i="1"/>
  <c r="F1444" i="1"/>
  <c r="F6279" i="1"/>
  <c r="F638" i="1"/>
  <c r="F9679" i="1"/>
  <c r="F1475" i="1"/>
  <c r="F6308" i="1"/>
  <c r="F1513" i="1"/>
  <c r="F1537" i="1"/>
  <c r="F8766" i="1"/>
  <c r="F1491" i="1"/>
  <c r="F5697" i="1"/>
  <c r="F1511" i="1"/>
  <c r="F10910" i="1"/>
  <c r="F7781" i="1"/>
  <c r="F1450" i="1"/>
  <c r="F1427" i="1"/>
  <c r="F1558" i="1"/>
  <c r="F7515" i="1"/>
  <c r="F5461" i="1"/>
  <c r="F10039" i="1"/>
  <c r="F1542" i="1"/>
  <c r="F12254" i="1"/>
  <c r="F366" i="1"/>
  <c r="F12304" i="1"/>
  <c r="F1508" i="1"/>
  <c r="F7723" i="1"/>
  <c r="F1434" i="1"/>
  <c r="F1516" i="1"/>
  <c r="F1529" i="1"/>
  <c r="F8704" i="1"/>
  <c r="F6273" i="1"/>
  <c r="F1392" i="1"/>
  <c r="F1502" i="1"/>
  <c r="F8913" i="1"/>
  <c r="F1462" i="1"/>
  <c r="F1568" i="1"/>
  <c r="F8908" i="1"/>
  <c r="F1398" i="1"/>
  <c r="F1445" i="1"/>
  <c r="F11185" i="1"/>
  <c r="F9090" i="1"/>
  <c r="F8134" i="1"/>
  <c r="F10135" i="1"/>
  <c r="F10173" i="1"/>
  <c r="F8120" i="1"/>
  <c r="F1412" i="1"/>
  <c r="F5692" i="1"/>
  <c r="F8903" i="1"/>
  <c r="F10998" i="1"/>
  <c r="F643" i="1"/>
  <c r="F1451" i="1"/>
  <c r="F8912" i="1"/>
  <c r="F1424" i="1"/>
  <c r="F1546" i="1"/>
  <c r="F11587" i="1"/>
  <c r="F1535" i="1"/>
  <c r="F7787" i="1"/>
  <c r="F9089" i="1"/>
  <c r="F8906" i="1"/>
  <c r="F1379" i="1"/>
  <c r="F11161" i="1"/>
  <c r="F78" i="1"/>
  <c r="F8730" i="1"/>
  <c r="F1452" i="1"/>
  <c r="F8907" i="1"/>
  <c r="F10850" i="1"/>
  <c r="F1387" i="1"/>
  <c r="F9897" i="1"/>
  <c r="F6270" i="1"/>
  <c r="F1477" i="1"/>
  <c r="F8126" i="1"/>
  <c r="F10831" i="1"/>
  <c r="F7703" i="1"/>
  <c r="F6262" i="1"/>
  <c r="F9443" i="1"/>
  <c r="F1482" i="1"/>
  <c r="F1563" i="1"/>
  <c r="F8672" i="1"/>
  <c r="F1377" i="1"/>
  <c r="F1484" i="1"/>
  <c r="F626" i="1"/>
  <c r="F1385" i="1"/>
  <c r="F1428" i="1"/>
  <c r="F7674" i="1"/>
  <c r="F6293" i="1"/>
  <c r="F1446" i="1"/>
  <c r="F1547" i="1"/>
  <c r="F10718" i="1"/>
  <c r="F1435" i="1"/>
  <c r="F1459" i="1"/>
  <c r="F6280" i="1"/>
  <c r="F8109" i="1"/>
  <c r="F10397" i="1"/>
  <c r="F1375" i="1"/>
  <c r="F8125" i="1"/>
  <c r="F10749" i="1"/>
  <c r="F368" i="1"/>
  <c r="F9420" i="1"/>
  <c r="F1386" i="1"/>
  <c r="F9298" i="1"/>
  <c r="F28" i="1"/>
  <c r="F6303" i="1"/>
  <c r="F1566" i="1"/>
  <c r="F9651" i="1"/>
  <c r="F7619" i="1"/>
  <c r="F5695" i="1"/>
  <c r="F6283" i="1"/>
  <c r="F10174" i="1"/>
  <c r="F9421" i="1"/>
  <c r="F1500" i="1"/>
  <c r="F1395" i="1"/>
  <c r="F647" i="1"/>
  <c r="F9356" i="1"/>
  <c r="F6298" i="1"/>
  <c r="F1523" i="1"/>
  <c r="F8062" i="1"/>
  <c r="F8586" i="1"/>
  <c r="F1512" i="1"/>
  <c r="F1550" i="1"/>
  <c r="F6313" i="1"/>
  <c r="F230" i="1"/>
  <c r="F234" i="1"/>
  <c r="F5555" i="1"/>
  <c r="F9530" i="1"/>
  <c r="F1402" i="1"/>
  <c r="F369" i="1"/>
  <c r="F6290" i="1"/>
  <c r="F10266" i="1"/>
  <c r="F7979" i="1"/>
  <c r="F12185" i="1"/>
  <c r="F11507" i="1"/>
  <c r="F6256" i="1"/>
  <c r="F8732" i="1"/>
  <c r="F12095" i="1"/>
  <c r="F11008" i="1"/>
  <c r="F1390" i="1"/>
  <c r="F8767" i="1"/>
  <c r="F10393" i="1"/>
  <c r="F6146" i="1"/>
  <c r="F1520" i="1"/>
  <c r="F11259" i="1"/>
  <c r="F1468" i="1"/>
  <c r="F10651" i="1"/>
  <c r="F5698" i="1"/>
  <c r="F9685" i="1"/>
  <c r="F8123" i="1"/>
  <c r="F6035" i="1"/>
  <c r="F7708" i="1"/>
  <c r="F8856" i="1"/>
  <c r="F1378" i="1"/>
  <c r="F1541" i="1"/>
  <c r="F1530" i="1"/>
  <c r="F10783" i="1"/>
  <c r="F1478" i="1"/>
  <c r="F11427" i="1"/>
  <c r="F6296" i="1"/>
  <c r="F6255" i="1"/>
  <c r="F9547" i="1"/>
  <c r="F8809" i="1"/>
  <c r="F1429" i="1"/>
  <c r="F1397" i="1"/>
  <c r="F9639" i="1"/>
  <c r="F9549" i="1"/>
  <c r="F1525" i="1"/>
  <c r="F1453" i="1"/>
  <c r="F10011" i="1"/>
  <c r="F6093" i="1"/>
  <c r="F8831" i="1"/>
</calcChain>
</file>

<file path=xl/sharedStrings.xml><?xml version="1.0" encoding="utf-8"?>
<sst xmlns="http://schemas.openxmlformats.org/spreadsheetml/2006/main" count="12313" uniqueCount="12295">
  <si>
    <t>sugar</t>
  </si>
  <si>
    <t>acq</t>
  </si>
  <si>
    <t>buffer</t>
  </si>
  <si>
    <t>cocoa</t>
  </si>
  <si>
    <t>bop</t>
  </si>
  <si>
    <t>ounc</t>
  </si>
  <si>
    <t>gold</t>
  </si>
  <si>
    <t>ct</t>
  </si>
  <si>
    <t>earn</t>
  </si>
  <si>
    <t>coffee</t>
  </si>
  <si>
    <t>loss</t>
  </si>
  <si>
    <t>corn</t>
  </si>
  <si>
    <t>ship</t>
  </si>
  <si>
    <t>cpi</t>
  </si>
  <si>
    <t>coffe</t>
  </si>
  <si>
    <t>crude</t>
  </si>
  <si>
    <t>m-</t>
  </si>
  <si>
    <t>money-supply</t>
  </si>
  <si>
    <t>dlr</t>
  </si>
  <si>
    <t>ico</t>
  </si>
  <si>
    <t>ton</t>
  </si>
  <si>
    <t>gnp</t>
  </si>
  <si>
    <t>palm</t>
  </si>
  <si>
    <t>veg-oil</t>
  </si>
  <si>
    <t>grain</t>
  </si>
  <si>
    <t>bpd</t>
  </si>
  <si>
    <t>interest</t>
  </si>
  <si>
    <t>beef</t>
  </si>
  <si>
    <t>livestock</t>
  </si>
  <si>
    <t>vs</t>
  </si>
  <si>
    <t>money-fx</t>
  </si>
  <si>
    <t>icco</t>
  </si>
  <si>
    <t>gdp</t>
  </si>
  <si>
    <t>nat-gas</t>
  </si>
  <si>
    <t>shr</t>
  </si>
  <si>
    <t>oilseed</t>
  </si>
  <si>
    <t>reserves</t>
  </si>
  <si>
    <t>profit</t>
  </si>
  <si>
    <t>opec</t>
  </si>
  <si>
    <t>soybean</t>
  </si>
  <si>
    <t>veget</t>
  </si>
  <si>
    <t>gross</t>
  </si>
  <si>
    <t>trade</t>
  </si>
  <si>
    <t>rule</t>
  </si>
  <si>
    <t>wheat</t>
  </si>
  <si>
    <t>port</t>
  </si>
  <si>
    <t>cattl</t>
  </si>
  <si>
    <t>meat</t>
  </si>
  <si>
    <t>strike</t>
  </si>
  <si>
    <t>white</t>
  </si>
  <si>
    <t>index</t>
  </si>
  <si>
    <t>colombia</t>
  </si>
  <si>
    <t>qtr</t>
  </si>
  <si>
    <t>real</t>
  </si>
  <si>
    <t>mine</t>
  </si>
  <si>
    <t>or</t>
  </si>
  <si>
    <t>silver</t>
  </si>
  <si>
    <t>rev</t>
  </si>
  <si>
    <t>grow</t>
  </si>
  <si>
    <t>quotas</t>
  </si>
  <si>
    <t>interven</t>
  </si>
  <si>
    <t>grade</t>
  </si>
  <si>
    <t>pork</t>
  </si>
  <si>
    <t>coin</t>
  </si>
  <si>
    <t>prime</t>
  </si>
  <si>
    <t>iran</t>
  </si>
  <si>
    <t>fat</t>
  </si>
  <si>
    <t>acquir</t>
  </si>
  <si>
    <t>narrow</t>
  </si>
  <si>
    <t>negoti</t>
  </si>
  <si>
    <t>point</t>
  </si>
  <si>
    <t>ibc</t>
  </si>
  <si>
    <t>head</t>
  </si>
  <si>
    <t>taiwan</t>
  </si>
  <si>
    <t>rebat</t>
  </si>
  <si>
    <t>beet</t>
  </si>
  <si>
    <t>ga</t>
  </si>
  <si>
    <t>brazilian</t>
  </si>
  <si>
    <t>dauster</t>
  </si>
  <si>
    <t>privat</t>
  </si>
  <si>
    <t>gatt</t>
  </si>
  <si>
    <t>miner</t>
  </si>
  <si>
    <t>vessel</t>
  </si>
  <si>
    <t>th</t>
  </si>
  <si>
    <t>assai</t>
  </si>
  <si>
    <t>hog</t>
  </si>
  <si>
    <t>data</t>
  </si>
  <si>
    <t>acquisit</t>
  </si>
  <si>
    <t>venezuela</t>
  </si>
  <si>
    <t>fiscal</t>
  </si>
  <si>
    <t>slaughter</t>
  </si>
  <si>
    <t>cane</t>
  </si>
  <si>
    <t>registr</t>
  </si>
  <si>
    <t>economy</t>
  </si>
  <si>
    <t>tariff</t>
  </si>
  <si>
    <t>ecuador</t>
  </si>
  <si>
    <t>dividend</t>
  </si>
  <si>
    <t>merger</t>
  </si>
  <si>
    <t>refin</t>
  </si>
  <si>
    <t>refineri</t>
  </si>
  <si>
    <t>lend</t>
  </si>
  <si>
    <t>tanker</t>
  </si>
  <si>
    <t>freight</t>
  </si>
  <si>
    <t>nakason</t>
  </si>
  <si>
    <t>nil</t>
  </si>
  <si>
    <t>yen</t>
  </si>
  <si>
    <t>stake</t>
  </si>
  <si>
    <t>reagan</t>
  </si>
  <si>
    <t>chip</t>
  </si>
  <si>
    <t>open</t>
  </si>
  <si>
    <t>mm</t>
  </si>
  <si>
    <t>missil</t>
  </si>
  <si>
    <t>differenti</t>
  </si>
  <si>
    <t>bags</t>
  </si>
  <si>
    <t>div</t>
  </si>
  <si>
    <t>statement</t>
  </si>
  <si>
    <t>seamen</t>
  </si>
  <si>
    <t>call</t>
  </si>
  <si>
    <t>third</t>
  </si>
  <si>
    <t>differ</t>
  </si>
  <si>
    <t>befor</t>
  </si>
  <si>
    <t>saudi</t>
  </si>
  <si>
    <t>miyazawa</t>
  </si>
  <si>
    <t>short</t>
  </si>
  <si>
    <t>properti</t>
  </si>
  <si>
    <t>rates</t>
  </si>
  <si>
    <t>chairman</t>
  </si>
  <si>
    <t>discuss</t>
  </si>
  <si>
    <t>india</t>
  </si>
  <si>
    <t>low</t>
  </si>
  <si>
    <t>note:</t>
  </si>
  <si>
    <t>pipelin</t>
  </si>
  <si>
    <t>ministri</t>
  </si>
  <si>
    <t>semiconductor</t>
  </si>
  <si>
    <t>lyng</t>
  </si>
  <si>
    <t>express</t>
  </si>
  <si>
    <t>usair</t>
  </si>
  <si>
    <t>non-memb</t>
  </si>
  <si>
    <t>failur</t>
  </si>
  <si>
    <t>herrington</t>
  </si>
  <si>
    <t>comment</t>
  </si>
  <si>
    <t>ask</t>
  </si>
  <si>
    <t>iranian</t>
  </si>
  <si>
    <t>raw</t>
  </si>
  <si>
    <t>quota</t>
  </si>
  <si>
    <t>shares</t>
  </si>
  <si>
    <t>conserv</t>
  </si>
  <si>
    <t>hole</t>
  </si>
  <si>
    <t>measur</t>
  </si>
  <si>
    <t>africa</t>
  </si>
  <si>
    <t>same</t>
  </si>
  <si>
    <t>weather</t>
  </si>
  <si>
    <t>deleg</t>
  </si>
  <si>
    <t>common</t>
  </si>
  <si>
    <t>kanon</t>
  </si>
  <si>
    <t>compromis</t>
  </si>
  <si>
    <t>bra</t>
  </si>
  <si>
    <t>offshor</t>
  </si>
  <si>
    <t>zone</t>
  </si>
  <si>
    <t>custom</t>
  </si>
  <si>
    <t>lb</t>
  </si>
  <si>
    <t>december</t>
  </si>
  <si>
    <t>shipbuild</t>
  </si>
  <si>
    <t>need</t>
  </si>
  <si>
    <t>natur</t>
  </si>
  <si>
    <t>barrel</t>
  </si>
  <si>
    <t>partner</t>
  </si>
  <si>
    <t>bought</t>
  </si>
  <si>
    <t>british</t>
  </si>
  <si>
    <t>metal</t>
  </si>
  <si>
    <t>lawson</t>
  </si>
  <si>
    <t>load</t>
  </si>
  <si>
    <t>receiv</t>
  </si>
  <si>
    <t>cuba</t>
  </si>
  <si>
    <t>part</t>
  </si>
  <si>
    <t>widen</t>
  </si>
  <si>
    <t>live</t>
  </si>
  <si>
    <t>abov</t>
  </si>
  <si>
    <t>studi</t>
  </si>
  <si>
    <t>add</t>
  </si>
  <si>
    <t>dairi</t>
  </si>
  <si>
    <t>east</t>
  </si>
  <si>
    <t>flow</t>
  </si>
  <si>
    <t>river</t>
  </si>
  <si>
    <t>moscow</t>
  </si>
  <si>
    <t>surplu</t>
  </si>
  <si>
    <t>bid</t>
  </si>
  <si>
    <t>gencorp</t>
  </si>
  <si>
    <t>prior</t>
  </si>
  <si>
    <t>project</t>
  </si>
  <si>
    <t>congress</t>
  </si>
  <si>
    <t>six</t>
  </si>
  <si>
    <t>texa</t>
  </si>
  <si>
    <t>complet</t>
  </si>
  <si>
    <t>malaysia</t>
  </si>
  <si>
    <t>ghana</t>
  </si>
  <si>
    <t>reach</t>
  </si>
  <si>
    <t>temporao</t>
  </si>
  <si>
    <t>origin</t>
  </si>
  <si>
    <t>request</t>
  </si>
  <si>
    <t>warrant</t>
  </si>
  <si>
    <t>guesstim</t>
  </si>
  <si>
    <t>trillion</t>
  </si>
  <si>
    <t>santo</t>
  </si>
  <si>
    <t>prove</t>
  </si>
  <si>
    <t>rapese</t>
  </si>
  <si>
    <t>transport</t>
  </si>
  <si>
    <t>cubic</t>
  </si>
  <si>
    <t>twa</t>
  </si>
  <si>
    <t>defici</t>
  </si>
  <si>
    <t>underground</t>
  </si>
  <si>
    <t>proven</t>
  </si>
  <si>
    <t>toronto</t>
  </si>
  <si>
    <t>iowa</t>
  </si>
  <si>
    <t>larg</t>
  </si>
  <si>
    <t>latest</t>
  </si>
  <si>
    <t>seawai</t>
  </si>
  <si>
    <t>bean</t>
  </si>
  <si>
    <t>rbd</t>
  </si>
  <si>
    <t>committe</t>
  </si>
  <si>
    <t>secretari</t>
  </si>
  <si>
    <t>soft</t>
  </si>
  <si>
    <t>enhanc</t>
  </si>
  <si>
    <t>bag</t>
  </si>
  <si>
    <t>sharehold</t>
  </si>
  <si>
    <t>gaf</t>
  </si>
  <si>
    <t>investor</t>
  </si>
  <si>
    <t>cyclop</t>
  </si>
  <si>
    <t>shearson</t>
  </si>
  <si>
    <t>surplus</t>
  </si>
  <si>
    <t>invis</t>
  </si>
  <si>
    <t>ivorian</t>
  </si>
  <si>
    <t>accept</t>
  </si>
  <si>
    <t>retail</t>
  </si>
  <si>
    <t>bullion</t>
  </si>
  <si>
    <t>platinum</t>
  </si>
  <si>
    <t>mill</t>
  </si>
  <si>
    <t>today</t>
  </si>
  <si>
    <t>feed</t>
  </si>
  <si>
    <t>bonu</t>
  </si>
  <si>
    <t>grew</t>
  </si>
  <si>
    <t>ad</t>
  </si>
  <si>
    <t>mobil</t>
  </si>
  <si>
    <t>production</t>
  </si>
  <si>
    <t>build</t>
  </si>
  <si>
    <t>forc</t>
  </si>
  <si>
    <t>attack</t>
  </si>
  <si>
    <t>kuwait</t>
  </si>
  <si>
    <t>duti</t>
  </si>
  <si>
    <t>account</t>
  </si>
  <si>
    <t>energi</t>
  </si>
  <si>
    <t>feet</t>
  </si>
  <si>
    <t>right</t>
  </si>
  <si>
    <t>borg-warn</t>
  </si>
  <si>
    <t>dixon</t>
  </si>
  <si>
    <t>come</t>
  </si>
  <si>
    <t>present</t>
  </si>
  <si>
    <t>exclud</t>
  </si>
  <si>
    <t>qtly</t>
  </si>
  <si>
    <t>unilev</t>
  </si>
  <si>
    <t>depth</t>
  </si>
  <si>
    <t>ventur</t>
  </si>
  <si>
    <t>feasibl</t>
  </si>
  <si>
    <t>local</t>
  </si>
  <si>
    <t>termin</t>
  </si>
  <si>
    <t>malaysian</t>
  </si>
  <si>
    <t>olein</t>
  </si>
  <si>
    <t>explor</t>
  </si>
  <si>
    <t>economi</t>
  </si>
  <si>
    <t>petroleum</t>
  </si>
  <si>
    <t>dome</t>
  </si>
  <si>
    <t>control</t>
  </si>
  <si>
    <t>pacif</t>
  </si>
  <si>
    <t>offic</t>
  </si>
  <si>
    <t>percentag</t>
  </si>
  <si>
    <t>provid</t>
  </si>
  <si>
    <t>dakota</t>
  </si>
  <si>
    <t>ccc</t>
  </si>
  <si>
    <t>plu</t>
  </si>
  <si>
    <t>-r</t>
  </si>
  <si>
    <t>cotton</t>
  </si>
  <si>
    <t>oppos</t>
  </si>
  <si>
    <t>inflat</t>
  </si>
  <si>
    <t>pari</t>
  </si>
  <si>
    <t>council</t>
  </si>
  <si>
    <t>takeov</t>
  </si>
  <si>
    <t>financi</t>
  </si>
  <si>
    <t>still</t>
  </si>
  <si>
    <t>session</t>
  </si>
  <si>
    <t>coast</t>
  </si>
  <si>
    <t>vancouver</t>
  </si>
  <si>
    <t>life</t>
  </si>
  <si>
    <t>ounces</t>
  </si>
  <si>
    <t>requir</t>
  </si>
  <si>
    <t>commerci</t>
  </si>
  <si>
    <t>brazil</t>
  </si>
  <si>
    <t>oil</t>
  </si>
  <si>
    <t>board</t>
  </si>
  <si>
    <t>dealer</t>
  </si>
  <si>
    <t>intervent</t>
  </si>
  <si>
    <t>sector</t>
  </si>
  <si>
    <t>resourc</t>
  </si>
  <si>
    <t>baker</t>
  </si>
  <si>
    <t>field</t>
  </si>
  <si>
    <t>cpb</t>
  </si>
  <si>
    <t>ibm</t>
  </si>
  <si>
    <t>discontinu</t>
  </si>
  <si>
    <t>consum</t>
  </si>
  <si>
    <t>sell</t>
  </si>
  <si>
    <t>swiss</t>
  </si>
  <si>
    <t>oecd</t>
  </si>
  <si>
    <t>extraordinari</t>
  </si>
  <si>
    <t>full</t>
  </si>
  <si>
    <t>mexico</t>
  </si>
  <si>
    <t>dollar</t>
  </si>
  <si>
    <t>well</t>
  </si>
  <si>
    <t>indonesia</t>
  </si>
  <si>
    <t>monei</t>
  </si>
  <si>
    <t>deficit</t>
  </si>
  <si>
    <t>pact</t>
  </si>
  <si>
    <t>gulf</t>
  </si>
  <si>
    <t>gain</t>
  </si>
  <si>
    <t>harvest</t>
  </si>
  <si>
    <t>borrow</t>
  </si>
  <si>
    <t>cargo</t>
  </si>
  <si>
    <t>talk</t>
  </si>
  <si>
    <t>rain</t>
  </si>
  <si>
    <t>nine</t>
  </si>
  <si>
    <t>eight</t>
  </si>
  <si>
    <t>split</t>
  </si>
  <si>
    <t>avg</t>
  </si>
  <si>
    <t>bolivia</t>
  </si>
  <si>
    <t>draw</t>
  </si>
  <si>
    <t>institut</t>
  </si>
  <si>
    <t>currenc</t>
  </si>
  <si>
    <t>certif</t>
  </si>
  <si>
    <t>adjust</t>
  </si>
  <si>
    <t>spend</t>
  </si>
  <si>
    <t>winter</t>
  </si>
  <si>
    <t>maiz</t>
  </si>
  <si>
    <t>japanes</t>
  </si>
  <si>
    <t>german</t>
  </si>
  <si>
    <t>remain</t>
  </si>
  <si>
    <t>dai</t>
  </si>
  <si>
    <t>rand</t>
  </si>
  <si>
    <t>presid</t>
  </si>
  <si>
    <t>statist</t>
  </si>
  <si>
    <t>share</t>
  </si>
  <si>
    <t>acreag</t>
  </si>
  <si>
    <t>fed</t>
  </si>
  <si>
    <t>respectively</t>
  </si>
  <si>
    <t>guilder</t>
  </si>
  <si>
    <t>pre-tax</t>
  </si>
  <si>
    <t>dec</t>
  </si>
  <si>
    <t>hungari</t>
  </si>
  <si>
    <t>valu</t>
  </si>
  <si>
    <t>servic</t>
  </si>
  <si>
    <t>net</t>
  </si>
  <si>
    <t>base</t>
  </si>
  <si>
    <t>england</t>
  </si>
  <si>
    <t>aid</t>
  </si>
  <si>
    <t>germani</t>
  </si>
  <si>
    <t>band</t>
  </si>
  <si>
    <t>secur</t>
  </si>
  <si>
    <t>--</t>
  </si>
  <si>
    <t>stock</t>
  </si>
  <si>
    <t>dure</t>
  </si>
  <si>
    <t>quarter</t>
  </si>
  <si>
    <t>output</t>
  </si>
  <si>
    <t>deliveri</t>
  </si>
  <si>
    <t>bundesbank</t>
  </si>
  <si>
    <t>execut</t>
  </si>
  <si>
    <t>sterl</t>
  </si>
  <si>
    <t>organ</t>
  </si>
  <si>
    <t>repurchas</t>
  </si>
  <si>
    <t>higher</t>
  </si>
  <si>
    <t>discount</t>
  </si>
  <si>
    <t>manag</t>
  </si>
  <si>
    <t>earli</t>
  </si>
  <si>
    <t>stabil</t>
  </si>
  <si>
    <t>south</t>
  </si>
  <si>
    <t>korea</t>
  </si>
  <si>
    <t>ussr</t>
  </si>
  <si>
    <t>oilse</t>
  </si>
  <si>
    <t>tokyo</t>
  </si>
  <si>
    <t>eep</t>
  </si>
  <si>
    <t>payout</t>
  </si>
  <si>
    <t>take</t>
  </si>
  <si>
    <t>growth</t>
  </si>
  <si>
    <t>hold</t>
  </si>
  <si>
    <t>yield</t>
  </si>
  <si>
    <t>suppli</t>
  </si>
  <si>
    <t>bueno</t>
  </si>
  <si>
    <t>sea</t>
  </si>
  <si>
    <t>assist</t>
  </si>
  <si>
    <t>balanc</t>
  </si>
  <si>
    <t>limit</t>
  </si>
  <si>
    <t>poehl</t>
  </si>
  <si>
    <t>drill</t>
  </si>
  <si>
    <t>commiss</t>
  </si>
  <si>
    <t>move</t>
  </si>
  <si>
    <t>through</t>
  </si>
  <si>
    <t>contain</t>
  </si>
  <si>
    <t>bank</t>
  </si>
  <si>
    <t>loan</t>
  </si>
  <si>
    <t>good</t>
  </si>
  <si>
    <t>tender</t>
  </si>
  <si>
    <t>gener</t>
  </si>
  <si>
    <t>canadian</t>
  </si>
  <si>
    <t>pai</t>
  </si>
  <si>
    <t>bushel</t>
  </si>
  <si>
    <t>stg</t>
  </si>
  <si>
    <t>such</t>
  </si>
  <si>
    <t>cent</t>
  </si>
  <si>
    <t>fourth</t>
  </si>
  <si>
    <t>provision</t>
  </si>
  <si>
    <t>year-on-year</t>
  </si>
  <si>
    <t>pct</t>
  </si>
  <si>
    <t>accord</t>
  </si>
  <si>
    <t>soviet</t>
  </si>
  <si>
    <t>canada</t>
  </si>
  <si>
    <t>soybeans</t>
  </si>
  <si>
    <t>reserv</t>
  </si>
  <si>
    <t>trader</t>
  </si>
  <si>
    <t>shortag</t>
  </si>
  <si>
    <t>japan</t>
  </si>
  <si>
    <t>billion</t>
  </si>
  <si>
    <t>food</t>
  </si>
  <si>
    <t>associ</t>
  </si>
  <si>
    <t>uk</t>
  </si>
  <si>
    <t>decemb</t>
  </si>
  <si>
    <t>futur</t>
  </si>
  <si>
    <t>prefer</t>
  </si>
  <si>
    <t>nv</t>
  </si>
  <si>
    <t>plc</t>
  </si>
  <si>
    <t>quarterli</t>
  </si>
  <si>
    <t>guarante</t>
  </si>
  <si>
    <t>forecast</t>
  </si>
  <si>
    <t>tonn</t>
  </si>
  <si>
    <t>crush</t>
  </si>
  <si>
    <t>start</t>
  </si>
  <si>
    <t>north</t>
  </si>
  <si>
    <t>awb</t>
  </si>
  <si>
    <t>inc</t>
  </si>
  <si>
    <t>ltd</t>
  </si>
  <si>
    <t>deposit</t>
  </si>
  <si>
    <t>term</t>
  </si>
  <si>
    <t>februari</t>
  </si>
  <si>
    <t>rais</t>
  </si>
  <si>
    <t>figur</t>
  </si>
  <si>
    <t>court</t>
  </si>
  <si>
    <t>januari</t>
  </si>
  <si>
    <t>member</t>
  </si>
  <si>
    <t>polici</t>
  </si>
  <si>
    <t>commun</t>
  </si>
  <si>
    <t>rate</t>
  </si>
  <si>
    <t>own</t>
  </si>
  <si>
    <t>system</t>
  </si>
  <si>
    <t>corp</t>
  </si>
  <si>
    <t>issu</t>
  </si>
  <si>
    <t>meet</t>
  </si>
  <si>
    <t>ec</t>
  </si>
  <si>
    <t>monetari</t>
  </si>
  <si>
    <t>acr</t>
  </si>
  <si>
    <t>worker</t>
  </si>
  <si>
    <t>compani</t>
  </si>
  <si>
    <t>january</t>
  </si>
  <si>
    <t>busi</t>
  </si>
  <si>
    <t>econom</t>
  </si>
  <si>
    <t>prices</t>
  </si>
  <si>
    <t>recent</t>
  </si>
  <si>
    <t>earlier</t>
  </si>
  <si>
    <t>close</t>
  </si>
  <si>
    <t>usda</t>
  </si>
  <si>
    <t>budget</t>
  </si>
  <si>
    <t>subsidi</t>
  </si>
  <si>
    <t>due</t>
  </si>
  <si>
    <t>banker</t>
  </si>
  <si>
    <t>work</t>
  </si>
  <si>
    <t>hous</t>
  </si>
  <si>
    <t>further</t>
  </si>
  <si>
    <t>period</t>
  </si>
  <si>
    <t>program</t>
  </si>
  <si>
    <t>averag</t>
  </si>
  <si>
    <t>tax</t>
  </si>
  <si>
    <t>domest</t>
  </si>
  <si>
    <t>purchas</t>
  </si>
  <si>
    <t>firm</t>
  </si>
  <si>
    <t>financ</t>
  </si>
  <si>
    <t>area</t>
  </si>
  <si>
    <t>central</t>
  </si>
  <si>
    <t>payment</t>
  </si>
  <si>
    <t>european</t>
  </si>
  <si>
    <t>tonnes</t>
  </si>
  <si>
    <t>annual</t>
  </si>
  <si>
    <t>todai</t>
  </si>
  <si>
    <t>around</t>
  </si>
  <si>
    <t>revis</t>
  </si>
  <si>
    <t>group</t>
  </si>
  <si>
    <t>feb</t>
  </si>
  <si>
    <t>added</t>
  </si>
  <si>
    <t>administr</t>
  </si>
  <si>
    <t>demand</t>
  </si>
  <si>
    <t>mln</t>
  </si>
  <si>
    <t>economist</t>
  </si>
  <si>
    <t>out</t>
  </si>
  <si>
    <t>ago</t>
  </si>
  <si>
    <t>london</t>
  </si>
  <si>
    <t>sorghum</t>
  </si>
  <si>
    <t>compar</t>
  </si>
  <si>
    <t>mark</t>
  </si>
  <si>
    <t>credit</t>
  </si>
  <si>
    <t>said</t>
  </si>
  <si>
    <t>agricultur</t>
  </si>
  <si>
    <t>export</t>
  </si>
  <si>
    <t>improv</t>
  </si>
  <si>
    <t>produc</t>
  </si>
  <si>
    <t>effect</t>
  </si>
  <si>
    <t>fell</t>
  </si>
  <si>
    <t>franc</t>
  </si>
  <si>
    <t>american</t>
  </si>
  <si>
    <t>chicago</t>
  </si>
  <si>
    <t>february</t>
  </si>
  <si>
    <t>us</t>
  </si>
  <si>
    <t>barlei</t>
  </si>
  <si>
    <t>develop</t>
  </si>
  <si>
    <t>rose</t>
  </si>
  <si>
    <t>crop</t>
  </si>
  <si>
    <t>result</t>
  </si>
  <si>
    <t>chang</t>
  </si>
  <si>
    <t>exchang</t>
  </si>
  <si>
    <t>reduc</t>
  </si>
  <si>
    <t>plant</t>
  </si>
  <si>
    <t>help</t>
  </si>
  <si>
    <t>farmer</t>
  </si>
  <si>
    <t>made</t>
  </si>
  <si>
    <t>co</t>
  </si>
  <si>
    <t>treasuri</t>
  </si>
  <si>
    <t>agre</t>
  </si>
  <si>
    <t>drop</t>
  </si>
  <si>
    <t>oper</t>
  </si>
  <si>
    <t>fund</t>
  </si>
  <si>
    <t>year</t>
  </si>
  <si>
    <t>french</t>
  </si>
  <si>
    <t>target</t>
  </si>
  <si>
    <t>feder</t>
  </si>
  <si>
    <t>contract</t>
  </si>
  <si>
    <t>price</t>
  </si>
  <si>
    <t>foreign</t>
  </si>
  <si>
    <t>bui</t>
  </si>
  <si>
    <t>farm</t>
  </si>
  <si>
    <t>rise</t>
  </si>
  <si>
    <t>debt</t>
  </si>
  <si>
    <t>continu</t>
  </si>
  <si>
    <t>author</t>
  </si>
  <si>
    <t>cost</t>
  </si>
  <si>
    <t>now</t>
  </si>
  <si>
    <t>cut</t>
  </si>
  <si>
    <t>invest</t>
  </si>
  <si>
    <t>west</t>
  </si>
  <si>
    <t>show</t>
  </si>
  <si>
    <t>bill</t>
  </si>
  <si>
    <t>intern</t>
  </si>
  <si>
    <t>minist</t>
  </si>
  <si>
    <t>depart</t>
  </si>
  <si>
    <t>agreement</t>
  </si>
  <si>
    <t>product</t>
  </si>
  <si>
    <t>propos</t>
  </si>
  <si>
    <t>union</t>
  </si>
  <si>
    <t>previou</t>
  </si>
  <si>
    <t>washington</t>
  </si>
  <si>
    <t>offer</t>
  </si>
  <si>
    <t>march</t>
  </si>
  <si>
    <t>level</t>
  </si>
  <si>
    <t>three</t>
  </si>
  <si>
    <t>support</t>
  </si>
  <si>
    <t>china</t>
  </si>
  <si>
    <t>spokesman</t>
  </si>
  <si>
    <t>season</t>
  </si>
  <si>
    <t>york</t>
  </si>
  <si>
    <t>note</t>
  </si>
  <si>
    <t>record</t>
  </si>
  <si>
    <t>week</t>
  </si>
  <si>
    <t>market</t>
  </si>
  <si>
    <t>capit</t>
  </si>
  <si>
    <t>approv</t>
  </si>
  <si>
    <t>asset</t>
  </si>
  <si>
    <t>fall</t>
  </si>
  <si>
    <t>per</t>
  </si>
  <si>
    <t>govern</t>
  </si>
  <si>
    <t>import</t>
  </si>
  <si>
    <t>blah</t>
  </si>
  <si>
    <t>time</t>
  </si>
  <si>
    <t>declin</t>
  </si>
  <si>
    <t>industri</t>
  </si>
  <si>
    <t>major</t>
  </si>
  <si>
    <t>shipment</t>
  </si>
  <si>
    <t>estim</t>
  </si>
  <si>
    <t>last</t>
  </si>
  <si>
    <t>current</t>
  </si>
  <si>
    <t>nation</t>
  </si>
  <si>
    <t>commod</t>
  </si>
  <si>
    <t>state</t>
  </si>
  <si>
    <t>under</t>
  </si>
  <si>
    <t>sale</t>
  </si>
  <si>
    <t>make</t>
  </si>
  <si>
    <t>dlrs</t>
  </si>
  <si>
    <t>unit</t>
  </si>
  <si>
    <t>first</t>
  </si>
  <si>
    <t>world</t>
  </si>
  <si>
    <t>against</t>
  </si>
  <si>
    <t>offici</t>
  </si>
  <si>
    <t>countri</t>
  </si>
  <si>
    <t>between</t>
  </si>
  <si>
    <t>cash</t>
  </si>
  <si>
    <t>sourc</t>
  </si>
  <si>
    <t>set</t>
  </si>
  <si>
    <t>lower</t>
  </si>
  <si>
    <t>new</t>
  </si>
  <si>
    <t>report</t>
  </si>
  <si>
    <t>plan</t>
  </si>
  <si>
    <t>told</t>
  </si>
  <si>
    <t>increas</t>
  </si>
  <si>
    <t>expect</t>
  </si>
  <si>
    <t>down</t>
  </si>
  <si>
    <t>total</t>
  </si>
  <si>
    <t>more</t>
  </si>
  <si>
    <t>includ</t>
  </si>
  <si>
    <t>april</t>
  </si>
  <si>
    <t>up</t>
  </si>
  <si>
    <t>five</t>
  </si>
  <si>
    <t>two</t>
  </si>
  <si>
    <t>analyst</t>
  </si>
  <si>
    <t>end</t>
  </si>
  <si>
    <t>month</t>
  </si>
  <si>
    <t>over</t>
  </si>
  <si>
    <t>on</t>
  </si>
  <si>
    <t>unchang</t>
  </si>
  <si>
    <t>banks</t>
  </si>
  <si>
    <t>ashland</t>
  </si>
  <si>
    <t>westlb</t>
  </si>
  <si>
    <t>second</t>
  </si>
  <si>
    <t>here</t>
  </si>
  <si>
    <t>miti</t>
  </si>
  <si>
    <t>cpc</t>
  </si>
  <si>
    <t>follow</t>
  </si>
  <si>
    <t>cover</t>
  </si>
  <si>
    <t>oils</t>
  </si>
  <si>
    <t>line</t>
  </si>
  <si>
    <t>leader</t>
  </si>
  <si>
    <t>texaco</t>
  </si>
  <si>
    <t>kerna</t>
  </si>
  <si>
    <t>six-year</t>
  </si>
  <si>
    <t>religi</t>
  </si>
  <si>
    <t>dinar</t>
  </si>
  <si>
    <t>purol</t>
  </si>
  <si>
    <t>shopuld</t>
  </si>
  <si>
    <t>zeid</t>
  </si>
  <si>
    <t>jen</t>
  </si>
  <si>
    <t>erbamont</t>
  </si>
  <si>
    <t>grower-lead</t>
  </si>
  <si>
    <t>jet</t>
  </si>
  <si>
    <t>arthur</t>
  </si>
  <si>
    <t>mitsubishi</t>
  </si>
  <si>
    <t>answer</t>
  </si>
  <si>
    <t>creditworthiness</t>
  </si>
  <si>
    <t>payments</t>
  </si>
  <si>
    <t>kuroda</t>
  </si>
  <si>
    <t>half-heart</t>
  </si>
  <si>
    <t>resili</t>
  </si>
  <si>
    <t>****rio</t>
  </si>
  <si>
    <t>overtli</t>
  </si>
  <si>
    <t>globally</t>
  </si>
  <si>
    <t>francais</t>
  </si>
  <si>
    <t>relief</t>
  </si>
  <si>
    <t>committee-pass</t>
  </si>
  <si>
    <t>elabor</t>
  </si>
  <si>
    <t>commemor</t>
  </si>
  <si>
    <t>inefficient</t>
  </si>
  <si>
    <t>timet</t>
  </si>
  <si>
    <t>times</t>
  </si>
  <si>
    <t>timex</t>
  </si>
  <si>
    <t>jacqu</t>
  </si>
  <si>
    <t>watanab</t>
  </si>
  <si>
    <t>stenholm</t>
  </si>
  <si>
    <t>sympathis</t>
  </si>
  <si>
    <t>inabl</t>
  </si>
  <si>
    <t>melbourne</t>
  </si>
  <si>
    <t>rectifi</t>
  </si>
  <si>
    <t>discrimin</t>
  </si>
  <si>
    <t>vagu</t>
  </si>
  <si>
    <t>esso</t>
  </si>
  <si>
    <t>snowbal</t>
  </si>
  <si>
    <t>safeguard</t>
  </si>
  <si>
    <t>isao</t>
  </si>
  <si>
    <t>este</t>
  </si>
  <si>
    <t>reliev</t>
  </si>
  <si>
    <t>hmdy</t>
  </si>
  <si>
    <t>sampl</t>
  </si>
  <si>
    <t>basin</t>
  </si>
  <si>
    <t>muda</t>
  </si>
  <si>
    <t>basis</t>
  </si>
  <si>
    <t>consumption</t>
  </si>
  <si>
    <t>springearli</t>
  </si>
  <si>
    <t>five-and-a-half</t>
  </si>
  <si>
    <t>cane-grow</t>
  </si>
  <si>
    <t>estimated</t>
  </si>
  <si>
    <t>basic</t>
  </si>
  <si>
    <t>civilian</t>
  </si>
  <si>
    <t>jan</t>
  </si>
  <si>
    <t>derived</t>
  </si>
  <si>
    <t>jam</t>
  </si>
  <si>
    <t>fathers</t>
  </si>
  <si>
    <t>overtim</t>
  </si>
  <si>
    <t>categoris</t>
  </si>
  <si>
    <t>unrest</t>
  </si>
  <si>
    <t>weather-damag</t>
  </si>
  <si>
    <t>counter-balanc</t>
  </si>
  <si>
    <t>adviser</t>
  </si>
  <si>
    <t>resist</t>
  </si>
  <si>
    <t>vaal</t>
  </si>
  <si>
    <t>chittagong</t>
  </si>
  <si>
    <t>much</t>
  </si>
  <si>
    <t>entitl</t>
  </si>
  <si>
    <t>high-fructos</t>
  </si>
  <si>
    <t>entiti</t>
  </si>
  <si>
    <t>reliabl</t>
  </si>
  <si>
    <t>column</t>
  </si>
  <si>
    <t>fewer</t>
  </si>
  <si>
    <t>cominco</t>
  </si>
  <si>
    <t>avila</t>
  </si>
  <si>
    <t>julyseptemb</t>
  </si>
  <si>
    <t>update</t>
  </si>
  <si>
    <t>glickman</t>
  </si>
  <si>
    <t>twin</t>
  </si>
  <si>
    <t>possible</t>
  </si>
  <si>
    <t>jurisdict</t>
  </si>
  <si>
    <t>adedeji</t>
  </si>
  <si>
    <t>immens</t>
  </si>
  <si>
    <t>reached</t>
  </si>
  <si>
    <t>implic</t>
  </si>
  <si>
    <t>sympathet</t>
  </si>
  <si>
    <t>estimates</t>
  </si>
  <si>
    <t>which</t>
  </si>
  <si>
    <t>dominiqu</t>
  </si>
  <si>
    <t>royal</t>
  </si>
  <si>
    <t>beatty</t>
  </si>
  <si>
    <t>beefveal</t>
  </si>
  <si>
    <t>authoris</t>
  </si>
  <si>
    <t>authorit</t>
  </si>
  <si>
    <t>unattract</t>
  </si>
  <si>
    <t>resumpt</t>
  </si>
  <si>
    <t>ortner</t>
  </si>
  <si>
    <t>write-off</t>
  </si>
  <si>
    <t>upturn</t>
  </si>
  <si>
    <t>two-dai</t>
  </si>
  <si>
    <t>spanish</t>
  </si>
  <si>
    <t>job</t>
  </si>
  <si>
    <t>photocopiers</t>
  </si>
  <si>
    <t>resign</t>
  </si>
  <si>
    <t>dominion</t>
  </si>
  <si>
    <t>hamburger</t>
  </si>
  <si>
    <t>explicitli</t>
  </si>
  <si>
    <t>jnj</t>
  </si>
  <si>
    <t>cost-cut</t>
  </si>
  <si>
    <t>uniforms</t>
  </si>
  <si>
    <t>pick-up</t>
  </si>
  <si>
    <t>embark</t>
  </si>
  <si>
    <t>assistance</t>
  </si>
  <si>
    <t>previs</t>
  </si>
  <si>
    <t>joy</t>
  </si>
  <si>
    <t>residu</t>
  </si>
  <si>
    <t>counties</t>
  </si>
  <si>
    <t>thought</t>
  </si>
  <si>
    <t>discriminatori</t>
  </si>
  <si>
    <t>space</t>
  </si>
  <si>
    <t>domestically-produc</t>
  </si>
  <si>
    <t>outturn</t>
  </si>
  <si>
    <t>joe</t>
  </si>
  <si>
    <t>quarter-end</t>
  </si>
  <si>
    <t>jon</t>
  </si>
  <si>
    <t>analysi</t>
  </si>
  <si>
    <t>construction</t>
  </si>
  <si>
    <t>stephan</t>
  </si>
  <si>
    <t>three-quart</t>
  </si>
  <si>
    <t>techniqu</t>
  </si>
  <si>
    <t>msett</t>
  </si>
  <si>
    <t>oil-import</t>
  </si>
  <si>
    <t>full-tim</t>
  </si>
  <si>
    <t>jpn</t>
  </si>
  <si>
    <t>manufacturing</t>
  </si>
  <si>
    <t>palestinian</t>
  </si>
  <si>
    <t>now-collaps</t>
  </si>
  <si>
    <t>spain</t>
  </si>
  <si>
    <t>kidokoro</t>
  </si>
  <si>
    <t>jim</t>
  </si>
  <si>
    <t>industrial-agricultur</t>
  </si>
  <si>
    <t>dessic</t>
  </si>
  <si>
    <t>mull</t>
  </si>
  <si>
    <t>jilin</t>
  </si>
  <si>
    <t>us-bas</t>
  </si>
  <si>
    <t>sovietchines</t>
  </si>
  <si>
    <t>plaines</t>
  </si>
  <si>
    <t>poloron</t>
  </si>
  <si>
    <t>jacob</t>
  </si>
  <si>
    <t>denials</t>
  </si>
  <si>
    <t>policymak</t>
  </si>
  <si>
    <t>us-produc</t>
  </si>
  <si>
    <t>harvesting</t>
  </si>
  <si>
    <t>reluctantli</t>
  </si>
  <si>
    <t>hubei</t>
  </si>
  <si>
    <t>refiner-buyers</t>
  </si>
  <si>
    <t>one-dai</t>
  </si>
  <si>
    <t>chirac</t>
  </si>
  <si>
    <t>moroni</t>
  </si>
  <si>
    <t>uneconomic</t>
  </si>
  <si>
    <t>pointgold</t>
  </si>
  <si>
    <t>while</t>
  </si>
  <si>
    <t>puree</t>
  </si>
  <si>
    <t>basss</t>
  </si>
  <si>
    <t>drum</t>
  </si>
  <si>
    <t>stephen</t>
  </si>
  <si>
    <t>drug</t>
  </si>
  <si>
    <t>aviat</t>
  </si>
  <si>
    <t>avian</t>
  </si>
  <si>
    <t>indian</t>
  </si>
  <si>
    <t>instrument</t>
  </si>
  <si>
    <t>dinka</t>
  </si>
  <si>
    <t>puchas</t>
  </si>
  <si>
    <t>fought</t>
  </si>
  <si>
    <t>advisor</t>
  </si>
  <si>
    <t>barretto</t>
  </si>
  <si>
    <t>advance</t>
  </si>
  <si>
    <t>yaounde</t>
  </si>
  <si>
    <t>price-fix</t>
  </si>
  <si>
    <t>wilcox</t>
  </si>
  <si>
    <t>elliott</t>
  </si>
  <si>
    <t>although</t>
  </si>
  <si>
    <t>suleiman</t>
  </si>
  <si>
    <t>irna</t>
  </si>
  <si>
    <t>iso</t>
  </si>
  <si>
    <t>long-tim</t>
  </si>
  <si>
    <t>advantag</t>
  </si>
  <si>
    <t>warren</t>
  </si>
  <si>
    <t>prev</t>
  </si>
  <si>
    <t>loaded</t>
  </si>
  <si>
    <t>machineri</t>
  </si>
  <si>
    <t>itc</t>
  </si>
  <si>
    <t>itd</t>
  </si>
  <si>
    <t>advocate</t>
  </si>
  <si>
    <t>prei</t>
  </si>
  <si>
    <t>estiamt</t>
  </si>
  <si>
    <t>annnounc</t>
  </si>
  <si>
    <t>abolish</t>
  </si>
  <si>
    <t>andor</t>
  </si>
  <si>
    <t>pref</t>
  </si>
  <si>
    <t>machinery</t>
  </si>
  <si>
    <t>press</t>
  </si>
  <si>
    <t>minimum</t>
  </si>
  <si>
    <t>hasnt</t>
  </si>
  <si>
    <t>iron</t>
  </si>
  <si>
    <t>steyr</t>
  </si>
  <si>
    <t>iwc</t>
  </si>
  <si>
    <t>contrari</t>
  </si>
  <si>
    <t>bancroft</t>
  </si>
  <si>
    <t>reuter</t>
  </si>
  <si>
    <t>dissip</t>
  </si>
  <si>
    <t>metabolism</t>
  </si>
  <si>
    <t>contrary</t>
  </si>
  <si>
    <t>stalon</t>
  </si>
  <si>
    <t>dissid</t>
  </si>
  <si>
    <t>oppon</t>
  </si>
  <si>
    <t>preval</t>
  </si>
  <si>
    <t>michigan</t>
  </si>
  <si>
    <t>youcef</t>
  </si>
  <si>
    <t>droughts</t>
  </si>
  <si>
    <t>paringa</t>
  </si>
  <si>
    <t>unwilling</t>
  </si>
  <si>
    <t>whinnei</t>
  </si>
  <si>
    <t>friends</t>
  </si>
  <si>
    <t>rescued</t>
  </si>
  <si>
    <t>jimat</t>
  </si>
  <si>
    <t>marshal</t>
  </si>
  <si>
    <t>sign-up</t>
  </si>
  <si>
    <t>mute</t>
  </si>
  <si>
    <t>railwai</t>
  </si>
  <si>
    <t>jakarta:</t>
  </si>
  <si>
    <t>chemic</t>
  </si>
  <si>
    <t>spare</t>
  </si>
  <si>
    <t>chemie</t>
  </si>
  <si>
    <t>payabl</t>
  </si>
  <si>
    <t>spark</t>
  </si>
  <si>
    <t>rumor</t>
  </si>
  <si>
    <t>shellpost</t>
  </si>
  <si>
    <t>ipe</t>
  </si>
  <si>
    <t>unlikely</t>
  </si>
  <si>
    <t>asbesto</t>
  </si>
  <si>
    <t>uncompetit</t>
  </si>
  <si>
    <t>vari</t>
  </si>
  <si>
    <t>irv</t>
  </si>
  <si>
    <t>gralewicz</t>
  </si>
  <si>
    <t>lakes</t>
  </si>
  <si>
    <t>jorio</t>
  </si>
  <si>
    <t>iri</t>
  </si>
  <si>
    <t>take-up</t>
  </si>
  <si>
    <t>intiti</t>
  </si>
  <si>
    <t>disclosur</t>
  </si>
  <si>
    <t>vast</t>
  </si>
  <si>
    <t>isa</t>
  </si>
  <si>
    <t>ouvrier</t>
  </si>
  <si>
    <t>beneath</t>
  </si>
  <si>
    <t>semi-annu</t>
  </si>
  <si>
    <t>retrain</t>
  </si>
  <si>
    <t>walnut</t>
  </si>
  <si>
    <t>gloomi</t>
  </si>
  <si>
    <t>deregul</t>
  </si>
  <si>
    <t>irc</t>
  </si>
  <si>
    <t>investig</t>
  </si>
  <si>
    <t>magangu</t>
  </si>
  <si>
    <t>executives</t>
  </si>
  <si>
    <t>giant</t>
  </si>
  <si>
    <t>gloomy</t>
  </si>
  <si>
    <t>camden</t>
  </si>
  <si>
    <t>zero</t>
  </si>
  <si>
    <t>working</t>
  </si>
  <si>
    <t>pravda</t>
  </si>
  <si>
    <t>blinch</t>
  </si>
  <si>
    <t>rotterdam</t>
  </si>
  <si>
    <t>lipton</t>
  </si>
  <si>
    <t>lpfa</t>
  </si>
  <si>
    <t>cenepa</t>
  </si>
  <si>
    <t>matters</t>
  </si>
  <si>
    <t>placement</t>
  </si>
  <si>
    <t>kerin</t>
  </si>
  <si>
    <t>november-october</t>
  </si>
  <si>
    <t>western-styl</t>
  </si>
  <si>
    <t>backward</t>
  </si>
  <si>
    <t>interbank</t>
  </si>
  <si>
    <t>catarina</t>
  </si>
  <si>
    <t>mid-decemb</t>
  </si>
  <si>
    <t>mir-hossein</t>
  </si>
  <si>
    <t>resolut</t>
  </si>
  <si>
    <t>prod</t>
  </si>
  <si>
    <t>prov</t>
  </si>
  <si>
    <t>bottomless</t>
  </si>
  <si>
    <t>drag</t>
  </si>
  <si>
    <t>prop</t>
  </si>
  <si>
    <t>umuarama</t>
  </si>
  <si>
    <t>dram</t>
  </si>
  <si>
    <t>verbal</t>
  </si>
  <si>
    <t>remind</t>
  </si>
  <si>
    <t>state-oil</t>
  </si>
  <si>
    <t>decaffein</t>
  </si>
  <si>
    <t>brother</t>
  </si>
  <si>
    <t>rockwell</t>
  </si>
  <si>
    <t>restrictions</t>
  </si>
  <si>
    <t>director-gener</t>
  </si>
  <si>
    <t>puertollano</t>
  </si>
  <si>
    <t>re-estim</t>
  </si>
  <si>
    <t>patent</t>
  </si>
  <si>
    <t>batam</t>
  </si>
  <si>
    <t>tractebel</t>
  </si>
  <si>
    <t>contrast</t>
  </si>
  <si>
    <t>westbank</t>
  </si>
  <si>
    <t>contractionari</t>
  </si>
  <si>
    <t>surf</t>
  </si>
  <si>
    <t>drew</t>
  </si>
  <si>
    <t>surg</t>
  </si>
  <si>
    <t>sure</t>
  </si>
  <si>
    <t>outsiz</t>
  </si>
  <si>
    <t>keersmaek</t>
  </si>
  <si>
    <t>vanuatu</t>
  </si>
  <si>
    <t>remitt</t>
  </si>
  <si>
    <t>wants</t>
  </si>
  <si>
    <t>dissolut</t>
  </si>
  <si>
    <t>hearing</t>
  </si>
  <si>
    <t>outsid</t>
  </si>
  <si>
    <t>interlak</t>
  </si>
  <si>
    <t>confidentiality</t>
  </si>
  <si>
    <t>pursu</t>
  </si>
  <si>
    <t>determin</t>
  </si>
  <si>
    <t>golden</t>
  </si>
  <si>
    <t>bogota</t>
  </si>
  <si>
    <t>cherrin</t>
  </si>
  <si>
    <t>raymond</t>
  </si>
  <si>
    <t>ming-yi</t>
  </si>
  <si>
    <t>glass</t>
  </si>
  <si>
    <t>unlik</t>
  </si>
  <si>
    <t>finding</t>
  </si>
  <si>
    <t>resumed</t>
  </si>
  <si>
    <t>carlisl</t>
  </si>
  <si>
    <t>certificates</t>
  </si>
  <si>
    <t>outstand</t>
  </si>
  <si>
    <t>wheatsugar</t>
  </si>
  <si>
    <t>century</t>
  </si>
  <si>
    <t>addition</t>
  </si>
  <si>
    <t>stablised</t>
  </si>
  <si>
    <t>higherit</t>
  </si>
  <si>
    <t>stalks</t>
  </si>
  <si>
    <t>enacted</t>
  </si>
  <si>
    <t>weights</t>
  </si>
  <si>
    <t>purus</t>
  </si>
  <si>
    <t>seoul</t>
  </si>
  <si>
    <t>centuri</t>
  </si>
  <si>
    <t>pillar</t>
  </si>
  <si>
    <t>reconstruction</t>
  </si>
  <si>
    <t>kim</t>
  </si>
  <si>
    <t>abattoir</t>
  </si>
  <si>
    <t>waiv</t>
  </si>
  <si>
    <t>wait</t>
  </si>
  <si>
    <t>seamless</t>
  </si>
  <si>
    <t>stance</t>
  </si>
  <si>
    <t>black</t>
  </si>
  <si>
    <t>limits</t>
  </si>
  <si>
    <t>ores</t>
  </si>
  <si>
    <t>perfor</t>
  </si>
  <si>
    <t>duesseldorf</t>
  </si>
  <si>
    <t>discoveri</t>
  </si>
  <si>
    <t>vulnerable</t>
  </si>
  <si>
    <t>lobbies</t>
  </si>
  <si>
    <t>jeopardi</t>
  </si>
  <si>
    <t>comment:</t>
  </si>
  <si>
    <t>impress</t>
  </si>
  <si>
    <t>discovery</t>
  </si>
  <si>
    <t>middai</t>
  </si>
  <si>
    <t>boca</t>
  </si>
  <si>
    <t>lichtenstein</t>
  </si>
  <si>
    <t>well-insul</t>
  </si>
  <si>
    <t>disappointing</t>
  </si>
  <si>
    <t>goldkist</t>
  </si>
  <si>
    <t>nikiforuk</t>
  </si>
  <si>
    <t>midday</t>
  </si>
  <si>
    <t>wage</t>
  </si>
  <si>
    <t>restructuring</t>
  </si>
  <si>
    <t>unneccessarili</t>
  </si>
  <si>
    <t>hungary</t>
  </si>
  <si>
    <t>khj</t>
  </si>
  <si>
    <t>sunk</t>
  </si>
  <si>
    <t>disposit</t>
  </si>
  <si>
    <t>erst</t>
  </si>
  <si>
    <t>half-heartedly</t>
  </si>
  <si>
    <t>boat</t>
  </si>
  <si>
    <t>senegal</t>
  </si>
  <si>
    <t>dudlei</t>
  </si>
  <si>
    <t>dissatisfaction</t>
  </si>
  <si>
    <t>guillaum</t>
  </si>
  <si>
    <t>encount</t>
  </si>
  <si>
    <t>stands</t>
  </si>
  <si>
    <t>nothing</t>
  </si>
  <si>
    <t>construct</t>
  </si>
  <si>
    <t>comments</t>
  </si>
  <si>
    <t>ourselv</t>
  </si>
  <si>
    <t>body</t>
  </si>
  <si>
    <t>haggard</t>
  </si>
  <si>
    <t>eskimo</t>
  </si>
  <si>
    <t>cleveland</t>
  </si>
  <si>
    <t>kei</t>
  </si>
  <si>
    <t>gympie</t>
  </si>
  <si>
    <t>rocket</t>
  </si>
  <si>
    <t>kep</t>
  </si>
  <si>
    <t>walt</t>
  </si>
  <si>
    <t>eager</t>
  </si>
  <si>
    <t>bode</t>
  </si>
  <si>
    <t>bodi</t>
  </si>
  <si>
    <t>wale</t>
  </si>
  <si>
    <t>cove</t>
  </si>
  <si>
    <t>volkmer</t>
  </si>
  <si>
    <t>disclosed</t>
  </si>
  <si>
    <t>meetings</t>
  </si>
  <si>
    <t>walk</t>
  </si>
  <si>
    <t>wall</t>
  </si>
  <si>
    <t>furthermor</t>
  </si>
  <si>
    <t>lumpur</t>
  </si>
  <si>
    <t>ultim</t>
  </si>
  <si>
    <t>sul:</t>
  </si>
  <si>
    <t>organization</t>
  </si>
  <si>
    <t>mantha</t>
  </si>
  <si>
    <t>wake</t>
  </si>
  <si>
    <t>follows:</t>
  </si>
  <si>
    <t>barclai</t>
  </si>
  <si>
    <t>telecommun</t>
  </si>
  <si>
    <t>erod</t>
  </si>
  <si>
    <t>thatcher</t>
  </si>
  <si>
    <t>audit</t>
  </si>
  <si>
    <t>ludicr</t>
  </si>
  <si>
    <t>eros</t>
  </si>
  <si>
    <t>amendments</t>
  </si>
  <si>
    <t>six-nat</t>
  </si>
  <si>
    <t>calorie-consci</t>
  </si>
  <si>
    <t>suit</t>
  </si>
  <si>
    <t>savers</t>
  </si>
  <si>
    <t>hemlo</t>
  </si>
  <si>
    <t>dharyono</t>
  </si>
  <si>
    <t>malhotra</t>
  </si>
  <si>
    <t>chesebrough</t>
  </si>
  <si>
    <t>unnam</t>
  </si>
  <si>
    <t>confirmed</t>
  </si>
  <si>
    <t>funer</t>
  </si>
  <si>
    <t>jukwey</t>
  </si>
  <si>
    <t>deliver</t>
  </si>
  <si>
    <t>gramm-rudman</t>
  </si>
  <si>
    <t>themselv</t>
  </si>
  <si>
    <t>tadashi</t>
  </si>
  <si>
    <t>meston</t>
  </si>
  <si>
    <t>exceeded</t>
  </si>
  <si>
    <t>tripoli</t>
  </si>
  <si>
    <t>erik</t>
  </si>
  <si>
    <t>funds</t>
  </si>
  <si>
    <t>canakkal</t>
  </si>
  <si>
    <t>erie</t>
  </si>
  <si>
    <t>eric</t>
  </si>
  <si>
    <t>quibbl</t>
  </si>
  <si>
    <t>moslem</t>
  </si>
  <si>
    <t>yergin</t>
  </si>
  <si>
    <t>constraint</t>
  </si>
  <si>
    <t>showdown</t>
  </si>
  <si>
    <t>viabl</t>
  </si>
  <si>
    <t>chao-ming</t>
  </si>
  <si>
    <t>hawaiian</t>
  </si>
  <si>
    <t>non-petroleum</t>
  </si>
  <si>
    <t>usual</t>
  </si>
  <si>
    <t>larger</t>
  </si>
  <si>
    <t>stern</t>
  </si>
  <si>
    <t>petrobra</t>
  </si>
  <si>
    <t>within</t>
  </si>
  <si>
    <t>securitis</t>
  </si>
  <si>
    <t>incomprehens</t>
  </si>
  <si>
    <t>mainten</t>
  </si>
  <si>
    <t>lunday-thagard</t>
  </si>
  <si>
    <t>equity</t>
  </si>
  <si>
    <t>surpluses</t>
  </si>
  <si>
    <t>occupi</t>
  </si>
  <si>
    <t>atlanta</t>
  </si>
  <si>
    <t>meixian</t>
  </si>
  <si>
    <t>instruct</t>
  </si>
  <si>
    <t>results</t>
  </si>
  <si>
    <t>gather</t>
  </si>
  <si>
    <t>buoy-load</t>
  </si>
  <si>
    <t>arctic</t>
  </si>
  <si>
    <t>doubl</t>
  </si>
  <si>
    <t>november</t>
  </si>
  <si>
    <t>appropriate</t>
  </si>
  <si>
    <t>schenectady</t>
  </si>
  <si>
    <t>dalla</t>
  </si>
  <si>
    <t>doubt</t>
  </si>
  <si>
    <t>controlled</t>
  </si>
  <si>
    <t>offering</t>
  </si>
  <si>
    <t>senat</t>
  </si>
  <si>
    <t>rental</t>
  </si>
  <si>
    <t>league</t>
  </si>
  <si>
    <t>brokerag</t>
  </si>
  <si>
    <t>sucr</t>
  </si>
  <si>
    <t>danforth</t>
  </si>
  <si>
    <t>conclud</t>
  </si>
  <si>
    <t>wehler</t>
  </si>
  <si>
    <t>faulter</t>
  </si>
  <si>
    <t>conclus</t>
  </si>
  <si>
    <t>equivalent</t>
  </si>
  <si>
    <t>sagawa</t>
  </si>
  <si>
    <t>swept</t>
  </si>
  <si>
    <t>steve</t>
  </si>
  <si>
    <t>baron</t>
  </si>
  <si>
    <t>m-b</t>
  </si>
  <si>
    <t>m-a</t>
  </si>
  <si>
    <t>indifferent</t>
  </si>
  <si>
    <t>giants</t>
  </si>
  <si>
    <t>sufac</t>
  </si>
  <si>
    <t>dismantl</t>
  </si>
  <si>
    <t>rentco</t>
  </si>
  <si>
    <t>iraq</t>
  </si>
  <si>
    <t>break-up</t>
  </si>
  <si>
    <t>looser</t>
  </si>
  <si>
    <t>equiti</t>
  </si>
  <si>
    <t>loosen</t>
  </si>
  <si>
    <t>psbr</t>
  </si>
  <si>
    <t>abdul-aziz</t>
  </si>
  <si>
    <t>iredale</t>
  </si>
  <si>
    <t>budyka</t>
  </si>
  <si>
    <t>fight</t>
  </si>
  <si>
    <t>redeem</t>
  </si>
  <si>
    <t>wellesley</t>
  </si>
  <si>
    <t>wayn</t>
  </si>
  <si>
    <t>occurs</t>
  </si>
  <si>
    <t>tucsonm</t>
  </si>
  <si>
    <t>showed</t>
  </si>
  <si>
    <t>intervened</t>
  </si>
  <si>
    <t>depreciation</t>
  </si>
  <si>
    <t>sartaj</t>
  </si>
  <si>
    <t>erad</t>
  </si>
  <si>
    <t>enorm</t>
  </si>
  <si>
    <t>opportunities</t>
  </si>
  <si>
    <t>chilean</t>
  </si>
  <si>
    <t>turn</t>
  </si>
  <si>
    <t>court-ord</t>
  </si>
  <si>
    <t>questioned</t>
  </si>
  <si>
    <t>erba</t>
  </si>
  <si>
    <t>builder</t>
  </si>
  <si>
    <t>upheld</t>
  </si>
  <si>
    <t>go-slow</t>
  </si>
  <si>
    <t>shower</t>
  </si>
  <si>
    <t>ina-naftaplin</t>
  </si>
  <si>
    <t>princip</t>
  </si>
  <si>
    <t>ways</t>
  </si>
  <si>
    <t>born</t>
  </si>
  <si>
    <t>alexand</t>
  </si>
  <si>
    <t>plasticmak</t>
  </si>
  <si>
    <t>bore</t>
  </si>
  <si>
    <t>northwest</t>
  </si>
  <si>
    <t>borg</t>
  </si>
  <si>
    <t>cultiv</t>
  </si>
  <si>
    <t>branpollard</t>
  </si>
  <si>
    <t>consequently</t>
  </si>
  <si>
    <t>gannet</t>
  </si>
  <si>
    <t>figure</t>
  </si>
  <si>
    <t>cenergy</t>
  </si>
  <si>
    <t>jwc</t>
  </si>
  <si>
    <t>microchip</t>
  </si>
  <si>
    <t>byron</t>
  </si>
  <si>
    <t>erect</t>
  </si>
  <si>
    <t>cenergi</t>
  </si>
  <si>
    <t>jul</t>
  </si>
  <si>
    <t>predicted</t>
  </si>
  <si>
    <t>jun</t>
  </si>
  <si>
    <t>seller</t>
  </si>
  <si>
    <t>april-jun</t>
  </si>
  <si>
    <t>half-hour</t>
  </si>
  <si>
    <t>zero-rated</t>
  </si>
  <si>
    <t>salad</t>
  </si>
  <si>
    <t>firebal</t>
  </si>
  <si>
    <t>both</t>
  </si>
  <si>
    <t>marchapril</t>
  </si>
  <si>
    <t>deadlin</t>
  </si>
  <si>
    <t>solomons</t>
  </si>
  <si>
    <t>vongarlem</t>
  </si>
  <si>
    <t>non-icco</t>
  </si>
  <si>
    <t>timing</t>
  </si>
  <si>
    <t>properli</t>
  </si>
  <si>
    <t>association</t>
  </si>
  <si>
    <t>labels</t>
  </si>
  <si>
    <t>fixed-term</t>
  </si>
  <si>
    <t>protecionist</t>
  </si>
  <si>
    <t>habitat</t>
  </si>
  <si>
    <t>preempt</t>
  </si>
  <si>
    <t>henan</t>
  </si>
  <si>
    <t>ia-so</t>
  </si>
  <si>
    <t>custer</t>
  </si>
  <si>
    <t>zimbabw</t>
  </si>
  <si>
    <t>wedndsday</t>
  </si>
  <si>
    <t>schillings</t>
  </si>
  <si>
    <t>brace</t>
  </si>
  <si>
    <t>sailed</t>
  </si>
  <si>
    <t>usussr</t>
  </si>
  <si>
    <t>accent</t>
  </si>
  <si>
    <t>severe</t>
  </si>
  <si>
    <t>portugues</t>
  </si>
  <si>
    <t>popularity</t>
  </si>
  <si>
    <t>crucial</t>
  </si>
  <si>
    <t>descent</t>
  </si>
  <si>
    <t>distort</t>
  </si>
  <si>
    <t>articl</t>
  </si>
  <si>
    <t>tight</t>
  </si>
  <si>
    <t>nashashibi</t>
  </si>
  <si>
    <t>bases</t>
  </si>
  <si>
    <t>hopper</t>
  </si>
  <si>
    <t>februri</t>
  </si>
  <si>
    <t>pigmeat</t>
  </si>
  <si>
    <t>overtur</t>
  </si>
  <si>
    <t>sales</t>
  </si>
  <si>
    <t>expectations</t>
  </si>
  <si>
    <t>saleh</t>
  </si>
  <si>
    <t>salem</t>
  </si>
  <si>
    <t>kirkland</t>
  </si>
  <si>
    <t>kai</t>
  </si>
  <si>
    <t>kab</t>
  </si>
  <si>
    <t>ward</t>
  </si>
  <si>
    <t>reynolds</t>
  </si>
  <si>
    <t>was:</t>
  </si>
  <si>
    <t>wang</t>
  </si>
  <si>
    <t>wane</t>
  </si>
  <si>
    <t>tinker</t>
  </si>
  <si>
    <t>usurp</t>
  </si>
  <si>
    <t>latter</t>
  </si>
  <si>
    <t>boston</t>
  </si>
  <si>
    <t>length</t>
  </si>
  <si>
    <t>want</t>
  </si>
  <si>
    <t>wholli</t>
  </si>
  <si>
    <t>steal</t>
  </si>
  <si>
    <t>crisi</t>
  </si>
  <si>
    <t>access</t>
  </si>
  <si>
    <t>damag</t>
  </si>
  <si>
    <t>fluctuations</t>
  </si>
  <si>
    <t>pullout</t>
  </si>
  <si>
    <t>stun</t>
  </si>
  <si>
    <t>brand</t>
  </si>
  <si>
    <t>based</t>
  </si>
  <si>
    <t>steam</t>
  </si>
  <si>
    <t>orip</t>
  </si>
  <si>
    <t>detriment</t>
  </si>
  <si>
    <t>liberalised</t>
  </si>
  <si>
    <t>investment-support</t>
  </si>
  <si>
    <t>incidents</t>
  </si>
  <si>
    <t>bold</t>
  </si>
  <si>
    <t>one-twelfth</t>
  </si>
  <si>
    <t>dubiou</t>
  </si>
  <si>
    <t>thrown</t>
  </si>
  <si>
    <t>succeed</t>
  </si>
  <si>
    <t>tailspin</t>
  </si>
  <si>
    <t>property</t>
  </si>
  <si>
    <t>sense</t>
  </si>
  <si>
    <t>withheld</t>
  </si>
  <si>
    <t>indebted</t>
  </si>
  <si>
    <t>treasur</t>
  </si>
  <si>
    <t>jandec</t>
  </si>
  <si>
    <t>anxiou</t>
  </si>
  <si>
    <t>bomb</t>
  </si>
  <si>
    <t>responsibilities</t>
  </si>
  <si>
    <t>wave</t>
  </si>
  <si>
    <t>nabor</t>
  </si>
  <si>
    <t>indeped</t>
  </si>
  <si>
    <t>warn</t>
  </si>
  <si>
    <t>stop</t>
  </si>
  <si>
    <t>warm</t>
  </si>
  <si>
    <t>stos</t>
  </si>
  <si>
    <t>wari</t>
  </si>
  <si>
    <t>sisak</t>
  </si>
  <si>
    <t>stow</t>
  </si>
  <si>
    <t>marion</t>
  </si>
  <si>
    <t>stocks</t>
  </si>
  <si>
    <t>bond</t>
  </si>
  <si>
    <t>noteworthi</t>
  </si>
  <si>
    <t>bone</t>
  </si>
  <si>
    <t>wash</t>
  </si>
  <si>
    <t>pretti</t>
  </si>
  <si>
    <t>bonn</t>
  </si>
  <si>
    <t>brake</t>
  </si>
  <si>
    <t>injuction</t>
  </si>
  <si>
    <t>pre-develop</t>
  </si>
  <si>
    <t>boot</t>
  </si>
  <si>
    <t>cultur</t>
  </si>
  <si>
    <t>mistake</t>
  </si>
  <si>
    <t>matter</t>
  </si>
  <si>
    <t>guido</t>
  </si>
  <si>
    <t>counterproduct</t>
  </si>
  <si>
    <t>steep</t>
  </si>
  <si>
    <t>steel</t>
  </si>
  <si>
    <t>rules</t>
  </si>
  <si>
    <t>wast</t>
  </si>
  <si>
    <t>ruler</t>
  </si>
  <si>
    <t>distrust</t>
  </si>
  <si>
    <t>subclaus</t>
  </si>
  <si>
    <t>dubili</t>
  </si>
  <si>
    <t>steet</t>
  </si>
  <si>
    <t>discoveries</t>
  </si>
  <si>
    <t>steer</t>
  </si>
  <si>
    <t>book</t>
  </si>
  <si>
    <t>boom</t>
  </si>
  <si>
    <t>boon</t>
  </si>
  <si>
    <t>seasonal</t>
  </si>
  <si>
    <t>bright</t>
  </si>
  <si>
    <t>nosed</t>
  </si>
  <si>
    <t>boddington</t>
  </si>
  <si>
    <t>tuscaloosa</t>
  </si>
  <si>
    <t>satellites</t>
  </si>
  <si>
    <t>objects</t>
  </si>
  <si>
    <t>cyanid</t>
  </si>
  <si>
    <t>ignor</t>
  </si>
  <si>
    <t>synthet</t>
  </si>
  <si>
    <t>surfrac</t>
  </si>
  <si>
    <t>xiaop</t>
  </si>
  <si>
    <t>aspect</t>
  </si>
  <si>
    <t>opening</t>
  </si>
  <si>
    <t>bitter</t>
  </si>
  <si>
    <t>compulsori</t>
  </si>
  <si>
    <t>topsoil</t>
  </si>
  <si>
    <t>legitim</t>
  </si>
  <si>
    <t>scandal</t>
  </si>
  <si>
    <t>rival</t>
  </si>
  <si>
    <t>refrain</t>
  </si>
  <si>
    <t>matabeleland</t>
  </si>
  <si>
    <t>figuera</t>
  </si>
  <si>
    <t>authority</t>
  </si>
  <si>
    <t>aviation</t>
  </si>
  <si>
    <t>nationwid</t>
  </si>
  <si>
    <t>educators</t>
  </si>
  <si>
    <t>chamber</t>
  </si>
  <si>
    <t>stir</t>
  </si>
  <si>
    <t>messag</t>
  </si>
  <si>
    <t>morning</t>
  </si>
  <si>
    <t>maritim</t>
  </si>
  <si>
    <t>creditworthi</t>
  </si>
  <si>
    <t>comptrol</t>
  </si>
  <si>
    <t>ham</t>
  </si>
  <si>
    <t>discreet</t>
  </si>
  <si>
    <t>han</t>
  </si>
  <si>
    <t>retrac</t>
  </si>
  <si>
    <t>hai</t>
  </si>
  <si>
    <t>broadcast</t>
  </si>
  <si>
    <t>hal</t>
  </si>
  <si>
    <t>fridai</t>
  </si>
  <si>
    <t>maxim</t>
  </si>
  <si>
    <t>manuel</t>
  </si>
  <si>
    <t>tourists</t>
  </si>
  <si>
    <t>component</t>
  </si>
  <si>
    <t>vaughan</t>
  </si>
  <si>
    <t>friday</t>
  </si>
  <si>
    <t>bushels</t>
  </si>
  <si>
    <t>had</t>
  </si>
  <si>
    <t>climate</t>
  </si>
  <si>
    <t>processes</t>
  </si>
  <si>
    <t>monitor</t>
  </si>
  <si>
    <t>csce</t>
  </si>
  <si>
    <t>hbj</t>
  </si>
  <si>
    <t>rukwa</t>
  </si>
  <si>
    <t>rebuf</t>
  </si>
  <si>
    <t>pittsburgh</t>
  </si>
  <si>
    <t>pineappl</t>
  </si>
  <si>
    <t>congressman</t>
  </si>
  <si>
    <t>iringa</t>
  </si>
  <si>
    <t>r-ore</t>
  </si>
  <si>
    <t>philippines</t>
  </si>
  <si>
    <t>three-for-on</t>
  </si>
  <si>
    <t>csbc</t>
  </si>
  <si>
    <t>controversi</t>
  </si>
  <si>
    <t>unilaterally</t>
  </si>
  <si>
    <t>inadvertantli</t>
  </si>
  <si>
    <t>singled-out</t>
  </si>
  <si>
    <t>sheikh</t>
  </si>
  <si>
    <t>evnsvll</t>
  </si>
  <si>
    <t>tonight</t>
  </si>
  <si>
    <t>coastla</t>
  </si>
  <si>
    <t>activity</t>
  </si>
  <si>
    <t>end-of-jun</t>
  </si>
  <si>
    <t>persists</t>
  </si>
  <si>
    <t>fiddling</t>
  </si>
  <si>
    <t>ammunition</t>
  </si>
  <si>
    <t>long-run</t>
  </si>
  <si>
    <t>empress</t>
  </si>
  <si>
    <t>nstct</t>
  </si>
  <si>
    <t>overvalu</t>
  </si>
  <si>
    <t>therefore</t>
  </si>
  <si>
    <t>eastward</t>
  </si>
  <si>
    <t>never</t>
  </si>
  <si>
    <t>there</t>
  </si>
  <si>
    <t>dillut</t>
  </si>
  <si>
    <t>approaching</t>
  </si>
  <si>
    <t>empresa</t>
  </si>
  <si>
    <t>contamination</t>
  </si>
  <si>
    <t>damaged</t>
  </si>
  <si>
    <t>calcium</t>
  </si>
  <si>
    <t>package</t>
  </si>
  <si>
    <t>temperatur</t>
  </si>
  <si>
    <t>debt-servic</t>
  </si>
  <si>
    <t>calculation</t>
  </si>
  <si>
    <t>merril</t>
  </si>
  <si>
    <t>her</t>
  </si>
  <si>
    <t>berklei</t>
  </si>
  <si>
    <t>transfer</t>
  </si>
  <si>
    <t>renminbi</t>
  </si>
  <si>
    <t>batteries</t>
  </si>
  <si>
    <t>hfc</t>
  </si>
  <si>
    <t>bek-nielsen</t>
  </si>
  <si>
    <t>voluntari</t>
  </si>
  <si>
    <t>warrior</t>
  </si>
  <si>
    <t>pointer</t>
  </si>
  <si>
    <t>compensate</t>
  </si>
  <si>
    <t>celebr</t>
  </si>
  <si>
    <t>govett</t>
  </si>
  <si>
    <t>columbia</t>
  </si>
  <si>
    <t>gemeinwirtschaft</t>
  </si>
  <si>
    <t>unless</t>
  </si>
  <si>
    <t>dover</t>
  </si>
  <si>
    <t>nevil</t>
  </si>
  <si>
    <t>onshor</t>
  </si>
  <si>
    <t>star</t>
  </si>
  <si>
    <t>pretax</t>
  </si>
  <si>
    <t>non-oecd</t>
  </si>
  <si>
    <t>stat</t>
  </si>
  <si>
    <t>stai</t>
  </si>
  <si>
    <t>distortions</t>
  </si>
  <si>
    <t>downstream</t>
  </si>
  <si>
    <t>stab</t>
  </si>
  <si>
    <t>efficiency</t>
  </si>
  <si>
    <t>bppost</t>
  </si>
  <si>
    <t>interior</t>
  </si>
  <si>
    <t>wisdom</t>
  </si>
  <si>
    <t>rouen-hamburgindia</t>
  </si>
  <si>
    <t>him</t>
  </si>
  <si>
    <t>type</t>
  </si>
  <si>
    <t>ketza</t>
  </si>
  <si>
    <t>icebreaker</t>
  </si>
  <si>
    <t>pessimist</t>
  </si>
  <si>
    <t>aquino</t>
  </si>
  <si>
    <t>hit</t>
  </si>
  <si>
    <t>medicine</t>
  </si>
  <si>
    <t>leakag</t>
  </si>
  <si>
    <t>extrem</t>
  </si>
  <si>
    <t>onto</t>
  </si>
  <si>
    <t>tribut</t>
  </si>
  <si>
    <t>tribun</t>
  </si>
  <si>
    <t>sovereignty</t>
  </si>
  <si>
    <t>farmitalia</t>
  </si>
  <si>
    <t>dinner</t>
  </si>
  <si>
    <t>defict</t>
  </si>
  <si>
    <t>cyclicalbut</t>
  </si>
  <si>
    <t>owner</t>
  </si>
  <si>
    <t>theyd</t>
  </si>
  <si>
    <t>sovereignti</t>
  </si>
  <si>
    <t>cdsmajor</t>
  </si>
  <si>
    <t>cut-throat</t>
  </si>
  <si>
    <t>peninsula</t>
  </si>
  <si>
    <t>christian</t>
  </si>
  <si>
    <t>african</t>
  </si>
  <si>
    <t>unsubsidis</t>
  </si>
  <si>
    <t>goods</t>
  </si>
  <si>
    <t>theyr</t>
  </si>
  <si>
    <t>cincinnati</t>
  </si>
  <si>
    <t>theyv</t>
  </si>
  <si>
    <t>arabica</t>
  </si>
  <si>
    <t>politician</t>
  </si>
  <si>
    <t>arrest</t>
  </si>
  <si>
    <t>pennzoil</t>
  </si>
  <si>
    <t>maine-bas</t>
  </si>
  <si>
    <t>sandra</t>
  </si>
  <si>
    <t>october-november-december</t>
  </si>
  <si>
    <t>syngold</t>
  </si>
  <si>
    <t>worthwhil</t>
  </si>
  <si>
    <t>yunnan</t>
  </si>
  <si>
    <t>arsenim</t>
  </si>
  <si>
    <t>legislators</t>
  </si>
  <si>
    <t>inject</t>
  </si>
  <si>
    <t>francisco</t>
  </si>
  <si>
    <t>enrich</t>
  </si>
  <si>
    <t>proverbi</t>
  </si>
  <si>
    <t>three-dai</t>
  </si>
  <si>
    <t>kommerzialbank</t>
  </si>
  <si>
    <t>modifi</t>
  </si>
  <si>
    <t>sten</t>
  </si>
  <si>
    <t>night</t>
  </si>
  <si>
    <t>stem</t>
  </si>
  <si>
    <t>natwest</t>
  </si>
  <si>
    <t>arabian</t>
  </si>
  <si>
    <t>arsenio</t>
  </si>
  <si>
    <t>step</t>
  </si>
  <si>
    <t>gmb</t>
  </si>
  <si>
    <t>standbi</t>
  </si>
  <si>
    <t>geophys</t>
  </si>
  <si>
    <t>countries</t>
  </si>
  <si>
    <t>brackets:</t>
  </si>
  <si>
    <t>enriqu</t>
  </si>
  <si>
    <t>trickl</t>
  </si>
  <si>
    <t>visnews</t>
  </si>
  <si>
    <t>full-year</t>
  </si>
  <si>
    <t>glj</t>
  </si>
  <si>
    <t>douna</t>
  </si>
  <si>
    <t>revenues</t>
  </si>
  <si>
    <t>maryann</t>
  </si>
  <si>
    <t>memphiscairo</t>
  </si>
  <si>
    <t>south-southwest</t>
  </si>
  <si>
    <t>enrolled</t>
  </si>
  <si>
    <t>norsk</t>
  </si>
  <si>
    <t>appraisal</t>
  </si>
  <si>
    <t>walk-out</t>
  </si>
  <si>
    <t>theft</t>
  </si>
  <si>
    <t>mid-year</t>
  </si>
  <si>
    <t>goe</t>
  </si>
  <si>
    <t>crlnf</t>
  </si>
  <si>
    <t>chaitanya</t>
  </si>
  <si>
    <t>ignasio</t>
  </si>
  <si>
    <t>wedd</t>
  </si>
  <si>
    <t>dowa</t>
  </si>
  <si>
    <t>amarillo</t>
  </si>
  <si>
    <t>substantially</t>
  </si>
  <si>
    <t>liberalism</t>
  </si>
  <si>
    <t>surrend</t>
  </si>
  <si>
    <t>primari</t>
  </si>
  <si>
    <t>agreeement</t>
  </si>
  <si>
    <t>weed</t>
  </si>
  <si>
    <t>optimism</t>
  </si>
  <si>
    <t>aliens</t>
  </si>
  <si>
    <t>repeated</t>
  </si>
  <si>
    <t>gmt</t>
  </si>
  <si>
    <t>weep</t>
  </si>
  <si>
    <t>optimist</t>
  </si>
  <si>
    <t>lighting</t>
  </si>
  <si>
    <t>reckless</t>
  </si>
  <si>
    <t>quevedo</t>
  </si>
  <si>
    <t>hopefulli</t>
  </si>
  <si>
    <t>slackened</t>
  </si>
  <si>
    <t>proportion</t>
  </si>
  <si>
    <t>dimish</t>
  </si>
  <si>
    <t>out-capit</t>
  </si>
  <si>
    <t>guangxi</t>
  </si>
  <si>
    <t>january-august</t>
  </si>
  <si>
    <t>microchips</t>
  </si>
  <si>
    <t>automobil</t>
  </si>
  <si>
    <t>incent</t>
  </si>
  <si>
    <t>rebel</t>
  </si>
  <si>
    <t>imagine</t>
  </si>
  <si>
    <t>possibility</t>
  </si>
  <si>
    <t>goh</t>
  </si>
  <si>
    <t>carvalho</t>
  </si>
  <si>
    <t>outflows</t>
  </si>
  <si>
    <t>gop</t>
  </si>
  <si>
    <t>gor</t>
  </si>
  <si>
    <t>wartim</t>
  </si>
  <si>
    <t>sulfid</t>
  </si>
  <si>
    <t>csra</t>
  </si>
  <si>
    <t>struck</t>
  </si>
  <si>
    <t>initially</t>
  </si>
  <si>
    <t>announc</t>
  </si>
  <si>
    <t>skaw-cap</t>
  </si>
  <si>
    <t>uncertainty</t>
  </si>
  <si>
    <t>formation</t>
  </si>
  <si>
    <t>moreover</t>
  </si>
  <si>
    <t>book-squar</t>
  </si>
  <si>
    <t>regret</t>
  </si>
  <si>
    <t>rebas</t>
  </si>
  <si>
    <t>uncertainti</t>
  </si>
  <si>
    <t>gre</t>
  </si>
  <si>
    <t>yacimiento</t>
  </si>
  <si>
    <t>kuranari</t>
  </si>
  <si>
    <t>bypass</t>
  </si>
  <si>
    <t>actual</t>
  </si>
  <si>
    <t>weak</t>
  </si>
  <si>
    <t>demis</t>
  </si>
  <si>
    <t>off-shor</t>
  </si>
  <si>
    <t>gtx</t>
  </si>
  <si>
    <t>bourgeoi</t>
  </si>
  <si>
    <t>variabl</t>
  </si>
  <si>
    <t>capitalis</t>
  </si>
  <si>
    <t>roderick</t>
  </si>
  <si>
    <t>shadow</t>
  </si>
  <si>
    <t>initiate</t>
  </si>
  <si>
    <t>promissori</t>
  </si>
  <si>
    <t>gsu</t>
  </si>
  <si>
    <t>april-october</t>
  </si>
  <si>
    <t>non-person</t>
  </si>
  <si>
    <t>arrear</t>
  </si>
  <si>
    <t>coastal</t>
  </si>
  <si>
    <t>gsp</t>
  </si>
  <si>
    <t>winkle</t>
  </si>
  <si>
    <t>gte</t>
  </si>
  <si>
    <t>subscript</t>
  </si>
  <si>
    <t>alcohol</t>
  </si>
  <si>
    <t>melcher</t>
  </si>
  <si>
    <t>dry-clean</t>
  </si>
  <si>
    <t>congressmen</t>
  </si>
  <si>
    <t>cardena</t>
  </si>
  <si>
    <t>wildcat</t>
  </si>
  <si>
    <t>switch</t>
  </si>
  <si>
    <t>mylrea</t>
  </si>
  <si>
    <t>juri</t>
  </si>
  <si>
    <t>atlantic</t>
  </si>
  <si>
    <t>reporters</t>
  </si>
  <si>
    <t>sesame</t>
  </si>
  <si>
    <t>ridicul</t>
  </si>
  <si>
    <t>fifth</t>
  </si>
  <si>
    <t>reduced-usda</t>
  </si>
  <si>
    <t>theme</t>
  </si>
  <si>
    <t>established</t>
  </si>
  <si>
    <t>arteri</t>
  </si>
  <si>
    <t>jute</t>
  </si>
  <si>
    <t>certs</t>
  </si>
  <si>
    <t>swift</t>
  </si>
  <si>
    <t>discomfort</t>
  </si>
  <si>
    <t>granari</t>
  </si>
  <si>
    <t>muscl</t>
  </si>
  <si>
    <t>uk-bas</t>
  </si>
  <si>
    <t>juli</t>
  </si>
  <si>
    <t>fluctuat</t>
  </si>
  <si>
    <t>supercomput</t>
  </si>
  <si>
    <t>unpopular</t>
  </si>
  <si>
    <t>omnibu</t>
  </si>
  <si>
    <t>july</t>
  </si>
  <si>
    <t>helmut</t>
  </si>
  <si>
    <t>swing</t>
  </si>
  <si>
    <t>swine</t>
  </si>
  <si>
    <t>presum</t>
  </si>
  <si>
    <t>goods-produc</t>
  </si>
  <si>
    <t>jump</t>
  </si>
  <si>
    <t>stiker</t>
  </si>
  <si>
    <t>fostoria</t>
  </si>
  <si>
    <t>orderli</t>
  </si>
  <si>
    <t>ciego</t>
  </si>
  <si>
    <t>thulin</t>
  </si>
  <si>
    <t>june</t>
  </si>
  <si>
    <t>committees</t>
  </si>
  <si>
    <t>juno</t>
  </si>
  <si>
    <t>israel</t>
  </si>
  <si>
    <t>junk</t>
  </si>
  <si>
    <t>inter-african</t>
  </si>
  <si>
    <t>corrientes</t>
  </si>
  <si>
    <t>traded</t>
  </si>
  <si>
    <t>guatemala</t>
  </si>
  <si>
    <t>trades</t>
  </si>
  <si>
    <t>acceptance</t>
  </si>
  <si>
    <t>cormier-navon</t>
  </si>
  <si>
    <t>columbus</t>
  </si>
  <si>
    <t>mid-aprilearly-mai</t>
  </si>
  <si>
    <t>mcivor</t>
  </si>
  <si>
    <t>londrina</t>
  </si>
  <si>
    <t>jarvie</t>
  </si>
  <si>
    <t>one-for-four</t>
  </si>
  <si>
    <t>pressu</t>
  </si>
  <si>
    <t>knwo</t>
  </si>
  <si>
    <t>lori</t>
  </si>
  <si>
    <t>dispatching</t>
  </si>
  <si>
    <t>ian</t>
  </si>
  <si>
    <t>noted</t>
  </si>
  <si>
    <t>gc</t>
  </si>
  <si>
    <t>elecetr</t>
  </si>
  <si>
    <t>college</t>
  </si>
  <si>
    <t>lord</t>
  </si>
  <si>
    <t>carryov</t>
  </si>
  <si>
    <t>sausage</t>
  </si>
  <si>
    <t>diversif</t>
  </si>
  <si>
    <t>juke</t>
  </si>
  <si>
    <t>chemical</t>
  </si>
  <si>
    <t>iaa</t>
  </si>
  <si>
    <t>sail</t>
  </si>
  <si>
    <t>ft</t>
  </si>
  <si>
    <t>iac</t>
  </si>
  <si>
    <t>fo</t>
  </si>
  <si>
    <t>minstar</t>
  </si>
  <si>
    <t>gy</t>
  </si>
  <si>
    <t>ibp</t>
  </si>
  <si>
    <t>portfolio</t>
  </si>
  <si>
    <t>hf</t>
  </si>
  <si>
    <t>he</t>
  </si>
  <si>
    <t>abidjan</t>
  </si>
  <si>
    <t>tradit</t>
  </si>
  <si>
    <t>ha</t>
  </si>
  <si>
    <t>gm</t>
  </si>
  <si>
    <t>gh</t>
  </si>
  <si>
    <t>keeping</t>
  </si>
  <si>
    <t>disrupted</t>
  </si>
  <si>
    <t>artificial</t>
  </si>
  <si>
    <t>gr</t>
  </si>
  <si>
    <t>mechanisms</t>
  </si>
  <si>
    <t>go</t>
  </si>
  <si>
    <t>du</t>
  </si>
  <si>
    <t>taxpayer</t>
  </si>
  <si>
    <t>dw</t>
  </si>
  <si>
    <t>wheat-market</t>
  </si>
  <si>
    <t>dublin</t>
  </si>
  <si>
    <t>runawai</t>
  </si>
  <si>
    <t>bahrain</t>
  </si>
  <si>
    <t>excellent</t>
  </si>
  <si>
    <t>dai-ichi</t>
  </si>
  <si>
    <t>deploy</t>
  </si>
  <si>
    <t>perelman</t>
  </si>
  <si>
    <t>deplor</t>
  </si>
  <si>
    <t>caracas</t>
  </si>
  <si>
    <t>ed</t>
  </si>
  <si>
    <t>de</t>
  </si>
  <si>
    <t>dd</t>
  </si>
  <si>
    <t>sustained</t>
  </si>
  <si>
    <t>emerson</t>
  </si>
  <si>
    <t>di</t>
  </si>
  <si>
    <t>f-</t>
  </si>
  <si>
    <t>dm</t>
  </si>
  <si>
    <t>do</t>
  </si>
  <si>
    <t>loos</t>
  </si>
  <si>
    <t>finances</t>
  </si>
  <si>
    <t>dn</t>
  </si>
  <si>
    <t>loom</t>
  </si>
  <si>
    <t>dp</t>
  </si>
  <si>
    <t>ds</t>
  </si>
  <si>
    <t>dr</t>
  </si>
  <si>
    <t>look</t>
  </si>
  <si>
    <t>safe</t>
  </si>
  <si>
    <t>ex</t>
  </si>
  <si>
    <t>transfers</t>
  </si>
  <si>
    <t>ev</t>
  </si>
  <si>
    <t>europoort</t>
  </si>
  <si>
    <t>ey</t>
  </si>
  <si>
    <t>fa</t>
  </si>
  <si>
    <t>fe</t>
  </si>
  <si>
    <t>operator</t>
  </si>
  <si>
    <t>poland</t>
  </si>
  <si>
    <t>fc</t>
  </si>
  <si>
    <t>eg</t>
  </si>
  <si>
    <t>ef</t>
  </si>
  <si>
    <t>recovered</t>
  </si>
  <si>
    <t>el</t>
  </si>
  <si>
    <t>g-</t>
  </si>
  <si>
    <t>doha</t>
  </si>
  <si>
    <t>ei</t>
  </si>
  <si>
    <t>deploi</t>
  </si>
  <si>
    <t>en</t>
  </si>
  <si>
    <t>em</t>
  </si>
  <si>
    <t>notes</t>
  </si>
  <si>
    <t>et</t>
  </si>
  <si>
    <t>es</t>
  </si>
  <si>
    <t>reuter:vb</t>
  </si>
  <si>
    <t>cb</t>
  </si>
  <si>
    <t>player</t>
  </si>
  <si>
    <t>possibl</t>
  </si>
  <si>
    <t>by</t>
  </si>
  <si>
    <t>lone</t>
  </si>
  <si>
    <t>long</t>
  </si>
  <si>
    <t>harwood</t>
  </si>
  <si>
    <t>bu</t>
  </si>
  <si>
    <t>dock</t>
  </si>
  <si>
    <t>bt</t>
  </si>
  <si>
    <t>spraying</t>
  </si>
  <si>
    <t>bp</t>
  </si>
  <si>
    <t>gilt</t>
  </si>
  <si>
    <t>bf</t>
  </si>
  <si>
    <t>bh</t>
  </si>
  <si>
    <t>bc</t>
  </si>
  <si>
    <t>ssmc</t>
  </si>
  <si>
    <t>bd</t>
  </si>
  <si>
    <t>be</t>
  </si>
  <si>
    <t>dc</t>
  </si>
  <si>
    <t>holidai</t>
  </si>
  <si>
    <t>da</t>
  </si>
  <si>
    <t>cw</t>
  </si>
  <si>
    <t>wide-rang</t>
  </si>
  <si>
    <t>cp</t>
  </si>
  <si>
    <t>cm</t>
  </si>
  <si>
    <t>maximum</t>
  </si>
  <si>
    <t>billboard</t>
  </si>
  <si>
    <t>cj</t>
  </si>
  <si>
    <t>makers</t>
  </si>
  <si>
    <t>ce</t>
  </si>
  <si>
    <t>sucralos</t>
  </si>
  <si>
    <t>collect</t>
  </si>
  <si>
    <t>cd</t>
  </si>
  <si>
    <t>depress</t>
  </si>
  <si>
    <t>does</t>
  </si>
  <si>
    <t>lighter</t>
  </si>
  <si>
    <t>recommend</t>
  </si>
  <si>
    <t>statistics</t>
  </si>
  <si>
    <t>sack</t>
  </si>
  <si>
    <t>institutes</t>
  </si>
  <si>
    <t>oblig</t>
  </si>
  <si>
    <t>ici</t>
  </si>
  <si>
    <t>collabor</t>
  </si>
  <si>
    <t>sach</t>
  </si>
  <si>
    <t>ice</t>
  </si>
  <si>
    <t>ica</t>
  </si>
  <si>
    <t>fruehauf</t>
  </si>
  <si>
    <t>members</t>
  </si>
  <si>
    <t>lynch</t>
  </si>
  <si>
    <t>at</t>
  </si>
  <si>
    <t>saba</t>
  </si>
  <si>
    <t>as</t>
  </si>
  <si>
    <t>leverage</t>
  </si>
  <si>
    <t>idl</t>
  </si>
  <si>
    <t>ai</t>
  </si>
  <si>
    <t>judg</t>
  </si>
  <si>
    <t>dodg</t>
  </si>
  <si>
    <t>ap</t>
  </si>
  <si>
    <t>am</t>
  </si>
  <si>
    <t>an</t>
  </si>
  <si>
    <t>ac</t>
  </si>
  <si>
    <t>idb</t>
  </si>
  <si>
    <t>aa</t>
  </si>
  <si>
    <t>gustafson</t>
  </si>
  <si>
    <t>ab</t>
  </si>
  <si>
    <t>ag</t>
  </si>
  <si>
    <t>ae</t>
  </si>
  <si>
    <t>extensif</t>
  </si>
  <si>
    <t>melzer</t>
  </si>
  <si>
    <t>nt</t>
  </si>
  <si>
    <t>dislocation</t>
  </si>
  <si>
    <t>covington</t>
  </si>
  <si>
    <t>np</t>
  </si>
  <si>
    <t>no</t>
  </si>
  <si>
    <t>door</t>
  </si>
  <si>
    <t>iii</t>
  </si>
  <si>
    <t>nz</t>
  </si>
  <si>
    <t>ny</t>
  </si>
  <si>
    <t>forgotten</t>
  </si>
  <si>
    <t>heller</t>
  </si>
  <si>
    <t>doom</t>
  </si>
  <si>
    <t>halves</t>
  </si>
  <si>
    <t>deterior</t>
  </si>
  <si>
    <t>of</t>
  </si>
  <si>
    <t>unavail</t>
  </si>
  <si>
    <t>ultra-modern</t>
  </si>
  <si>
    <t>congest</t>
  </si>
  <si>
    <t>ok</t>
  </si>
  <si>
    <t>yukong</t>
  </si>
  <si>
    <t>sichuan</t>
  </si>
  <si>
    <t>commitment</t>
  </si>
  <si>
    <t>grower</t>
  </si>
  <si>
    <t>done</t>
  </si>
  <si>
    <t>clift</t>
  </si>
  <si>
    <t>ow</t>
  </si>
  <si>
    <t>earthquak</t>
  </si>
  <si>
    <t>oz</t>
  </si>
  <si>
    <t>newli</t>
  </si>
  <si>
    <t>tamborapa</t>
  </si>
  <si>
    <t>dont</t>
  </si>
  <si>
    <t>pa</t>
  </si>
  <si>
    <t>pb</t>
  </si>
  <si>
    <t>pl</t>
  </si>
  <si>
    <t>battl</t>
  </si>
  <si>
    <t>po</t>
  </si>
  <si>
    <t>delay</t>
  </si>
  <si>
    <t>small</t>
  </si>
  <si>
    <t>accumulate</t>
  </si>
  <si>
    <t>lo</t>
  </si>
  <si>
    <t>tantal</t>
  </si>
  <si>
    <t>squeez</t>
  </si>
  <si>
    <t>etla</t>
  </si>
  <si>
    <t>crew</t>
  </si>
  <si>
    <t>lp</t>
  </si>
  <si>
    <t>hardrock</t>
  </si>
  <si>
    <t>gradually</t>
  </si>
  <si>
    <t>valorem</t>
  </si>
  <si>
    <t>lt</t>
  </si>
  <si>
    <t>fairness</t>
  </si>
  <si>
    <t>alaskan</t>
  </si>
  <si>
    <t>md</t>
  </si>
  <si>
    <t>nyna</t>
  </si>
  <si>
    <t>tucson</t>
  </si>
  <si>
    <t>registrations</t>
  </si>
  <si>
    <t>me</t>
  </si>
  <si>
    <t>ml</t>
  </si>
  <si>
    <t>norwegian-own</t>
  </si>
  <si>
    <t>juan</t>
  </si>
  <si>
    <t>state-own</t>
  </si>
  <si>
    <t>bulgaria</t>
  </si>
  <si>
    <t>mn</t>
  </si>
  <si>
    <t>mp</t>
  </si>
  <si>
    <t>mo</t>
  </si>
  <si>
    <t>mr</t>
  </si>
  <si>
    <t>appreciation</t>
  </si>
  <si>
    <t>mt</t>
  </si>
  <si>
    <t>organisation</t>
  </si>
  <si>
    <t>rinderpest</t>
  </si>
  <si>
    <t>mv</t>
  </si>
  <si>
    <t>kalimantan</t>
  </si>
  <si>
    <t>bankers</t>
  </si>
  <si>
    <t>lows</t>
  </si>
  <si>
    <t>crossbr</t>
  </si>
  <si>
    <t>na</t>
  </si>
  <si>
    <t>delegations</t>
  </si>
  <si>
    <t>specified</t>
  </si>
  <si>
    <t>nc</t>
  </si>
  <si>
    <t>route</t>
  </si>
  <si>
    <t>nd</t>
  </si>
  <si>
    <t>item</t>
  </si>
  <si>
    <t>ne</t>
  </si>
  <si>
    <t>nh</t>
  </si>
  <si>
    <t>nj</t>
  </si>
  <si>
    <t>spillov</t>
  </si>
  <si>
    <t>destin</t>
  </si>
  <si>
    <t>imm</t>
  </si>
  <si>
    <t>technology</t>
  </si>
  <si>
    <t>jr</t>
  </si>
  <si>
    <t>louw</t>
  </si>
  <si>
    <t>rhetor</t>
  </si>
  <si>
    <t>js</t>
  </si>
  <si>
    <t>imf</t>
  </si>
  <si>
    <t>perfectli</t>
  </si>
  <si>
    <t>deadliest</t>
  </si>
  <si>
    <t>notic</t>
  </si>
  <si>
    <t>distrigaz</t>
  </si>
  <si>
    <t>love</t>
  </si>
  <si>
    <t>notif</t>
  </si>
  <si>
    <t>kg</t>
  </si>
  <si>
    <t>ina</t>
  </si>
  <si>
    <t>kc</t>
  </si>
  <si>
    <t>inb</t>
  </si>
  <si>
    <t>cesar</t>
  </si>
  <si>
    <t>everywhere</t>
  </si>
  <si>
    <t>ky</t>
  </si>
  <si>
    <t>lots</t>
  </si>
  <si>
    <t>unaccept</t>
  </si>
  <si>
    <t>ko</t>
  </si>
  <si>
    <t>subcontin</t>
  </si>
  <si>
    <t>kr</t>
  </si>
  <si>
    <t>ing</t>
  </si>
  <si>
    <t>strohmeyer</t>
  </si>
  <si>
    <t>u-turn</t>
  </si>
  <si>
    <t>kk</t>
  </si>
  <si>
    <t>km</t>
  </si>
  <si>
    <t>li</t>
  </si>
  <si>
    <t>lh</t>
  </si>
  <si>
    <t>lk</t>
  </si>
  <si>
    <t>distrigas</t>
  </si>
  <si>
    <t>le</t>
  </si>
  <si>
    <t>separ</t>
  </si>
  <si>
    <t>loui</t>
  </si>
  <si>
    <t>lf</t>
  </si>
  <si>
    <t>la</t>
  </si>
  <si>
    <t>perpetu</t>
  </si>
  <si>
    <t>hr</t>
  </si>
  <si>
    <t>infecti</t>
  </si>
  <si>
    <t>domm</t>
  </si>
  <si>
    <t>lost</t>
  </si>
  <si>
    <t>wheatcorn</t>
  </si>
  <si>
    <t>catastrophic</t>
  </si>
  <si>
    <t>delai</t>
  </si>
  <si>
    <t>ht</t>
  </si>
  <si>
    <t>hu</t>
  </si>
  <si>
    <t>hk</t>
  </si>
  <si>
    <t>gibb</t>
  </si>
  <si>
    <t>hydro</t>
  </si>
  <si>
    <t>ho</t>
  </si>
  <si>
    <t>hl</t>
  </si>
  <si>
    <t>id</t>
  </si>
  <si>
    <t>ic</t>
  </si>
  <si>
    <t>if</t>
  </si>
  <si>
    <t>producerconsum</t>
  </si>
  <si>
    <t>ir</t>
  </si>
  <si>
    <t>is</t>
  </si>
  <si>
    <t>twenti</t>
  </si>
  <si>
    <t>it</t>
  </si>
  <si>
    <t>ill</t>
  </si>
  <si>
    <t>iv</t>
  </si>
  <si>
    <t>ii</t>
  </si>
  <si>
    <t>ik</t>
  </si>
  <si>
    <t>knox</t>
  </si>
  <si>
    <t>smash</t>
  </si>
  <si>
    <t>dole</t>
  </si>
  <si>
    <t>im</t>
  </si>
  <si>
    <t>in</t>
  </si>
  <si>
    <t>know</t>
  </si>
  <si>
    <t>rapid</t>
  </si>
  <si>
    <t>ip</t>
  </si>
  <si>
    <t>jc</t>
  </si>
  <si>
    <t>lose</t>
  </si>
  <si>
    <t>jb</t>
  </si>
  <si>
    <t>sudan</t>
  </si>
  <si>
    <t>continent</t>
  </si>
  <si>
    <t>chicago-bas</t>
  </si>
  <si>
    <t>three-judg</t>
  </si>
  <si>
    <t>ja</t>
  </si>
  <si>
    <t>premiums</t>
  </si>
  <si>
    <t>maximis</t>
  </si>
  <si>
    <t>arbitragers</t>
  </si>
  <si>
    <t>knew</t>
  </si>
  <si>
    <t>viable</t>
  </si>
  <si>
    <t>winner</t>
  </si>
  <si>
    <t>immigr</t>
  </si>
  <si>
    <t>jean-loup</t>
  </si>
  <si>
    <t>virginia</t>
  </si>
  <si>
    <t>hpr</t>
  </si>
  <si>
    <t>slack</t>
  </si>
  <si>
    <t>wg</t>
  </si>
  <si>
    <t>maamoun</t>
  </si>
  <si>
    <t>top-sel</t>
  </si>
  <si>
    <t>yang</t>
  </si>
  <si>
    <t>isnt</t>
  </si>
  <si>
    <t>nigel</t>
  </si>
  <si>
    <t>r-minn</t>
  </si>
  <si>
    <t>sensormat</t>
  </si>
  <si>
    <t>across-th</t>
  </si>
  <si>
    <t>pure</t>
  </si>
  <si>
    <t>hon</t>
  </si>
  <si>
    <t>treatabl</t>
  </si>
  <si>
    <t>pretoria</t>
  </si>
  <si>
    <t>hot</t>
  </si>
  <si>
    <t>hop</t>
  </si>
  <si>
    <t>wf</t>
  </si>
  <si>
    <t>readi</t>
  </si>
  <si>
    <t>de-coupling</t>
  </si>
  <si>
    <t>climb</t>
  </si>
  <si>
    <t>x-</t>
  </si>
  <si>
    <t>eventu</t>
  </si>
  <si>
    <t>vi</t>
  </si>
  <si>
    <t>give</t>
  </si>
  <si>
    <t>punt</t>
  </si>
  <si>
    <t>nzfp</t>
  </si>
  <si>
    <t>brought</t>
  </si>
  <si>
    <t>reshap</t>
  </si>
  <si>
    <t>clime</t>
  </si>
  <si>
    <t>liaoning</t>
  </si>
  <si>
    <t>hoc</t>
  </si>
  <si>
    <t>hnh</t>
  </si>
  <si>
    <t>co-ordin</t>
  </si>
  <si>
    <t>nzfe</t>
  </si>
  <si>
    <t>modernisebut</t>
  </si>
  <si>
    <t>va</t>
  </si>
  <si>
    <t>econometrics</t>
  </si>
  <si>
    <t>drill-ind</t>
  </si>
  <si>
    <t>front</t>
  </si>
  <si>
    <t>philadelphia</t>
  </si>
  <si>
    <t>un</t>
  </si>
  <si>
    <t>weeks</t>
  </si>
  <si>
    <t>ty</t>
  </si>
  <si>
    <t>distil</t>
  </si>
  <si>
    <t>tx</t>
  </si>
  <si>
    <t>tv</t>
  </si>
  <si>
    <t>voluntarili</t>
  </si>
  <si>
    <t>high-tech</t>
  </si>
  <si>
    <t>ua</t>
  </si>
  <si>
    <t>lanka</t>
  </si>
  <si>
    <t>to</t>
  </si>
  <si>
    <t>hui</t>
  </si>
  <si>
    <t>wareh</t>
  </si>
  <si>
    <t>huh</t>
  </si>
  <si>
    <t>isra</t>
  </si>
  <si>
    <t>pull</t>
  </si>
  <si>
    <t>self-suffic</t>
  </si>
  <si>
    <t>legalis</t>
  </si>
  <si>
    <t>frost</t>
  </si>
  <si>
    <t>crow</t>
  </si>
  <si>
    <t>round</t>
  </si>
  <si>
    <t>pulp</t>
  </si>
  <si>
    <t>tk</t>
  </si>
  <si>
    <t>ti</t>
  </si>
  <si>
    <t>puls</t>
  </si>
  <si>
    <t>amount</t>
  </si>
  <si>
    <t>croo</t>
  </si>
  <si>
    <t>tb</t>
  </si>
  <si>
    <t>tc</t>
  </si>
  <si>
    <t>su</t>
  </si>
  <si>
    <t>okubo</t>
  </si>
  <si>
    <t>ss</t>
  </si>
  <si>
    <t>st</t>
  </si>
  <si>
    <t>liabl</t>
  </si>
  <si>
    <t>antwerp-hamburg</t>
  </si>
  <si>
    <t>so</t>
  </si>
  <si>
    <t>sq</t>
  </si>
  <si>
    <t>sc</t>
  </si>
  <si>
    <t>pump</t>
  </si>
  <si>
    <t>sh</t>
  </si>
  <si>
    <t>sg</t>
  </si>
  <si>
    <t>openness</t>
  </si>
  <si>
    <t>grimes</t>
  </si>
  <si>
    <t>sa</t>
  </si>
  <si>
    <t>torday</t>
  </si>
  <si>
    <t>sb</t>
  </si>
  <si>
    <t>viabil</t>
  </si>
  <si>
    <t>simmonds</t>
  </si>
  <si>
    <t>poorli</t>
  </si>
  <si>
    <t>wainco</t>
  </si>
  <si>
    <t>rm</t>
  </si>
  <si>
    <t>opon</t>
  </si>
  <si>
    <t>t-bondsf</t>
  </si>
  <si>
    <t>yaik</t>
  </si>
  <si>
    <t>ri</t>
  </si>
  <si>
    <t>rd</t>
  </si>
  <si>
    <t>appears</t>
  </si>
  <si>
    <t>delhi</t>
  </si>
  <si>
    <t>hrs</t>
  </si>
  <si>
    <t>dutch-mad</t>
  </si>
  <si>
    <t>hrw</t>
  </si>
  <si>
    <t>dilemna</t>
  </si>
  <si>
    <t>implement</t>
  </si>
  <si>
    <t>bunch</t>
  </si>
  <si>
    <t>windfal</t>
  </si>
  <si>
    <t>lengthen</t>
  </si>
  <si>
    <t>isol</t>
  </si>
  <si>
    <t>react</t>
  </si>
  <si>
    <t>institution</t>
  </si>
  <si>
    <t>intransigence</t>
  </si>
  <si>
    <t>nacion</t>
  </si>
  <si>
    <t>non-regul</t>
  </si>
  <si>
    <t>martinez</t>
  </si>
  <si>
    <t>price-link</t>
  </si>
  <si>
    <t>arequipa</t>
  </si>
  <si>
    <t>exxon</t>
  </si>
  <si>
    <t>dilemma</t>
  </si>
  <si>
    <t>deliv</t>
  </si>
  <si>
    <t>provided</t>
  </si>
  <si>
    <t>ps</t>
  </si>
  <si>
    <t>flooding</t>
  </si>
  <si>
    <t>semi-publ</t>
  </si>
  <si>
    <t>uncontrol</t>
  </si>
  <si>
    <t>insist</t>
  </si>
  <si>
    <t>whether</t>
  </si>
  <si>
    <t>course</t>
  </si>
  <si>
    <t>heldr</t>
  </si>
  <si>
    <t>galact</t>
  </si>
  <si>
    <t>honeywel</t>
  </si>
  <si>
    <t>clearwat</t>
  </si>
  <si>
    <t>vengeance</t>
  </si>
  <si>
    <t>margin</t>
  </si>
  <si>
    <t>processor</t>
  </si>
  <si>
    <t>brothers</t>
  </si>
  <si>
    <t>loiu</t>
  </si>
  <si>
    <t>delta</t>
  </si>
  <si>
    <t>clive</t>
  </si>
  <si>
    <t>fierc</t>
  </si>
  <si>
    <t>extinguish</t>
  </si>
  <si>
    <t>bourdain</t>
  </si>
  <si>
    <t>aquir</t>
  </si>
  <si>
    <t>associations</t>
  </si>
  <si>
    <t>contractors</t>
  </si>
  <si>
    <t>viewpoint</t>
  </si>
  <si>
    <t>roubl</t>
  </si>
  <si>
    <t>tomorrow</t>
  </si>
  <si>
    <t>shoichi</t>
  </si>
  <si>
    <t>minsit</t>
  </si>
  <si>
    <t>aprilearli</t>
  </si>
  <si>
    <t>hvy</t>
  </si>
  <si>
    <t>contact</t>
  </si>
  <si>
    <t>southern</t>
  </si>
  <si>
    <t>locally-mad</t>
  </si>
  <si>
    <t>cruz</t>
  </si>
  <si>
    <t>catherin</t>
  </si>
  <si>
    <t>evenli</t>
  </si>
  <si>
    <t>markwart</t>
  </si>
  <si>
    <t>baucu</t>
  </si>
  <si>
    <t>logo</t>
  </si>
  <si>
    <t>totalled</t>
  </si>
  <si>
    <t>edgar</t>
  </si>
  <si>
    <t>proprietari</t>
  </si>
  <si>
    <t>speak</t>
  </si>
  <si>
    <t>haven</t>
  </si>
  <si>
    <t>appeals</t>
  </si>
  <si>
    <t>haecke</t>
  </si>
  <si>
    <t>walker</t>
  </si>
  <si>
    <t>lodg</t>
  </si>
  <si>
    <t>discouraging</t>
  </si>
  <si>
    <t>indemn</t>
  </si>
  <si>
    <t>urgenc</t>
  </si>
  <si>
    <t>rouen</t>
  </si>
  <si>
    <t>thorensen</t>
  </si>
  <si>
    <t>r-miss</t>
  </si>
  <si>
    <t>batteri</t>
  </si>
  <si>
    <t>reservesna</t>
  </si>
  <si>
    <t>deficit-cov</t>
  </si>
  <si>
    <t>rough</t>
  </si>
  <si>
    <t>importance</t>
  </si>
  <si>
    <t>delor</t>
  </si>
  <si>
    <t>kuala</t>
  </si>
  <si>
    <t>eurosterl</t>
  </si>
  <si>
    <t>government-sponsor</t>
  </si>
  <si>
    <t>yard</t>
  </si>
  <si>
    <t>gennadi</t>
  </si>
  <si>
    <t>escal</t>
  </si>
  <si>
    <t>relianc</t>
  </si>
  <si>
    <t>escap</t>
  </si>
  <si>
    <t>push</t>
  </si>
  <si>
    <t>giro</t>
  </si>
  <si>
    <t>declarations</t>
  </si>
  <si>
    <t>urgent</t>
  </si>
  <si>
    <t>lock</t>
  </si>
  <si>
    <t>strategy</t>
  </si>
  <si>
    <t>rydin</t>
  </si>
  <si>
    <t>market-stabil</t>
  </si>
  <si>
    <t>nearest</t>
  </si>
  <si>
    <t>ineffici</t>
  </si>
  <si>
    <t>africaeurop</t>
  </si>
  <si>
    <t>yu</t>
  </si>
  <si>
    <t>sucralose</t>
  </si>
  <si>
    <t>yr</t>
  </si>
  <si>
    <t>contagi</t>
  </si>
  <si>
    <t>applied</t>
  </si>
  <si>
    <t>strategi</t>
  </si>
  <si>
    <t>president</t>
  </si>
  <si>
    <t>morioka</t>
  </si>
  <si>
    <t>presidenz</t>
  </si>
  <si>
    <t>lisbon</t>
  </si>
  <si>
    <t>chance</t>
  </si>
  <si>
    <t>pvdc</t>
  </si>
  <si>
    <t>novemb</t>
  </si>
  <si>
    <t>rochester</t>
  </si>
  <si>
    <t>fsical</t>
  </si>
  <si>
    <t>celgar</t>
  </si>
  <si>
    <t>saboya</t>
  </si>
  <si>
    <t>precipit</t>
  </si>
  <si>
    <t>defus</t>
  </si>
  <si>
    <t>few</t>
  </si>
  <si>
    <t>fee</t>
  </si>
  <si>
    <t>ministeri</t>
  </si>
  <si>
    <t>ministers</t>
  </si>
  <si>
    <t>glenn</t>
  </si>
  <si>
    <t>undercut</t>
  </si>
  <si>
    <t>montedison</t>
  </si>
  <si>
    <t>accommod</t>
  </si>
  <si>
    <t>token</t>
  </si>
  <si>
    <t>secondari</t>
  </si>
  <si>
    <t>purified</t>
  </si>
  <si>
    <t>lastingli</t>
  </si>
  <si>
    <t>nugent</t>
  </si>
  <si>
    <t>garnac</t>
  </si>
  <si>
    <t>guess</t>
  </si>
  <si>
    <t>predict</t>
  </si>
  <si>
    <t>crops</t>
  </si>
  <si>
    <t>trilogi</t>
  </si>
  <si>
    <t>may-bui</t>
  </si>
  <si>
    <t>sperri</t>
  </si>
  <si>
    <t>mastercard</t>
  </si>
  <si>
    <t>fbt</t>
  </si>
  <si>
    <t>british-</t>
  </si>
  <si>
    <t>change</t>
  </si>
  <si>
    <t>regulations</t>
  </si>
  <si>
    <t>kong</t>
  </si>
  <si>
    <t>capital</t>
  </si>
  <si>
    <t>expenses</t>
  </si>
  <si>
    <t>unchart</t>
  </si>
  <si>
    <t>enjoi</t>
  </si>
  <si>
    <t>downsid</t>
  </si>
  <si>
    <t>d-vt</t>
  </si>
  <si>
    <t>fbc</t>
  </si>
  <si>
    <t>consultations</t>
  </si>
  <si>
    <t>scaled-back</t>
  </si>
  <si>
    <t>faw</t>
  </si>
  <si>
    <t>fas</t>
  </si>
  <si>
    <t>repurchase</t>
  </si>
  <si>
    <t>far</t>
  </si>
  <si>
    <t>competit</t>
  </si>
  <si>
    <t>fao</t>
  </si>
  <si>
    <t>monetrai</t>
  </si>
  <si>
    <t>fan</t>
  </si>
  <si>
    <t>rural</t>
  </si>
  <si>
    <t>lucr</t>
  </si>
  <si>
    <t>confrontation</t>
  </si>
  <si>
    <t>soymeal</t>
  </si>
  <si>
    <t>obscur</t>
  </si>
  <si>
    <t>restored</t>
  </si>
  <si>
    <t>two-month</t>
  </si>
  <si>
    <t>motorist</t>
  </si>
  <si>
    <t>occasion</t>
  </si>
  <si>
    <t>christoph</t>
  </si>
  <si>
    <t>education</t>
  </si>
  <si>
    <t>counter-off</t>
  </si>
  <si>
    <t>hotels</t>
  </si>
  <si>
    <t>glen</t>
  </si>
  <si>
    <t>gradual</t>
  </si>
  <si>
    <t>wireless</t>
  </si>
  <si>
    <t>fda</t>
  </si>
  <si>
    <t>offsets</t>
  </si>
  <si>
    <t>splurg</t>
  </si>
  <si>
    <t>fcl</t>
  </si>
  <si>
    <t>freeze</t>
  </si>
  <si>
    <t>venture</t>
  </si>
  <si>
    <t>fcc</t>
  </si>
  <si>
    <t>karachi</t>
  </si>
  <si>
    <t>intermedi</t>
  </si>
  <si>
    <t>obvious</t>
  </si>
  <si>
    <t>grigori</t>
  </si>
  <si>
    <t>appealed</t>
  </si>
  <si>
    <t>re-check</t>
  </si>
  <si>
    <t>tied-aid</t>
  </si>
  <si>
    <t>haubourdin</t>
  </si>
  <si>
    <t>farm-level</t>
  </si>
  <si>
    <t>lender</t>
  </si>
  <si>
    <t>franklin</t>
  </si>
  <si>
    <t>reseed</t>
  </si>
  <si>
    <t>reservoir</t>
  </si>
  <si>
    <t>baltimor</t>
  </si>
  <si>
    <t>ouko</t>
  </si>
  <si>
    <t>yorkmontr</t>
  </si>
  <si>
    <t>blatantli</t>
  </si>
  <si>
    <t>gestur</t>
  </si>
  <si>
    <t>built</t>
  </si>
  <si>
    <t>cruises</t>
  </si>
  <si>
    <t>sebastiao</t>
  </si>
  <si>
    <t>pressures</t>
  </si>
  <si>
    <t>down-time</t>
  </si>
  <si>
    <t>festiv</t>
  </si>
  <si>
    <t>supply-demand</t>
  </si>
  <si>
    <t>club</t>
  </si>
  <si>
    <t>punit</t>
  </si>
  <si>
    <t>improvement</t>
  </si>
  <si>
    <t>clue</t>
  </si>
  <si>
    <t>zack</t>
  </si>
  <si>
    <t>inyo</t>
  </si>
  <si>
    <t>lo-vaca</t>
  </si>
  <si>
    <t>initiatives</t>
  </si>
  <si>
    <t>baltic</t>
  </si>
  <si>
    <t>retreat</t>
  </si>
  <si>
    <t>permiss</t>
  </si>
  <si>
    <t>inra</t>
  </si>
  <si>
    <t>mutton</t>
  </si>
  <si>
    <t>punch</t>
  </si>
  <si>
    <t>self-suffici</t>
  </si>
  <si>
    <t>damage</t>
  </si>
  <si>
    <t>inse</t>
  </si>
  <si>
    <t>permits</t>
  </si>
  <si>
    <t>drastic</t>
  </si>
  <si>
    <t>mutsuki</t>
  </si>
  <si>
    <t>grandmarai</t>
  </si>
  <si>
    <t>clot</t>
  </si>
  <si>
    <t>r-ill</t>
  </si>
  <si>
    <t>requirements</t>
  </si>
  <si>
    <t>inti</t>
  </si>
  <si>
    <t>baldrig</t>
  </si>
  <si>
    <t>intl</t>
  </si>
  <si>
    <t>taiwain</t>
  </si>
  <si>
    <t>museveni</t>
  </si>
  <si>
    <t>distributor</t>
  </si>
  <si>
    <t>foresaw</t>
  </si>
  <si>
    <t>higashi</t>
  </si>
  <si>
    <t>hernandez</t>
  </si>
  <si>
    <t>riots</t>
  </si>
  <si>
    <t>chinkuli</t>
  </si>
  <si>
    <t>cereal</t>
  </si>
  <si>
    <t>schedule</t>
  </si>
  <si>
    <t>khalifa</t>
  </si>
  <si>
    <t>reflat</t>
  </si>
  <si>
    <t>indebt</t>
  </si>
  <si>
    <t>warburg</t>
  </si>
  <si>
    <t>bachem</t>
  </si>
  <si>
    <t>etc</t>
  </si>
  <si>
    <t>ours</t>
  </si>
  <si>
    <t>bleu</t>
  </si>
  <si>
    <t>sentiment</t>
  </si>
  <si>
    <t>est</t>
  </si>
  <si>
    <t>one-week</t>
  </si>
  <si>
    <t>inns</t>
  </si>
  <si>
    <t>feature</t>
  </si>
  <si>
    <t>compressor</t>
  </si>
  <si>
    <t>kobe</t>
  </si>
  <si>
    <t>tightness</t>
  </si>
  <si>
    <t>low-pric</t>
  </si>
  <si>
    <t>misconcept</t>
  </si>
  <si>
    <t>clintonsouth</t>
  </si>
  <si>
    <t>california</t>
  </si>
  <si>
    <t>expanded</t>
  </si>
  <si>
    <t>emigr</t>
  </si>
  <si>
    <t>austerity</t>
  </si>
  <si>
    <t>backlog</t>
  </si>
  <si>
    <t>notimex</t>
  </si>
  <si>
    <t>proess</t>
  </si>
  <si>
    <t>lipper</t>
  </si>
  <si>
    <t>likelihood</t>
  </si>
  <si>
    <t>goldman</t>
  </si>
  <si>
    <t>curtis</t>
  </si>
  <si>
    <t>chernobyl</t>
  </si>
  <si>
    <t>short-covering</t>
  </si>
  <si>
    <t>remodel</t>
  </si>
  <si>
    <t>quickli</t>
  </si>
  <si>
    <t>oust</t>
  </si>
  <si>
    <t>alter</t>
  </si>
  <si>
    <t>duluth</t>
  </si>
  <si>
    <t>jefferi</t>
  </si>
  <si>
    <t>inop</t>
  </si>
  <si>
    <t>kock</t>
  </si>
  <si>
    <t>recessionari</t>
  </si>
  <si>
    <t>accession</t>
  </si>
  <si>
    <t>julyfebruari</t>
  </si>
  <si>
    <t>cochran</t>
  </si>
  <si>
    <t>quickly</t>
  </si>
  <si>
    <t>withdrawn</t>
  </si>
  <si>
    <t>implicit</t>
  </si>
  <si>
    <t>exported</t>
  </si>
  <si>
    <t>epa</t>
  </si>
  <si>
    <t>canada-us</t>
  </si>
  <si>
    <t>unhappi</t>
  </si>
  <si>
    <t>tissot</t>
  </si>
  <si>
    <t>rotan</t>
  </si>
  <si>
    <t>wolffe</t>
  </si>
  <si>
    <t>rotat</t>
  </si>
  <si>
    <t>init</t>
  </si>
  <si>
    <t>co-l</t>
  </si>
  <si>
    <t>acceler</t>
  </si>
  <si>
    <t>disciplin</t>
  </si>
  <si>
    <t>ceiling</t>
  </si>
  <si>
    <t>exporter</t>
  </si>
  <si>
    <t>reopen</t>
  </si>
  <si>
    <t>uproar</t>
  </si>
  <si>
    <t>eri</t>
  </si>
  <si>
    <t>destock</t>
  </si>
  <si>
    <t>deplet</t>
  </si>
  <si>
    <t>era</t>
  </si>
  <si>
    <t>erb</t>
  </si>
  <si>
    <t>demico</t>
  </si>
  <si>
    <t>aramid</t>
  </si>
  <si>
    <t>keersmaeker</t>
  </si>
  <si>
    <t>unusual</t>
  </si>
  <si>
    <t>question</t>
  </si>
  <si>
    <t>capitol</t>
  </si>
  <si>
    <t>devastating</t>
  </si>
  <si>
    <t>early-ric</t>
  </si>
  <si>
    <t>ferri</t>
  </si>
  <si>
    <t>unleash</t>
  </si>
  <si>
    <t>esb</t>
  </si>
  <si>
    <t>esc</t>
  </si>
  <si>
    <t>ontario</t>
  </si>
  <si>
    <t>hainan</t>
  </si>
  <si>
    <t>representative</t>
  </si>
  <si>
    <t>foods</t>
  </si>
  <si>
    <t>ferry</t>
  </si>
  <si>
    <t>err</t>
  </si>
  <si>
    <t>insignific</t>
  </si>
  <si>
    <t>dissolution</t>
  </si>
  <si>
    <t>sumita</t>
  </si>
  <si>
    <t>ert</t>
  </si>
  <si>
    <t>responsibilit</t>
  </si>
  <si>
    <t>illustr</t>
  </si>
  <si>
    <t>glut</t>
  </si>
  <si>
    <t>expired</t>
  </si>
  <si>
    <t>koji</t>
  </si>
  <si>
    <t>stark</t>
  </si>
  <si>
    <t>welland</t>
  </si>
  <si>
    <t>expires</t>
  </si>
  <si>
    <t>newly-establish</t>
  </si>
  <si>
    <t>fourth-quart</t>
  </si>
  <si>
    <t>marlin</t>
  </si>
  <si>
    <t>elk</t>
  </si>
  <si>
    <t>ined</t>
  </si>
  <si>
    <t>theyll</t>
  </si>
  <si>
    <t>again</t>
  </si>
  <si>
    <t>overhaul</t>
  </si>
  <si>
    <t>january-december</t>
  </si>
  <si>
    <t>ely</t>
  </si>
  <si>
    <t>sightseers</t>
  </si>
  <si>
    <t>steamship</t>
  </si>
  <si>
    <t>satisfaction</t>
  </si>
  <si>
    <t>digicon</t>
  </si>
  <si>
    <t>paranavai</t>
  </si>
  <si>
    <t>saving</t>
  </si>
  <si>
    <t>jaafar</t>
  </si>
  <si>
    <t>liedtk</t>
  </si>
  <si>
    <t>small-</t>
  </si>
  <si>
    <t>propaganda</t>
  </si>
  <si>
    <t>overbought</t>
  </si>
  <si>
    <t>techniques</t>
  </si>
  <si>
    <t>stapl</t>
  </si>
  <si>
    <t>emp</t>
  </si>
  <si>
    <t>start-up</t>
  </si>
  <si>
    <t>permian</t>
  </si>
  <si>
    <t>anhui</t>
  </si>
  <si>
    <t>ems</t>
  </si>
  <si>
    <t>income-bas</t>
  </si>
  <si>
    <t>readili</t>
  </si>
  <si>
    <t>goldmin</t>
  </si>
  <si>
    <t>upset</t>
  </si>
  <si>
    <t>acreages</t>
  </si>
  <si>
    <t>options</t>
  </si>
  <si>
    <t>containers</t>
  </si>
  <si>
    <t>uproot</t>
  </si>
  <si>
    <t>wrought</t>
  </si>
  <si>
    <t>thorvald</t>
  </si>
  <si>
    <t>optioon</t>
  </si>
  <si>
    <t>reading</t>
  </si>
  <si>
    <t>transaction</t>
  </si>
  <si>
    <t>egg</t>
  </si>
  <si>
    <t>yotaro</t>
  </si>
  <si>
    <t>unrequit</t>
  </si>
  <si>
    <t>stave</t>
  </si>
  <si>
    <t>levelsso</t>
  </si>
  <si>
    <t>aires</t>
  </si>
  <si>
    <t>cruzado</t>
  </si>
  <si>
    <t>toned-down</t>
  </si>
  <si>
    <t>bidder</t>
  </si>
  <si>
    <t>punta</t>
  </si>
  <si>
    <t>non-socialist</t>
  </si>
  <si>
    <t>geolog</t>
  </si>
  <si>
    <t>achievement</t>
  </si>
  <si>
    <t>cmca</t>
  </si>
  <si>
    <t>lubbck</t>
  </si>
  <si>
    <t>window-dress</t>
  </si>
  <si>
    <t>hoffman</t>
  </si>
  <si>
    <t>persuaded</t>
  </si>
  <si>
    <t>eic</t>
  </si>
  <si>
    <t>miniist</t>
  </si>
  <si>
    <t>eia</t>
  </si>
  <si>
    <t>hydrocarbons</t>
  </si>
  <si>
    <t>demonstr</t>
  </si>
  <si>
    <t>nesbitt</t>
  </si>
  <si>
    <t>goodrich</t>
  </si>
  <si>
    <t>godfrey</t>
  </si>
  <si>
    <t>inde</t>
  </si>
  <si>
    <t>kohl</t>
  </si>
  <si>
    <t>billon</t>
  </si>
  <si>
    <t>landing</t>
  </si>
  <si>
    <t>tradition</t>
  </si>
  <si>
    <t>billow</t>
  </si>
  <si>
    <t>foreign-flag</t>
  </si>
  <si>
    <t>eiu</t>
  </si>
  <si>
    <t>blow</t>
  </si>
  <si>
    <t>defendants</t>
  </si>
  <si>
    <t>netherland</t>
  </si>
  <si>
    <t>negotiated</t>
  </si>
  <si>
    <t>inch</t>
  </si>
  <si>
    <t>punts</t>
  </si>
  <si>
    <t>specialti</t>
  </si>
  <si>
    <t>glesk</t>
  </si>
  <si>
    <t>surpass</t>
  </si>
  <si>
    <t>bloc</t>
  </si>
  <si>
    <t>incx</t>
  </si>
  <si>
    <t>infect</t>
  </si>
  <si>
    <t>baord</t>
  </si>
  <si>
    <t>statu</t>
  </si>
  <si>
    <t>airbu</t>
  </si>
  <si>
    <t>detroit</t>
  </si>
  <si>
    <t>consulted</t>
  </si>
  <si>
    <t>prognost</t>
  </si>
  <si>
    <t>comerica</t>
  </si>
  <si>
    <t>decreas</t>
  </si>
  <si>
    <t>benefit</t>
  </si>
  <si>
    <t>workforce</t>
  </si>
  <si>
    <t>portlin</t>
  </si>
  <si>
    <t>bermuda</t>
  </si>
  <si>
    <t>outspoken</t>
  </si>
  <si>
    <t>bleak</t>
  </si>
  <si>
    <t>protein</t>
  </si>
  <si>
    <t>staid</t>
  </si>
  <si>
    <t>spokeswoman</t>
  </si>
  <si>
    <t>number</t>
  </si>
  <si>
    <t>gil</t>
  </si>
  <si>
    <t>doyon</t>
  </si>
  <si>
    <t>evro</t>
  </si>
  <si>
    <t>cheryl</t>
  </si>
  <si>
    <t>overhang</t>
  </si>
  <si>
    <t>dexploit</t>
  </si>
  <si>
    <t>kharg</t>
  </si>
  <si>
    <t>under-secretari</t>
  </si>
  <si>
    <t>apartheid</t>
  </si>
  <si>
    <t>lacana</t>
  </si>
  <si>
    <t>before</t>
  </si>
  <si>
    <t>strike-hit</t>
  </si>
  <si>
    <t>screw</t>
  </si>
  <si>
    <t>apirl</t>
  </si>
  <si>
    <t>storehouse</t>
  </si>
  <si>
    <t>condensate</t>
  </si>
  <si>
    <t>dificulti</t>
  </si>
  <si>
    <t>intervention</t>
  </si>
  <si>
    <t>especi</t>
  </si>
  <si>
    <t>toler</t>
  </si>
  <si>
    <t>abid</t>
  </si>
  <si>
    <t>newly-agre</t>
  </si>
  <si>
    <t>implied-colombia</t>
  </si>
  <si>
    <t>bolster</t>
  </si>
  <si>
    <t>hydrogen</t>
  </si>
  <si>
    <t>postpon</t>
  </si>
  <si>
    <t>hardest</t>
  </si>
  <si>
    <t>breed</t>
  </si>
  <si>
    <t>heinz</t>
  </si>
  <si>
    <t>auditor</t>
  </si>
  <si>
    <t>stall</t>
  </si>
  <si>
    <t>cut-off</t>
  </si>
  <si>
    <t>boundary</t>
  </si>
  <si>
    <t>abat</t>
  </si>
  <si>
    <t>facts</t>
  </si>
  <si>
    <t>imprint</t>
  </si>
  <si>
    <t>upsid</t>
  </si>
  <si>
    <t>unrel</t>
  </si>
  <si>
    <t>get</t>
  </si>
  <si>
    <t>postal</t>
  </si>
  <si>
    <t>steelmak</t>
  </si>
  <si>
    <t>oversuppli</t>
  </si>
  <si>
    <t>geb</t>
  </si>
  <si>
    <t>abba</t>
  </si>
  <si>
    <t>efficaci</t>
  </si>
  <si>
    <t>gem</t>
  </si>
  <si>
    <t>boundari</t>
  </si>
  <si>
    <t>overstimul</t>
  </si>
  <si>
    <t>renounc</t>
  </si>
  <si>
    <t>money-market</t>
  </si>
  <si>
    <t>goals:</t>
  </si>
  <si>
    <t>neyra</t>
  </si>
  <si>
    <t>inmport</t>
  </si>
  <si>
    <t>planbureau</t>
  </si>
  <si>
    <t>safely</t>
  </si>
  <si>
    <t>insecticid</t>
  </si>
  <si>
    <t>carefulli</t>
  </si>
  <si>
    <t>paydai</t>
  </si>
  <si>
    <t>fumiko</t>
  </si>
  <si>
    <t>scrip</t>
  </si>
  <si>
    <t>sandston</t>
  </si>
  <si>
    <t>headquartera</t>
  </si>
  <si>
    <t>heina</t>
  </si>
  <si>
    <t>stamp</t>
  </si>
  <si>
    <t>fraction</t>
  </si>
  <si>
    <t>optim</t>
  </si>
  <si>
    <t>purchasers</t>
  </si>
  <si>
    <t>mousavi</t>
  </si>
  <si>
    <t>usjapan</t>
  </si>
  <si>
    <t>headquarters</t>
  </si>
  <si>
    <t>armendariz</t>
  </si>
  <si>
    <t>montari</t>
  </si>
  <si>
    <t>stand</t>
  </si>
  <si>
    <t>stanc</t>
  </si>
  <si>
    <t>interfer</t>
  </si>
  <si>
    <t>notehold</t>
  </si>
  <si>
    <t>anneslei</t>
  </si>
  <si>
    <t>pentron</t>
  </si>
  <si>
    <t>spotdlrstonnepropanebutane</t>
  </si>
  <si>
    <t>depositor</t>
  </si>
  <si>
    <t>bands</t>
  </si>
  <si>
    <t>dune</t>
  </si>
  <si>
    <t>thailand</t>
  </si>
  <si>
    <t>bandi</t>
  </si>
  <si>
    <t>receipt</t>
  </si>
  <si>
    <t>unfounded</t>
  </si>
  <si>
    <t>break</t>
  </si>
  <si>
    <t>operation</t>
  </si>
  <si>
    <t>banda</t>
  </si>
  <si>
    <t>ckrb</t>
  </si>
  <si>
    <t>bread</t>
  </si>
  <si>
    <t>guarantees</t>
  </si>
  <si>
    <t>novfeb</t>
  </si>
  <si>
    <t>dunn</t>
  </si>
  <si>
    <t>facil</t>
  </si>
  <si>
    <t>fetch</t>
  </si>
  <si>
    <t>screen</t>
  </si>
  <si>
    <t>underutilised</t>
  </si>
  <si>
    <t>gai</t>
  </si>
  <si>
    <t>welfare</t>
  </si>
  <si>
    <t>flexible</t>
  </si>
  <si>
    <t>undesirablerecognit</t>
  </si>
  <si>
    <t>gas</t>
  </si>
  <si>
    <t>traffic</t>
  </si>
  <si>
    <t>operating</t>
  </si>
  <si>
    <t>linoil</t>
  </si>
  <si>
    <t>unaudit</t>
  </si>
  <si>
    <t>gao</t>
  </si>
  <si>
    <t>austria</t>
  </si>
  <si>
    <t>gap</t>
  </si>
  <si>
    <t>casein</t>
  </si>
  <si>
    <t>winterkill</t>
  </si>
  <si>
    <t>abastecimiento</t>
  </si>
  <si>
    <t>sergei</t>
  </si>
  <si>
    <t>walli</t>
  </si>
  <si>
    <t>airlin</t>
  </si>
  <si>
    <t>protect</t>
  </si>
  <si>
    <t>recover</t>
  </si>
  <si>
    <t>unresolv</t>
  </si>
  <si>
    <t>variant</t>
  </si>
  <si>
    <t>upsurg</t>
  </si>
  <si>
    <t>stabl</t>
  </si>
  <si>
    <t>suratanakaweekul</t>
  </si>
  <si>
    <t>weather-rel</t>
  </si>
  <si>
    <t>syrup-</t>
  </si>
  <si>
    <t>turbul</t>
  </si>
  <si>
    <t>mid-march</t>
  </si>
  <si>
    <t>banco</t>
  </si>
  <si>
    <t>comecon</t>
  </si>
  <si>
    <t>turnabout</t>
  </si>
  <si>
    <t>clock</t>
  </si>
  <si>
    <t>sunoil</t>
  </si>
  <si>
    <t>quicken</t>
  </si>
  <si>
    <t>flight</t>
  </si>
  <si>
    <t>remaind</t>
  </si>
  <si>
    <t>saunderson</t>
  </si>
  <si>
    <t>imposs</t>
  </si>
  <si>
    <t>filed</t>
  </si>
  <si>
    <t>wales</t>
  </si>
  <si>
    <t>remains</t>
  </si>
  <si>
    <t>employe</t>
  </si>
  <si>
    <t>januarydecemb</t>
  </si>
  <si>
    <t>abil</t>
  </si>
  <si>
    <t>bldsst</t>
  </si>
  <si>
    <t>revolut</t>
  </si>
  <si>
    <t>octsept</t>
  </si>
  <si>
    <t>alver</t>
  </si>
  <si>
    <t>syeduzzaman</t>
  </si>
  <si>
    <t>official</t>
  </si>
  <si>
    <t>centres</t>
  </si>
  <si>
    <t>machine</t>
  </si>
  <si>
    <t>opportun</t>
  </si>
  <si>
    <t>comparison</t>
  </si>
  <si>
    <t>cordoba</t>
  </si>
  <si>
    <t>fleshed-out</t>
  </si>
  <si>
    <t>dafflisio</t>
  </si>
  <si>
    <t>duth</t>
  </si>
  <si>
    <t>systemat</t>
  </si>
  <si>
    <t>majendie</t>
  </si>
  <si>
    <t>stage</t>
  </si>
  <si>
    <t>staff</t>
  </si>
  <si>
    <t>under-secretary</t>
  </si>
  <si>
    <t>reintroduced</t>
  </si>
  <si>
    <t>riyal</t>
  </si>
  <si>
    <t>application</t>
  </si>
  <si>
    <t>inflation-reduc</t>
  </si>
  <si>
    <t>standard</t>
  </si>
  <si>
    <t>revaluation</t>
  </si>
  <si>
    <t>swaps</t>
  </si>
  <si>
    <t>hover</t>
  </si>
  <si>
    <t>spokeman</t>
  </si>
  <si>
    <t>print</t>
  </si>
  <si>
    <t>aerojet</t>
  </si>
  <si>
    <t>producing-</t>
  </si>
  <si>
    <t>slipped</t>
  </si>
  <si>
    <t>imoa</t>
  </si>
  <si>
    <t>apriljun</t>
  </si>
  <si>
    <t>lure</t>
  </si>
  <si>
    <t>advis</t>
  </si>
  <si>
    <t>danger</t>
  </si>
  <si>
    <t>salomon</t>
  </si>
  <si>
    <t>advic</t>
  </si>
  <si>
    <t>homicid</t>
  </si>
  <si>
    <t>defined</t>
  </si>
  <si>
    <t>evan</t>
  </si>
  <si>
    <t>zimbabwean</t>
  </si>
  <si>
    <t>denman</t>
  </si>
  <si>
    <t>end-juli</t>
  </si>
  <si>
    <t>resend</t>
  </si>
  <si>
    <t>duff</t>
  </si>
  <si>
    <t>available</t>
  </si>
  <si>
    <t>pentagon</t>
  </si>
  <si>
    <t>rosehaugh</t>
  </si>
  <si>
    <t>eight-lock</t>
  </si>
  <si>
    <t>involuntari</t>
  </si>
  <si>
    <t>prefenti</t>
  </si>
  <si>
    <t>small-scal</t>
  </si>
  <si>
    <t>duim</t>
  </si>
  <si>
    <t>r-kans</t>
  </si>
  <si>
    <t>non-members</t>
  </si>
  <si>
    <t>defer</t>
  </si>
  <si>
    <t>pence</t>
  </si>
  <si>
    <t>clayton</t>
  </si>
  <si>
    <t>frion</t>
  </si>
  <si>
    <t>lapse</t>
  </si>
  <si>
    <t>caught</t>
  </si>
  <si>
    <t>notice</t>
  </si>
  <si>
    <t>anglo</t>
  </si>
  <si>
    <t>leonhard</t>
  </si>
  <si>
    <t>end-june</t>
  </si>
  <si>
    <t>andean</t>
  </si>
  <si>
    <t>anglj</t>
  </si>
  <si>
    <t>oversold</t>
  </si>
  <si>
    <t>penal</t>
  </si>
  <si>
    <t>familiar</t>
  </si>
  <si>
    <t>edibl</t>
  </si>
  <si>
    <t>reclaim</t>
  </si>
  <si>
    <t>competitor</t>
  </si>
  <si>
    <t>fring</t>
  </si>
  <si>
    <t>westcoast</t>
  </si>
  <si>
    <t>ftc</t>
  </si>
  <si>
    <t>responsibly</t>
  </si>
  <si>
    <t>bretz</t>
  </si>
  <si>
    <t>nimit</t>
  </si>
  <si>
    <t>orval</t>
  </si>
  <si>
    <t>absb</t>
  </si>
  <si>
    <t>trans-ocean</t>
  </si>
  <si>
    <t>d-kans</t>
  </si>
  <si>
    <t>suez-mediterranean</t>
  </si>
  <si>
    <t>fso</t>
  </si>
  <si>
    <t>eonomist</t>
  </si>
  <si>
    <t>cargoes</t>
  </si>
  <si>
    <t>taken</t>
  </si>
  <si>
    <t>conference</t>
  </si>
  <si>
    <t>chevron</t>
  </si>
  <si>
    <t>reports</t>
  </si>
  <si>
    <t>overnight</t>
  </si>
  <si>
    <t>charges</t>
  </si>
  <si>
    <t>edmond</t>
  </si>
  <si>
    <t>victim</t>
  </si>
  <si>
    <t>vieux</t>
  </si>
  <si>
    <t>signific</t>
  </si>
  <si>
    <t>cornwheat</t>
  </si>
  <si>
    <t>ec-us</t>
  </si>
  <si>
    <t>angel</t>
  </si>
  <si>
    <t>ftr</t>
  </si>
  <si>
    <t>hudong</t>
  </si>
  <si>
    <t>psycholog</t>
  </si>
  <si>
    <t>uobmsi</t>
  </si>
  <si>
    <t>anger</t>
  </si>
  <si>
    <t>definit</t>
  </si>
  <si>
    <t>fitzwat</t>
  </si>
  <si>
    <t>julydec</t>
  </si>
  <si>
    <t>fernando</t>
  </si>
  <si>
    <t>overplai</t>
  </si>
  <si>
    <t>defin</t>
  </si>
  <si>
    <t>dump</t>
  </si>
  <si>
    <t>kilometr</t>
  </si>
  <si>
    <t>abus</t>
  </si>
  <si>
    <t>d-ga</t>
  </si>
  <si>
    <t>advoc</t>
  </si>
  <si>
    <t>sydney</t>
  </si>
  <si>
    <t>threatened</t>
  </si>
  <si>
    <t>dull</t>
  </si>
  <si>
    <t>arango</t>
  </si>
  <si>
    <t>sydnei</t>
  </si>
  <si>
    <t>views</t>
  </si>
  <si>
    <t>hamilton</t>
  </si>
  <si>
    <t>fry</t>
  </si>
  <si>
    <t>october-februari</t>
  </si>
  <si>
    <t>d-il</t>
  </si>
  <si>
    <t>for</t>
  </si>
  <si>
    <t>fom</t>
  </si>
  <si>
    <t>leiner</t>
  </si>
  <si>
    <t>clout</t>
  </si>
  <si>
    <t>tremend</t>
  </si>
  <si>
    <t>inexact</t>
  </si>
  <si>
    <t>stockbuilding</t>
  </si>
  <si>
    <t>luis</t>
  </si>
  <si>
    <t>wilfri</t>
  </si>
  <si>
    <t>marathon</t>
  </si>
  <si>
    <t>journalist</t>
  </si>
  <si>
    <t>anti-infl</t>
  </si>
  <si>
    <t>unstable</t>
  </si>
  <si>
    <t>evid</t>
  </si>
  <si>
    <t>superfund</t>
  </si>
  <si>
    <t>heirs</t>
  </si>
  <si>
    <t>prescript</t>
  </si>
  <si>
    <t>jobber</t>
  </si>
  <si>
    <t>gerhard</t>
  </si>
  <si>
    <t>tweedel</t>
  </si>
  <si>
    <t>montano</t>
  </si>
  <si>
    <t>may-apr</t>
  </si>
  <si>
    <t>fmr</t>
  </si>
  <si>
    <t>ugandan</t>
  </si>
  <si>
    <t>wanted</t>
  </si>
  <si>
    <t>september-january</t>
  </si>
  <si>
    <t>dual</t>
  </si>
  <si>
    <t>fnb</t>
  </si>
  <si>
    <t>cloth</t>
  </si>
  <si>
    <t>d-la</t>
  </si>
  <si>
    <t>montana</t>
  </si>
  <si>
    <t>brent</t>
  </si>
  <si>
    <t>telephon</t>
  </si>
  <si>
    <t>ex-f</t>
  </si>
  <si>
    <t>fnv</t>
  </si>
  <si>
    <t>responsible</t>
  </si>
  <si>
    <t>dryland</t>
  </si>
  <si>
    <t>postur</t>
  </si>
  <si>
    <t>steeper-than-anticip</t>
  </si>
  <si>
    <t>visitor</t>
  </si>
  <si>
    <t>kyodo</t>
  </si>
  <si>
    <t>abnorm</t>
  </si>
  <si>
    <t>fob</t>
  </si>
  <si>
    <t>proportions</t>
  </si>
  <si>
    <t>victor</t>
  </si>
  <si>
    <t>terminated</t>
  </si>
  <si>
    <t>lugar</t>
  </si>
  <si>
    <t>cloud</t>
  </si>
  <si>
    <t>irrelev</t>
  </si>
  <si>
    <t>banqu</t>
  </si>
  <si>
    <t>parliamentari</t>
  </si>
  <si>
    <t>realistically</t>
  </si>
  <si>
    <t>intellig</t>
  </si>
  <si>
    <t>d-mo</t>
  </si>
  <si>
    <t>montagu</t>
  </si>
  <si>
    <t>buy-out</t>
  </si>
  <si>
    <t>luna</t>
  </si>
  <si>
    <t>orvil</t>
  </si>
  <si>
    <t>toepfer</t>
  </si>
  <si>
    <t>profil</t>
  </si>
  <si>
    <t>fla</t>
  </si>
  <si>
    <t>notifi</t>
  </si>
  <si>
    <t>lull</t>
  </si>
  <si>
    <t>flu</t>
  </si>
  <si>
    <t>riskier</t>
  </si>
  <si>
    <t>imag</t>
  </si>
  <si>
    <t>flp</t>
  </si>
  <si>
    <t>restrict</t>
  </si>
  <si>
    <t>value-ad</t>
  </si>
  <si>
    <t>fly</t>
  </si>
  <si>
    <t>trunklin</t>
  </si>
  <si>
    <t>even</t>
  </si>
  <si>
    <t>disturbances</t>
  </si>
  <si>
    <t>ever</t>
  </si>
  <si>
    <t>natsuo</t>
  </si>
  <si>
    <t>fin</t>
  </si>
  <si>
    <t>pertain</t>
  </si>
  <si>
    <t>fio</t>
  </si>
  <si>
    <t>endeavour</t>
  </si>
  <si>
    <t>fir</t>
  </si>
  <si>
    <t>fit</t>
  </si>
  <si>
    <t>fix</t>
  </si>
  <si>
    <t>single-leg</t>
  </si>
  <si>
    <t>cherri</t>
  </si>
  <si>
    <t>due:</t>
  </si>
  <si>
    <t>dutchshel</t>
  </si>
  <si>
    <t>safeti</t>
  </si>
  <si>
    <t>foreshadow</t>
  </si>
  <si>
    <t>d-nj</t>
  </si>
  <si>
    <t>decade</t>
  </si>
  <si>
    <t>shipbuilders</t>
  </si>
  <si>
    <t>families</t>
  </si>
  <si>
    <t>rosenberg</t>
  </si>
  <si>
    <t>nine-dai</t>
  </si>
  <si>
    <t>claw</t>
  </si>
  <si>
    <t>schroeder-hohenwarth</t>
  </si>
  <si>
    <t>hors</t>
  </si>
  <si>
    <t>loewi</t>
  </si>
  <si>
    <t>misread</t>
  </si>
  <si>
    <t>adequaci</t>
  </si>
  <si>
    <t>receivables</t>
  </si>
  <si>
    <t>goliath</t>
  </si>
  <si>
    <t>meatpack</t>
  </si>
  <si>
    <t>alwai</t>
  </si>
  <si>
    <t>quot</t>
  </si>
  <si>
    <t>video</t>
  </si>
  <si>
    <t>opened</t>
  </si>
  <si>
    <t>englebright</t>
  </si>
  <si>
    <t>host</t>
  </si>
  <si>
    <t>islamabad</t>
  </si>
  <si>
    <t>loading</t>
  </si>
  <si>
    <t>neutral</t>
  </si>
  <si>
    <t>docemart</t>
  </si>
  <si>
    <t>extract</t>
  </si>
  <si>
    <t>bite</t>
  </si>
  <si>
    <t>loewy</t>
  </si>
  <si>
    <t>herself</t>
  </si>
  <si>
    <t>pesticid</t>
  </si>
  <si>
    <t>inconsist</t>
  </si>
  <si>
    <t>gordon</t>
  </si>
  <si>
    <t>butcher</t>
  </si>
  <si>
    <t>accu</t>
  </si>
  <si>
    <t>moneylin</t>
  </si>
  <si>
    <t>semi-govern</t>
  </si>
  <si>
    <t>chiefli</t>
  </si>
  <si>
    <t>adebayo</t>
  </si>
  <si>
    <t>renault</t>
  </si>
  <si>
    <t>increasing</t>
  </si>
  <si>
    <t>hour</t>
  </si>
  <si>
    <t>meaning</t>
  </si>
  <si>
    <t>unprofit</t>
  </si>
  <si>
    <t>bird</t>
  </si>
  <si>
    <t>undervalued</t>
  </si>
  <si>
    <t>public</t>
  </si>
  <si>
    <t>soybean-produc</t>
  </si>
  <si>
    <t>hong</t>
  </si>
  <si>
    <t>dbm</t>
  </si>
  <si>
    <t>coca</t>
  </si>
  <si>
    <t>dbs</t>
  </si>
  <si>
    <t>rutger</t>
  </si>
  <si>
    <t>dramatically</t>
  </si>
  <si>
    <t>pessim</t>
  </si>
  <si>
    <t>hook</t>
  </si>
  <si>
    <t>athuoris</t>
  </si>
  <si>
    <t>dal</t>
  </si>
  <si>
    <t>code</t>
  </si>
  <si>
    <t>harilao</t>
  </si>
  <si>
    <t>dificult</t>
  </si>
  <si>
    <t>seemingli</t>
  </si>
  <si>
    <t>dar</t>
  </si>
  <si>
    <t>factors</t>
  </si>
  <si>
    <t>items</t>
  </si>
  <si>
    <t>dan</t>
  </si>
  <si>
    <t>dam</t>
  </si>
  <si>
    <t>day</t>
  </si>
  <si>
    <t>wouldt</t>
  </si>
  <si>
    <t>large</t>
  </si>
  <si>
    <t>hope</t>
  </si>
  <si>
    <t>non-coffee</t>
  </si>
  <si>
    <t>europ</t>
  </si>
  <si>
    <t>hops</t>
  </si>
  <si>
    <t>released</t>
  </si>
  <si>
    <t>lightn</t>
  </si>
  <si>
    <t>coal</t>
  </si>
  <si>
    <t>offset</t>
  </si>
  <si>
    <t>coat</t>
  </si>
  <si>
    <t>calendar</t>
  </si>
  <si>
    <t>edfman</t>
  </si>
  <si>
    <t>alvite</t>
  </si>
  <si>
    <t>baghdad</t>
  </si>
  <si>
    <t>pannzoil</t>
  </si>
  <si>
    <t>learjet</t>
  </si>
  <si>
    <t>bongard</t>
  </si>
  <si>
    <t>improp</t>
  </si>
  <si>
    <t>hora</t>
  </si>
  <si>
    <t>orient</t>
  </si>
  <si>
    <t>non-offici</t>
  </si>
  <si>
    <t>acid</t>
  </si>
  <si>
    <t>hori</t>
  </si>
  <si>
    <t>bind</t>
  </si>
  <si>
    <t>engineers</t>
  </si>
  <si>
    <t>reason</t>
  </si>
  <si>
    <t>otherwise</t>
  </si>
  <si>
    <t>jornal</t>
  </si>
  <si>
    <t>arland</t>
  </si>
  <si>
    <t>nordberg</t>
  </si>
  <si>
    <t>observ</t>
  </si>
  <si>
    <t>perish</t>
  </si>
  <si>
    <t>respond</t>
  </si>
  <si>
    <t>sixti</t>
  </si>
  <si>
    <t>cambridg</t>
  </si>
  <si>
    <t>sixth</t>
  </si>
  <si>
    <t>internation</t>
  </si>
  <si>
    <t>ctw</t>
  </si>
  <si>
    <t>recorddd</t>
  </si>
  <si>
    <t>cts</t>
  </si>
  <si>
    <t>respons</t>
  </si>
  <si>
    <t>complianc</t>
  </si>
  <si>
    <t>wheatbean</t>
  </si>
  <si>
    <t>ctc</t>
  </si>
  <si>
    <t>frist</t>
  </si>
  <si>
    <t>foley</t>
  </si>
  <si>
    <t>csy</t>
  </si>
  <si>
    <t>csx</t>
  </si>
  <si>
    <t>cut-rat</t>
  </si>
  <si>
    <t>cst</t>
  </si>
  <si>
    <t>ought</t>
  </si>
  <si>
    <t>mauritiu</t>
  </si>
  <si>
    <t>jitter</t>
  </si>
  <si>
    <t>csr</t>
  </si>
  <si>
    <t>home</t>
  </si>
  <si>
    <t>gidel</t>
  </si>
  <si>
    <t>egyptian</t>
  </si>
  <si>
    <t>quip</t>
  </si>
  <si>
    <t>savings</t>
  </si>
  <si>
    <t>cwe</t>
  </si>
  <si>
    <t>quit</t>
  </si>
  <si>
    <t>holt</t>
  </si>
  <si>
    <t>thank</t>
  </si>
  <si>
    <t>glycerin</t>
  </si>
  <si>
    <t>factori</t>
  </si>
  <si>
    <t>portion</t>
  </si>
  <si>
    <t>dozen</t>
  </si>
  <si>
    <t>guinea</t>
  </si>
  <si>
    <t>fritz</t>
  </si>
  <si>
    <t>concluded</t>
  </si>
  <si>
    <t>r-revised</t>
  </si>
  <si>
    <t>egregi</t>
  </si>
  <si>
    <t>cyl</t>
  </si>
  <si>
    <t>installations</t>
  </si>
  <si>
    <t>midyear</t>
  </si>
  <si>
    <t>restive</t>
  </si>
  <si>
    <t>acre</t>
  </si>
  <si>
    <t>intense</t>
  </si>
  <si>
    <t>cameron</t>
  </si>
  <si>
    <t>reassur</t>
  </si>
  <si>
    <t>concili</t>
  </si>
  <si>
    <t>unrealistic</t>
  </si>
  <si>
    <t>supervis</t>
  </si>
  <si>
    <t>unsaf</t>
  </si>
  <si>
    <t>difficulties</t>
  </si>
  <si>
    <t>applications</t>
  </si>
  <si>
    <t>miller</t>
  </si>
  <si>
    <t>vancouv</t>
  </si>
  <si>
    <t>millet</t>
  </si>
  <si>
    <t>hogs</t>
  </si>
  <si>
    <t>functioning</t>
  </si>
  <si>
    <t>sectors</t>
  </si>
  <si>
    <t>expolor</t>
  </si>
  <si>
    <t>fronts</t>
  </si>
  <si>
    <t>cwt</t>
  </si>
  <si>
    <t>czarnikow</t>
  </si>
  <si>
    <t>derivitives</t>
  </si>
  <si>
    <t>commonwealth</t>
  </si>
  <si>
    <t>defeat</t>
  </si>
  <si>
    <t>mupawos</t>
  </si>
  <si>
    <t>resolution</t>
  </si>
  <si>
    <t>rijeka</t>
  </si>
  <si>
    <t>decontrol</t>
  </si>
  <si>
    <t>cooperatives</t>
  </si>
  <si>
    <t>palladium</t>
  </si>
  <si>
    <t>buildup</t>
  </si>
  <si>
    <t>pump-prim</t>
  </si>
  <si>
    <t>milled</t>
  </si>
  <si>
    <t>djuronec</t>
  </si>
  <si>
    <t>registration</t>
  </si>
  <si>
    <t>parana</t>
  </si>
  <si>
    <t>strenuou</t>
  </si>
  <si>
    <t>tanzanian</t>
  </si>
  <si>
    <t>consuemr</t>
  </si>
  <si>
    <t>equipment</t>
  </si>
  <si>
    <t>cope</t>
  </si>
  <si>
    <t>obligations</t>
  </si>
  <si>
    <t>mayjuli</t>
  </si>
  <si>
    <t>copi</t>
  </si>
  <si>
    <t>bloodstain</t>
  </si>
  <si>
    <t>defens</t>
  </si>
  <si>
    <t>oilseedsfat</t>
  </si>
  <si>
    <t>beset</t>
  </si>
  <si>
    <t>cool</t>
  </si>
  <si>
    <t>cook</t>
  </si>
  <si>
    <t>acut</t>
  </si>
  <si>
    <t>coop</t>
  </si>
  <si>
    <t>adequate</t>
  </si>
  <si>
    <t>rosario</t>
  </si>
  <si>
    <t>yangtz</t>
  </si>
  <si>
    <t>higher-valu</t>
  </si>
  <si>
    <t>cmb</t>
  </si>
  <si>
    <t>cmc</t>
  </si>
  <si>
    <t>cme</t>
  </si>
  <si>
    <t>copa</t>
  </si>
  <si>
    <t>refloat</t>
  </si>
  <si>
    <t>deepest</t>
  </si>
  <si>
    <t>tilburi</t>
  </si>
  <si>
    <t>conn</t>
  </si>
  <si>
    <t>cmr</t>
  </si>
  <si>
    <t>geodome</t>
  </si>
  <si>
    <t>foreseen</t>
  </si>
  <si>
    <t>cmp</t>
  </si>
  <si>
    <t>conf</t>
  </si>
  <si>
    <t>caribbean</t>
  </si>
  <si>
    <t>culmin</t>
  </si>
  <si>
    <t>disintegr</t>
  </si>
  <si>
    <t>cng</t>
  </si>
  <si>
    <t>hsien</t>
  </si>
  <si>
    <t>oslo</t>
  </si>
  <si>
    <t>publish</t>
  </si>
  <si>
    <t>guarini</t>
  </si>
  <si>
    <t>renewed</t>
  </si>
  <si>
    <t>audrei</t>
  </si>
  <si>
    <t>lifetime</t>
  </si>
  <si>
    <t>cnt</t>
  </si>
  <si>
    <t>cnp</t>
  </si>
  <si>
    <t>quay</t>
  </si>
  <si>
    <t>haruya</t>
  </si>
  <si>
    <t>drums</t>
  </si>
  <si>
    <t>forthcom</t>
  </si>
  <si>
    <t>pemex</t>
  </si>
  <si>
    <t>practice</t>
  </si>
  <si>
    <t>defenc</t>
  </si>
  <si>
    <t>quai</t>
  </si>
  <si>
    <t>high-yield</t>
  </si>
  <si>
    <t>medium-pr</t>
  </si>
  <si>
    <t>defend</t>
  </si>
  <si>
    <t>coalit</t>
  </si>
  <si>
    <t>depositors</t>
  </si>
  <si>
    <t>cos</t>
  </si>
  <si>
    <t>cop</t>
  </si>
  <si>
    <t>morrel</t>
  </si>
  <si>
    <t>cow</t>
  </si>
  <si>
    <t>besid</t>
  </si>
  <si>
    <t>cox</t>
  </si>
  <si>
    <t>nevertheless</t>
  </si>
  <si>
    <t>hefti</t>
  </si>
  <si>
    <t>understood</t>
  </si>
  <si>
    <t>ukrain</t>
  </si>
  <si>
    <t>cpa</t>
  </si>
  <si>
    <t>fades</t>
  </si>
  <si>
    <t>minerals-produc</t>
  </si>
  <si>
    <t>cpo</t>
  </si>
  <si>
    <t>sweep</t>
  </si>
  <si>
    <t>napach</t>
  </si>
  <si>
    <t>sweet</t>
  </si>
  <si>
    <t>reductions</t>
  </si>
  <si>
    <t>obstacl</t>
  </si>
  <si>
    <t>debated</t>
  </si>
  <si>
    <t>sacrific</t>
  </si>
  <si>
    <t>grenada</t>
  </si>
  <si>
    <t>profitability</t>
  </si>
  <si>
    <t>woong-ba</t>
  </si>
  <si>
    <t>cork</t>
  </si>
  <si>
    <t>perini</t>
  </si>
  <si>
    <t>seven-dai</t>
  </si>
  <si>
    <t>norfphil</t>
  </si>
  <si>
    <t>crm</t>
  </si>
  <si>
    <t>citibank</t>
  </si>
  <si>
    <t>crk</t>
  </si>
  <si>
    <t>cri</t>
  </si>
  <si>
    <t>crg</t>
  </si>
  <si>
    <t>wheatgrow</t>
  </si>
  <si>
    <t>oppenheim</t>
  </si>
  <si>
    <t>blair</t>
  </si>
  <si>
    <t>walkout</t>
  </si>
  <si>
    <t>quel</t>
  </si>
  <si>
    <t>unrepres</t>
  </si>
  <si>
    <t>increase</t>
  </si>
  <si>
    <t>cso</t>
  </si>
  <si>
    <t>core</t>
  </si>
  <si>
    <t>alvit</t>
  </si>
  <si>
    <t>competitively-pr</t>
  </si>
  <si>
    <t>excessive</t>
  </si>
  <si>
    <t>redeposit</t>
  </si>
  <si>
    <t>divisions</t>
  </si>
  <si>
    <t>house</t>
  </si>
  <si>
    <t>modest</t>
  </si>
  <si>
    <t>avoid</t>
  </si>
  <si>
    <t>cch</t>
  </si>
  <si>
    <t>tulsa-bas</t>
  </si>
  <si>
    <t>hand-trim</t>
  </si>
  <si>
    <t>blame</t>
  </si>
  <si>
    <t>censu</t>
  </si>
  <si>
    <t>setback</t>
  </si>
  <si>
    <t>drugs</t>
  </si>
  <si>
    <t>hours</t>
  </si>
  <si>
    <t>cds</t>
  </si>
  <si>
    <t>cushion</t>
  </si>
  <si>
    <t>operational</t>
  </si>
  <si>
    <t>scrap</t>
  </si>
  <si>
    <t>joint-ventur</t>
  </si>
  <si>
    <t>goal</t>
  </si>
  <si>
    <t>american-l</t>
  </si>
  <si>
    <t>transact</t>
  </si>
  <si>
    <t>extremes</t>
  </si>
  <si>
    <t>centr</t>
  </si>
  <si>
    <t>cfa</t>
  </si>
  <si>
    <t>cents</t>
  </si>
  <si>
    <t>indirectli</t>
  </si>
  <si>
    <t>r-kan</t>
  </si>
  <si>
    <t>ces</t>
  </si>
  <si>
    <t>blockad</t>
  </si>
  <si>
    <t>modern</t>
  </si>
  <si>
    <t>explodes</t>
  </si>
  <si>
    <t>floods</t>
  </si>
  <si>
    <t>lowland</t>
  </si>
  <si>
    <t>buckhorn</t>
  </si>
  <si>
    <t>kazakhstan</t>
  </si>
  <si>
    <t>whilst</t>
  </si>
  <si>
    <t>high-qual</t>
  </si>
  <si>
    <t>kazuo</t>
  </si>
  <si>
    <t>bankrupt</t>
  </si>
  <si>
    <t>return</t>
  </si>
  <si>
    <t>framework</t>
  </si>
  <si>
    <t>chrysler</t>
  </si>
  <si>
    <t>levitt</t>
  </si>
  <si>
    <t>hailey</t>
  </si>
  <si>
    <t>healthcar</t>
  </si>
  <si>
    <t>majeur</t>
  </si>
  <si>
    <t>cgt</t>
  </si>
  <si>
    <t>neccesarili</t>
  </si>
  <si>
    <t>adds</t>
  </si>
  <si>
    <t>lethal</t>
  </si>
  <si>
    <t>saturdai</t>
  </si>
  <si>
    <t>remote</t>
  </si>
  <si>
    <t>expeditur</t>
  </si>
  <si>
    <t>together</t>
  </si>
  <si>
    <t>cola</t>
  </si>
  <si>
    <t>addi</t>
  </si>
  <si>
    <t>swell</t>
  </si>
  <si>
    <t>cold</t>
  </si>
  <si>
    <t>budget-cut</t>
  </si>
  <si>
    <t>cole</t>
  </si>
  <si>
    <t>saturday</t>
  </si>
  <si>
    <t>zeebregt</t>
  </si>
  <si>
    <t>cgp</t>
  </si>
  <si>
    <t>colo</t>
  </si>
  <si>
    <t>culpabl</t>
  </si>
  <si>
    <t>chv</t>
  </si>
  <si>
    <t>suiss</t>
  </si>
  <si>
    <t>allis-chalm</t>
  </si>
  <si>
    <t>westdeutsch</t>
  </si>
  <si>
    <t>cie</t>
  </si>
  <si>
    <t>retaliation</t>
  </si>
  <si>
    <t>offtak</t>
  </si>
  <si>
    <t>graham</t>
  </si>
  <si>
    <t>coke</t>
  </si>
  <si>
    <t>chl</t>
  </si>
  <si>
    <t>jenkin</t>
  </si>
  <si>
    <t>lastly</t>
  </si>
  <si>
    <t>blast</t>
  </si>
  <si>
    <t>inspector</t>
  </si>
  <si>
    <t>baudouin</t>
  </si>
  <si>
    <t>protest</t>
  </si>
  <si>
    <t>solution</t>
  </si>
  <si>
    <t>champaign</t>
  </si>
  <si>
    <t>cif</t>
  </si>
  <si>
    <t>heathcar</t>
  </si>
  <si>
    <t>septemb</t>
  </si>
  <si>
    <t>october-decemb</t>
  </si>
  <si>
    <t>baromet</t>
  </si>
  <si>
    <t>adam</t>
  </si>
  <si>
    <t>coil</t>
  </si>
  <si>
    <t>significantly</t>
  </si>
  <si>
    <t>missed</t>
  </si>
  <si>
    <t>one-half</t>
  </si>
  <si>
    <t>yasuhiro</t>
  </si>
  <si>
    <t>berth</t>
  </si>
  <si>
    <t>merchandise</t>
  </si>
  <si>
    <t>swings</t>
  </si>
  <si>
    <t>borrower</t>
  </si>
  <si>
    <t>ebc</t>
  </si>
  <si>
    <t>until</t>
  </si>
  <si>
    <t>projections</t>
  </si>
  <si>
    <t>producers</t>
  </si>
  <si>
    <t>regroup</t>
  </si>
  <si>
    <t>lvnvf</t>
  </si>
  <si>
    <t>hurrican</t>
  </si>
  <si>
    <t>jeopard</t>
  </si>
  <si>
    <t>frigat</t>
  </si>
  <si>
    <t>overwhelm</t>
  </si>
  <si>
    <t>pegasu</t>
  </si>
  <si>
    <t>non-european</t>
  </si>
  <si>
    <t>eas</t>
  </si>
  <si>
    <t>ratio</t>
  </si>
  <si>
    <t>self-impos</t>
  </si>
  <si>
    <t>freighter</t>
  </si>
  <si>
    <t>eat</t>
  </si>
  <si>
    <t>ratif</t>
  </si>
  <si>
    <t>delink</t>
  </si>
  <si>
    <t>berri</t>
  </si>
  <si>
    <t>disappearance</t>
  </si>
  <si>
    <t>iraqi</t>
  </si>
  <si>
    <t>nudg</t>
  </si>
  <si>
    <t>ingenu</t>
  </si>
  <si>
    <t>strike-bound</t>
  </si>
  <si>
    <t>centrally-run</t>
  </si>
  <si>
    <t>fievet</t>
  </si>
  <si>
    <t>melvin</t>
  </si>
  <si>
    <t>debate</t>
  </si>
  <si>
    <t>write</t>
  </si>
  <si>
    <t>confound</t>
  </si>
  <si>
    <t>non-recognit</t>
  </si>
  <si>
    <t>end-investor</t>
  </si>
  <si>
    <t>imports</t>
  </si>
  <si>
    <t>ec-comecon</t>
  </si>
  <si>
    <t>jenrett</t>
  </si>
  <si>
    <t>margosh</t>
  </si>
  <si>
    <t>significantli</t>
  </si>
  <si>
    <t>careful</t>
  </si>
  <si>
    <t>seriou</t>
  </si>
  <si>
    <t>adjusments</t>
  </si>
  <si>
    <t>permitting</t>
  </si>
  <si>
    <t>goldstrik</t>
  </si>
  <si>
    <t>countermeasures</t>
  </si>
  <si>
    <t>zentralsparkass</t>
  </si>
  <si>
    <t>twa-usair</t>
  </si>
  <si>
    <t>pitfield</t>
  </si>
  <si>
    <t>umbrella</t>
  </si>
  <si>
    <t>eec</t>
  </si>
  <si>
    <t>unsecured</t>
  </si>
  <si>
    <t>beryl</t>
  </si>
  <si>
    <t>nucm</t>
  </si>
  <si>
    <t>orlean</t>
  </si>
  <si>
    <t>cathol</t>
  </si>
  <si>
    <t>edg</t>
  </si>
  <si>
    <t>escalant</t>
  </si>
  <si>
    <t>marketed</t>
  </si>
  <si>
    <t>railroad</t>
  </si>
  <si>
    <t>edf</t>
  </si>
  <si>
    <t>island</t>
  </si>
  <si>
    <t>ratifi</t>
  </si>
  <si>
    <t>edt</t>
  </si>
  <si>
    <t>redirect</t>
  </si>
  <si>
    <t>phoenix</t>
  </si>
  <si>
    <t>ech</t>
  </si>
  <si>
    <t>ahead</t>
  </si>
  <si>
    <t>overwhelmingli</t>
  </si>
  <si>
    <t>jukardi</t>
  </si>
  <si>
    <t>indefinitely</t>
  </si>
  <si>
    <t>refineries</t>
  </si>
  <si>
    <t>arrears</t>
  </si>
  <si>
    <t>versatil</t>
  </si>
  <si>
    <t>plunged</t>
  </si>
  <si>
    <t>raton</t>
  </si>
  <si>
    <t>ecu</t>
  </si>
  <si>
    <t>mistak</t>
  </si>
  <si>
    <t>dansk</t>
  </si>
  <si>
    <t>eco</t>
  </si>
  <si>
    <t>lukman</t>
  </si>
  <si>
    <t>stchl</t>
  </si>
  <si>
    <t>birnei</t>
  </si>
  <si>
    <t>daniel</t>
  </si>
  <si>
    <t>socialist</t>
  </si>
  <si>
    <t>satoshi</t>
  </si>
  <si>
    <t>benham</t>
  </si>
  <si>
    <t>barrier</t>
  </si>
  <si>
    <t>peking</t>
  </si>
  <si>
    <t>strategist</t>
  </si>
  <si>
    <t>protectionist</t>
  </si>
  <si>
    <t>melnikov</t>
  </si>
  <si>
    <t>untap</t>
  </si>
  <si>
    <t>dwt</t>
  </si>
  <si>
    <t>degre</t>
  </si>
  <si>
    <t>misguided</t>
  </si>
  <si>
    <t>kathleen</t>
  </si>
  <si>
    <t>editori</t>
  </si>
  <si>
    <t>yugoslav</t>
  </si>
  <si>
    <t>appalachian</t>
  </si>
  <si>
    <t>protectionism</t>
  </si>
  <si>
    <t>minimis</t>
  </si>
  <si>
    <t>counterbalanc</t>
  </si>
  <si>
    <t>houston-bas</t>
  </si>
  <si>
    <t>stimul</t>
  </si>
  <si>
    <t>agreeeement</t>
  </si>
  <si>
    <t>adjustment</t>
  </si>
  <si>
    <t>animal-born</t>
  </si>
  <si>
    <t>withdraw</t>
  </si>
  <si>
    <t>stalei</t>
  </si>
  <si>
    <t>procur</t>
  </si>
  <si>
    <t>ofici</t>
  </si>
  <si>
    <t>mitsui</t>
  </si>
  <si>
    <t>stalem</t>
  </si>
  <si>
    <t>dollars</t>
  </si>
  <si>
    <t>advertis</t>
  </si>
  <si>
    <t>rockville</t>
  </si>
  <si>
    <t>fulli</t>
  </si>
  <si>
    <t>outcome</t>
  </si>
  <si>
    <t>unionist</t>
  </si>
  <si>
    <t>eysken</t>
  </si>
  <si>
    <t>sawmil</t>
  </si>
  <si>
    <t>dividends</t>
  </si>
  <si>
    <t>kansai</t>
  </si>
  <si>
    <t>januaryfebruari</t>
  </si>
  <si>
    <t>grains</t>
  </si>
  <si>
    <t>cmtl</t>
  </si>
  <si>
    <t>maslen</t>
  </si>
  <si>
    <t>insert</t>
  </si>
  <si>
    <t>kansas</t>
  </si>
  <si>
    <t>dismiss</t>
  </si>
  <si>
    <t>markup</t>
  </si>
  <si>
    <t>oilshorten</t>
  </si>
  <si>
    <t>inflows</t>
  </si>
  <si>
    <t>electr</t>
  </si>
  <si>
    <t>fever</t>
  </si>
  <si>
    <t>conciliatori</t>
  </si>
  <si>
    <t>nichiku</t>
  </si>
  <si>
    <t>dissappointing</t>
  </si>
  <si>
    <t>antibiot</t>
  </si>
  <si>
    <t>ration</t>
  </si>
  <si>
    <t>washingon</t>
  </si>
  <si>
    <t>mths</t>
  </si>
  <si>
    <t>wayside</t>
  </si>
  <si>
    <t>positively</t>
  </si>
  <si>
    <t>commonli</t>
  </si>
  <si>
    <t>restitut</t>
  </si>
  <si>
    <t>gravity</t>
  </si>
  <si>
    <t>graviti</t>
  </si>
  <si>
    <t>resolutions</t>
  </si>
  <si>
    <t>father</t>
  </si>
  <si>
    <t>withdrew</t>
  </si>
  <si>
    <t>santa</t>
  </si>
  <si>
    <t>illness</t>
  </si>
  <si>
    <t>banking</t>
  </si>
  <si>
    <t>beauti</t>
  </si>
  <si>
    <t>barrick</t>
  </si>
  <si>
    <t>berne</t>
  </si>
  <si>
    <t>fright</t>
  </si>
  <si>
    <t>wednesdai</t>
  </si>
  <si>
    <t>overestimated</t>
  </si>
  <si>
    <t>wednesday</t>
  </si>
  <si>
    <t>rating</t>
  </si>
  <si>
    <t>hotel</t>
  </si>
  <si>
    <t>nwbll</t>
  </si>
  <si>
    <t>hisham</t>
  </si>
  <si>
    <t>swindl</t>
  </si>
  <si>
    <t>dor</t>
  </si>
  <si>
    <t>jan-dec</t>
  </si>
  <si>
    <t>justified</t>
  </si>
  <si>
    <t>don</t>
  </si>
  <si>
    <t>dom</t>
  </si>
  <si>
    <t>dow</t>
  </si>
  <si>
    <t>cadenas</t>
  </si>
  <si>
    <t>cornwall</t>
  </si>
  <si>
    <t>dot</t>
  </si>
  <si>
    <t>nature</t>
  </si>
  <si>
    <t>commitments</t>
  </si>
  <si>
    <t>fortnightli</t>
  </si>
  <si>
    <t>volatili</t>
  </si>
  <si>
    <t>contend</t>
  </si>
  <si>
    <t>catalog</t>
  </si>
  <si>
    <t>content</t>
  </si>
  <si>
    <t>land-bas</t>
  </si>
  <si>
    <t>high-protein</t>
  </si>
  <si>
    <t>repairs</t>
  </si>
  <si>
    <t>hemslei</t>
  </si>
  <si>
    <t>frazier</t>
  </si>
  <si>
    <t>hock</t>
  </si>
  <si>
    <t>nervousness</t>
  </si>
  <si>
    <t>akron</t>
  </si>
  <si>
    <t>collection</t>
  </si>
  <si>
    <t>spring</t>
  </si>
  <si>
    <t>risen</t>
  </si>
  <si>
    <t>cabinet-level</t>
  </si>
  <si>
    <t>rises</t>
  </si>
  <si>
    <t>last-minut</t>
  </si>
  <si>
    <t>unsur</t>
  </si>
  <si>
    <t>sunflow</t>
  </si>
  <si>
    <t>imposed</t>
  </si>
  <si>
    <t>attainable</t>
  </si>
  <si>
    <t>relationship</t>
  </si>
  <si>
    <t>****sao</t>
  </si>
  <si>
    <t>exce</t>
  </si>
  <si>
    <t>bid-</t>
  </si>
  <si>
    <t>pattern</t>
  </si>
  <si>
    <t>exco</t>
  </si>
  <si>
    <t>doe</t>
  </si>
  <si>
    <t>invited</t>
  </si>
  <si>
    <t>witte</t>
  </si>
  <si>
    <t>kenneth</t>
  </si>
  <si>
    <t>illinoi</t>
  </si>
  <si>
    <t>consistently</t>
  </si>
  <si>
    <t>petro-diamond</t>
  </si>
  <si>
    <t>framingham</t>
  </si>
  <si>
    <t>dst</t>
  </si>
  <si>
    <t>dsp</t>
  </si>
  <si>
    <t>corporations</t>
  </si>
  <si>
    <t>hoar</t>
  </si>
  <si>
    <t>d-ark</t>
  </si>
  <si>
    <t>expand</t>
  </si>
  <si>
    <t>inappropriately</t>
  </si>
  <si>
    <t>exchanges</t>
  </si>
  <si>
    <t>sub-saharan</t>
  </si>
  <si>
    <t>pct-own</t>
  </si>
  <si>
    <t>expans</t>
  </si>
  <si>
    <t>agricoles</t>
  </si>
  <si>
    <t>emerge</t>
  </si>
  <si>
    <t>quarter-point</t>
  </si>
  <si>
    <t>juneaug</t>
  </si>
  <si>
    <t>kjell</t>
  </si>
  <si>
    <t>taranto</t>
  </si>
  <si>
    <t>****santo</t>
  </si>
  <si>
    <t>abdulaziz</t>
  </si>
  <si>
    <t>bayonet</t>
  </si>
  <si>
    <t>destroi</t>
  </si>
  <si>
    <t>caffein</t>
  </si>
  <si>
    <t>liradollar</t>
  </si>
  <si>
    <t>sudden</t>
  </si>
  <si>
    <t>ferruzzi</t>
  </si>
  <si>
    <t>dri</t>
  </si>
  <si>
    <t>destroy</t>
  </si>
  <si>
    <t>northwestern</t>
  </si>
  <si>
    <t>irrevers</t>
  </si>
  <si>
    <t>drl</t>
  </si>
  <si>
    <t>debentures</t>
  </si>
  <si>
    <t>dilut</t>
  </si>
  <si>
    <t>sparkassen</t>
  </si>
  <si>
    <t>immedi</t>
  </si>
  <si>
    <t>hardjoko</t>
  </si>
  <si>
    <t>branpolard</t>
  </si>
  <si>
    <t>dry</t>
  </si>
  <si>
    <t>april-mai</t>
  </si>
  <si>
    <t>low-pressur</t>
  </si>
  <si>
    <t>lowest-earn</t>
  </si>
  <si>
    <t>principles</t>
  </si>
  <si>
    <t>half-mln</t>
  </si>
  <si>
    <t>imposit</t>
  </si>
  <si>
    <t>shelbourn</t>
  </si>
  <si>
    <t>certain</t>
  </si>
  <si>
    <t>carload</t>
  </si>
  <si>
    <t>oil-for-bridg</t>
  </si>
  <si>
    <t>advisori</t>
  </si>
  <si>
    <t>risks</t>
  </si>
  <si>
    <t>proport</t>
  </si>
  <si>
    <t>insect</t>
  </si>
  <si>
    <t>unstabl</t>
  </si>
  <si>
    <t>fitzgerald</t>
  </si>
  <si>
    <t>dgc</t>
  </si>
  <si>
    <t>painewebb</t>
  </si>
  <si>
    <t>bieszk</t>
  </si>
  <si>
    <t>planting</t>
  </si>
  <si>
    <t>dia</t>
  </si>
  <si>
    <t>obtain</t>
  </si>
  <si>
    <t>surplus-offici</t>
  </si>
  <si>
    <t>cross</t>
  </si>
  <si>
    <t>der</t>
  </si>
  <si>
    <t>graham-mccormick</t>
  </si>
  <si>
    <t>otto</t>
  </si>
  <si>
    <t>convertible</t>
  </si>
  <si>
    <t>private</t>
  </si>
  <si>
    <t>kaohsiung</t>
  </si>
  <si>
    <t>octnov</t>
  </si>
  <si>
    <t>deb</t>
  </si>
  <si>
    <t>del</t>
  </si>
  <si>
    <t>bilater</t>
  </si>
  <si>
    <t>den</t>
  </si>
  <si>
    <t>markka</t>
  </si>
  <si>
    <t>trigger</t>
  </si>
  <si>
    <t>larri</t>
  </si>
  <si>
    <t>perhap</t>
  </si>
  <si>
    <t>repaid</t>
  </si>
  <si>
    <t>struggl</t>
  </si>
  <si>
    <t>ambiti</t>
  </si>
  <si>
    <t>mutual</t>
  </si>
  <si>
    <t>catalyt</t>
  </si>
  <si>
    <t>with:</t>
  </si>
  <si>
    <t>wisenbak</t>
  </si>
  <si>
    <t>kenya</t>
  </si>
  <si>
    <t>vacat</t>
  </si>
  <si>
    <t>repair</t>
  </si>
  <si>
    <t>countercycl</t>
  </si>
  <si>
    <t>chariti</t>
  </si>
  <si>
    <t>garlem</t>
  </si>
  <si>
    <t>eyebrow</t>
  </si>
  <si>
    <t>teheran</t>
  </si>
  <si>
    <t>nigeria</t>
  </si>
  <si>
    <t>bids</t>
  </si>
  <si>
    <t>properties</t>
  </si>
  <si>
    <t>himself</t>
  </si>
  <si>
    <t>santiago</t>
  </si>
  <si>
    <t>markel</t>
  </si>
  <si>
    <t>bilion</t>
  </si>
  <si>
    <t>nisker</t>
  </si>
  <si>
    <t>other</t>
  </si>
  <si>
    <t>crown</t>
  </si>
  <si>
    <t>selloff</t>
  </si>
  <si>
    <t>diw</t>
  </si>
  <si>
    <t>misinterpreted</t>
  </si>
  <si>
    <t>expo</t>
  </si>
  <si>
    <t>hatchet</t>
  </si>
  <si>
    <t>nikko</t>
  </si>
  <si>
    <t>dim</t>
  </si>
  <si>
    <t>din</t>
  </si>
  <si>
    <t>dip</t>
  </si>
  <si>
    <t>disinflationari</t>
  </si>
  <si>
    <t>gazet</t>
  </si>
  <si>
    <t>crowd</t>
  </si>
  <si>
    <t>crowe</t>
  </si>
  <si>
    <t>terrac</t>
  </si>
  <si>
    <t>exempt</t>
  </si>
  <si>
    <t>provinc</t>
  </si>
  <si>
    <t>swai</t>
  </si>
  <si>
    <t>exot</t>
  </si>
  <si>
    <t>punished</t>
  </si>
  <si>
    <t>capabl</t>
  </si>
  <si>
    <t>relaxation</t>
  </si>
  <si>
    <t>oesterreichisch</t>
  </si>
  <si>
    <t>settl</t>
  </si>
  <si>
    <t>oil-rel</t>
  </si>
  <si>
    <t>per-bushel</t>
  </si>
  <si>
    <t>riski</t>
  </si>
  <si>
    <t>petrol</t>
  </si>
  <si>
    <t>context</t>
  </si>
  <si>
    <t>danish</t>
  </si>
  <si>
    <t>summer</t>
  </si>
  <si>
    <t>swap</t>
  </si>
  <si>
    <t>chloramphenicol</t>
  </si>
  <si>
    <t>hedg</t>
  </si>
  <si>
    <t>holding</t>
  </si>
  <si>
    <t>coron</t>
  </si>
  <si>
    <t>augment</t>
  </si>
  <si>
    <t>rha</t>
  </si>
  <si>
    <t>higher-than-</t>
  </si>
  <si>
    <t>sinnificantli</t>
  </si>
  <si>
    <t>timber</t>
  </si>
  <si>
    <t>portland</t>
  </si>
  <si>
    <t>midwest</t>
  </si>
  <si>
    <t>somebodi</t>
  </si>
  <si>
    <t>qualiti</t>
  </si>
  <si>
    <t>heer</t>
  </si>
  <si>
    <t>quality</t>
  </si>
  <si>
    <t>rgo</t>
  </si>
  <si>
    <t>instruments</t>
  </si>
  <si>
    <t>res</t>
  </si>
  <si>
    <t>pacificorp</t>
  </si>
  <si>
    <t>john</t>
  </si>
  <si>
    <t>transform</t>
  </si>
  <si>
    <t>year-earli</t>
  </si>
  <si>
    <t>bangladesh</t>
  </si>
  <si>
    <t>vastli</t>
  </si>
  <si>
    <t>guard</t>
  </si>
  <si>
    <t>same-amstutz</t>
  </si>
  <si>
    <t>debentur</t>
  </si>
  <si>
    <t>debts</t>
  </si>
  <si>
    <t>pits</t>
  </si>
  <si>
    <t>pitt</t>
  </si>
  <si>
    <t>saustralia</t>
  </si>
  <si>
    <t>lawyers</t>
  </si>
  <si>
    <t>join</t>
  </si>
  <si>
    <t>ivlev</t>
  </si>
  <si>
    <t>ambit</t>
  </si>
  <si>
    <t>labor</t>
  </si>
  <si>
    <t>piti</t>
  </si>
  <si>
    <t>farmers</t>
  </si>
  <si>
    <t>red</t>
  </si>
  <si>
    <t>rei</t>
  </si>
  <si>
    <t>hydroelectr</t>
  </si>
  <si>
    <t>cambist</t>
  </si>
  <si>
    <t>rel</t>
  </si>
  <si>
    <t>req</t>
  </si>
  <si>
    <t>rep</t>
  </si>
  <si>
    <t>britain</t>
  </si>
  <si>
    <t>rda</t>
  </si>
  <si>
    <t>unions</t>
  </si>
  <si>
    <t>easing</t>
  </si>
  <si>
    <t>end-january</t>
  </si>
  <si>
    <t>crudes</t>
  </si>
  <si>
    <t>observers</t>
  </si>
  <si>
    <t>aivjj</t>
  </si>
  <si>
    <t>morocco</t>
  </si>
  <si>
    <t>uncov</t>
  </si>
  <si>
    <t>dlrunti</t>
  </si>
  <si>
    <t>invalid</t>
  </si>
  <si>
    <t>end-januari</t>
  </si>
  <si>
    <t>prudential-bach</t>
  </si>
  <si>
    <t>pharmaceuticals</t>
  </si>
  <si>
    <t>davenport</t>
  </si>
  <si>
    <t>henriqu</t>
  </si>
  <si>
    <t>third-quart</t>
  </si>
  <si>
    <t>ropak</t>
  </si>
  <si>
    <t>balletto</t>
  </si>
  <si>
    <t>afbf</t>
  </si>
  <si>
    <t>sensibl</t>
  </si>
  <si>
    <t>mississippi</t>
  </si>
  <si>
    <t>goodwil</t>
  </si>
  <si>
    <t>country</t>
  </si>
  <si>
    <t>speech</t>
  </si>
  <si>
    <t>contradict</t>
  </si>
  <si>
    <t>barber</t>
  </si>
  <si>
    <t>mombasa</t>
  </si>
  <si>
    <t>reapprais</t>
  </si>
  <si>
    <t>identifi</t>
  </si>
  <si>
    <t>business</t>
  </si>
  <si>
    <t>week-long</t>
  </si>
  <si>
    <t>rbi</t>
  </si>
  <si>
    <t>steeper</t>
  </si>
  <si>
    <t>following</t>
  </si>
  <si>
    <t>bullish</t>
  </si>
  <si>
    <t>re-examin</t>
  </si>
  <si>
    <t>quantum</t>
  </si>
  <si>
    <t>supplement</t>
  </si>
  <si>
    <t>stabilis</t>
  </si>
  <si>
    <t>hinder</t>
  </si>
  <si>
    <t>dictat</t>
  </si>
  <si>
    <t>rosendale</t>
  </si>
  <si>
    <t>rbg</t>
  </si>
  <si>
    <t>neighbours</t>
  </si>
  <si>
    <t>diver</t>
  </si>
  <si>
    <t>biscuit</t>
  </si>
  <si>
    <t>girozentral</t>
  </si>
  <si>
    <t>rai</t>
  </si>
  <si>
    <t>ran</t>
  </si>
  <si>
    <t>ukraine</t>
  </si>
  <si>
    <t>female</t>
  </si>
  <si>
    <t>muskeg</t>
  </si>
  <si>
    <t>reshuffl</t>
  </si>
  <si>
    <t>counterbal</t>
  </si>
  <si>
    <t>jobs</t>
  </si>
  <si>
    <t>ilacqua</t>
  </si>
  <si>
    <t>january-march</t>
  </si>
  <si>
    <t>vaccin</t>
  </si>
  <si>
    <t>obviou</t>
  </si>
  <si>
    <t>niall</t>
  </si>
  <si>
    <t>geophysicist</t>
  </si>
  <si>
    <t>unoffici</t>
  </si>
  <si>
    <t>rpi</t>
  </si>
  <si>
    <t>element</t>
  </si>
  <si>
    <t>elect</t>
  </si>
  <si>
    <t>alamo</t>
  </si>
  <si>
    <t>henc</t>
  </si>
  <si>
    <t>nonperform</t>
  </si>
  <si>
    <t>rot</t>
  </si>
  <si>
    <t>categori</t>
  </si>
  <si>
    <t>ron</t>
  </si>
  <si>
    <t>midsess</t>
  </si>
  <si>
    <t>recommendation</t>
  </si>
  <si>
    <t>odom</t>
  </si>
  <si>
    <t>puerto</t>
  </si>
  <si>
    <t>two-third</t>
  </si>
  <si>
    <t>equilibrium</t>
  </si>
  <si>
    <t>dominant</t>
  </si>
  <si>
    <t>row</t>
  </si>
  <si>
    <t>oilpatch</t>
  </si>
  <si>
    <t>siegler</t>
  </si>
  <si>
    <t>category</t>
  </si>
  <si>
    <t>roi</t>
  </si>
  <si>
    <t>unfavour</t>
  </si>
  <si>
    <t>television</t>
  </si>
  <si>
    <t>tanga</t>
  </si>
  <si>
    <t>vehicle</t>
  </si>
  <si>
    <t>rumors</t>
  </si>
  <si>
    <t>easily</t>
  </si>
  <si>
    <t>quadrupl</t>
  </si>
  <si>
    <t>tests</t>
  </si>
  <si>
    <t>perceptions</t>
  </si>
  <si>
    <t>easili</t>
  </si>
  <si>
    <t>robusta</t>
  </si>
  <si>
    <t>corea</t>
  </si>
  <si>
    <t>surprisingli</t>
  </si>
  <si>
    <t>held</t>
  </si>
  <si>
    <t>joao</t>
  </si>
  <si>
    <t>figuerra</t>
  </si>
  <si>
    <t>d-mont</t>
  </si>
  <si>
    <t>foster</t>
  </si>
  <si>
    <t>divid</t>
  </si>
  <si>
    <t>helm</t>
  </si>
  <si>
    <t>surprisingly</t>
  </si>
  <si>
    <t>yusuf</t>
  </si>
  <si>
    <t>athen</t>
  </si>
  <si>
    <t>tactically</t>
  </si>
  <si>
    <t>keith</t>
  </si>
  <si>
    <t>reintroduct</t>
  </si>
  <si>
    <t>strengthen</t>
  </si>
  <si>
    <t>divis</t>
  </si>
  <si>
    <t>cyacq</t>
  </si>
  <si>
    <t>sizeabl</t>
  </si>
  <si>
    <t>osprei</t>
  </si>
  <si>
    <t>durabl</t>
  </si>
  <si>
    <t>januarymarch</t>
  </si>
  <si>
    <t>kolbin</t>
  </si>
  <si>
    <t>lewis</t>
  </si>
  <si>
    <t>refriger</t>
  </si>
  <si>
    <t>zen-noh</t>
  </si>
  <si>
    <t>vigilance</t>
  </si>
  <si>
    <t>decad</t>
  </si>
  <si>
    <t>joint</t>
  </si>
  <si>
    <t>organist</t>
  </si>
  <si>
    <t>easier</t>
  </si>
  <si>
    <t>alain</t>
  </si>
  <si>
    <t>uphold</t>
  </si>
  <si>
    <t>nomura</t>
  </si>
  <si>
    <t>herd</t>
  </si>
  <si>
    <t>proceedings</t>
  </si>
  <si>
    <t>odsi</t>
  </si>
  <si>
    <t>polish</t>
  </si>
  <si>
    <t>tanks</t>
  </si>
  <si>
    <t>decay</t>
  </si>
  <si>
    <t>pesos</t>
  </si>
  <si>
    <t>super</t>
  </si>
  <si>
    <t>ethiopian</t>
  </si>
  <si>
    <t>affiliated</t>
  </si>
  <si>
    <t>marketplace</t>
  </si>
  <si>
    <t>hens</t>
  </si>
  <si>
    <t>ill-advised</t>
  </si>
  <si>
    <t>take-or-pai</t>
  </si>
  <si>
    <t>rip</t>
  </si>
  <si>
    <t>lavera</t>
  </si>
  <si>
    <t>enapal</t>
  </si>
  <si>
    <t>rio</t>
  </si>
  <si>
    <t>rumour</t>
  </si>
  <si>
    <t>dive</t>
  </si>
  <si>
    <t>rig</t>
  </si>
  <si>
    <t>slacken</t>
  </si>
  <si>
    <t>cambior</t>
  </si>
  <si>
    <t>amazon</t>
  </si>
  <si>
    <t>steepli</t>
  </si>
  <si>
    <t>ria</t>
  </si>
  <si>
    <t>rid</t>
  </si>
  <si>
    <t>rie</t>
  </si>
  <si>
    <t>delegates</t>
  </si>
  <si>
    <t>havent</t>
  </si>
  <si>
    <t>allowance</t>
  </si>
  <si>
    <t>understand</t>
  </si>
  <si>
    <t>amalgam</t>
  </si>
  <si>
    <t>declines</t>
  </si>
  <si>
    <t>fi-tek</t>
  </si>
  <si>
    <t>permanently</t>
  </si>
  <si>
    <t>declined</t>
  </si>
  <si>
    <t>pier</t>
  </si>
  <si>
    <t>nonbind</t>
  </si>
  <si>
    <t>castrat</t>
  </si>
  <si>
    <t>perth</t>
  </si>
  <si>
    <t>swedish</t>
  </si>
  <si>
    <t>miami</t>
  </si>
  <si>
    <t>coal-fir</t>
  </si>
  <si>
    <t>villegas</t>
  </si>
  <si>
    <t>viruses</t>
  </si>
  <si>
    <t>rye</t>
  </si>
  <si>
    <t>patrol</t>
  </si>
  <si>
    <t>us-south</t>
  </si>
  <si>
    <t>us-japanes</t>
  </si>
  <si>
    <t>jurisdictions</t>
  </si>
  <si>
    <t>oklahoma</t>
  </si>
  <si>
    <t>otsuki</t>
  </si>
  <si>
    <t>persh</t>
  </si>
  <si>
    <t>scrutini</t>
  </si>
  <si>
    <t>run</t>
  </si>
  <si>
    <t>quantit</t>
  </si>
  <si>
    <t>vorman</t>
  </si>
  <si>
    <t>perry</t>
  </si>
  <si>
    <t>offal</t>
  </si>
  <si>
    <t>less-develop</t>
  </si>
  <si>
    <t>pick</t>
  </si>
  <si>
    <t>shore-to-sea</t>
  </si>
  <si>
    <t>initi</t>
  </si>
  <si>
    <t>perri</t>
  </si>
  <si>
    <t>frolov</t>
  </si>
  <si>
    <t>stagnates</t>
  </si>
  <si>
    <t>echos</t>
  </si>
  <si>
    <t>myrtl</t>
  </si>
  <si>
    <t>tektronix</t>
  </si>
  <si>
    <t>scientist</t>
  </si>
  <si>
    <t>thousandth</t>
  </si>
  <si>
    <t>province</t>
  </si>
  <si>
    <t>provinci</t>
  </si>
  <si>
    <t>seven-year</t>
  </si>
  <si>
    <t>non-bank</t>
  </si>
  <si>
    <t>foreclosur</t>
  </si>
  <si>
    <t>rtn</t>
  </si>
  <si>
    <t>mdbll</t>
  </si>
  <si>
    <t>newsletter</t>
  </si>
  <si>
    <t>jungl</t>
  </si>
  <si>
    <t>medan</t>
  </si>
  <si>
    <t>gbylf</t>
  </si>
  <si>
    <t>visa</t>
  </si>
  <si>
    <t>teacher</t>
  </si>
  <si>
    <t>exploratori</t>
  </si>
  <si>
    <t>baldrige</t>
  </si>
  <si>
    <t>opposit</t>
  </si>
  <si>
    <t>mcneil</t>
  </si>
  <si>
    <t>re-introduc</t>
  </si>
  <si>
    <t>half-year</t>
  </si>
  <si>
    <t>firmer</t>
  </si>
  <si>
    <t>levon</t>
  </si>
  <si>
    <t>pigs</t>
  </si>
  <si>
    <t>infloresc</t>
  </si>
  <si>
    <t>debit</t>
  </si>
  <si>
    <t>al-aam</t>
  </si>
  <si>
    <t>counten</t>
  </si>
  <si>
    <t>counter</t>
  </si>
  <si>
    <t>unionized</t>
  </si>
  <si>
    <t>reign</t>
  </si>
  <si>
    <t>alarm</t>
  </si>
  <si>
    <t>charge</t>
  </si>
  <si>
    <t>world-wid</t>
  </si>
  <si>
    <t>over-the-count</t>
  </si>
  <si>
    <t>non-dollar</t>
  </si>
  <si>
    <t>boxleigh</t>
  </si>
  <si>
    <t>hayman</t>
  </si>
  <si>
    <t>sab</t>
  </si>
  <si>
    <t>sad</t>
  </si>
  <si>
    <t>politoff</t>
  </si>
  <si>
    <t>sag</t>
  </si>
  <si>
    <t>sai</t>
  </si>
  <si>
    <t>nonthapanthawat</t>
  </si>
  <si>
    <t>partscreb</t>
  </si>
  <si>
    <t>sam</t>
  </si>
  <si>
    <t>inadequate</t>
  </si>
  <si>
    <t>guards</t>
  </si>
  <si>
    <t>morgan</t>
  </si>
  <si>
    <t>pine</t>
  </si>
  <si>
    <t>jose</t>
  </si>
  <si>
    <t>cancelled</t>
  </si>
  <si>
    <t>sao</t>
  </si>
  <si>
    <t>san</t>
  </si>
  <si>
    <t>happened</t>
  </si>
  <si>
    <t>say</t>
  </si>
  <si>
    <t>closure</t>
  </si>
  <si>
    <t>saw</t>
  </si>
  <si>
    <t>years</t>
  </si>
  <si>
    <t>patronag</t>
  </si>
  <si>
    <t>snyder</t>
  </si>
  <si>
    <t>uruaguai</t>
  </si>
  <si>
    <t>end-month</t>
  </si>
  <si>
    <t>jorg</t>
  </si>
  <si>
    <t>haupauge</t>
  </si>
  <si>
    <t>mlotok</t>
  </si>
  <si>
    <t>ohio</t>
  </si>
  <si>
    <t>suharto</t>
  </si>
  <si>
    <t>buying</t>
  </si>
  <si>
    <t>american-caught</t>
  </si>
  <si>
    <t>opposed</t>
  </si>
  <si>
    <t>fighter</t>
  </si>
  <si>
    <t>state-fix</t>
  </si>
  <si>
    <t>robust</t>
  </si>
  <si>
    <t>corner</t>
  </si>
  <si>
    <t>antoni</t>
  </si>
  <si>
    <t>on-farm</t>
  </si>
  <si>
    <t>broken</t>
  </si>
  <si>
    <t>bread-mak</t>
  </si>
  <si>
    <t>jopl</t>
  </si>
  <si>
    <t>beacon</t>
  </si>
  <si>
    <t>broker</t>
  </si>
  <si>
    <t>disqualifi</t>
  </si>
  <si>
    <t>remark</t>
  </si>
  <si>
    <t>pire</t>
  </si>
  <si>
    <t>allocated</t>
  </si>
  <si>
    <t>heat</t>
  </si>
  <si>
    <t>borneo</t>
  </si>
  <si>
    <t>heap</t>
  </si>
  <si>
    <t>stipulated</t>
  </si>
  <si>
    <t>hear</t>
  </si>
  <si>
    <t>toward</t>
  </si>
  <si>
    <t>police</t>
  </si>
  <si>
    <t>heal</t>
  </si>
  <si>
    <t>northfield</t>
  </si>
  <si>
    <t>kerridge</t>
  </si>
  <si>
    <t>coordin</t>
  </si>
  <si>
    <t>nilsson</t>
  </si>
  <si>
    <t>korean-mad</t>
  </si>
  <si>
    <t>antimicrobial-resist</t>
  </si>
  <si>
    <t>swollen</t>
  </si>
  <si>
    <t>watered-down</t>
  </si>
  <si>
    <t>rigidli</t>
  </si>
  <si>
    <t>chou</t>
  </si>
  <si>
    <t>drawdown</t>
  </si>
  <si>
    <t>lyle</t>
  </si>
  <si>
    <t>emerg</t>
  </si>
  <si>
    <t>policy</t>
  </si>
  <si>
    <t>media</t>
  </si>
  <si>
    <t>gephardt</t>
  </si>
  <si>
    <t>non-borrow</t>
  </si>
  <si>
    <t>medic</t>
  </si>
  <si>
    <t>pipe</t>
  </si>
  <si>
    <t>lyke</t>
  </si>
  <si>
    <t>collateral</t>
  </si>
  <si>
    <t>debra</t>
  </si>
  <si>
    <t>august</t>
  </si>
  <si>
    <t>corpu</t>
  </si>
  <si>
    <t>chri</t>
  </si>
  <si>
    <t>sanford</t>
  </si>
  <si>
    <t>petrofina</t>
  </si>
  <si>
    <t>piog</t>
  </si>
  <si>
    <t>asymmetr</t>
  </si>
  <si>
    <t>ambul</t>
  </si>
  <si>
    <t>formula</t>
  </si>
  <si>
    <t>shc</t>
  </si>
  <si>
    <t>lynn</t>
  </si>
  <si>
    <t>denominated</t>
  </si>
  <si>
    <t>countertrad</t>
  </si>
  <si>
    <t>patterns</t>
  </si>
  <si>
    <t>monitoring</t>
  </si>
  <si>
    <t>death</t>
  </si>
  <si>
    <t>wendys</t>
  </si>
  <si>
    <t>batter</t>
  </si>
  <si>
    <t>moresbi</t>
  </si>
  <si>
    <t>titan</t>
  </si>
  <si>
    <t>view</t>
  </si>
  <si>
    <t>slightli</t>
  </si>
  <si>
    <t>concurr</t>
  </si>
  <si>
    <t>pgulf</t>
  </si>
  <si>
    <t>sjt</t>
  </si>
  <si>
    <t>sudanes</t>
  </si>
  <si>
    <t>somerset</t>
  </si>
  <si>
    <t>weaker</t>
  </si>
  <si>
    <t>slightly</t>
  </si>
  <si>
    <t>harare</t>
  </si>
  <si>
    <t>weaken</t>
  </si>
  <si>
    <t>sjr</t>
  </si>
  <si>
    <t>sjg</t>
  </si>
  <si>
    <t>italy</t>
  </si>
  <si>
    <t>cleric</t>
  </si>
  <si>
    <t>histori</t>
  </si>
  <si>
    <t>sia</t>
  </si>
  <si>
    <t>unequivocal</t>
  </si>
  <si>
    <t>gippsland</t>
  </si>
  <si>
    <t>itali</t>
  </si>
  <si>
    <t>shv</t>
  </si>
  <si>
    <t>history</t>
  </si>
  <si>
    <t>sit</t>
  </si>
  <si>
    <t>charts</t>
  </si>
  <si>
    <t>sir</t>
  </si>
  <si>
    <t>deeper</t>
  </si>
  <si>
    <t>conform</t>
  </si>
  <si>
    <t>fuels</t>
  </si>
  <si>
    <t>engag</t>
  </si>
  <si>
    <t>sim</t>
  </si>
  <si>
    <t>extracted</t>
  </si>
  <si>
    <t>fuell</t>
  </si>
  <si>
    <t>michel</t>
  </si>
  <si>
    <t>perez</t>
  </si>
  <si>
    <t>miscellan</t>
  </si>
  <si>
    <t>janmay</t>
  </si>
  <si>
    <t>broad-rang</t>
  </si>
  <si>
    <t>everybodi</t>
  </si>
  <si>
    <t>five-month</t>
  </si>
  <si>
    <t>brisk</t>
  </si>
  <si>
    <t>amcor</t>
  </si>
  <si>
    <t>counterpoint</t>
  </si>
  <si>
    <t>bashed</t>
  </si>
  <si>
    <t>light</t>
  </si>
  <si>
    <t>conade</t>
  </si>
  <si>
    <t>wagon</t>
  </si>
  <si>
    <t>measurement</t>
  </si>
  <si>
    <t>executive</t>
  </si>
  <si>
    <t>scf</t>
  </si>
  <si>
    <t>sex</t>
  </si>
  <si>
    <t>guidelin</t>
  </si>
  <si>
    <t>vice</t>
  </si>
  <si>
    <t>department</t>
  </si>
  <si>
    <t>seali</t>
  </si>
  <si>
    <t>kalbag</t>
  </si>
  <si>
    <t>sfp</t>
  </si>
  <si>
    <t>so-cal</t>
  </si>
  <si>
    <t>sealy</t>
  </si>
  <si>
    <t>individuals</t>
  </si>
  <si>
    <t>sdr</t>
  </si>
  <si>
    <t>instal</t>
  </si>
  <si>
    <t>monetarist</t>
  </si>
  <si>
    <t>antigon</t>
  </si>
  <si>
    <t>vido</t>
  </si>
  <si>
    <t>geert</t>
  </si>
  <si>
    <t>outlai</t>
  </si>
  <si>
    <t>j-curve</t>
  </si>
  <si>
    <t>see</t>
  </si>
  <si>
    <t>sandwich</t>
  </si>
  <si>
    <t>sec</t>
  </si>
  <si>
    <t>sen</t>
  </si>
  <si>
    <t>outlay</t>
  </si>
  <si>
    <t>khark-</t>
  </si>
  <si>
    <t>manager</t>
  </si>
  <si>
    <t>septdec</t>
  </si>
  <si>
    <t>starrex</t>
  </si>
  <si>
    <t>iida</t>
  </si>
  <si>
    <t>mmete</t>
  </si>
  <si>
    <t>peril</t>
  </si>
  <si>
    <t>spr</t>
  </si>
  <si>
    <t>chen</t>
  </si>
  <si>
    <t>chem</t>
  </si>
  <si>
    <t>rejected</t>
  </si>
  <si>
    <t>spi</t>
  </si>
  <si>
    <t>buyer</t>
  </si>
  <si>
    <t>spc</t>
  </si>
  <si>
    <t>spa</t>
  </si>
  <si>
    <t>sow</t>
  </si>
  <si>
    <t>church</t>
  </si>
  <si>
    <t>soy</t>
  </si>
  <si>
    <t>destabil</t>
  </si>
  <si>
    <t>submitted</t>
  </si>
  <si>
    <t>counteract</t>
  </si>
  <si>
    <t>channels</t>
  </si>
  <si>
    <t>entail</t>
  </si>
  <si>
    <t>avail</t>
  </si>
  <si>
    <t>son</t>
  </si>
  <si>
    <t>heighten</t>
  </si>
  <si>
    <t>fundment</t>
  </si>
  <si>
    <t>democraci</t>
  </si>
  <si>
    <t>soo</t>
  </si>
  <si>
    <t>indecis</t>
  </si>
  <si>
    <t>---</t>
  </si>
  <si>
    <t>managed</t>
  </si>
  <si>
    <t>pet-bird</t>
  </si>
  <si>
    <t>soi</t>
  </si>
  <si>
    <t>windi</t>
  </si>
  <si>
    <t>confident</t>
  </si>
  <si>
    <t>mickelberri</t>
  </si>
  <si>
    <t>hurriyet</t>
  </si>
  <si>
    <t>non-season</t>
  </si>
  <si>
    <t>stockdraw</t>
  </si>
  <si>
    <t>passero</t>
  </si>
  <si>
    <t>srw</t>
  </si>
  <si>
    <t>subject</t>
  </si>
  <si>
    <t>full-scal</t>
  </si>
  <si>
    <t>occurred</t>
  </si>
  <si>
    <t>sri</t>
  </si>
  <si>
    <t>sloane</t>
  </si>
  <si>
    <t>srd</t>
  </si>
  <si>
    <t>zealand</t>
  </si>
  <si>
    <t>satur</t>
  </si>
  <si>
    <t>counsel</t>
  </si>
  <si>
    <t>sra</t>
  </si>
  <si>
    <t>retend</t>
  </si>
  <si>
    <t>mckibbin</t>
  </si>
  <si>
    <t>stebbins</t>
  </si>
  <si>
    <t>persisted</t>
  </si>
  <si>
    <t>circumv</t>
  </si>
  <si>
    <t>mochizuki</t>
  </si>
  <si>
    <t>interview</t>
  </si>
  <si>
    <t>feruzzi</t>
  </si>
  <si>
    <t>tobacco</t>
  </si>
  <si>
    <t>nichemen</t>
  </si>
  <si>
    <t>design</t>
  </si>
  <si>
    <t>bancorpor</t>
  </si>
  <si>
    <t>kaunda</t>
  </si>
  <si>
    <t>firmly</t>
  </si>
  <si>
    <t>chat</t>
  </si>
  <si>
    <t>sharpest</t>
  </si>
  <si>
    <t>wages</t>
  </si>
  <si>
    <t>transship</t>
  </si>
  <si>
    <t>sky</t>
  </si>
  <si>
    <t>deepli</t>
  </si>
  <si>
    <t>ski</t>
  </si>
  <si>
    <t>overlap</t>
  </si>
  <si>
    <t>targeted</t>
  </si>
  <si>
    <t>standstil</t>
  </si>
  <si>
    <t>synfuel</t>
  </si>
  <si>
    <t>mattress</t>
  </si>
  <si>
    <t>debat</t>
  </si>
  <si>
    <t>heineken</t>
  </si>
  <si>
    <t>stipul</t>
  </si>
  <si>
    <t>long-form</t>
  </si>
  <si>
    <t>activ</t>
  </si>
  <si>
    <t>snt</t>
  </si>
  <si>
    <t>awful</t>
  </si>
  <si>
    <t>passeng</t>
  </si>
  <si>
    <t>fully-fledg</t>
  </si>
  <si>
    <t>regim</t>
  </si>
  <si>
    <t>purchasing</t>
  </si>
  <si>
    <t>soviets</t>
  </si>
  <si>
    <t>domedmp</t>
  </si>
  <si>
    <t>premium</t>
  </si>
  <si>
    <t>caritas</t>
  </si>
  <si>
    <t>instil</t>
  </si>
  <si>
    <t>taught</t>
  </si>
  <si>
    <t>checkoff</t>
  </si>
  <si>
    <t>bleach</t>
  </si>
  <si>
    <t>wrong</t>
  </si>
  <si>
    <t>firmli</t>
  </si>
  <si>
    <t>eckenfeld</t>
  </si>
  <si>
    <t>whereabout</t>
  </si>
  <si>
    <t>compound</t>
  </si>
  <si>
    <t>swn</t>
  </si>
  <si>
    <t>specialist</t>
  </si>
  <si>
    <t>wrote</t>
  </si>
  <si>
    <t>stevedor</t>
  </si>
  <si>
    <t>bottlers</t>
  </si>
  <si>
    <t>algona</t>
  </si>
  <si>
    <t>scheme</t>
  </si>
  <si>
    <t>escorts</t>
  </si>
  <si>
    <t>reduced</t>
  </si>
  <si>
    <t>forecasters</t>
  </si>
  <si>
    <t>unctad</t>
  </si>
  <si>
    <t>sww</t>
  </si>
  <si>
    <t>barbosa</t>
  </si>
  <si>
    <t>monster</t>
  </si>
  <si>
    <t>opppos</t>
  </si>
  <si>
    <t>newcastle</t>
  </si>
  <si>
    <t>memorandum</t>
  </si>
  <si>
    <t>anglo-dutch</t>
  </si>
  <si>
    <t>dropped</t>
  </si>
  <si>
    <t>cardenas</t>
  </si>
  <si>
    <t>bangalore</t>
  </si>
  <si>
    <t>lucki</t>
  </si>
  <si>
    <t>roost</t>
  </si>
  <si>
    <t>rupe</t>
  </si>
  <si>
    <t>sugar-produc</t>
  </si>
  <si>
    <t>amselco</t>
  </si>
  <si>
    <t>nyeri</t>
  </si>
  <si>
    <t>differences</t>
  </si>
  <si>
    <t>mostli</t>
  </si>
  <si>
    <t>imported</t>
  </si>
  <si>
    <t>document</t>
  </si>
  <si>
    <t>road-build</t>
  </si>
  <si>
    <t>jeffrei</t>
  </si>
  <si>
    <t>aiwai</t>
  </si>
  <si>
    <t>sunflower--usda</t>
  </si>
  <si>
    <t>assest</t>
  </si>
  <si>
    <t>importer</t>
  </si>
  <si>
    <t>assess</t>
  </si>
  <si>
    <t>seeds</t>
  </si>
  <si>
    <t>eight-month</t>
  </si>
  <si>
    <t>offtake</t>
  </si>
  <si>
    <t>implemented</t>
  </si>
  <si>
    <t>non-inflationari</t>
  </si>
  <si>
    <t>cross-bord</t>
  </si>
  <si>
    <t>merriman</t>
  </si>
  <si>
    <t>bennett</t>
  </si>
  <si>
    <t>assert</t>
  </si>
  <si>
    <t>runs</t>
  </si>
  <si>
    <t>abort</t>
  </si>
  <si>
    <t>reexport</t>
  </si>
  <si>
    <t>brian</t>
  </si>
  <si>
    <t>terms</t>
  </si>
  <si>
    <t>disruption</t>
  </si>
  <si>
    <t>robinson</t>
  </si>
  <si>
    <t>after</t>
  </si>
  <si>
    <t>contribut</t>
  </si>
  <si>
    <t>northbrook</t>
  </si>
  <si>
    <t>varieti</t>
  </si>
  <si>
    <t>taper</t>
  </si>
  <si>
    <t>bribe</t>
  </si>
  <si>
    <t>fruit</t>
  </si>
  <si>
    <t>stc</t>
  </si>
  <si>
    <t>horizon</t>
  </si>
  <si>
    <t>jeffrey</t>
  </si>
  <si>
    <t>assets</t>
  </si>
  <si>
    <t>palmas</t>
  </si>
  <si>
    <t>efforts</t>
  </si>
  <si>
    <t>energyus</t>
  </si>
  <si>
    <t>about</t>
  </si>
  <si>
    <t>sul</t>
  </si>
  <si>
    <t>sum</t>
  </si>
  <si>
    <t>sun</t>
  </si>
  <si>
    <t>elder</t>
  </si>
  <si>
    <t>sophist</t>
  </si>
  <si>
    <t>grain-qual</t>
  </si>
  <si>
    <t>poorest</t>
  </si>
  <si>
    <t>above</t>
  </si>
  <si>
    <t>bridg</t>
  </si>
  <si>
    <t>rebuild</t>
  </si>
  <si>
    <t>policy-mak</t>
  </si>
  <si>
    <t>rush</t>
  </si>
  <si>
    <t>negotiate</t>
  </si>
  <si>
    <t>rebuilt</t>
  </si>
  <si>
    <t>punish</t>
  </si>
  <si>
    <t>altogeth</t>
  </si>
  <si>
    <t>costli</t>
  </si>
  <si>
    <t>svz</t>
  </si>
  <si>
    <t>poitou-charentes</t>
  </si>
  <si>
    <t>brief</t>
  </si>
  <si>
    <t>costly</t>
  </si>
  <si>
    <t>tag</t>
  </si>
  <si>
    <t>eyskens</t>
  </si>
  <si>
    <t>tab</t>
  </si>
  <si>
    <t>dian</t>
  </si>
  <si>
    <t>bring</t>
  </si>
  <si>
    <t>funaro</t>
  </si>
  <si>
    <t>brink</t>
  </si>
  <si>
    <t>ironically</t>
  </si>
  <si>
    <t>two-room</t>
  </si>
  <si>
    <t>headlines</t>
  </si>
  <si>
    <t>wine</t>
  </si>
  <si>
    <t>rude</t>
  </si>
  <si>
    <t>wind</t>
  </si>
  <si>
    <t>wing</t>
  </si>
  <si>
    <t>others</t>
  </si>
  <si>
    <t>broussard</t>
  </si>
  <si>
    <t>national</t>
  </si>
  <si>
    <t>incentives</t>
  </si>
  <si>
    <t>rudi</t>
  </si>
  <si>
    <t>parliament</t>
  </si>
  <si>
    <t>shrink</t>
  </si>
  <si>
    <t>rionda</t>
  </si>
  <si>
    <t>tap</t>
  </si>
  <si>
    <t>melville</t>
  </si>
  <si>
    <t>tam</t>
  </si>
  <si>
    <t>delors</t>
  </si>
  <si>
    <t>america</t>
  </si>
  <si>
    <t>coconut</t>
  </si>
  <si>
    <t>engin</t>
  </si>
  <si>
    <t>mentioned</t>
  </si>
  <si>
    <t>expressli</t>
  </si>
  <si>
    <t>tcb</t>
  </si>
  <si>
    <t>domestically</t>
  </si>
  <si>
    <t>tcf</t>
  </si>
  <si>
    <t>wagyu</t>
  </si>
  <si>
    <t>tbp</t>
  </si>
  <si>
    <t>cgrt</t>
  </si>
  <si>
    <t>sell-off</t>
  </si>
  <si>
    <t>regul</t>
  </si>
  <si>
    <t>wipe</t>
  </si>
  <si>
    <t>typhoon</t>
  </si>
  <si>
    <t>subsoil</t>
  </si>
  <si>
    <t>astonish</t>
  </si>
  <si>
    <t>workweek</t>
  </si>
  <si>
    <t>hondura</t>
  </si>
  <si>
    <t>oesterreichischen</t>
  </si>
  <si>
    <t>adding:</t>
  </si>
  <si>
    <t>oild</t>
  </si>
  <si>
    <t>trifles</t>
  </si>
  <si>
    <t>diet</t>
  </si>
  <si>
    <t>wish</t>
  </si>
  <si>
    <t>policymaking</t>
  </si>
  <si>
    <t>anyway</t>
  </si>
  <si>
    <t>han-min</t>
  </si>
  <si>
    <t>compromise</t>
  </si>
  <si>
    <t>died</t>
  </si>
  <si>
    <t>giorgio</t>
  </si>
  <si>
    <t>philip</t>
  </si>
  <si>
    <t>situatin</t>
  </si>
  <si>
    <t>seaga</t>
  </si>
  <si>
    <t>reserve-ad</t>
  </si>
  <si>
    <t>lawrenc</t>
  </si>
  <si>
    <t>clarif</t>
  </si>
  <si>
    <t>ecopetrol</t>
  </si>
  <si>
    <t>wire</t>
  </si>
  <si>
    <t>two-termin</t>
  </si>
  <si>
    <t>marginal</t>
  </si>
  <si>
    <t>environment</t>
  </si>
  <si>
    <t>window</t>
  </si>
  <si>
    <t>shipyard</t>
  </si>
  <si>
    <t>disguis</t>
  </si>
  <si>
    <t>satisfactori</t>
  </si>
  <si>
    <t>queensland</t>
  </si>
  <si>
    <t>reclassifi</t>
  </si>
  <si>
    <t>sdpvvi</t>
  </si>
  <si>
    <t>manli</t>
  </si>
  <si>
    <t>kuwaitis</t>
  </si>
  <si>
    <t>dormanc</t>
  </si>
  <si>
    <t>hailstorm</t>
  </si>
  <si>
    <t>milwaukee</t>
  </si>
  <si>
    <t>timmins</t>
  </si>
  <si>
    <t>baldwin</t>
  </si>
  <si>
    <t>voyag</t>
  </si>
  <si>
    <t>clercq</t>
  </si>
  <si>
    <t>sunny</t>
  </si>
  <si>
    <t>dick</t>
  </si>
  <si>
    <t>dealt</t>
  </si>
  <si>
    <t>with</t>
  </si>
  <si>
    <t>circumstances</t>
  </si>
  <si>
    <t>flowing</t>
  </si>
  <si>
    <t>decoupl</t>
  </si>
  <si>
    <t>deals</t>
  </si>
  <si>
    <t>set-asid</t>
  </si>
  <si>
    <t>hamburg-bas</t>
  </si>
  <si>
    <t>witt</t>
  </si>
  <si>
    <t>roofs</t>
  </si>
  <si>
    <t>vaccum</t>
  </si>
  <si>
    <t>premier</t>
  </si>
  <si>
    <t>dormant</t>
  </si>
  <si>
    <t>springdark</t>
  </si>
  <si>
    <t>sweetner</t>
  </si>
  <si>
    <t>hesit</t>
  </si>
  <si>
    <t>levels</t>
  </si>
  <si>
    <t>wayward</t>
  </si>
  <si>
    <t>canari</t>
  </si>
  <si>
    <t>else</t>
  </si>
  <si>
    <t>barrels</t>
  </si>
  <si>
    <t>rankin</t>
  </si>
  <si>
    <t>kampala</t>
  </si>
  <si>
    <t>mauritian</t>
  </si>
  <si>
    <t>resolv</t>
  </si>
  <si>
    <t>conditions</t>
  </si>
  <si>
    <t>shorten</t>
  </si>
  <si>
    <t>resold</t>
  </si>
  <si>
    <t>asssoci</t>
  </si>
  <si>
    <t>shorter</t>
  </si>
  <si>
    <t>nail</t>
  </si>
  <si>
    <t>communications</t>
  </si>
  <si>
    <t>makoto</t>
  </si>
  <si>
    <t>splinter</t>
  </si>
  <si>
    <t>stabilized</t>
  </si>
  <si>
    <t>nathan</t>
  </si>
  <si>
    <t>sgeppa</t>
  </si>
  <si>
    <t>charities</t>
  </si>
  <si>
    <t>falter</t>
  </si>
  <si>
    <t>specifications</t>
  </si>
  <si>
    <t>inher</t>
  </si>
  <si>
    <t>secretary-gener</t>
  </si>
  <si>
    <t>leases</t>
  </si>
  <si>
    <t>analyses</t>
  </si>
  <si>
    <t>kurt</t>
  </si>
  <si>
    <t>countertrade</t>
  </si>
  <si>
    <t>one-to-on</t>
  </si>
  <si>
    <t>tandler</t>
  </si>
  <si>
    <t>deodoris</t>
  </si>
  <si>
    <t>pdo</t>
  </si>
  <si>
    <t>entrant</t>
  </si>
  <si>
    <t>r-iowa</t>
  </si>
  <si>
    <t>contributions</t>
  </si>
  <si>
    <t>talli</t>
  </si>
  <si>
    <t>pcc</t>
  </si>
  <si>
    <t>pcr</t>
  </si>
  <si>
    <t>belgo-luxembourg</t>
  </si>
  <si>
    <t>napm</t>
  </si>
  <si>
    <t>impend</t>
  </si>
  <si>
    <t>maple</t>
  </si>
  <si>
    <t>pbt</t>
  </si>
  <si>
    <t>chien-ming</t>
  </si>
  <si>
    <t>sensat</t>
  </si>
  <si>
    <t>distinguish</t>
  </si>
  <si>
    <t>pca</t>
  </si>
  <si>
    <t>talks</t>
  </si>
  <si>
    <t>entranc</t>
  </si>
  <si>
    <t>unanswered</t>
  </si>
  <si>
    <t>pbi</t>
  </si>
  <si>
    <t>analysis</t>
  </si>
  <si>
    <t>announcment</t>
  </si>
  <si>
    <t>par</t>
  </si>
  <si>
    <t>cautious</t>
  </si>
  <si>
    <t>namg</t>
  </si>
  <si>
    <t>pat</t>
  </si>
  <si>
    <t>name</t>
  </si>
  <si>
    <t>paz</t>
  </si>
  <si>
    <t>realignment</t>
  </si>
  <si>
    <t>pay</t>
  </si>
  <si>
    <t>shortli</t>
  </si>
  <si>
    <t>depend</t>
  </si>
  <si>
    <t>nant</t>
  </si>
  <si>
    <t>surveyed</t>
  </si>
  <si>
    <t>pao</t>
  </si>
  <si>
    <t>pan</t>
  </si>
  <si>
    <t>thundershow</t>
  </si>
  <si>
    <t>euphoria</t>
  </si>
  <si>
    <t>nanc</t>
  </si>
  <si>
    <t>winnemucca</t>
  </si>
  <si>
    <t>categories</t>
  </si>
  <si>
    <t>loath</t>
  </si>
  <si>
    <t>submiss</t>
  </si>
  <si>
    <t>flattening</t>
  </si>
  <si>
    <t>hutchison</t>
  </si>
  <si>
    <t>highlight</t>
  </si>
  <si>
    <t>elig</t>
  </si>
  <si>
    <t>shortly</t>
  </si>
  <si>
    <t>cruzados</t>
  </si>
  <si>
    <t>fufil</t>
  </si>
  <si>
    <t>lobbi</t>
  </si>
  <si>
    <t>php</t>
  </si>
  <si>
    <t>unsurpass</t>
  </si>
  <si>
    <t>benson</t>
  </si>
  <si>
    <t>itself</t>
  </si>
  <si>
    <t>phh</t>
  </si>
  <si>
    <t>sumitomo</t>
  </si>
  <si>
    <t>overstock</t>
  </si>
  <si>
    <t>natl</t>
  </si>
  <si>
    <t>amstutz</t>
  </si>
  <si>
    <t>hesse</t>
  </si>
  <si>
    <t>nato</t>
  </si>
  <si>
    <t>tunisian</t>
  </si>
  <si>
    <t>flagship</t>
  </si>
  <si>
    <t>secretli</t>
  </si>
  <si>
    <t>trintoc</t>
  </si>
  <si>
    <t>supermarket</t>
  </si>
  <si>
    <t>kiatpaiboon</t>
  </si>
  <si>
    <t>imbal</t>
  </si>
  <si>
    <t>martell</t>
  </si>
  <si>
    <t>placements</t>
  </si>
  <si>
    <t>plea</t>
  </si>
  <si>
    <t>palomino</t>
  </si>
  <si>
    <t>neglig</t>
  </si>
  <si>
    <t>gained</t>
  </si>
  <si>
    <t>products</t>
  </si>
  <si>
    <t>apriljune</t>
  </si>
  <si>
    <t>impedi</t>
  </si>
  <si>
    <t>pea</t>
  </si>
  <si>
    <t>mid-may</t>
  </si>
  <si>
    <t>vastatrix</t>
  </si>
  <si>
    <t>pen</t>
  </si>
  <si>
    <t>live-stock</t>
  </si>
  <si>
    <t>pet</t>
  </si>
  <si>
    <t>naphtha</t>
  </si>
  <si>
    <t>hillsdown</t>
  </si>
  <si>
    <t>gramm-rudman-hol</t>
  </si>
  <si>
    <t>maffei</t>
  </si>
  <si>
    <t>peg</t>
  </si>
  <si>
    <t>deilmann</t>
  </si>
  <si>
    <t>pel</t>
  </si>
  <si>
    <t>erodobl</t>
  </si>
  <si>
    <t>investors</t>
  </si>
  <si>
    <t>cebeco-handelsraad</t>
  </si>
  <si>
    <t>mickei</t>
  </si>
  <si>
    <t>elmo</t>
  </si>
  <si>
    <t>nawg</t>
  </si>
  <si>
    <t>pli</t>
  </si>
  <si>
    <t>changed</t>
  </si>
  <si>
    <t>xijang</t>
  </si>
  <si>
    <t>zeebrugge</t>
  </si>
  <si>
    <t>austrian</t>
  </si>
  <si>
    <t>fusion</t>
  </si>
  <si>
    <t>ccimf</t>
  </si>
  <si>
    <t>flowers</t>
  </si>
  <si>
    <t>hemodynam</t>
  </si>
  <si>
    <t>cycle</t>
  </si>
  <si>
    <t>sensit</t>
  </si>
  <si>
    <t>means</t>
  </si>
  <si>
    <t>augsep</t>
  </si>
  <si>
    <t>meant</t>
  </si>
  <si>
    <t>again-montagu</t>
  </si>
  <si>
    <t>whole</t>
  </si>
  <si>
    <t>edomest</t>
  </si>
  <si>
    <t>huntington</t>
  </si>
  <si>
    <t>illicitli</t>
  </si>
  <si>
    <t>discredit</t>
  </si>
  <si>
    <t>appoint</t>
  </si>
  <si>
    <t>vienna</t>
  </si>
  <si>
    <t>pl-</t>
  </si>
  <si>
    <t>kuna</t>
  </si>
  <si>
    <t>cruis</t>
  </si>
  <si>
    <t>domin</t>
  </si>
  <si>
    <t>applaud</t>
  </si>
  <si>
    <t>navi</t>
  </si>
  <si>
    <t>pie</t>
  </si>
  <si>
    <t>glimps</t>
  </si>
  <si>
    <t>pig</t>
  </si>
  <si>
    <t>stuart</t>
  </si>
  <si>
    <t>pik</t>
  </si>
  <si>
    <t>meals</t>
  </si>
  <si>
    <t>applaus</t>
  </si>
  <si>
    <t>pin</t>
  </si>
  <si>
    <t>pio</t>
  </si>
  <si>
    <t>salvag</t>
  </si>
  <si>
    <t>trautman</t>
  </si>
  <si>
    <t>plai</t>
  </si>
  <si>
    <t>pit</t>
  </si>
  <si>
    <t>navy</t>
  </si>
  <si>
    <t>seeco</t>
  </si>
  <si>
    <t>piw</t>
  </si>
  <si>
    <t>changes</t>
  </si>
  <si>
    <t>welgf</t>
  </si>
  <si>
    <t>bere</t>
  </si>
  <si>
    <t>expir</t>
  </si>
  <si>
    <t>royalti</t>
  </si>
  <si>
    <t>tenant</t>
  </si>
  <si>
    <t>r-nc</t>
  </si>
  <si>
    <t>quantity</t>
  </si>
  <si>
    <t>pod</t>
  </si>
  <si>
    <t>satat</t>
  </si>
  <si>
    <t>feasible</t>
  </si>
  <si>
    <t>ppt</t>
  </si>
  <si>
    <t>unsettl</t>
  </si>
  <si>
    <t>ppw</t>
  </si>
  <si>
    <t>ppi</t>
  </si>
  <si>
    <t>r-mi</t>
  </si>
  <si>
    <t>writedown</t>
  </si>
  <si>
    <t>ppo</t>
  </si>
  <si>
    <t>r-mo</t>
  </si>
  <si>
    <t>ppc</t>
  </si>
  <si>
    <t>ppg</t>
  </si>
  <si>
    <t>pmt</t>
  </si>
  <si>
    <t>chronic</t>
  </si>
  <si>
    <t>payback</t>
  </si>
  <si>
    <t>derivatives</t>
  </si>
  <si>
    <t>state-trad</t>
  </si>
  <si>
    <t>yugoslavia</t>
  </si>
  <si>
    <t>best</t>
  </si>
  <si>
    <t>proposals:</t>
  </si>
  <si>
    <t>usdanoaa</t>
  </si>
  <si>
    <t>siregar</t>
  </si>
  <si>
    <t>historically</t>
  </si>
  <si>
    <t>newcastl</t>
  </si>
  <si>
    <t>mariano</t>
  </si>
  <si>
    <t>gave</t>
  </si>
  <si>
    <t>octob</t>
  </si>
  <si>
    <t>experienc</t>
  </si>
  <si>
    <t>pnb</t>
  </si>
  <si>
    <t>public-sector</t>
  </si>
  <si>
    <t>bert</t>
  </si>
  <si>
    <t>dnlaf</t>
  </si>
  <si>
    <t>beneficiari</t>
  </si>
  <si>
    <t>manipul</t>
  </si>
  <si>
    <t>pst</t>
  </si>
  <si>
    <t>tactic</t>
  </si>
  <si>
    <t>absent</t>
  </si>
  <si>
    <t>availabilti</t>
  </si>
  <si>
    <t>minatom</t>
  </si>
  <si>
    <t>us-mad</t>
  </si>
  <si>
    <t>preserved</t>
  </si>
  <si>
    <t>sooner</t>
  </si>
  <si>
    <t>absenc</t>
  </si>
  <si>
    <t>psl</t>
  </si>
  <si>
    <t>cashcert</t>
  </si>
  <si>
    <t>trans-atlant</t>
  </si>
  <si>
    <t>loads</t>
  </si>
  <si>
    <t>hertz</t>
  </si>
  <si>
    <t>mainstream</t>
  </si>
  <si>
    <t>schedules</t>
  </si>
  <si>
    <t>belief</t>
  </si>
  <si>
    <t>whose</t>
  </si>
  <si>
    <t>pty</t>
  </si>
  <si>
    <t>behind</t>
  </si>
  <si>
    <t>pte</t>
  </si>
  <si>
    <t>bell</t>
  </si>
  <si>
    <t>scheduled</t>
  </si>
  <si>
    <t>believ</t>
  </si>
  <si>
    <t>coooper</t>
  </si>
  <si>
    <t>tweendeck</t>
  </si>
  <si>
    <t>necessit</t>
  </si>
  <si>
    <t>belt</t>
  </si>
  <si>
    <t>laydai</t>
  </si>
  <si>
    <t>corpor</t>
  </si>
  <si>
    <t>flotat</t>
  </si>
  <si>
    <t>recalcitr</t>
  </si>
  <si>
    <t>micro</t>
  </si>
  <si>
    <t>herold</t>
  </si>
  <si>
    <t>oilseeds</t>
  </si>
  <si>
    <t>pre-product</t>
  </si>
  <si>
    <t>expos</t>
  </si>
  <si>
    <t>meats</t>
  </si>
  <si>
    <t>prv</t>
  </si>
  <si>
    <t>copenhagen</t>
  </si>
  <si>
    <t>emir</t>
  </si>
  <si>
    <t>quantiti</t>
  </si>
  <si>
    <t>prt</t>
  </si>
  <si>
    <t>broker-deal</t>
  </si>
  <si>
    <t>psa</t>
  </si>
  <si>
    <t>lloyds</t>
  </si>
  <si>
    <t>endevco</t>
  </si>
  <si>
    <t>interrupt</t>
  </si>
  <si>
    <t>korean</t>
  </si>
  <si>
    <t>dedic</t>
  </si>
  <si>
    <t>specif</t>
  </si>
  <si>
    <t>anything</t>
  </si>
  <si>
    <t>coverage</t>
  </si>
  <si>
    <t>evolv</t>
  </si>
  <si>
    <t>pro</t>
  </si>
  <si>
    <t>prudenti</t>
  </si>
  <si>
    <t>clause</t>
  </si>
  <si>
    <t>earmark</t>
  </si>
  <si>
    <t>outlin</t>
  </si>
  <si>
    <t>reflation</t>
  </si>
  <si>
    <t>abidjan-bas</t>
  </si>
  <si>
    <t>imperi</t>
  </si>
  <si>
    <t>mercuri</t>
  </si>
  <si>
    <t>beyond</t>
  </si>
  <si>
    <t>sustain</t>
  </si>
  <si>
    <t>buildings</t>
  </si>
  <si>
    <t>surviv</t>
  </si>
  <si>
    <t>zhang</t>
  </si>
  <si>
    <t>barrett</t>
  </si>
  <si>
    <t>spending</t>
  </si>
  <si>
    <t>gape</t>
  </si>
  <si>
    <t>downdip</t>
  </si>
  <si>
    <t>plough</t>
  </si>
  <si>
    <t>hungarian</t>
  </si>
  <si>
    <t>guilders</t>
  </si>
  <si>
    <t>godzilla</t>
  </si>
  <si>
    <t>countered</t>
  </si>
  <si>
    <t>impetu</t>
  </si>
  <si>
    <t>put</t>
  </si>
  <si>
    <t>testifi</t>
  </si>
  <si>
    <t>ankara</t>
  </si>
  <si>
    <t>mid-januari</t>
  </si>
  <si>
    <t>dlrsbbl</t>
  </si>
  <si>
    <t>twice</t>
  </si>
  <si>
    <t>nabi</t>
  </si>
  <si>
    <t>curti</t>
  </si>
  <si>
    <t>share-out</t>
  </si>
  <si>
    <t>pdvsa-champlin</t>
  </si>
  <si>
    <t>cinci</t>
  </si>
  <si>
    <t>specul</t>
  </si>
  <si>
    <t>deduc</t>
  </si>
  <si>
    <t>resown</t>
  </si>
  <si>
    <t>honolulu</t>
  </si>
  <si>
    <t>ipecode</t>
  </si>
  <si>
    <t>kernel</t>
  </si>
  <si>
    <t>loans</t>
  </si>
  <si>
    <t>subcommitte</t>
  </si>
  <si>
    <t>inexperi</t>
  </si>
  <si>
    <t>mid-january</t>
  </si>
  <si>
    <t>eshleman</t>
  </si>
  <si>
    <t>outlet</t>
  </si>
  <si>
    <t>managers</t>
  </si>
  <si>
    <t>spectr</t>
  </si>
  <si>
    <t>agpm</t>
  </si>
  <si>
    <t>survei</t>
  </si>
  <si>
    <t>lacomb</t>
  </si>
  <si>
    <t>gaug</t>
  </si>
  <si>
    <t>been</t>
  </si>
  <si>
    <t>survey</t>
  </si>
  <si>
    <t>bureaucrat</t>
  </si>
  <si>
    <t>nonsubsidiari</t>
  </si>
  <si>
    <t>majority</t>
  </si>
  <si>
    <t>yearend</t>
  </si>
  <si>
    <t>gate</t>
  </si>
  <si>
    <t>t-bill</t>
  </si>
  <si>
    <t>pitch</t>
  </si>
  <si>
    <t>wells</t>
  </si>
  <si>
    <t>fulfil</t>
  </si>
  <si>
    <t>swiss-bas</t>
  </si>
  <si>
    <t>porcin</t>
  </si>
  <si>
    <t>guesses</t>
  </si>
  <si>
    <t>upper</t>
  </si>
  <si>
    <t>orang</t>
  </si>
  <si>
    <t>rosenbaum</t>
  </si>
  <si>
    <t>september-april</t>
  </si>
  <si>
    <t>presidenti</t>
  </si>
  <si>
    <t>embu</t>
  </si>
  <si>
    <t>resort</t>
  </si>
  <si>
    <t>allocations</t>
  </si>
  <si>
    <t>petroleo</t>
  </si>
  <si>
    <t>boycott</t>
  </si>
  <si>
    <t>singaporemizushima</t>
  </si>
  <si>
    <t>petroles</t>
  </si>
  <si>
    <t>pzl</t>
  </si>
  <si>
    <t>september-august</t>
  </si>
  <si>
    <t>tarriffs</t>
  </si>
  <si>
    <t>magnitud</t>
  </si>
  <si>
    <t>inexpens</t>
  </si>
  <si>
    <t>matsunaga</t>
  </si>
  <si>
    <t>pkoh</t>
  </si>
  <si>
    <t>interst</t>
  </si>
  <si>
    <t>jointli</t>
  </si>
  <si>
    <t>agri</t>
  </si>
  <si>
    <t>statutori</t>
  </si>
  <si>
    <t>clients</t>
  </si>
  <si>
    <t>stori</t>
  </si>
  <si>
    <t>store</t>
  </si>
  <si>
    <t>storm</t>
  </si>
  <si>
    <t>percent--i</t>
  </si>
  <si>
    <t>rescind</t>
  </si>
  <si>
    <t>solidli</t>
  </si>
  <si>
    <t>story</t>
  </si>
  <si>
    <t>safrica</t>
  </si>
  <si>
    <t>re-establish</t>
  </si>
  <si>
    <t>bannon</t>
  </si>
  <si>
    <t>non-metal</t>
  </si>
  <si>
    <t>instanc</t>
  </si>
  <si>
    <t>quantifi</t>
  </si>
  <si>
    <t>butter</t>
  </si>
  <si>
    <t>hemispher</t>
  </si>
  <si>
    <t>beck</t>
  </si>
  <si>
    <t>bearish</t>
  </si>
  <si>
    <t>shrug</t>
  </si>
  <si>
    <t>faster</t>
  </si>
  <si>
    <t>counterclaim</t>
  </si>
  <si>
    <t>consider</t>
  </si>
  <si>
    <t>leasehold</t>
  </si>
  <si>
    <t>comprehens</t>
  </si>
  <si>
    <t>individu</t>
  </si>
  <si>
    <t>bear</t>
  </si>
  <si>
    <t>stood</t>
  </si>
  <si>
    <t>weekly</t>
  </si>
  <si>
    <t>beat</t>
  </si>
  <si>
    <t>pre-split</t>
  </si>
  <si>
    <t>sugar--trad</t>
  </si>
  <si>
    <t>gail</t>
  </si>
  <si>
    <t>cranford</t>
  </si>
  <si>
    <t>satisfi</t>
  </si>
  <si>
    <t>rangoon</t>
  </si>
  <si>
    <t>jewelri</t>
  </si>
  <si>
    <t>gathered</t>
  </si>
  <si>
    <t>amendment</t>
  </si>
  <si>
    <t>ec-produc</t>
  </si>
  <si>
    <t>floraki</t>
  </si>
  <si>
    <t>normal</t>
  </si>
  <si>
    <t>queried</t>
  </si>
  <si>
    <t>stone</t>
  </si>
  <si>
    <t>norman</t>
  </si>
  <si>
    <t>tragedy</t>
  </si>
  <si>
    <t>transportation</t>
  </si>
  <si>
    <t>centigrad</t>
  </si>
  <si>
    <t>ffcop</t>
  </si>
  <si>
    <t>autumn</t>
  </si>
  <si>
    <t>competitiveness</t>
  </si>
  <si>
    <t>hashemi</t>
  </si>
  <si>
    <t>tragedi</t>
  </si>
  <si>
    <t>aims</t>
  </si>
  <si>
    <t>weekli</t>
  </si>
  <si>
    <t>victory</t>
  </si>
  <si>
    <t>likely</t>
  </si>
  <si>
    <t>disclos</t>
  </si>
  <si>
    <t>sanction</t>
  </si>
  <si>
    <t>drain</t>
  </si>
  <si>
    <t>interim</t>
  </si>
  <si>
    <t>hydro-tr</t>
  </si>
  <si>
    <t>victori</t>
  </si>
  <si>
    <t>redundancies</t>
  </si>
  <si>
    <t>seafar</t>
  </si>
  <si>
    <t>queries</t>
  </si>
  <si>
    <t>roman</t>
  </si>
  <si>
    <t>holdings</t>
  </si>
  <si>
    <t>thirds</t>
  </si>
  <si>
    <t>galo</t>
  </si>
  <si>
    <t>gale</t>
  </si>
  <si>
    <t>aqazadeh</t>
  </si>
  <si>
    <t>hands</t>
  </si>
  <si>
    <t>attractive</t>
  </si>
  <si>
    <t>one-point</t>
  </si>
  <si>
    <t>stolt</t>
  </si>
  <si>
    <t>wildlif</t>
  </si>
  <si>
    <t>houston</t>
  </si>
  <si>
    <t>handi</t>
  </si>
  <si>
    <t>game</t>
  </si>
  <si>
    <t>donat</t>
  </si>
  <si>
    <t>walter</t>
  </si>
  <si>
    <t>handl</t>
  </si>
  <si>
    <t>draft</t>
  </si>
  <si>
    <t>genuin</t>
  </si>
  <si>
    <t>r-nebr</t>
  </si>
  <si>
    <t>yeutter</t>
  </si>
  <si>
    <t>gamb</t>
  </si>
  <si>
    <t>approach</t>
  </si>
  <si>
    <t>manner</t>
  </si>
  <si>
    <t>amend</t>
  </si>
  <si>
    <t>microscop</t>
  </si>
  <si>
    <t>gover</t>
  </si>
  <si>
    <t>after-tax</t>
  </si>
  <si>
    <t>bedford</t>
  </si>
  <si>
    <t>goven</t>
  </si>
  <si>
    <t>sustainable</t>
  </si>
  <si>
    <t>polypropylen</t>
  </si>
  <si>
    <t>consultation</t>
  </si>
  <si>
    <t>correct</t>
  </si>
  <si>
    <t>pre-fix</t>
  </si>
  <si>
    <t>portend</t>
  </si>
  <si>
    <t>kilobit</t>
  </si>
  <si>
    <t>wendi</t>
  </si>
  <si>
    <t>missions</t>
  </si>
  <si>
    <t>irancontra</t>
  </si>
  <si>
    <t>procedur</t>
  </si>
  <si>
    <t>discharg</t>
  </si>
  <si>
    <t>threaten</t>
  </si>
  <si>
    <t>inertia</t>
  </si>
  <si>
    <t>reintroduc</t>
  </si>
  <si>
    <t>attitud</t>
  </si>
  <si>
    <t>fireman</t>
  </si>
  <si>
    <t>decatur</t>
  </si>
  <si>
    <t>bodies</t>
  </si>
  <si>
    <t>gambro</t>
  </si>
  <si>
    <t>expert</t>
  </si>
  <si>
    <t>recycl</t>
  </si>
  <si>
    <t>waterflood</t>
  </si>
  <si>
    <t>surround</t>
  </si>
  <si>
    <t>acquiesc</t>
  </si>
  <si>
    <t>acres</t>
  </si>
  <si>
    <t>sharper</t>
  </si>
  <si>
    <t>mid-month</t>
  </si>
  <si>
    <t>mammoth</t>
  </si>
  <si>
    <t>open-end</t>
  </si>
  <si>
    <t>experi</t>
  </si>
  <si>
    <t>fragil</t>
  </si>
  <si>
    <t>produce</t>
  </si>
  <si>
    <t>instabl</t>
  </si>
  <si>
    <t>north-west</t>
  </si>
  <si>
    <t>necessari</t>
  </si>
  <si>
    <t>carbon-bear</t>
  </si>
  <si>
    <t>gabe</t>
  </si>
  <si>
    <t>hairdressing</t>
  </si>
  <si>
    <t>sharpli</t>
  </si>
  <si>
    <t>ouptut</t>
  </si>
  <si>
    <t>sweetened</t>
  </si>
  <si>
    <t>sharply</t>
  </si>
  <si>
    <t>problemsbut</t>
  </si>
  <si>
    <t>banknot</t>
  </si>
  <si>
    <t>interag</t>
  </si>
  <si>
    <t>balmer</t>
  </si>
  <si>
    <t>pitts</t>
  </si>
  <si>
    <t>destabilis</t>
  </si>
  <si>
    <t>aice</t>
  </si>
  <si>
    <t>contamin</t>
  </si>
  <si>
    <t>dbkgf</t>
  </si>
  <si>
    <t>atico</t>
  </si>
  <si>
    <t>weinberger</t>
  </si>
  <si>
    <t>somatotropin</t>
  </si>
  <si>
    <t>terenc</t>
  </si>
  <si>
    <t>locat</t>
  </si>
  <si>
    <t>pursuant</t>
  </si>
  <si>
    <t>economists</t>
  </si>
  <si>
    <t>phelps</t>
  </si>
  <si>
    <t>aide</t>
  </si>
  <si>
    <t>aids</t>
  </si>
  <si>
    <t>stoss</t>
  </si>
  <si>
    <t>cross-sect</t>
  </si>
  <si>
    <t>removed</t>
  </si>
  <si>
    <t>necessary</t>
  </si>
  <si>
    <t>osaka</t>
  </si>
  <si>
    <t>reassess</t>
  </si>
  <si>
    <t>stoltenberg</t>
  </si>
  <si>
    <t>graan</t>
  </si>
  <si>
    <t>lower-pr</t>
  </si>
  <si>
    <t>donor</t>
  </si>
  <si>
    <t>eldb</t>
  </si>
  <si>
    <t>basena</t>
  </si>
  <si>
    <t>four-mln-tonn</t>
  </si>
  <si>
    <t>leewai</t>
  </si>
  <si>
    <t>hanov</t>
  </si>
  <si>
    <t>leeway</t>
  </si>
  <si>
    <t>international</t>
  </si>
  <si>
    <t>sunnier</t>
  </si>
  <si>
    <t>journey</t>
  </si>
  <si>
    <t>nearbi</t>
  </si>
  <si>
    <t>lower-qu</t>
  </si>
  <si>
    <t>grace</t>
  </si>
  <si>
    <t>rudolph</t>
  </si>
  <si>
    <t>peopl</t>
  </si>
  <si>
    <t>reeserv</t>
  </si>
  <si>
    <t>ownership</t>
  </si>
  <si>
    <t>co-oper</t>
  </si>
  <si>
    <t>growmark</t>
  </si>
  <si>
    <t>treaties</t>
  </si>
  <si>
    <t>nearby</t>
  </si>
  <si>
    <t>kritchevsky</t>
  </si>
  <si>
    <t>donna</t>
  </si>
  <si>
    <t>analysts</t>
  </si>
  <si>
    <t>harm</t>
  </si>
  <si>
    <t>killed</t>
  </si>
  <si>
    <t>graves</t>
  </si>
  <si>
    <t>decis</t>
  </si>
  <si>
    <t>accentu</t>
  </si>
  <si>
    <t>plung</t>
  </si>
  <si>
    <t>tucker</t>
  </si>
  <si>
    <t>running</t>
  </si>
  <si>
    <t>re-exports</t>
  </si>
  <si>
    <t>commerzbank</t>
  </si>
  <si>
    <t>slide</t>
  </si>
  <si>
    <t>hardli</t>
  </si>
  <si>
    <t>hard</t>
  </si>
  <si>
    <t>reassert</t>
  </si>
  <si>
    <t>government-guarante</t>
  </si>
  <si>
    <t>smitt</t>
  </si>
  <si>
    <t>fundament</t>
  </si>
  <si>
    <t>smith</t>
  </si>
  <si>
    <t>re-elect</t>
  </si>
  <si>
    <t>suggested</t>
  </si>
  <si>
    <t>slick</t>
  </si>
  <si>
    <t>decid</t>
  </si>
  <si>
    <t>onstream</t>
  </si>
  <si>
    <t>osamu</t>
  </si>
  <si>
    <t>plumb</t>
  </si>
  <si>
    <t>mid-s</t>
  </si>
  <si>
    <t>moribund</t>
  </si>
  <si>
    <t>hall</t>
  </si>
  <si>
    <t>half</t>
  </si>
  <si>
    <t>cancel</t>
  </si>
  <si>
    <t>restrictive</t>
  </si>
  <si>
    <t>scuttl</t>
  </si>
  <si>
    <t>crandal</t>
  </si>
  <si>
    <t>combin</t>
  </si>
  <si>
    <t>nearer</t>
  </si>
  <si>
    <t>composit</t>
  </si>
  <si>
    <t>shallow</t>
  </si>
  <si>
    <t>preserv</t>
  </si>
  <si>
    <t>japanese</t>
  </si>
  <si>
    <t>helpful</t>
  </si>
  <si>
    <t>killen</t>
  </si>
  <si>
    <t>temptat</t>
  </si>
  <si>
    <t>thrift</t>
  </si>
  <si>
    <t>reesent</t>
  </si>
  <si>
    <t>shopping</t>
  </si>
  <si>
    <t>buckstein</t>
  </si>
  <si>
    <t>repeal</t>
  </si>
  <si>
    <t>hann</t>
  </si>
  <si>
    <t>interpret</t>
  </si>
  <si>
    <t>hank</t>
  </si>
  <si>
    <t>signal</t>
  </si>
  <si>
    <t>optimistic</t>
  </si>
  <si>
    <t>repeat</t>
  </si>
  <si>
    <t>hane</t>
  </si>
  <si>
    <t>quo</t>
  </si>
  <si>
    <t>hand</t>
  </si>
  <si>
    <t>journal</t>
  </si>
  <si>
    <t>second-quart</t>
  </si>
  <si>
    <t>versu</t>
  </si>
  <si>
    <t>freeport-mcmoran</t>
  </si>
  <si>
    <t>comsmet</t>
  </si>
  <si>
    <t>cogeca</t>
  </si>
  <si>
    <t>drawn</t>
  </si>
  <si>
    <t>separate</t>
  </si>
  <si>
    <t>haml</t>
  </si>
  <si>
    <t>elev</t>
  </si>
  <si>
    <t>clemente</t>
  </si>
  <si>
    <t>twice-yearli</t>
  </si>
  <si>
    <t>petrobras</t>
  </si>
  <si>
    <t>euqivalent</t>
  </si>
  <si>
    <t>medicines</t>
  </si>
  <si>
    <t>in-kind</t>
  </si>
  <si>
    <t>ishikawajima-harima</t>
  </si>
  <si>
    <t>ulrich</t>
  </si>
  <si>
    <t>expens</t>
  </si>
  <si>
    <t>esselt</t>
  </si>
  <si>
    <t>denmark</t>
  </si>
  <si>
    <t>halt</t>
  </si>
  <si>
    <t>halv</t>
  </si>
  <si>
    <t>partially-sunk</t>
  </si>
  <si>
    <t>graaf</t>
  </si>
  <si>
    <t>noranda</t>
  </si>
  <si>
    <t>infil</t>
  </si>
  <si>
    <t>dockyard</t>
  </si>
  <si>
    <t>test-fir</t>
  </si>
  <si>
    <t>nurukawa</t>
  </si>
  <si>
    <t>governor</t>
  </si>
  <si>
    <t>hanes</t>
  </si>
  <si>
    <t>drama</t>
  </si>
  <si>
    <t>pluck</t>
  </si>
  <si>
    <t>city</t>
  </si>
  <si>
    <t>suzann</t>
  </si>
  <si>
    <t>presenc</t>
  </si>
  <si>
    <t>problems</t>
  </si>
  <si>
    <t>imagin</t>
  </si>
  <si>
    <t>theodor</t>
  </si>
  <si>
    <t>villanuevaauthor</t>
  </si>
  <si>
    <t>duisenberg</t>
  </si>
  <si>
    <t>member-countri</t>
  </si>
  <si>
    <t>hawk</t>
  </si>
  <si>
    <t>cite</t>
  </si>
  <si>
    <t>harden</t>
  </si>
  <si>
    <t>plug</t>
  </si>
  <si>
    <t>venturesom</t>
  </si>
  <si>
    <t>costa</t>
  </si>
  <si>
    <t>citi</t>
  </si>
  <si>
    <t>illubabor</t>
  </si>
  <si>
    <t>harder</t>
  </si>
  <si>
    <t>drake</t>
  </si>
  <si>
    <t>dallas</t>
  </si>
  <si>
    <t>practis</t>
  </si>
  <si>
    <t>decre</t>
  </si>
  <si>
    <t>costs</t>
  </si>
  <si>
    <t>delight</t>
  </si>
  <si>
    <t>weritedown</t>
  </si>
  <si>
    <t>teishoku</t>
  </si>
  <si>
    <t>kilogram</t>
  </si>
  <si>
    <t>practic</t>
  </si>
  <si>
    <t>nbfi</t>
  </si>
  <si>
    <t>restated</t>
  </si>
  <si>
    <t>signed</t>
  </si>
  <si>
    <t>chien-shien</t>
  </si>
  <si>
    <t>maccia</t>
  </si>
  <si>
    <t>hockin</t>
  </si>
  <si>
    <t>methanol</t>
  </si>
  <si>
    <t>hays</t>
  </si>
  <si>
    <t>vigil</t>
  </si>
  <si>
    <t>verif</t>
  </si>
  <si>
    <t>infer</t>
  </si>
  <si>
    <t>premium-pr</t>
  </si>
  <si>
    <t>expenditure-bas</t>
  </si>
  <si>
    <t>verit</t>
  </si>
  <si>
    <t>hopkins</t>
  </si>
  <si>
    <t>hata</t>
  </si>
  <si>
    <t>independ</t>
  </si>
  <si>
    <t>jersei</t>
  </si>
  <si>
    <t>combat</t>
  </si>
  <si>
    <t>whatev</t>
  </si>
  <si>
    <t>gaviria</t>
  </si>
  <si>
    <t>kilos</t>
  </si>
  <si>
    <t>systems</t>
  </si>
  <si>
    <t>gambel</t>
  </si>
  <si>
    <t>technically</t>
  </si>
  <si>
    <t>hast</t>
  </si>
  <si>
    <t>vigor</t>
  </si>
  <si>
    <t>rhine</t>
  </si>
  <si>
    <t>suzaki</t>
  </si>
  <si>
    <t>lesli</t>
  </si>
  <si>
    <t>closely-knit</t>
  </si>
  <si>
    <t>reject</t>
  </si>
  <si>
    <t>have</t>
  </si>
  <si>
    <t>specific</t>
  </si>
  <si>
    <t>allowance--which</t>
  </si>
  <si>
    <t>deadlines</t>
  </si>
  <si>
    <t>oilfi</t>
  </si>
  <si>
    <t>havr</t>
  </si>
  <si>
    <t>operators</t>
  </si>
  <si>
    <t>boycot</t>
  </si>
  <si>
    <t>warehouses</t>
  </si>
  <si>
    <t>suprlu</t>
  </si>
  <si>
    <t>learnt</t>
  </si>
  <si>
    <t>oilga</t>
  </si>
  <si>
    <t>conclusions</t>
  </si>
  <si>
    <t>kahan</t>
  </si>
  <si>
    <t>blowingand</t>
  </si>
  <si>
    <t>fertil</t>
  </si>
  <si>
    <t>mental</t>
  </si>
  <si>
    <t>haut</t>
  </si>
  <si>
    <t>gauge</t>
  </si>
  <si>
    <t>nearli</t>
  </si>
  <si>
    <t>sasco</t>
  </si>
  <si>
    <t>praug</t>
  </si>
  <si>
    <t>loopholes</t>
  </si>
  <si>
    <t>ngx</t>
  </si>
  <si>
    <t>doesnt</t>
  </si>
  <si>
    <t>inflation-induc</t>
  </si>
  <si>
    <t>passengers</t>
  </si>
  <si>
    <t>roll</t>
  </si>
  <si>
    <t>knock</t>
  </si>
  <si>
    <t>inequ</t>
  </si>
  <si>
    <t>role</t>
  </si>
  <si>
    <t>nailen</t>
  </si>
  <si>
    <t>ngc</t>
  </si>
  <si>
    <t>eighti</t>
  </si>
  <si>
    <t>samuel</t>
  </si>
  <si>
    <t>preparations</t>
  </si>
  <si>
    <t>eighth</t>
  </si>
  <si>
    <t>inquiri</t>
  </si>
  <si>
    <t>rigid</t>
  </si>
  <si>
    <t>partial</t>
  </si>
  <si>
    <t>havana</t>
  </si>
  <si>
    <t>maria</t>
  </si>
  <si>
    <t>ex-dock</t>
  </si>
  <si>
    <t>hits</t>
  </si>
  <si>
    <t>slifer</t>
  </si>
  <si>
    <t>distanc</t>
  </si>
  <si>
    <t>neg</t>
  </si>
  <si>
    <t>behavior</t>
  </si>
  <si>
    <t>nem</t>
  </si>
  <si>
    <t>warned</t>
  </si>
  <si>
    <t>exposur</t>
  </si>
  <si>
    <t>ner</t>
  </si>
  <si>
    <t>nev</t>
  </si>
  <si>
    <t>commerce</t>
  </si>
  <si>
    <t>entr</t>
  </si>
  <si>
    <t>inquiry</t>
  </si>
  <si>
    <t>springfield</t>
  </si>
  <si>
    <t>hermann</t>
  </si>
  <si>
    <t>mention</t>
  </si>
  <si>
    <t>neb</t>
  </si>
  <si>
    <t>nec</t>
  </si>
  <si>
    <t>retaliatori</t>
  </si>
  <si>
    <t>warner</t>
  </si>
  <si>
    <t>sweden</t>
  </si>
  <si>
    <t>lacina</t>
  </si>
  <si>
    <t>markets</t>
  </si>
  <si>
    <t>mancuso</t>
  </si>
  <si>
    <t>oman</t>
  </si>
  <si>
    <t>bcsl</t>
  </si>
  <si>
    <t>spokesmen</t>
  </si>
  <si>
    <t>beverag</t>
  </si>
  <si>
    <t>knobb</t>
  </si>
  <si>
    <t>nfu</t>
  </si>
  <si>
    <t>journalists</t>
  </si>
  <si>
    <t>broke</t>
  </si>
  <si>
    <t>televis</t>
  </si>
  <si>
    <t>no-fe</t>
  </si>
  <si>
    <t>anytim</t>
  </si>
  <si>
    <t>stearin</t>
  </si>
  <si>
    <t>particularli</t>
  </si>
  <si>
    <t>root</t>
  </si>
  <si>
    <t>colleagu</t>
  </si>
  <si>
    <t>treasurer</t>
  </si>
  <si>
    <t>al-sabah</t>
  </si>
  <si>
    <t>cameroun</t>
  </si>
  <si>
    <t>compact</t>
  </si>
  <si>
    <t>molasses</t>
  </si>
  <si>
    <t>delighted</t>
  </si>
  <si>
    <t>partnership</t>
  </si>
  <si>
    <t>moisten</t>
  </si>
  <si>
    <t>healthier</t>
  </si>
  <si>
    <t>ncw</t>
  </si>
  <si>
    <t>signup</t>
  </si>
  <si>
    <t>room</t>
  </si>
  <si>
    <t>farm-out</t>
  </si>
  <si>
    <t>distant</t>
  </si>
  <si>
    <t>texas</t>
  </si>
  <si>
    <t>collieri</t>
  </si>
  <si>
    <t>vis-a-vi</t>
  </si>
  <si>
    <t>prawn</t>
  </si>
  <si>
    <t>hydrocarbon</t>
  </si>
  <si>
    <t>deceler</t>
  </si>
  <si>
    <t>remarks</t>
  </si>
  <si>
    <t>steven</t>
  </si>
  <si>
    <t>manitoba</t>
  </si>
  <si>
    <t>non-merchandis</t>
  </si>
  <si>
    <t>marai</t>
  </si>
  <si>
    <t>discreetli</t>
  </si>
  <si>
    <t>non-recognition</t>
  </si>
  <si>
    <t>universal</t>
  </si>
  <si>
    <t>nbl</t>
  </si>
  <si>
    <t>rememb</t>
  </si>
  <si>
    <t>market-ori</t>
  </si>
  <si>
    <t>nbh</t>
  </si>
  <si>
    <t>rome</t>
  </si>
  <si>
    <t>nbb</t>
  </si>
  <si>
    <t>laboratori</t>
  </si>
  <si>
    <t>redel</t>
  </si>
  <si>
    <t>unjustified</t>
  </si>
  <si>
    <t>albeit</t>
  </si>
  <si>
    <t>rigor</t>
  </si>
  <si>
    <t>april-septemb</t>
  </si>
  <si>
    <t>sullivan</t>
  </si>
  <si>
    <t>marbl</t>
  </si>
  <si>
    <t>belgian-own</t>
  </si>
  <si>
    <t>nakasone</t>
  </si>
  <si>
    <t>minguzzi</t>
  </si>
  <si>
    <t>influences</t>
  </si>
  <si>
    <t>granit</t>
  </si>
  <si>
    <t>liber</t>
  </si>
  <si>
    <t>beverli</t>
  </si>
  <si>
    <t>hill</t>
  </si>
  <si>
    <t>minted</t>
  </si>
  <si>
    <t>post-war</t>
  </si>
  <si>
    <t>manufacturers</t>
  </si>
  <si>
    <t>northeast-midwest</t>
  </si>
  <si>
    <t>york-bas</t>
  </si>
  <si>
    <t>rosi</t>
  </si>
  <si>
    <t>greenwich</t>
  </si>
  <si>
    <t>sprinkel</t>
  </si>
  <si>
    <t>brody</t>
  </si>
  <si>
    <t>followedi</t>
  </si>
  <si>
    <t>trimmed</t>
  </si>
  <si>
    <t>europe</t>
  </si>
  <si>
    <t>courag</t>
  </si>
  <si>
    <t>syrian</t>
  </si>
  <si>
    <t>broad</t>
  </si>
  <si>
    <t>no-on</t>
  </si>
  <si>
    <t>voter</t>
  </si>
  <si>
    <t>faction</t>
  </si>
  <si>
    <t>someth</t>
  </si>
  <si>
    <t>boschwitz</t>
  </si>
  <si>
    <t>slifka</t>
  </si>
  <si>
    <t>fidel</t>
  </si>
  <si>
    <t>scienc</t>
  </si>
  <si>
    <t>klootwijk</t>
  </si>
  <si>
    <t>september</t>
  </si>
  <si>
    <t>ajoi</t>
  </si>
  <si>
    <t>assays</t>
  </si>
  <si>
    <t>prais</t>
  </si>
  <si>
    <t>granma</t>
  </si>
  <si>
    <t>omit</t>
  </si>
  <si>
    <t>modular</t>
  </si>
  <si>
    <t>deflat</t>
  </si>
  <si>
    <t>hike</t>
  </si>
  <si>
    <t>encouraging-asa</t>
  </si>
  <si>
    <t>arbit</t>
  </si>
  <si>
    <t>marks</t>
  </si>
  <si>
    <t>crusher</t>
  </si>
  <si>
    <t>fahrenheit</t>
  </si>
  <si>
    <t>carbon-chlorid</t>
  </si>
  <si>
    <t>medicin</t>
  </si>
  <si>
    <t>disench</t>
  </si>
  <si>
    <t>flexibility</t>
  </si>
  <si>
    <t>hire</t>
  </si>
  <si>
    <t>imminent</t>
  </si>
  <si>
    <t>eugen</t>
  </si>
  <si>
    <t>tumbl</t>
  </si>
  <si>
    <t>opposition</t>
  </si>
  <si>
    <t>cedar</t>
  </si>
  <si>
    <t>paddocks</t>
  </si>
  <si>
    <t>crushed</t>
  </si>
  <si>
    <t>overshadow</t>
  </si>
  <si>
    <t>non-communist</t>
  </si>
  <si>
    <t>suprem</t>
  </si>
  <si>
    <t>chou-wiest</t>
  </si>
  <si>
    <t>mario</t>
  </si>
  <si>
    <t>marin</t>
  </si>
  <si>
    <t>replied:</t>
  </si>
  <si>
    <t>expedit</t>
  </si>
  <si>
    <t>remedi</t>
  </si>
  <si>
    <t>metabol</t>
  </si>
  <si>
    <t>ctsshr</t>
  </si>
  <si>
    <t>investment</t>
  </si>
  <si>
    <t>carolin</t>
  </si>
  <si>
    <t>below</t>
  </si>
  <si>
    <t>condit</t>
  </si>
  <si>
    <t>lorenzo</t>
  </si>
  <si>
    <t>undock</t>
  </si>
  <si>
    <t>undervalu</t>
  </si>
  <si>
    <t>pseudorabi</t>
  </si>
  <si>
    <t>hint</t>
  </si>
  <si>
    <t>problem</t>
  </si>
  <si>
    <t>amarlo</t>
  </si>
  <si>
    <t>donation</t>
  </si>
  <si>
    <t>maclaine</t>
  </si>
  <si>
    <t>esmah</t>
  </si>
  <si>
    <t>daily</t>
  </si>
  <si>
    <t>rout</t>
  </si>
  <si>
    <t>netherlands</t>
  </si>
  <si>
    <t>competitively</t>
  </si>
  <si>
    <t>pantri</t>
  </si>
  <si>
    <t>daili</t>
  </si>
  <si>
    <t>modules</t>
  </si>
  <si>
    <t>corazon</t>
  </si>
  <si>
    <t>estate</t>
  </si>
  <si>
    <t>treatment</t>
  </si>
  <si>
    <t>groundwork</t>
  </si>
  <si>
    <t>romania</t>
  </si>
  <si>
    <t>cornucopia</t>
  </si>
  <si>
    <t>enlarg</t>
  </si>
  <si>
    <t>entirely</t>
  </si>
  <si>
    <t>unanim</t>
  </si>
  <si>
    <t>germain</t>
  </si>
  <si>
    <t>nwp</t>
  </si>
  <si>
    <t>bottom</t>
  </si>
  <si>
    <t>valvoline</t>
  </si>
  <si>
    <t>arduous</t>
  </si>
  <si>
    <t>endang</t>
  </si>
  <si>
    <t>rubibira</t>
  </si>
  <si>
    <t>knorr</t>
  </si>
  <si>
    <t>midland</t>
  </si>
  <si>
    <t>restrain</t>
  </si>
  <si>
    <t>royc</t>
  </si>
  <si>
    <t>slaid</t>
  </si>
  <si>
    <t>nagano</t>
  </si>
  <si>
    <t>upstream</t>
  </si>
  <si>
    <t>denver</t>
  </si>
  <si>
    <t>non-program</t>
  </si>
  <si>
    <t>procedure</t>
  </si>
  <si>
    <t>ericksen</t>
  </si>
  <si>
    <t>delayed</t>
  </si>
  <si>
    <t>divestitur</t>
  </si>
  <si>
    <t>repugnant</t>
  </si>
  <si>
    <t>admir</t>
  </si>
  <si>
    <t>admit</t>
  </si>
  <si>
    <t>num</t>
  </si>
  <si>
    <t>gulfjapan</t>
  </si>
  <si>
    <t>basket</t>
  </si>
  <si>
    <t>reflect</t>
  </si>
  <si>
    <t>state-bas</t>
  </si>
  <si>
    <t>progress</t>
  </si>
  <si>
    <t>zurich</t>
  </si>
  <si>
    <t>germans</t>
  </si>
  <si>
    <t>****new</t>
  </si>
  <si>
    <t>roughli</t>
  </si>
  <si>
    <t>communiqu</t>
  </si>
  <si>
    <t>bangkok</t>
  </si>
  <si>
    <t>dutch</t>
  </si>
  <si>
    <t>germany</t>
  </si>
  <si>
    <t>macmillan</t>
  </si>
  <si>
    <t>veto</t>
  </si>
  <si>
    <t>agriculture</t>
  </si>
  <si>
    <t>nsw</t>
  </si>
  <si>
    <t>airbus</t>
  </si>
  <si>
    <t>tulis</t>
  </si>
  <si>
    <t>transpacif</t>
  </si>
  <si>
    <t>re-introduct</t>
  </si>
  <si>
    <t>communism</t>
  </si>
  <si>
    <t>preliminari</t>
  </si>
  <si>
    <t>illinois</t>
  </si>
  <si>
    <t>communist</t>
  </si>
  <si>
    <t>sebaana-kizito</t>
  </si>
  <si>
    <t>janeiro</t>
  </si>
  <si>
    <t>someon</t>
  </si>
  <si>
    <t>ardeshir</t>
  </si>
  <si>
    <t>executive-secretari</t>
  </si>
  <si>
    <t>admiss</t>
  </si>
  <si>
    <t>fungal</t>
  </si>
  <si>
    <t>protocol</t>
  </si>
  <si>
    <t>lending</t>
  </si>
  <si>
    <t>vern</t>
  </si>
  <si>
    <t>come-back</t>
  </si>
  <si>
    <t>julysept</t>
  </si>
  <si>
    <t>community</t>
  </si>
  <si>
    <t>stubbornli</t>
  </si>
  <si>
    <t>verg</t>
  </si>
  <si>
    <t>general</t>
  </si>
  <si>
    <t>veri</t>
  </si>
  <si>
    <t>entrepreneur</t>
  </si>
  <si>
    <t>submarin</t>
  </si>
  <si>
    <t>vert</t>
  </si>
  <si>
    <t>pretend</t>
  </si>
  <si>
    <t>high</t>
  </si>
  <si>
    <t>very</t>
  </si>
  <si>
    <t>androsch</t>
  </si>
  <si>
    <t>stepped-up</t>
  </si>
  <si>
    <t>forints</t>
  </si>
  <si>
    <t>brofri</t>
  </si>
  <si>
    <t>rolls</t>
  </si>
  <si>
    <t>entireti</t>
  </si>
  <si>
    <t>fast-mov</t>
  </si>
  <si>
    <t>myra</t>
  </si>
  <si>
    <t>exchange</t>
  </si>
  <si>
    <t>disadvantages</t>
  </si>
  <si>
    <t>random</t>
  </si>
  <si>
    <t>overseas</t>
  </si>
  <si>
    <t>non</t>
  </si>
  <si>
    <t>not</t>
  </si>
  <si>
    <t>industrialis</t>
  </si>
  <si>
    <t>qualities</t>
  </si>
  <si>
    <t>nov</t>
  </si>
  <si>
    <t>arguello</t>
  </si>
  <si>
    <t>non-us</t>
  </si>
  <si>
    <t>shield</t>
  </si>
  <si>
    <t>tulsa</t>
  </si>
  <si>
    <t>transco</t>
  </si>
  <si>
    <t>purposes</t>
  </si>
  <si>
    <t>nni</t>
  </si>
  <si>
    <t>computers</t>
  </si>
  <si>
    <t>samaila</t>
  </si>
  <si>
    <t>gough</t>
  </si>
  <si>
    <t>cigra</t>
  </si>
  <si>
    <t>nmc</t>
  </si>
  <si>
    <t>slash</t>
  </si>
  <si>
    <t>pittsburgh-bas</t>
  </si>
  <si>
    <t>legislation</t>
  </si>
  <si>
    <t>fortnight</t>
  </si>
  <si>
    <t>lowest</t>
  </si>
  <si>
    <t>shred</t>
  </si>
  <si>
    <t>belong</t>
  </si>
  <si>
    <t>endaka</t>
  </si>
  <si>
    <t>quantities</t>
  </si>
  <si>
    <t>decline</t>
  </si>
  <si>
    <t>agrianalysi</t>
  </si>
  <si>
    <t>transit</t>
  </si>
  <si>
    <t>murgold</t>
  </si>
  <si>
    <t>parties</t>
  </si>
  <si>
    <t>concord</t>
  </si>
  <si>
    <t>counterpart</t>
  </si>
  <si>
    <t>throughout</t>
  </si>
  <si>
    <t>coodin</t>
  </si>
  <si>
    <t>candid</t>
  </si>
  <si>
    <t>guidepost</t>
  </si>
  <si>
    <t>knows</t>
  </si>
  <si>
    <t>obligationsth</t>
  </si>
  <si>
    <t>gould</t>
  </si>
  <si>
    <t>klauhs</t>
  </si>
  <si>
    <t>overvalued</t>
  </si>
  <si>
    <t>known</t>
  </si>
  <si>
    <t>lagos</t>
  </si>
  <si>
    <t>increased</t>
  </si>
  <si>
    <t>princevil</t>
  </si>
  <si>
    <t>vein</t>
  </si>
  <si>
    <t>higher-grad</t>
  </si>
  <si>
    <t>because</t>
  </si>
  <si>
    <t>liramark</t>
  </si>
  <si>
    <t>southeast</t>
  </si>
  <si>
    <t>increases</t>
  </si>
  <si>
    <t>switzerland</t>
  </si>
  <si>
    <t>mueller</t>
  </si>
  <si>
    <t>minutes</t>
  </si>
  <si>
    <t>unacceptable</t>
  </si>
  <si>
    <t>greatest</t>
  </si>
  <si>
    <t>nicaragua</t>
  </si>
  <si>
    <t>libor</t>
  </si>
  <si>
    <t>egypt</t>
  </si>
  <si>
    <t>teamster</t>
  </si>
  <si>
    <t>roughag</t>
  </si>
  <si>
    <t>acknowledg</t>
  </si>
  <si>
    <t>haulag</t>
  </si>
  <si>
    <t>mountain</t>
  </si>
  <si>
    <t>btoll</t>
  </si>
  <si>
    <t>chartwel</t>
  </si>
  <si>
    <t>antiqu</t>
  </si>
  <si>
    <t>revlon</t>
  </si>
  <si>
    <t>escalante</t>
  </si>
  <si>
    <t>seaforth</t>
  </si>
  <si>
    <t>oconnor</t>
  </si>
  <si>
    <t>discs</t>
  </si>
  <si>
    <t>unifi</t>
  </si>
  <si>
    <t>drought-affect</t>
  </si>
  <si>
    <t>exports</t>
  </si>
  <si>
    <t>geelong</t>
  </si>
  <si>
    <t>shekel</t>
  </si>
  <si>
    <t>comparable</t>
  </si>
  <si>
    <t>apart</t>
  </si>
  <si>
    <t>propect</t>
  </si>
  <si>
    <t>warranted</t>
  </si>
  <si>
    <t>chibougamu</t>
  </si>
  <si>
    <t>pre-merg</t>
  </si>
  <si>
    <t>typic</t>
  </si>
  <si>
    <t>pois</t>
  </si>
  <si>
    <t>rate-x</t>
  </si>
  <si>
    <t>spot-next</t>
  </si>
  <si>
    <t>carolinas</t>
  </si>
  <si>
    <t>could</t>
  </si>
  <si>
    <t>heyman</t>
  </si>
  <si>
    <t>rebates</t>
  </si>
  <si>
    <t>februaryapril</t>
  </si>
  <si>
    <t>juiri</t>
  </si>
  <si>
    <t>uptrend</t>
  </si>
  <si>
    <t>preferenti</t>
  </si>
  <si>
    <t>living</t>
  </si>
  <si>
    <t>ones</t>
  </si>
  <si>
    <t>negotiations</t>
  </si>
  <si>
    <t>hapag</t>
  </si>
  <si>
    <t>centre-west</t>
  </si>
  <si>
    <t>inland</t>
  </si>
  <si>
    <t>arabl</t>
  </si>
  <si>
    <t>emot</t>
  </si>
  <si>
    <t>melbourn</t>
  </si>
  <si>
    <t>half-point</t>
  </si>
  <si>
    <t>johnson</t>
  </si>
  <si>
    <t>kangyo</t>
  </si>
  <si>
    <t>incorpor</t>
  </si>
  <si>
    <t>veba</t>
  </si>
  <si>
    <t>poll</t>
  </si>
  <si>
    <t>slight</t>
  </si>
  <si>
    <t>passage</t>
  </si>
  <si>
    <t>broadcasting</t>
  </si>
  <si>
    <t>principles:</t>
  </si>
  <si>
    <t>discourag</t>
  </si>
  <si>
    <t>tallowgreases</t>
  </si>
  <si>
    <t>ameritech</t>
  </si>
  <si>
    <t>jacksonville</t>
  </si>
  <si>
    <t>oct</t>
  </si>
  <si>
    <t>jeoparadis</t>
  </si>
  <si>
    <t>imperil</t>
  </si>
  <si>
    <t>example</t>
  </si>
  <si>
    <t>envisag</t>
  </si>
  <si>
    <t>veal</t>
  </si>
  <si>
    <t>provisioning</t>
  </si>
  <si>
    <t>pound</t>
  </si>
  <si>
    <t>oel</t>
  </si>
  <si>
    <t>gustloff</t>
  </si>
  <si>
    <t>retire</t>
  </si>
  <si>
    <t>fundsprime</t>
  </si>
  <si>
    <t>thoroughli</t>
  </si>
  <si>
    <t>releas</t>
  </si>
  <si>
    <t>sushi</t>
  </si>
  <si>
    <t>of:</t>
  </si>
  <si>
    <t>rediscount</t>
  </si>
  <si>
    <t>types</t>
  </si>
  <si>
    <t>coupon</t>
  </si>
  <si>
    <t>outpac</t>
  </si>
  <si>
    <t>massiv</t>
  </si>
  <si>
    <t>nonfarm</t>
  </si>
  <si>
    <t>camaguey</t>
  </si>
  <si>
    <t>ofp</t>
  </si>
  <si>
    <t>susin</t>
  </si>
  <si>
    <t>libya</t>
  </si>
  <si>
    <t>channon</t>
  </si>
  <si>
    <t>off</t>
  </si>
  <si>
    <t>simplist</t>
  </si>
  <si>
    <t>induc</t>
  </si>
  <si>
    <t>traders</t>
  </si>
  <si>
    <t>cours</t>
  </si>
  <si>
    <t>erbynn</t>
  </si>
  <si>
    <t>slipping</t>
  </si>
  <si>
    <t>superpow</t>
  </si>
  <si>
    <t>humanist</t>
  </si>
  <si>
    <t>only</t>
  </si>
  <si>
    <t>januaryr</t>
  </si>
  <si>
    <t>harcourt</t>
  </si>
  <si>
    <t>neutralneg</t>
  </si>
  <si>
    <t>responses</t>
  </si>
  <si>
    <t>tietmeyer</t>
  </si>
  <si>
    <t>detergents</t>
  </si>
  <si>
    <t>oconner</t>
  </si>
  <si>
    <t>ccts</t>
  </si>
  <si>
    <t>haulage</t>
  </si>
  <si>
    <t>negotiation</t>
  </si>
  <si>
    <t>pension</t>
  </si>
  <si>
    <t>severed</t>
  </si>
  <si>
    <t>pollut</t>
  </si>
  <si>
    <t>herds</t>
  </si>
  <si>
    <t>grenfel</t>
  </si>
  <si>
    <t>econometr</t>
  </si>
  <si>
    <t>moment</t>
  </si>
  <si>
    <t>two-week</t>
  </si>
  <si>
    <t>severel</t>
  </si>
  <si>
    <t>onno</t>
  </si>
  <si>
    <t>jackson</t>
  </si>
  <si>
    <t>non-ec</t>
  </si>
  <si>
    <t>oak</t>
  </si>
  <si>
    <t>roadwai</t>
  </si>
  <si>
    <t>groundnut</t>
  </si>
  <si>
    <t>cheaper</t>
  </si>
  <si>
    <t>co-op</t>
  </si>
  <si>
    <t>above-norm</t>
  </si>
  <si>
    <t>sessions</t>
  </si>
  <si>
    <t>fallow</t>
  </si>
  <si>
    <t>oat</t>
  </si>
  <si>
    <t>non-ev</t>
  </si>
  <si>
    <t>reced</t>
  </si>
  <si>
    <t>sunbury</t>
  </si>
  <si>
    <t>squaring</t>
  </si>
  <si>
    <t>onic</t>
  </si>
  <si>
    <t>count</t>
  </si>
  <si>
    <t>session:</t>
  </si>
  <si>
    <t>arusha</t>
  </si>
  <si>
    <t>nza</t>
  </si>
  <si>
    <t>seaborn</t>
  </si>
  <si>
    <t>republic</t>
  </si>
  <si>
    <t>protection</t>
  </si>
  <si>
    <t>shandong</t>
  </si>
  <si>
    <t>crowlei</t>
  </si>
  <si>
    <t>equity-link</t>
  </si>
  <si>
    <t>reassembl</t>
  </si>
  <si>
    <t>copies</t>
  </si>
  <si>
    <t>pizza</t>
  </si>
  <si>
    <t>repatri</t>
  </si>
  <si>
    <t>ongo</t>
  </si>
  <si>
    <t>stifl</t>
  </si>
  <si>
    <t>stiff</t>
  </si>
  <si>
    <t>autonom</t>
  </si>
  <si>
    <t>plummet</t>
  </si>
  <si>
    <t>uganda</t>
  </si>
  <si>
    <t>stick</t>
  </si>
  <si>
    <t>agribusi</t>
  </si>
  <si>
    <t>earnest</t>
  </si>
  <si>
    <t>coupl</t>
  </si>
  <si>
    <t>network</t>
  </si>
  <si>
    <t>truste</t>
  </si>
  <si>
    <t>italian-mad</t>
  </si>
  <si>
    <t>overpow</t>
  </si>
  <si>
    <t>afterwhich</t>
  </si>
  <si>
    <t>cuurent</t>
  </si>
  <si>
    <t>similarly</t>
  </si>
  <si>
    <t>susan</t>
  </si>
  <si>
    <t>avert</t>
  </si>
  <si>
    <t>growing</t>
  </si>
  <si>
    <t>emss</t>
  </si>
  <si>
    <t>declaratori</t>
  </si>
  <si>
    <t>contraction</t>
  </si>
  <si>
    <t>similarli</t>
  </si>
  <si>
    <t>pods</t>
  </si>
  <si>
    <t>oats</t>
  </si>
  <si>
    <t>warwick</t>
  </si>
  <si>
    <t>alterations</t>
  </si>
  <si>
    <t>manpow</t>
  </si>
  <si>
    <t>hopefully</t>
  </si>
  <si>
    <t>tanzania</t>
  </si>
  <si>
    <t>end-sep</t>
  </si>
  <si>
    <t>husbandri</t>
  </si>
  <si>
    <t>vicker</t>
  </si>
  <si>
    <t>recov</t>
  </si>
  <si>
    <t>copper-lead</t>
  </si>
  <si>
    <t>juice</t>
  </si>
  <si>
    <t>transamerican</t>
  </si>
  <si>
    <t>oxi</t>
  </si>
  <si>
    <t>coinag</t>
  </si>
  <si>
    <t>ends</t>
  </si>
  <si>
    <t>gotlf</t>
  </si>
  <si>
    <t>stimulated</t>
  </si>
  <si>
    <t>mozambiqu</t>
  </si>
  <si>
    <t>involv</t>
  </si>
  <si>
    <t>molder</t>
  </si>
  <si>
    <t>anticip</t>
  </si>
  <si>
    <t>recnt</t>
  </si>
  <si>
    <t>sumatran</t>
  </si>
  <si>
    <t>excitement</t>
  </si>
  <si>
    <t>burnsid</t>
  </si>
  <si>
    <t>gotoh</t>
  </si>
  <si>
    <t>enap</t>
  </si>
  <si>
    <t>loan-pric</t>
  </si>
  <si>
    <t>backstop</t>
  </si>
  <si>
    <t>uruguai</t>
  </si>
  <si>
    <t>stockbrok</t>
  </si>
  <si>
    <t>belly</t>
  </si>
  <si>
    <t>cheaply</t>
  </si>
  <si>
    <t>grosso:</t>
  </si>
  <si>
    <t>uruguay</t>
  </si>
  <si>
    <t>cheapli</t>
  </si>
  <si>
    <t>belli</t>
  </si>
  <si>
    <t>end:</t>
  </si>
  <si>
    <t>onwards</t>
  </si>
  <si>
    <t>happi</t>
  </si>
  <si>
    <t>exports-to-sal</t>
  </si>
  <si>
    <t>progressing</t>
  </si>
  <si>
    <t>greenbaum</t>
  </si>
  <si>
    <t>end-</t>
  </si>
  <si>
    <t>landesbank</t>
  </si>
  <si>
    <t>produced</t>
  </si>
  <si>
    <t>sidelin</t>
  </si>
  <si>
    <t>preference</t>
  </si>
  <si>
    <t>grossli</t>
  </si>
  <si>
    <t>producer</t>
  </si>
  <si>
    <t>unjustifi</t>
  </si>
  <si>
    <t>irwin</t>
  </si>
  <si>
    <t>earthquake</t>
  </si>
  <si>
    <t>soyproduct</t>
  </si>
  <si>
    <t>licht</t>
  </si>
  <si>
    <t>re-review</t>
  </si>
  <si>
    <t>uniqu</t>
  </si>
  <si>
    <t>fallen</t>
  </si>
  <si>
    <t>morrell</t>
  </si>
  <si>
    <t>tamura</t>
  </si>
  <si>
    <t>inform</t>
  </si>
  <si>
    <t>simplifi</t>
  </si>
  <si>
    <t>dirigism</t>
  </si>
  <si>
    <t>evelyn</t>
  </si>
  <si>
    <t>kyat</t>
  </si>
  <si>
    <t>pollin</t>
  </si>
  <si>
    <t>royalties</t>
  </si>
  <si>
    <t>realistic</t>
  </si>
  <si>
    <t>moistur</t>
  </si>
  <si>
    <t>ovr</t>
  </si>
  <si>
    <t>supply</t>
  </si>
  <si>
    <t>oilsfat</t>
  </si>
  <si>
    <t>sunbeam</t>
  </si>
  <si>
    <t>beliv</t>
  </si>
  <si>
    <t>octdec</t>
  </si>
  <si>
    <t>checkrobot</t>
  </si>
  <si>
    <t>textil</t>
  </si>
  <si>
    <t>suppliers</t>
  </si>
  <si>
    <t>units</t>
  </si>
  <si>
    <t>classifi</t>
  </si>
  <si>
    <t>positions</t>
  </si>
  <si>
    <t>sunmeal</t>
  </si>
  <si>
    <t>farther</t>
  </si>
  <si>
    <t>saskatchewan</t>
  </si>
  <si>
    <t>crandall</t>
  </si>
  <si>
    <t>our</t>
  </si>
  <si>
    <t>tension</t>
  </si>
  <si>
    <t>high-cost</t>
  </si>
  <si>
    <t>awarded</t>
  </si>
  <si>
    <t>falling</t>
  </si>
  <si>
    <t>went</t>
  </si>
  <si>
    <t>patchawarra</t>
  </si>
  <si>
    <t>motorists</t>
  </si>
  <si>
    <t>schade</t>
  </si>
  <si>
    <t>inter-meet</t>
  </si>
  <si>
    <t>groups</t>
  </si>
  <si>
    <t>opt</t>
  </si>
  <si>
    <t>insisting</t>
  </si>
  <si>
    <t>d-calif</t>
  </si>
  <si>
    <t>unbalanc</t>
  </si>
  <si>
    <t>pioneer-standard</t>
  </si>
  <si>
    <t>carriers</t>
  </si>
  <si>
    <t>chester</t>
  </si>
  <si>
    <t>durum</t>
  </si>
  <si>
    <t>drug-resist</t>
  </si>
  <si>
    <t>ground</t>
  </si>
  <si>
    <t>ore</t>
  </si>
  <si>
    <t>malagasi</t>
  </si>
  <si>
    <t>indic</t>
  </si>
  <si>
    <t>warmli</t>
  </si>
  <si>
    <t>mediterranean</t>
  </si>
  <si>
    <t>sometim</t>
  </si>
  <si>
    <t>recur</t>
  </si>
  <si>
    <t>covered</t>
  </si>
  <si>
    <t>boutiqu</t>
  </si>
  <si>
    <t>mortgag</t>
  </si>
  <si>
    <t>feedgrains</t>
  </si>
  <si>
    <t>suppos</t>
  </si>
  <si>
    <t>highli</t>
  </si>
  <si>
    <t>interest-bear</t>
  </si>
  <si>
    <t>masao</t>
  </si>
  <si>
    <t>crystal</t>
  </si>
  <si>
    <t>hatakeyama</t>
  </si>
  <si>
    <t>groceri</t>
  </si>
  <si>
    <t>haumer</t>
  </si>
  <si>
    <t>mothbal</t>
  </si>
  <si>
    <t>grain-produc</t>
  </si>
  <si>
    <t>yardstick</t>
  </si>
  <si>
    <t>ora</t>
  </si>
  <si>
    <t>tenders</t>
  </si>
  <si>
    <t>bbls</t>
  </si>
  <si>
    <t>old</t>
  </si>
  <si>
    <t>township</t>
  </si>
  <si>
    <t>libyan</t>
  </si>
  <si>
    <t>lasting</t>
  </si>
  <si>
    <t>added:</t>
  </si>
  <si>
    <t>valencia</t>
  </si>
  <si>
    <t>workers</t>
  </si>
  <si>
    <t>substanc</t>
  </si>
  <si>
    <t>were</t>
  </si>
  <si>
    <t>epitherm</t>
  </si>
  <si>
    <t>renegotiated</t>
  </si>
  <si>
    <t>dalene</t>
  </si>
  <si>
    <t>free-fall</t>
  </si>
  <si>
    <t>global</t>
  </si>
  <si>
    <t>albert</t>
  </si>
  <si>
    <t>throughput</t>
  </si>
  <si>
    <t>allegedli</t>
  </si>
  <si>
    <t>programme</t>
  </si>
  <si>
    <t>cholesterol-free</t>
  </si>
  <si>
    <t>company</t>
  </si>
  <si>
    <t>uehara</t>
  </si>
  <si>
    <t>management</t>
  </si>
  <si>
    <t>substant</t>
  </si>
  <si>
    <t>staples</t>
  </si>
  <si>
    <t>seipp</t>
  </si>
  <si>
    <t>onc</t>
  </si>
  <si>
    <t>caution</t>
  </si>
  <si>
    <t>one</t>
  </si>
  <si>
    <t>pneumat</t>
  </si>
  <si>
    <t>unjust</t>
  </si>
  <si>
    <t>licenses</t>
  </si>
  <si>
    <t>gold-silver-lead-zinc</t>
  </si>
  <si>
    <t>minute</t>
  </si>
  <si>
    <t>borenboschwitz</t>
  </si>
  <si>
    <t>hypothesi</t>
  </si>
  <si>
    <t>wellington</t>
  </si>
  <si>
    <t>coverag</t>
  </si>
  <si>
    <t>cautiou</t>
  </si>
  <si>
    <t>retaliate</t>
  </si>
  <si>
    <t>omb</t>
  </si>
  <si>
    <t>weve</t>
  </si>
  <si>
    <t>particip</t>
  </si>
  <si>
    <t>clearance</t>
  </si>
  <si>
    <t>cursori</t>
  </si>
  <si>
    <t>omt</t>
  </si>
  <si>
    <t>propens</t>
  </si>
  <si>
    <t>inspir</t>
  </si>
  <si>
    <t>emphas</t>
  </si>
  <si>
    <t>channel</t>
  </si>
  <si>
    <t>berkelei</t>
  </si>
  <si>
    <t>tantamount</t>
  </si>
  <si>
    <t>sizabl</t>
  </si>
  <si>
    <t>wien</t>
  </si>
  <si>
    <t>particular</t>
  </si>
  <si>
    <t>alfr</t>
  </si>
  <si>
    <t>refer</t>
  </si>
  <si>
    <t>tendenc</t>
  </si>
  <si>
    <t>barg</t>
  </si>
  <si>
    <t>duties</t>
  </si>
  <si>
    <t>bare</t>
  </si>
  <si>
    <t>encor</t>
  </si>
  <si>
    <t>missiles</t>
  </si>
  <si>
    <t>plastics</t>
  </si>
  <si>
    <t>partli</t>
  </si>
  <si>
    <t>admgrowmark</t>
  </si>
  <si>
    <t>diverg</t>
  </si>
  <si>
    <t>shown</t>
  </si>
  <si>
    <t>wide</t>
  </si>
  <si>
    <t>tail</t>
  </si>
  <si>
    <t>reorganization</t>
  </si>
  <si>
    <t>shows</t>
  </si>
  <si>
    <t>twelv</t>
  </si>
  <si>
    <t>divers</t>
  </si>
  <si>
    <t>divert</t>
  </si>
  <si>
    <t>wealth</t>
  </si>
  <si>
    <t>alex</t>
  </si>
  <si>
    <t>all-cash</t>
  </si>
  <si>
    <t>cocoas</t>
  </si>
  <si>
    <t>mateo</t>
  </si>
  <si>
    <t>aeroperu</t>
  </si>
  <si>
    <t>patient</t>
  </si>
  <si>
    <t>lower-yielding</t>
  </si>
  <si>
    <t>emphasis</t>
  </si>
  <si>
    <t>bath</t>
  </si>
  <si>
    <t>basins</t>
  </si>
  <si>
    <t>re-emerg</t>
  </si>
  <si>
    <t>emphasi</t>
  </si>
  <si>
    <t>post-world</t>
  </si>
  <si>
    <t>dimens</t>
  </si>
  <si>
    <t>incur</t>
  </si>
  <si>
    <t>bass</t>
  </si>
  <si>
    <t>comfort</t>
  </si>
  <si>
    <t>striker</t>
  </si>
  <si>
    <t>strikes</t>
  </si>
  <si>
    <t>basf</t>
  </si>
  <si>
    <t>cabot</t>
  </si>
  <si>
    <t>basi</t>
  </si>
  <si>
    <t>client</t>
  </si>
  <si>
    <t>ditch</t>
  </si>
  <si>
    <t>lce</t>
  </si>
  <si>
    <t>primarili</t>
  </si>
  <si>
    <t>chittagongchalna</t>
  </si>
  <si>
    <t>friendship</t>
  </si>
  <si>
    <t>widespread</t>
  </si>
  <si>
    <t>tank</t>
  </si>
  <si>
    <t>qlty</t>
  </si>
  <si>
    <t>mineabl</t>
  </si>
  <si>
    <t>concessions</t>
  </si>
  <si>
    <t>refco</t>
  </si>
  <si>
    <t>reserve-manag</t>
  </si>
  <si>
    <t>alic</t>
  </si>
  <si>
    <t>togeth</t>
  </si>
  <si>
    <t>ldc</t>
  </si>
  <si>
    <t>smolinski</t>
  </si>
  <si>
    <t>amerada</t>
  </si>
  <si>
    <t>tame</t>
  </si>
  <si>
    <t>aliv</t>
  </si>
  <si>
    <t>mandatori</t>
  </si>
  <si>
    <t>economics</t>
  </si>
  <si>
    <t>seismic</t>
  </si>
  <si>
    <t>gerber</t>
  </si>
  <si>
    <t>automot</t>
  </si>
  <si>
    <t>incom</t>
  </si>
  <si>
    <t>ldp</t>
  </si>
  <si>
    <t>hundredweight</t>
  </si>
  <si>
    <t>alli</t>
  </si>
  <si>
    <t>overburdened</t>
  </si>
  <si>
    <t>modernis</t>
  </si>
  <si>
    <t>matin</t>
  </si>
  <si>
    <t>stimulus</t>
  </si>
  <si>
    <t>drinks</t>
  </si>
  <si>
    <t>lac</t>
  </si>
  <si>
    <t>lag</t>
  </si>
  <si>
    <t>tale</t>
  </si>
  <si>
    <t>lai</t>
  </si>
  <si>
    <t>discounts</t>
  </si>
  <si>
    <t>grasslei</t>
  </si>
  <si>
    <t>law</t>
  </si>
  <si>
    <t>policymakers</t>
  </si>
  <si>
    <t>obviously</t>
  </si>
  <si>
    <t>washington-l</t>
  </si>
  <si>
    <t>departure</t>
  </si>
  <si>
    <t>piraci</t>
  </si>
  <si>
    <t>kaysersberg</t>
  </si>
  <si>
    <t>taka</t>
  </si>
  <si>
    <t>source</t>
  </si>
  <si>
    <t>sporad</t>
  </si>
  <si>
    <t>cnooc</t>
  </si>
  <si>
    <t>barakat</t>
  </si>
  <si>
    <t>lbo</t>
  </si>
  <si>
    <t>economies</t>
  </si>
  <si>
    <t>lbs</t>
  </si>
  <si>
    <t>end-march</t>
  </si>
  <si>
    <t>improved</t>
  </si>
  <si>
    <t>unwant</t>
  </si>
  <si>
    <t>wertheim</t>
  </si>
  <si>
    <t>bayl</t>
  </si>
  <si>
    <t>cftc</t>
  </si>
  <si>
    <t>augsept</t>
  </si>
  <si>
    <t>occident</t>
  </si>
  <si>
    <t>disagre</t>
  </si>
  <si>
    <t>shoot</t>
  </si>
  <si>
    <t>will</t>
  </si>
  <si>
    <t>inflation</t>
  </si>
  <si>
    <t>oillard</t>
  </si>
  <si>
    <t>heerlen</t>
  </si>
  <si>
    <t>virtual</t>
  </si>
  <si>
    <t>shore</t>
  </si>
  <si>
    <t>kta</t>
  </si>
  <si>
    <t>tape</t>
  </si>
  <si>
    <t>fiber</t>
  </si>
  <si>
    <t>stabal</t>
  </si>
  <si>
    <t>unlawfulli</t>
  </si>
  <si>
    <t>soybean-pl</t>
  </si>
  <si>
    <t>predatori</t>
  </si>
  <si>
    <t>restart</t>
  </si>
  <si>
    <t>okai</t>
  </si>
  <si>
    <t>alot</t>
  </si>
  <si>
    <t>import-intens</t>
  </si>
  <si>
    <t>hectolitr</t>
  </si>
  <si>
    <t>susbsidiari</t>
  </si>
  <si>
    <t>despit</t>
  </si>
  <si>
    <t>shinjuku</t>
  </si>
  <si>
    <t>alon</t>
  </si>
  <si>
    <t>follows</t>
  </si>
  <si>
    <t>matto</t>
  </si>
  <si>
    <t>westwego</t>
  </si>
  <si>
    <t>surat</t>
  </si>
  <si>
    <t>segment</t>
  </si>
  <si>
    <t>ranges</t>
  </si>
  <si>
    <t>ranger</t>
  </si>
  <si>
    <t>provisions</t>
  </si>
  <si>
    <t>oconn</t>
  </si>
  <si>
    <t>howard</t>
  </si>
  <si>
    <t>garza</t>
  </si>
  <si>
    <t>revolt</t>
  </si>
  <si>
    <t>unwarr</t>
  </si>
  <si>
    <t>revolv</t>
  </si>
  <si>
    <t>matur</t>
  </si>
  <si>
    <t>clubs</t>
  </si>
  <si>
    <t>amounts</t>
  </si>
  <si>
    <t>norgold</t>
  </si>
  <si>
    <t>trailer</t>
  </si>
  <si>
    <t>elkin</t>
  </si>
  <si>
    <t>tatl</t>
  </si>
  <si>
    <t>seasonally-weight</t>
  </si>
  <si>
    <t>follow:</t>
  </si>
  <si>
    <t>undertook</t>
  </si>
  <si>
    <t>na-not</t>
  </si>
  <si>
    <t>irrespect</t>
  </si>
  <si>
    <t>romero</t>
  </si>
  <si>
    <t>nauman</t>
  </si>
  <si>
    <t>grappl</t>
  </si>
  <si>
    <t>alto</t>
  </si>
  <si>
    <t>kittiwak</t>
  </si>
  <si>
    <t>task</t>
  </si>
  <si>
    <t>xtra</t>
  </si>
  <si>
    <t>tast</t>
  </si>
  <si>
    <t>tass</t>
  </si>
  <si>
    <t>shoup</t>
  </si>
  <si>
    <t>undertone</t>
  </si>
  <si>
    <t>tata</t>
  </si>
  <si>
    <t>wifo</t>
  </si>
  <si>
    <t>tate</t>
  </si>
  <si>
    <t>also</t>
  </si>
  <si>
    <t>shout</t>
  </si>
  <si>
    <t>evidenc</t>
  </si>
  <si>
    <t>warplan</t>
  </si>
  <si>
    <t>lpp</t>
  </si>
  <si>
    <t>lpg</t>
  </si>
  <si>
    <t>ingemar</t>
  </si>
  <si>
    <t>sabine</t>
  </si>
  <si>
    <t>jike</t>
  </si>
  <si>
    <t>tindemans</t>
  </si>
  <si>
    <t>adopt</t>
  </si>
  <si>
    <t>jinja</t>
  </si>
  <si>
    <t>supplier</t>
  </si>
  <si>
    <t>bureau</t>
  </si>
  <si>
    <t>supplies</t>
  </si>
  <si>
    <t>nicel</t>
  </si>
  <si>
    <t>sundai</t>
  </si>
  <si>
    <t>compagni</t>
  </si>
  <si>
    <t>zdzislaw</t>
  </si>
  <si>
    <t>lof</t>
  </si>
  <si>
    <t>re-ori</t>
  </si>
  <si>
    <t>certifi</t>
  </si>
  <si>
    <t>coffee-produc</t>
  </si>
  <si>
    <t>nordstrom</t>
  </si>
  <si>
    <t>motors-holden</t>
  </si>
  <si>
    <t>yuan</t>
  </si>
  <si>
    <t>sunday</t>
  </si>
  <si>
    <t>lot</t>
  </si>
  <si>
    <t>lou</t>
  </si>
  <si>
    <t>taxi</t>
  </si>
  <si>
    <t>unreservedli</t>
  </si>
  <si>
    <t>mid-februari</t>
  </si>
  <si>
    <t>babi</t>
  </si>
  <si>
    <t>lng</t>
  </si>
  <si>
    <t>durat</t>
  </si>
  <si>
    <t>kingdom</t>
  </si>
  <si>
    <t>yearago</t>
  </si>
  <si>
    <t>hgca</t>
  </si>
  <si>
    <t>moderation</t>
  </si>
  <si>
    <t>akzoa</t>
  </si>
  <si>
    <t>back</t>
  </si>
  <si>
    <t>bach</t>
  </si>
  <si>
    <t>margaret</t>
  </si>
  <si>
    <t>jiji</t>
  </si>
  <si>
    <t>june-august</t>
  </si>
  <si>
    <t>either</t>
  </si>
  <si>
    <t>buyout</t>
  </si>
  <si>
    <t>rrco</t>
  </si>
  <si>
    <t>suppress</t>
  </si>
  <si>
    <t>asean</t>
  </si>
  <si>
    <t>confeder</t>
  </si>
  <si>
    <t>undertaken</t>
  </si>
  <si>
    <t>values</t>
  </si>
  <si>
    <t>fatoil</t>
  </si>
  <si>
    <t>garag</t>
  </si>
  <si>
    <t>geplacea</t>
  </si>
  <si>
    <t>ufcwu</t>
  </si>
  <si>
    <t>orlando</t>
  </si>
  <si>
    <t>lue</t>
  </si>
  <si>
    <t>courtesi</t>
  </si>
  <si>
    <t>dallas-bas</t>
  </si>
  <si>
    <t>tonner</t>
  </si>
  <si>
    <t>condition</t>
  </si>
  <si>
    <t>hundreds</t>
  </si>
  <si>
    <t>singapore-regist</t>
  </si>
  <si>
    <t>accrual</t>
  </si>
  <si>
    <t>ethiopia</t>
  </si>
  <si>
    <t>westfield</t>
  </si>
  <si>
    <t>battle</t>
  </si>
  <si>
    <t>mid-february</t>
  </si>
  <si>
    <t>furiou</t>
  </si>
  <si>
    <t>sound</t>
  </si>
  <si>
    <t>low-grad</t>
  </si>
  <si>
    <t>henri</t>
  </si>
  <si>
    <t>automat</t>
  </si>
  <si>
    <t>refus</t>
  </si>
  <si>
    <t>fortun</t>
  </si>
  <si>
    <t>irrigation</t>
  </si>
  <si>
    <t>nkktt</t>
  </si>
  <si>
    <t>akzo</t>
  </si>
  <si>
    <t>federal</t>
  </si>
  <si>
    <t>automak</t>
  </si>
  <si>
    <t>henry</t>
  </si>
  <si>
    <t>concret</t>
  </si>
  <si>
    <t>inflow</t>
  </si>
  <si>
    <t>replied</t>
  </si>
  <si>
    <t>ruvuma</t>
  </si>
  <si>
    <t>jier</t>
  </si>
  <si>
    <t>baa-</t>
  </si>
  <si>
    <t>arrang</t>
  </si>
  <si>
    <t>threshold</t>
  </si>
  <si>
    <t>registered</t>
  </si>
  <si>
    <t>single-dai</t>
  </si>
  <si>
    <t>secretariat</t>
  </si>
  <si>
    <t>lrc</t>
  </si>
  <si>
    <t>usage</t>
  </si>
  <si>
    <t>non-recur</t>
  </si>
  <si>
    <t>overran</t>
  </si>
  <si>
    <t>managua</t>
  </si>
  <si>
    <t>baie</t>
  </si>
  <si>
    <t>nzier</t>
  </si>
  <si>
    <t>corporation</t>
  </si>
  <si>
    <t>valuat</t>
  </si>
  <si>
    <t>two-penc</t>
  </si>
  <si>
    <t>baht</t>
  </si>
  <si>
    <t>d-ill</t>
  </si>
  <si>
    <t>untest</t>
  </si>
  <si>
    <t>pour</t>
  </si>
  <si>
    <t>milton</t>
  </si>
  <si>
    <t>focus</t>
  </si>
  <si>
    <t>kisumu</t>
  </si>
  <si>
    <t>prepai</t>
  </si>
  <si>
    <t>extra</t>
  </si>
  <si>
    <t>cfdt</t>
  </si>
  <si>
    <t>middleburg</t>
  </si>
  <si>
    <t>prepar</t>
  </si>
  <si>
    <t>tonnag</t>
  </si>
  <si>
    <t>unsubordin</t>
  </si>
  <si>
    <t>announced</t>
  </si>
  <si>
    <t>prefeas</t>
  </si>
  <si>
    <t>latestw</t>
  </si>
  <si>
    <t>suffici</t>
  </si>
  <si>
    <t>participant</t>
  </si>
  <si>
    <t>bail</t>
  </si>
  <si>
    <t>number-on</t>
  </si>
  <si>
    <t>bain</t>
  </si>
  <si>
    <t>lft</t>
  </si>
  <si>
    <t>bake</t>
  </si>
  <si>
    <t>warpln</t>
  </si>
  <si>
    <t>d-okla</t>
  </si>
  <si>
    <t>preparatori</t>
  </si>
  <si>
    <t>wisenbaker</t>
  </si>
  <si>
    <t>pose</t>
  </si>
  <si>
    <t>telecommunications</t>
  </si>
  <si>
    <t>marmara</t>
  </si>
  <si>
    <t>salmonellacalf</t>
  </si>
  <si>
    <t>dougla</t>
  </si>
  <si>
    <t>ball</t>
  </si>
  <si>
    <t>post</t>
  </si>
  <si>
    <t>bale</t>
  </si>
  <si>
    <t>let</t>
  </si>
  <si>
    <t>leo</t>
  </si>
  <si>
    <t>stored</t>
  </si>
  <si>
    <t>eckenfelder</t>
  </si>
  <si>
    <t>lee</t>
  </si>
  <si>
    <t>in-depth</t>
  </si>
  <si>
    <t>led</t>
  </si>
  <si>
    <t>rachman</t>
  </si>
  <si>
    <t>nicol</t>
  </si>
  <si>
    <t>stores</t>
  </si>
  <si>
    <t>rachmat</t>
  </si>
  <si>
    <t>inflex</t>
  </si>
  <si>
    <t>unemployment</t>
  </si>
  <si>
    <t>growers</t>
  </si>
  <si>
    <t>alan</t>
  </si>
  <si>
    <t>concentrate</t>
  </si>
  <si>
    <t>adourn</t>
  </si>
  <si>
    <t>priced</t>
  </si>
  <si>
    <t>pitnei</t>
  </si>
  <si>
    <t>rebound</t>
  </si>
  <si>
    <t>overrid</t>
  </si>
  <si>
    <t>nicho</t>
  </si>
  <si>
    <t>butan</t>
  </si>
  <si>
    <t>effectively</t>
  </si>
  <si>
    <t>spadin</t>
  </si>
  <si>
    <t>indianapolis</t>
  </si>
  <si>
    <t>repayment</t>
  </si>
  <si>
    <t>stable</t>
  </si>
  <si>
    <t>com-tel</t>
  </si>
  <si>
    <t>dlrsbu-sorghum</t>
  </si>
  <si>
    <t>match</t>
  </si>
  <si>
    <t>baes</t>
  </si>
  <si>
    <t>margarin</t>
  </si>
  <si>
    <t>ferdinand</t>
  </si>
  <si>
    <t>incid</t>
  </si>
  <si>
    <t>mihali</t>
  </si>
  <si>
    <t>purpose</t>
  </si>
  <si>
    <t>mohammad</t>
  </si>
  <si>
    <t>pont</t>
  </si>
  <si>
    <t>headach</t>
  </si>
  <si>
    <t>credibl</t>
  </si>
  <si>
    <t>cacex</t>
  </si>
  <si>
    <t>endof</t>
  </si>
  <si>
    <t>pool</t>
  </si>
  <si>
    <t>implications</t>
  </si>
  <si>
    <t>metalsfinanci</t>
  </si>
  <si>
    <t>epsilon</t>
  </si>
  <si>
    <t>availability</t>
  </si>
  <si>
    <t>pressure</t>
  </si>
  <si>
    <t>cosmet</t>
  </si>
  <si>
    <t>lin</t>
  </si>
  <si>
    <t>greece</t>
  </si>
  <si>
    <t>lim</t>
  </si>
  <si>
    <t>poor</t>
  </si>
  <si>
    <t>aldo</t>
  </si>
  <si>
    <t>storag</t>
  </si>
  <si>
    <t>christma</t>
  </si>
  <si>
    <t>lid</t>
  </si>
  <si>
    <t>instead</t>
  </si>
  <si>
    <t>plantings</t>
  </si>
  <si>
    <t>yulo</t>
  </si>
  <si>
    <t>lie</t>
  </si>
  <si>
    <t>pope</t>
  </si>
  <si>
    <t>communities</t>
  </si>
  <si>
    <t>threat</t>
  </si>
  <si>
    <t>symposium</t>
  </si>
  <si>
    <t>stormi</t>
  </si>
  <si>
    <t>airlines</t>
  </si>
  <si>
    <t>brussels</t>
  </si>
  <si>
    <t>patterson</t>
  </si>
  <si>
    <t>bayli</t>
  </si>
  <si>
    <t>effects</t>
  </si>
  <si>
    <t>sleep</t>
  </si>
  <si>
    <t>petro</t>
  </si>
  <si>
    <t>marten</t>
  </si>
  <si>
    <t>solang</t>
  </si>
  <si>
    <t>amid</t>
  </si>
  <si>
    <t>martel</t>
  </si>
  <si>
    <t>mossel</t>
  </si>
  <si>
    <t>hayashi</t>
  </si>
  <si>
    <t>conglomer</t>
  </si>
  <si>
    <t>deliverability</t>
  </si>
  <si>
    <t>amim</t>
  </si>
  <si>
    <t>stephani</t>
  </si>
  <si>
    <t>quieter</t>
  </si>
  <si>
    <t>auster</t>
  </si>
  <si>
    <t>austin</t>
  </si>
  <si>
    <t>honesti</t>
  </si>
  <si>
    <t>imedi</t>
  </si>
  <si>
    <t>cyclops</t>
  </si>
  <si>
    <t>inappropri</t>
  </si>
  <si>
    <t>reedl</t>
  </si>
  <si>
    <t>manoeuvre</t>
  </si>
  <si>
    <t>kawasaki</t>
  </si>
  <si>
    <t>honesty</t>
  </si>
  <si>
    <t>three-</t>
  </si>
  <si>
    <t>map</t>
  </si>
  <si>
    <t>once-off</t>
  </si>
  <si>
    <t>mar</t>
  </si>
  <si>
    <t>mclean</t>
  </si>
  <si>
    <t>man</t>
  </si>
  <si>
    <t>may</t>
  </si>
  <si>
    <t>lincoln</t>
  </si>
  <si>
    <t>max</t>
  </si>
  <si>
    <t>organizations</t>
  </si>
  <si>
    <t>mat</t>
  </si>
  <si>
    <t>mbc</t>
  </si>
  <si>
    <t>australian-own</t>
  </si>
  <si>
    <t>intersections</t>
  </si>
  <si>
    <t>non-partisan</t>
  </si>
  <si>
    <t>what</t>
  </si>
  <si>
    <t>volume</t>
  </si>
  <si>
    <t>mca</t>
  </si>
  <si>
    <t>oversea-chines</t>
  </si>
  <si>
    <t>mcd</t>
  </si>
  <si>
    <t>farmland</t>
  </si>
  <si>
    <t>non-bas</t>
  </si>
  <si>
    <t>unpreced</t>
  </si>
  <si>
    <t>balance</t>
  </si>
  <si>
    <t>essenti</t>
  </si>
  <si>
    <t>mcf</t>
  </si>
  <si>
    <t>cement</t>
  </si>
  <si>
    <t>archi</t>
  </si>
  <si>
    <t>atlant</t>
  </si>
  <si>
    <t>breakdown</t>
  </si>
  <si>
    <t>arkansa</t>
  </si>
  <si>
    <t>mthly</t>
  </si>
  <si>
    <t>machin</t>
  </si>
  <si>
    <t>hoffmann</t>
  </si>
  <si>
    <t>australia</t>
  </si>
  <si>
    <t>underli</t>
  </si>
  <si>
    <t>bayou</t>
  </si>
  <si>
    <t>bosphoru</t>
  </si>
  <si>
    <t>grosso</t>
  </si>
  <si>
    <t>mee</t>
  </si>
  <si>
    <t>acceptable</t>
  </si>
  <si>
    <t>oneil</t>
  </si>
  <si>
    <t>amlc</t>
  </si>
  <si>
    <t>janfeb</t>
  </si>
  <si>
    <t>outrag</t>
  </si>
  <si>
    <t>chosen</t>
  </si>
  <si>
    <t>met</t>
  </si>
  <si>
    <t>men</t>
  </si>
  <si>
    <t>earnings</t>
  </si>
  <si>
    <t>parallel</t>
  </si>
  <si>
    <t>capitalist</t>
  </si>
  <si>
    <t>tuscarawa</t>
  </si>
  <si>
    <t>r-tex</t>
  </si>
  <si>
    <t>demand-miyazawa</t>
  </si>
  <si>
    <t>cukropol</t>
  </si>
  <si>
    <t>glori</t>
  </si>
  <si>
    <t>proposals</t>
  </si>
  <si>
    <t>stovall</t>
  </si>
  <si>
    <t>mfi</t>
  </si>
  <si>
    <t>ireland</t>
  </si>
  <si>
    <t>policymaker</t>
  </si>
  <si>
    <t>intransig</t>
  </si>
  <si>
    <t>amro</t>
  </si>
  <si>
    <t>lui</t>
  </si>
  <si>
    <t>persuad</t>
  </si>
  <si>
    <t>whites</t>
  </si>
  <si>
    <t>darman</t>
  </si>
  <si>
    <t>gene</t>
  </si>
  <si>
    <t>animals</t>
  </si>
  <si>
    <t>warnaco</t>
  </si>
  <si>
    <t>charact</t>
  </si>
  <si>
    <t>petit</t>
  </si>
  <si>
    <t>absolut</t>
  </si>
  <si>
    <t>fortin</t>
  </si>
  <si>
    <t>downtrend</t>
  </si>
  <si>
    <t>nobodi</t>
  </si>
  <si>
    <t>midwestern</t>
  </si>
  <si>
    <t>gorbachev</t>
  </si>
  <si>
    <t>county</t>
  </si>
  <si>
    <t>reappointment</t>
  </si>
  <si>
    <t>wright</t>
  </si>
  <si>
    <t>counti</t>
  </si>
  <si>
    <t>credits</t>
  </si>
  <si>
    <t>enterpris</t>
  </si>
  <si>
    <t>cert</t>
  </si>
  <si>
    <t>ampl</t>
  </si>
  <si>
    <t>redeliveri</t>
  </si>
  <si>
    <t>tianjin</t>
  </si>
  <si>
    <t>edson</t>
  </si>
  <si>
    <t>caucasu</t>
  </si>
  <si>
    <t>bellies</t>
  </si>
  <si>
    <t>collaps</t>
  </si>
  <si>
    <t>cera</t>
  </si>
  <si>
    <t>physic</t>
  </si>
  <si>
    <t>guayaquil</t>
  </si>
  <si>
    <t>savvi</t>
  </si>
  <si>
    <t>conced</t>
  </si>
  <si>
    <t>guanxi</t>
  </si>
  <si>
    <t>capita</t>
  </si>
  <si>
    <t>substitutes</t>
  </si>
  <si>
    <t>being</t>
  </si>
  <si>
    <t>unsatisfactory</t>
  </si>
  <si>
    <t>vice-premi</t>
  </si>
  <si>
    <t>when</t>
  </si>
  <si>
    <t>unsatisfactori</t>
  </si>
  <si>
    <t>gerald</t>
  </si>
  <si>
    <t>unsolved</t>
  </si>
  <si>
    <t>peter</t>
  </si>
  <si>
    <t>resler</t>
  </si>
  <si>
    <t>treasury-bond</t>
  </si>
  <si>
    <t>quebec</t>
  </si>
  <si>
    <t>permanent</t>
  </si>
  <si>
    <t>inequit</t>
  </si>
  <si>
    <t>underst</t>
  </si>
  <si>
    <t>pdsva</t>
  </si>
  <si>
    <t>yendollar</t>
  </si>
  <si>
    <t>wiesbaden</t>
  </si>
  <si>
    <t>burma</t>
  </si>
  <si>
    <t>semi-offici</t>
  </si>
  <si>
    <t>taxpay</t>
  </si>
  <si>
    <t>mid-rang</t>
  </si>
  <si>
    <t>escudo</t>
  </si>
  <si>
    <t>oliv</t>
  </si>
  <si>
    <t>donalda</t>
  </si>
  <si>
    <t>ghanaian</t>
  </si>
  <si>
    <t>townsend</t>
  </si>
  <si>
    <t>abund</t>
  </si>
  <si>
    <t>opportunity</t>
  </si>
  <si>
    <t>yousfi</t>
  </si>
  <si>
    <t>martket</t>
  </si>
  <si>
    <t>discussed</t>
  </si>
  <si>
    <t>influx</t>
  </si>
  <si>
    <t>guanta</t>
  </si>
  <si>
    <t>mph</t>
  </si>
  <si>
    <t>brkns</t>
  </si>
  <si>
    <t>disappeared</t>
  </si>
  <si>
    <t>nsdns</t>
  </si>
  <si>
    <t>mpl</t>
  </si>
  <si>
    <t>pakistan</t>
  </si>
  <si>
    <t>delegation</t>
  </si>
  <si>
    <t>higher-produc</t>
  </si>
  <si>
    <t>chortl</t>
  </si>
  <si>
    <t>retroact</t>
  </si>
  <si>
    <t>mps</t>
  </si>
  <si>
    <t>syndicates</t>
  </si>
  <si>
    <t>cordial</t>
  </si>
  <si>
    <t>amtorg</t>
  </si>
  <si>
    <t>cyclon</t>
  </si>
  <si>
    <t>mob</t>
  </si>
  <si>
    <t>moo</t>
  </si>
  <si>
    <t>mop</t>
  </si>
  <si>
    <t>shoji</t>
  </si>
  <si>
    <t>waterwai</t>
  </si>
  <si>
    <t>disaster</t>
  </si>
  <si>
    <t>conflict</t>
  </si>
  <si>
    <t>gaullist</t>
  </si>
  <si>
    <t>countertrading</t>
  </si>
  <si>
    <t>waterway</t>
  </si>
  <si>
    <t>simpli</t>
  </si>
  <si>
    <t>poplarvil</t>
  </si>
  <si>
    <t>ceil</t>
  </si>
  <si>
    <t>simple</t>
  </si>
  <si>
    <t>epac</t>
  </si>
  <si>
    <t>okla</t>
  </si>
  <si>
    <t>carryforward</t>
  </si>
  <si>
    <t>nibbl</t>
  </si>
  <si>
    <t>deficitdecemb</t>
  </si>
  <si>
    <t>partiali</t>
  </si>
  <si>
    <t>numbers</t>
  </si>
  <si>
    <t>venic</t>
  </si>
  <si>
    <t>belkacem</t>
  </si>
  <si>
    <t>dardanel</t>
  </si>
  <si>
    <t>harshest</t>
  </si>
  <si>
    <t>offing</t>
  </si>
  <si>
    <t>fletcher</t>
  </si>
  <si>
    <t>inelig</t>
  </si>
  <si>
    <t>automakers</t>
  </si>
  <si>
    <t>institute</t>
  </si>
  <si>
    <t>dwindl</t>
  </si>
  <si>
    <t>documentation</t>
  </si>
  <si>
    <t>edward</t>
  </si>
  <si>
    <t>confirm</t>
  </si>
  <si>
    <t>discovered</t>
  </si>
  <si>
    <t>spotlight</t>
  </si>
  <si>
    <t>oversea</t>
  </si>
  <si>
    <t>corrected</t>
  </si>
  <si>
    <t>mti</t>
  </si>
  <si>
    <t>murchison</t>
  </si>
  <si>
    <t>harsh</t>
  </si>
  <si>
    <t>mth</t>
  </si>
  <si>
    <t>multi-later</t>
  </si>
  <si>
    <t>cepe</t>
  </si>
  <si>
    <t>losses</t>
  </si>
  <si>
    <t>desper</t>
  </si>
  <si>
    <t>samuels</t>
  </si>
  <si>
    <t>capitalization</t>
  </si>
  <si>
    <t>amapa</t>
  </si>
  <si>
    <t>macdonald</t>
  </si>
  <si>
    <t>undersecretari</t>
  </si>
  <si>
    <t>weigh</t>
  </si>
  <si>
    <t>mtc</t>
  </si>
  <si>
    <t>harri</t>
  </si>
  <si>
    <t>anticompetit</t>
  </si>
  <si>
    <t>gross-regist</t>
  </si>
  <si>
    <t>recurr</t>
  </si>
  <si>
    <t>cargill</t>
  </si>
  <si>
    <t>re-open</t>
  </si>
  <si>
    <t>weight</t>
  </si>
  <si>
    <t>globo</t>
  </si>
  <si>
    <t>gardner-denv</t>
  </si>
  <si>
    <t>multi-famili</t>
  </si>
  <si>
    <t>grading</t>
  </si>
  <si>
    <t>ocs-g</t>
  </si>
  <si>
    <t>crewmen</t>
  </si>
  <si>
    <t>jukes</t>
  </si>
  <si>
    <t>longest</t>
  </si>
  <si>
    <t>businesses</t>
  </si>
  <si>
    <t>co-ops</t>
  </si>
  <si>
    <t>tietmey</t>
  </si>
  <si>
    <t>succesfulli</t>
  </si>
  <si>
    <t>hoechst</t>
  </si>
  <si>
    <t>dispatch</t>
  </si>
  <si>
    <t>globe</t>
  </si>
  <si>
    <t>emerged</t>
  </si>
  <si>
    <t>scarcity</t>
  </si>
  <si>
    <t>ivori</t>
  </si>
  <si>
    <t>leaner</t>
  </si>
  <si>
    <t>eduardo</t>
  </si>
  <si>
    <t>shole</t>
  </si>
  <si>
    <t>joensson</t>
  </si>
  <si>
    <t>ceoe</t>
  </si>
  <si>
    <t>tunisia</t>
  </si>
  <si>
    <t>aggregate</t>
  </si>
  <si>
    <t>shut-in</t>
  </si>
  <si>
    <t>downgrad</t>
  </si>
  <si>
    <t>technical</t>
  </si>
  <si>
    <t>willi</t>
  </si>
  <si>
    <t>mamman</t>
  </si>
  <si>
    <t>burden</t>
  </si>
  <si>
    <t>initial</t>
  </si>
  <si>
    <t>free-traders</t>
  </si>
  <si>
    <t>busan</t>
  </si>
  <si>
    <t>consensu</t>
  </si>
  <si>
    <t>unpaid</t>
  </si>
  <si>
    <t>mhi</t>
  </si>
  <si>
    <t>mhc</t>
  </si>
  <si>
    <t>flower</t>
  </si>
  <si>
    <t>shoal</t>
  </si>
  <si>
    <t>supli</t>
  </si>
  <si>
    <t>without</t>
  </si>
  <si>
    <t>largest</t>
  </si>
  <si>
    <t>fundamentals</t>
  </si>
  <si>
    <t>viciou</t>
  </si>
  <si>
    <t>configur</t>
  </si>
  <si>
    <t>cede</t>
  </si>
  <si>
    <t>mge</t>
  </si>
  <si>
    <t>amax</t>
  </si>
  <si>
    <t>ceas</t>
  </si>
  <si>
    <t>ufcw</t>
  </si>
  <si>
    <t>algier</t>
  </si>
  <si>
    <t>quietli</t>
  </si>
  <si>
    <t>mastermind</t>
  </si>
  <si>
    <t>regardless</t>
  </si>
  <si>
    <t>expire</t>
  </si>
  <si>
    <t>peseta</t>
  </si>
  <si>
    <t>foreign-bas</t>
  </si>
  <si>
    <t>mix</t>
  </si>
  <si>
    <t>wouldnt</t>
  </si>
  <si>
    <t>tabl</t>
  </si>
  <si>
    <t>mid</t>
  </si>
  <si>
    <t>mij</t>
  </si>
  <si>
    <t>mii</t>
  </si>
  <si>
    <t>amen</t>
  </si>
  <si>
    <t>hess</t>
  </si>
  <si>
    <t>juneearli</t>
  </si>
  <si>
    <t>undeclar</t>
  </si>
  <si>
    <t>chesebrough-pond</t>
  </si>
  <si>
    <t>mlp</t>
  </si>
  <si>
    <t>pests</t>
  </si>
  <si>
    <t>chemlawn</t>
  </si>
  <si>
    <t>gear</t>
  </si>
  <si>
    <t>wilhelm</t>
  </si>
  <si>
    <t>pitmen</t>
  </si>
  <si>
    <t>martin</t>
  </si>
  <si>
    <t>power</t>
  </si>
  <si>
    <t>newly-privatis</t>
  </si>
  <si>
    <t>reduction</t>
  </si>
  <si>
    <t>mla</t>
  </si>
  <si>
    <t>shoes</t>
  </si>
  <si>
    <t>ineffect</t>
  </si>
  <si>
    <t>gibraltar</t>
  </si>
  <si>
    <t>martha</t>
  </si>
  <si>
    <t>kleckner</t>
  </si>
  <si>
    <t>symbol</t>
  </si>
  <si>
    <t>mkt</t>
  </si>
  <si>
    <t>denominations</t>
  </si>
  <si>
    <t>jeddah</t>
  </si>
  <si>
    <t>price-cut</t>
  </si>
  <si>
    <t>warehous</t>
  </si>
  <si>
    <t>hardlin</t>
  </si>
  <si>
    <t>fiama</t>
  </si>
  <si>
    <t>uniformity</t>
  </si>
  <si>
    <t>chairman-design</t>
  </si>
  <si>
    <t>mnd</t>
  </si>
  <si>
    <t>synergi</t>
  </si>
  <si>
    <t>tael</t>
  </si>
  <si>
    <t>participated</t>
  </si>
  <si>
    <t>processors</t>
  </si>
  <si>
    <t>shock</t>
  </si>
  <si>
    <t>governments</t>
  </si>
  <si>
    <t>taft</t>
  </si>
  <si>
    <t>mmi</t>
  </si>
  <si>
    <t>mmb</t>
  </si>
  <si>
    <t>mmc</t>
  </si>
  <si>
    <t>cyclic</t>
  </si>
  <si>
    <t>stop-gap</t>
  </si>
  <si>
    <t>histor</t>
  </si>
  <si>
    <t>yukon</t>
  </si>
  <si>
    <t>profession</t>
  </si>
  <si>
    <t>advances</t>
  </si>
  <si>
    <t>fertilizer</t>
  </si>
  <si>
    <t>seaman</t>
  </si>
  <si>
    <t>scrimgeour</t>
  </si>
  <si>
    <t>materials</t>
  </si>
  <si>
    <t>slope</t>
  </si>
  <si>
    <t>declared</t>
  </si>
  <si>
    <t>florida</t>
  </si>
  <si>
    <t>event</t>
  </si>
  <si>
    <t>advanced</t>
  </si>
  <si>
    <t>fruit:</t>
  </si>
  <si>
    <t>materiali</t>
  </si>
  <si>
    <t>gasoline</t>
  </si>
  <si>
    <t>regard</t>
  </si>
  <si>
    <t>mees</t>
  </si>
  <si>
    <t>steadi</t>
  </si>
  <si>
    <t>median</t>
  </si>
  <si>
    <t>monmouth</t>
  </si>
  <si>
    <t>components</t>
  </si>
  <si>
    <t>disast</t>
  </si>
  <si>
    <t>balfour</t>
  </si>
  <si>
    <t>steady</t>
  </si>
  <si>
    <t>torrid</t>
  </si>
  <si>
    <t>spec</t>
  </si>
  <si>
    <t>temperton</t>
  </si>
  <si>
    <t>accordingly</t>
  </si>
  <si>
    <t>biggest</t>
  </si>
  <si>
    <t>concerted</t>
  </si>
  <si>
    <t>ronald</t>
  </si>
  <si>
    <t>guidelines</t>
  </si>
  <si>
    <t>seattle</t>
  </si>
  <si>
    <t>experts</t>
  </si>
  <si>
    <t>non-food</t>
  </si>
  <si>
    <t>cranes</t>
  </si>
  <si>
    <t>forfeitures</t>
  </si>
  <si>
    <t>fruits</t>
  </si>
  <si>
    <t>erupt</t>
  </si>
  <si>
    <t>westar</t>
  </si>
  <si>
    <t>pleasantville</t>
  </si>
  <si>
    <t>ports</t>
  </si>
  <si>
    <t>economiqu</t>
  </si>
  <si>
    <t>days</t>
  </si>
  <si>
    <t>overbeek</t>
  </si>
  <si>
    <t>cornfeedm</t>
  </si>
  <si>
    <t>suspend</t>
  </si>
  <si>
    <t>cabl</t>
  </si>
  <si>
    <t>obsolet</t>
  </si>
  <si>
    <t>echo</t>
  </si>
  <si>
    <t>strengthening</t>
  </si>
  <si>
    <t>peoria</t>
  </si>
  <si>
    <t>brasilia</t>
  </si>
  <si>
    <t>align</t>
  </si>
  <si>
    <t>doubli</t>
  </si>
  <si>
    <t>mislead</t>
  </si>
  <si>
    <t>seminar</t>
  </si>
  <si>
    <t>areas</t>
  </si>
  <si>
    <t>orders</t>
  </si>
  <si>
    <t>kremlin</t>
  </si>
  <si>
    <t>span</t>
  </si>
  <si>
    <t>ardmore</t>
  </si>
  <si>
    <t>indicator</t>
  </si>
  <si>
    <t>carlucci</t>
  </si>
  <si>
    <t>deduct</t>
  </si>
  <si>
    <t>planted</t>
  </si>
  <si>
    <t>adminstr</t>
  </si>
  <si>
    <t>watchmak</t>
  </si>
  <si>
    <t>completely</t>
  </si>
  <si>
    <t>fuer</t>
  </si>
  <si>
    <t>yukio</t>
  </si>
  <si>
    <t>declar</t>
  </si>
  <si>
    <t>especially</t>
  </si>
  <si>
    <t>dominguez</t>
  </si>
  <si>
    <t>undiscov</t>
  </si>
  <si>
    <t>fuel</t>
  </si>
  <si>
    <t>huckabi</t>
  </si>
  <si>
    <t>planter</t>
  </si>
  <si>
    <t>dollaryen</t>
  </si>
  <si>
    <t>alike</t>
  </si>
  <si>
    <t>chemi</t>
  </si>
  <si>
    <t>communist-l</t>
  </si>
  <si>
    <t>huckaby</t>
  </si>
  <si>
    <t>canefield</t>
  </si>
  <si>
    <t>commodities</t>
  </si>
  <si>
    <t>confus</t>
  </si>
  <si>
    <t>confront</t>
  </si>
  <si>
    <t>suspens</t>
  </si>
  <si>
    <t>dupont</t>
  </si>
  <si>
    <t>wooden</t>
  </si>
  <si>
    <t>flush</t>
  </si>
  <si>
    <t>herrhausen</t>
  </si>
  <si>
    <t>beigie</t>
  </si>
  <si>
    <t>morrison</t>
  </si>
  <si>
    <t>brown</t>
  </si>
  <si>
    <t>fairchild</t>
  </si>
  <si>
    <t>exhaust</t>
  </si>
  <si>
    <t>adding</t>
  </si>
  <si>
    <t>issuers</t>
  </si>
  <si>
    <t>rigour</t>
  </si>
  <si>
    <t>overse</t>
  </si>
  <si>
    <t>papua</t>
  </si>
  <si>
    <t>rock</t>
  </si>
  <si>
    <t>subside</t>
  </si>
  <si>
    <t>ecus</t>
  </si>
  <si>
    <t>possibilti</t>
  </si>
  <si>
    <t>overst</t>
  </si>
  <si>
    <t>border</t>
  </si>
  <si>
    <t>capability</t>
  </si>
  <si>
    <t>sterling</t>
  </si>
  <si>
    <t>consequences</t>
  </si>
  <si>
    <t>preproduct</t>
  </si>
  <si>
    <t>anza</t>
  </si>
  <si>
    <t>publicli</t>
  </si>
  <si>
    <t>subsidy</t>
  </si>
  <si>
    <t>regain</t>
  </si>
  <si>
    <t>verification</t>
  </si>
  <si>
    <t>western</t>
  </si>
  <si>
    <t>publicly</t>
  </si>
  <si>
    <t>maturity</t>
  </si>
  <si>
    <t>roar</t>
  </si>
  <si>
    <t>road</t>
  </si>
  <si>
    <t>recently-privatis</t>
  </si>
  <si>
    <t>yukuo</t>
  </si>
  <si>
    <t>publicity</t>
  </si>
  <si>
    <t>trading</t>
  </si>
  <si>
    <t>respecitvely</t>
  </si>
  <si>
    <t>woodlands</t>
  </si>
  <si>
    <t>matloff</t>
  </si>
  <si>
    <t>zoet</t>
  </si>
  <si>
    <t>marketing</t>
  </si>
  <si>
    <t>taipei</t>
  </si>
  <si>
    <t>officials</t>
  </si>
  <si>
    <t>sucres</t>
  </si>
  <si>
    <t>gansu</t>
  </si>
  <si>
    <t>beets</t>
  </si>
  <si>
    <t>worried</t>
  </si>
  <si>
    <t>exampl</t>
  </si>
  <si>
    <t>solchaga</t>
  </si>
  <si>
    <t>alien</t>
  </si>
  <si>
    <t>telephone</t>
  </si>
  <si>
    <t>soyb</t>
  </si>
  <si>
    <t>soya</t>
  </si>
  <si>
    <t>resevoir</t>
  </si>
  <si>
    <t>high-intens</t>
  </si>
  <si>
    <t>monday</t>
  </si>
  <si>
    <t>diluted</t>
  </si>
  <si>
    <t>nikolai</t>
  </si>
  <si>
    <t>reorgan</t>
  </si>
  <si>
    <t>caspar</t>
  </si>
  <si>
    <t>progresses</t>
  </si>
  <si>
    <t>reynold</t>
  </si>
  <si>
    <t>stearn</t>
  </si>
  <si>
    <t>mesa</t>
  </si>
  <si>
    <t>thorni</t>
  </si>
  <si>
    <t>mondai</t>
  </si>
  <si>
    <t>britannia</t>
  </si>
  <si>
    <t>non-oil</t>
  </si>
  <si>
    <t>quaysid</t>
  </si>
  <si>
    <t>viral</t>
  </si>
  <si>
    <t>mbeya</t>
  </si>
  <si>
    <t>meru</t>
  </si>
  <si>
    <t>richest</t>
  </si>
  <si>
    <t>wednesdays</t>
  </si>
  <si>
    <t>three-point</t>
  </si>
  <si>
    <t>exciting</t>
  </si>
  <si>
    <t>oamcaf</t>
  </si>
  <si>
    <t>end-septemb</t>
  </si>
  <si>
    <t>mere</t>
  </si>
  <si>
    <t>merg</t>
  </si>
  <si>
    <t>criticis</t>
  </si>
  <si>
    <t>benefici</t>
  </si>
  <si>
    <t>montreal</t>
  </si>
  <si>
    <t>shake-up</t>
  </si>
  <si>
    <t>security</t>
  </si>
  <si>
    <t>seven-n</t>
  </si>
  <si>
    <t>elsewher</t>
  </si>
  <si>
    <t>sown</t>
  </si>
  <si>
    <t>publicis</t>
  </si>
  <si>
    <t>farm-stat</t>
  </si>
  <si>
    <t>brook</t>
  </si>
  <si>
    <t>regrettable</t>
  </si>
  <si>
    <t>commodity</t>
  </si>
  <si>
    <t>iaco</t>
  </si>
  <si>
    <t>replenish</t>
  </si>
  <si>
    <t>appeas</t>
  </si>
  <si>
    <t>appear</t>
  </si>
  <si>
    <t>discussion</t>
  </si>
  <si>
    <t>wield</t>
  </si>
  <si>
    <t>unroast</t>
  </si>
  <si>
    <t>government-own</t>
  </si>
  <si>
    <t>conducted</t>
  </si>
  <si>
    <t>arent</t>
  </si>
  <si>
    <t>cave</t>
  </si>
  <si>
    <t>practices</t>
  </si>
  <si>
    <t>fluid</t>
  </si>
  <si>
    <t>misima</t>
  </si>
  <si>
    <t>valuation</t>
  </si>
  <si>
    <t>arena</t>
  </si>
  <si>
    <t>drink</t>
  </si>
  <si>
    <t>end-september</t>
  </si>
  <si>
    <t>difficultiesand</t>
  </si>
  <si>
    <t>appeal</t>
  </si>
  <si>
    <t>enquiries</t>
  </si>
  <si>
    <t>sour</t>
  </si>
  <si>
    <t>charter</t>
  </si>
  <si>
    <t>republican</t>
  </si>
  <si>
    <t>uchida</t>
  </si>
  <si>
    <t>suggest</t>
  </si>
  <si>
    <t>indicated</t>
  </si>
  <si>
    <t>lebanon</t>
  </si>
  <si>
    <t>soup</t>
  </si>
  <si>
    <t>confidante</t>
  </si>
  <si>
    <t>nebehay</t>
  </si>
  <si>
    <t>non-bind</t>
  </si>
  <si>
    <t>diamond-dril</t>
  </si>
  <si>
    <t>instability</t>
  </si>
  <si>
    <t>favor</t>
  </si>
  <si>
    <t>cheap</t>
  </si>
  <si>
    <t>posit</t>
  </si>
  <si>
    <t>artifici</t>
  </si>
  <si>
    <t>sort</t>
  </si>
  <si>
    <t>soro</t>
  </si>
  <si>
    <t>mision</t>
  </si>
  <si>
    <t>geograph</t>
  </si>
  <si>
    <t>goldfield</t>
  </si>
  <si>
    <t>expensive</t>
  </si>
  <si>
    <t>pickens</t>
  </si>
  <si>
    <t>sorg</t>
  </si>
  <si>
    <t>overli</t>
  </si>
  <si>
    <t>mett</t>
  </si>
  <si>
    <t>sore</t>
  </si>
  <si>
    <t>sabotag</t>
  </si>
  <si>
    <t>metr</t>
  </si>
  <si>
    <t>dismissed</t>
  </si>
  <si>
    <t>pinch</t>
  </si>
  <si>
    <t>medium</t>
  </si>
  <si>
    <t>repurchases</t>
  </si>
  <si>
    <t>german-regist</t>
  </si>
  <si>
    <t>smoulder</t>
  </si>
  <si>
    <t>salvaged</t>
  </si>
  <si>
    <t>appropriations</t>
  </si>
  <si>
    <t>carl</t>
  </si>
  <si>
    <t>cars</t>
  </si>
  <si>
    <t>care</t>
  </si>
  <si>
    <t>calif</t>
  </si>
  <si>
    <t>card</t>
  </si>
  <si>
    <t>amidst</t>
  </si>
  <si>
    <t>disagr</t>
  </si>
  <si>
    <t>examin</t>
  </si>
  <si>
    <t>agreed</t>
  </si>
  <si>
    <t>carv</t>
  </si>
  <si>
    <t>dbms</t>
  </si>
  <si>
    <t>cast</t>
  </si>
  <si>
    <t>speculators</t>
  </si>
  <si>
    <t>coincid</t>
  </si>
  <si>
    <t>case</t>
  </si>
  <si>
    <t>subproduct</t>
  </si>
  <si>
    <t>song</t>
  </si>
  <si>
    <t>cheapest</t>
  </si>
  <si>
    <t>lobbyst</t>
  </si>
  <si>
    <t>regions</t>
  </si>
  <si>
    <t>worsen</t>
  </si>
  <si>
    <t>singapore</t>
  </si>
  <si>
    <t>tustin</t>
  </si>
  <si>
    <t>breach</t>
  </si>
  <si>
    <t>computer-bas</t>
  </si>
  <si>
    <t>roustabout</t>
  </si>
  <si>
    <t>agreem</t>
  </si>
  <si>
    <t>zeebrugg</t>
  </si>
  <si>
    <t>strength</t>
  </si>
  <si>
    <t>commentari</t>
  </si>
  <si>
    <t>unpunish</t>
  </si>
  <si>
    <t>soon</t>
  </si>
  <si>
    <t>outfits</t>
  </si>
  <si>
    <t>caus</t>
  </si>
  <si>
    <t>pipeline</t>
  </si>
  <si>
    <t>foreigners</t>
  </si>
  <si>
    <t>girardin</t>
  </si>
  <si>
    <t>replac</t>
  </si>
  <si>
    <t>watermelon</t>
  </si>
  <si>
    <t>jess</t>
  </si>
  <si>
    <t>overcom</t>
  </si>
  <si>
    <t>cano</t>
  </si>
  <si>
    <t>rhine-westphalia</t>
  </si>
  <si>
    <t>ridge</t>
  </si>
  <si>
    <t>camp</t>
  </si>
  <si>
    <t>drive</t>
  </si>
  <si>
    <t>aizawa</t>
  </si>
  <si>
    <t>five-week</t>
  </si>
  <si>
    <t>sole</t>
  </si>
  <si>
    <t>sold</t>
  </si>
  <si>
    <t>autos</t>
  </si>
  <si>
    <t>undoubtedli</t>
  </si>
  <si>
    <t>toyko</t>
  </si>
  <si>
    <t>solv</t>
  </si>
  <si>
    <t>frivol</t>
  </si>
  <si>
    <t>cant</t>
  </si>
  <si>
    <t>nymex</t>
  </si>
  <si>
    <t>slowest</t>
  </si>
  <si>
    <t>sioux</t>
  </si>
  <si>
    <t>somc</t>
  </si>
  <si>
    <t>some</t>
  </si>
  <si>
    <t>stream</t>
  </si>
  <si>
    <t>christi</t>
  </si>
  <si>
    <t>assembly</t>
  </si>
  <si>
    <t>losers</t>
  </si>
  <si>
    <t>soir</t>
  </si>
  <si>
    <t>farm-stor</t>
  </si>
  <si>
    <t>mandat</t>
  </si>
  <si>
    <t>revers</t>
  </si>
  <si>
    <t>revert</t>
  </si>
  <si>
    <t>annually</t>
  </si>
  <si>
    <t>hemminghaus</t>
  </si>
  <si>
    <t>injuri</t>
  </si>
  <si>
    <t>areia</t>
  </si>
  <si>
    <t>boards</t>
  </si>
  <si>
    <t>magazines</t>
  </si>
  <si>
    <t>malcolm</t>
  </si>
  <si>
    <t>sorghum-x</t>
  </si>
  <si>
    <t>concerns</t>
  </si>
  <si>
    <t>sources</t>
  </si>
  <si>
    <t>johsen</t>
  </si>
  <si>
    <t>burlington</t>
  </si>
  <si>
    <t>unresolved</t>
  </si>
  <si>
    <t>cake</t>
  </si>
  <si>
    <t>toyot</t>
  </si>
  <si>
    <t>annualis</t>
  </si>
  <si>
    <t>manpower</t>
  </si>
  <si>
    <t>soil</t>
  </si>
  <si>
    <t>calm</t>
  </si>
  <si>
    <t>demands</t>
  </si>
  <si>
    <t>newfoundland</t>
  </si>
  <si>
    <t>paper</t>
  </si>
  <si>
    <t>oilcak</t>
  </si>
  <si>
    <t>breaks</t>
  </si>
  <si>
    <t>calf</t>
  </si>
  <si>
    <t>temporary</t>
  </si>
  <si>
    <t>virus</t>
  </si>
  <si>
    <t>financially-strap</t>
  </si>
  <si>
    <t>ruling</t>
  </si>
  <si>
    <t>currently</t>
  </si>
  <si>
    <t>revenu</t>
  </si>
  <si>
    <t>another</t>
  </si>
  <si>
    <t>temporari</t>
  </si>
  <si>
    <t>somphol</t>
  </si>
  <si>
    <t>lazaro</t>
  </si>
  <si>
    <t>check</t>
  </si>
  <si>
    <t>wiest</t>
  </si>
  <si>
    <t>came</t>
  </si>
  <si>
    <t>petrochemical</t>
  </si>
  <si>
    <t>malvern</t>
  </si>
  <si>
    <t>calv</t>
  </si>
  <si>
    <t>benefits</t>
  </si>
  <si>
    <t>developo</t>
  </si>
  <si>
    <t>developp</t>
  </si>
  <si>
    <t>average</t>
  </si>
  <si>
    <t>minerals</t>
  </si>
  <si>
    <t>fume</t>
  </si>
  <si>
    <t>fertilis</t>
  </si>
  <si>
    <t>anda</t>
  </si>
  <si>
    <t>visit</t>
  </si>
  <si>
    <t>lessen</t>
  </si>
  <si>
    <t>lesser</t>
  </si>
  <si>
    <t>mid-mississippi</t>
  </si>
  <si>
    <t>spinnoff</t>
  </si>
  <si>
    <t>flatli</t>
  </si>
  <si>
    <t>peruvian</t>
  </si>
  <si>
    <t>deflation</t>
  </si>
  <si>
    <t>thermo-plast</t>
  </si>
  <si>
    <t>began</t>
  </si>
  <si>
    <t>andr</t>
  </si>
  <si>
    <t>ransburg</t>
  </si>
  <si>
    <t>gooseberri</t>
  </si>
  <si>
    <t>repayments</t>
  </si>
  <si>
    <t>short-liv</t>
  </si>
  <si>
    <t>soba</t>
  </si>
  <si>
    <t>sukkerfabrikk</t>
  </si>
  <si>
    <t>continental</t>
  </si>
  <si>
    <t>soak</t>
  </si>
  <si>
    <t>state-by-st</t>
  </si>
  <si>
    <t>separately</t>
  </si>
  <si>
    <t>soar</t>
  </si>
  <si>
    <t>diversifi</t>
  </si>
  <si>
    <t>breakdwon</t>
  </si>
  <si>
    <t>tunnel</t>
  </si>
  <si>
    <t>leightyauthor</t>
  </si>
  <si>
    <t>lawsuit</t>
  </si>
  <si>
    <t>nicosia</t>
  </si>
  <si>
    <t>franca</t>
  </si>
  <si>
    <t>entries</t>
  </si>
  <si>
    <t>france</t>
  </si>
  <si>
    <t>plains</t>
  </si>
  <si>
    <t>byelorussia</t>
  </si>
  <si>
    <t>ferc</t>
  </si>
  <si>
    <t>algiers</t>
  </si>
  <si>
    <t>salina</t>
  </si>
  <si>
    <t>skirt</t>
  </si>
  <si>
    <t>thou</t>
  </si>
  <si>
    <t>franco</t>
  </si>
  <si>
    <t>francs</t>
  </si>
  <si>
    <t>canal</t>
  </si>
  <si>
    <t>slumps</t>
  </si>
  <si>
    <t>represent</t>
  </si>
  <si>
    <t>yards</t>
  </si>
  <si>
    <t>embassi</t>
  </si>
  <si>
    <t>background</t>
  </si>
  <si>
    <t>bounc</t>
  </si>
  <si>
    <t>bound</t>
  </si>
  <si>
    <t>pakistani</t>
  </si>
  <si>
    <t>overal</t>
  </si>
  <si>
    <t>up-to-d</t>
  </si>
  <si>
    <t>enough</t>
  </si>
  <si>
    <t>fecom</t>
  </si>
  <si>
    <t>pccn</t>
  </si>
  <si>
    <t>bangalor</t>
  </si>
  <si>
    <t>heilongjiang</t>
  </si>
  <si>
    <t>fleet</t>
  </si>
  <si>
    <t>departmet</t>
  </si>
  <si>
    <t>angu</t>
  </si>
  <si>
    <t>better</t>
  </si>
  <si>
    <t>angl</t>
  </si>
  <si>
    <t>grisanti</t>
  </si>
  <si>
    <t>shareholders</t>
  </si>
  <si>
    <t>saying</t>
  </si>
  <si>
    <t>thatch</t>
  </si>
  <si>
    <t>lubbock</t>
  </si>
  <si>
    <t>liberalis</t>
  </si>
  <si>
    <t>societi</t>
  </si>
  <si>
    <t>voting</t>
  </si>
  <si>
    <t>kroger</t>
  </si>
  <si>
    <t>society</t>
  </si>
  <si>
    <t>edit</t>
  </si>
  <si>
    <t>moham</t>
  </si>
  <si>
    <t>languish</t>
  </si>
  <si>
    <t>anew</t>
  </si>
  <si>
    <t>landel</t>
  </si>
  <si>
    <t>anem</t>
  </si>
  <si>
    <t>rosendal</t>
  </si>
  <si>
    <t>petroelum</t>
  </si>
  <si>
    <t>landslid</t>
  </si>
  <si>
    <t>ning</t>
  </si>
  <si>
    <t>they</t>
  </si>
  <si>
    <t>ohare</t>
  </si>
  <si>
    <t>takahashi</t>
  </si>
  <si>
    <t>convenience</t>
  </si>
  <si>
    <t>apparatus</t>
  </si>
  <si>
    <t>anybody</t>
  </si>
  <si>
    <t>programs</t>
  </si>
  <si>
    <t>lesson</t>
  </si>
  <si>
    <t>wherea</t>
  </si>
  <si>
    <t>structure</t>
  </si>
  <si>
    <t>calculations</t>
  </si>
  <si>
    <t>carniv</t>
  </si>
  <si>
    <t>programm</t>
  </si>
  <si>
    <t>russian</t>
  </si>
  <si>
    <t>skill</t>
  </si>
  <si>
    <t>them</t>
  </si>
  <si>
    <t>then</t>
  </si>
  <si>
    <t>enahcn</t>
  </si>
  <si>
    <t>delivery</t>
  </si>
  <si>
    <t>turnov</t>
  </si>
  <si>
    <t>ebulli</t>
  </si>
  <si>
    <t>everyon</t>
  </si>
  <si>
    <t>two-thirds</t>
  </si>
  <si>
    <t>uscanadian</t>
  </si>
  <si>
    <t>par-valu</t>
  </si>
  <si>
    <t>thhe</t>
  </si>
  <si>
    <t>disregard</t>
  </si>
  <si>
    <t>vietnam</t>
  </si>
  <si>
    <t>technolog</t>
  </si>
  <si>
    <t>plenti</t>
  </si>
  <si>
    <t>fayetteville</t>
  </si>
  <si>
    <t>accuracy</t>
  </si>
  <si>
    <t>expenditure</t>
  </si>
  <si>
    <t>ibge</t>
  </si>
  <si>
    <t>study</t>
  </si>
  <si>
    <t>second-half</t>
  </si>
  <si>
    <t>include:</t>
  </si>
  <si>
    <t>cryssen</t>
  </si>
  <si>
    <t>parliamentarian</t>
  </si>
  <si>
    <t>educ</t>
  </si>
  <si>
    <t>yoweri</t>
  </si>
  <si>
    <t>limon-covena</t>
  </si>
  <si>
    <t>everyth</t>
  </si>
  <si>
    <t>unconvinc</t>
  </si>
  <si>
    <t>escort</t>
  </si>
  <si>
    <t>shintaro</t>
  </si>
  <si>
    <t>margarine</t>
  </si>
  <si>
    <t>stuff</t>
  </si>
  <si>
    <t>npeeq</t>
  </si>
  <si>
    <t>thin</t>
  </si>
  <si>
    <t>this</t>
  </si>
  <si>
    <t>taupo</t>
  </si>
  <si>
    <t>appreciate</t>
  </si>
  <si>
    <t>affect</t>
  </si>
  <si>
    <t>smaller</t>
  </si>
  <si>
    <t>stabilize</t>
  </si>
  <si>
    <t>norrkop</t>
  </si>
  <si>
    <t>affiliate</t>
  </si>
  <si>
    <t>stuck</t>
  </si>
  <si>
    <t>fill-rat</t>
  </si>
  <si>
    <t>declining</t>
  </si>
  <si>
    <t>stalemated</t>
  </si>
  <si>
    <t>kinross</t>
  </si>
  <si>
    <t>anybodi</t>
  </si>
  <si>
    <t>straddle-bound</t>
  </si>
  <si>
    <t>adequately</t>
  </si>
  <si>
    <t>non-resident</t>
  </si>
  <si>
    <t>missouri</t>
  </si>
  <si>
    <t>felt</t>
  </si>
  <si>
    <t>merry-go-round</t>
  </si>
  <si>
    <t>arubacurazao</t>
  </si>
  <si>
    <t>black-rul</t>
  </si>
  <si>
    <t>passed</t>
  </si>
  <si>
    <t>capsiz</t>
  </si>
  <si>
    <t>packaging</t>
  </si>
  <si>
    <t>snow</t>
  </si>
  <si>
    <t>points</t>
  </si>
  <si>
    <t>loong</t>
  </si>
  <si>
    <t>yesterday:</t>
  </si>
  <si>
    <t>climbbut</t>
  </si>
  <si>
    <t>sloan</t>
  </si>
  <si>
    <t>sooon</t>
  </si>
  <si>
    <t>deliber</t>
  </si>
  <si>
    <t>panhandl</t>
  </si>
  <si>
    <t>three-for-two</t>
  </si>
  <si>
    <t>arrivals</t>
  </si>
  <si>
    <t>ingredi</t>
  </si>
  <si>
    <t>brough</t>
  </si>
  <si>
    <t>astrotech</t>
  </si>
  <si>
    <t>habit</t>
  </si>
  <si>
    <t>panhandle</t>
  </si>
  <si>
    <t>civil</t>
  </si>
  <si>
    <t>crisis</t>
  </si>
  <si>
    <t>gelcogec</t>
  </si>
  <si>
    <t>one-tim</t>
  </si>
  <si>
    <t>end-feb</t>
  </si>
  <si>
    <t>reviv</t>
  </si>
  <si>
    <t>snsr</t>
  </si>
  <si>
    <t>fault</t>
  </si>
  <si>
    <t>d-kan</t>
  </si>
  <si>
    <t>breakthrough</t>
  </si>
  <si>
    <t>second-hand</t>
  </si>
  <si>
    <t>worrying</t>
  </si>
  <si>
    <t>freeman</t>
  </si>
  <si>
    <t>modif</t>
  </si>
  <si>
    <t>actions</t>
  </si>
  <si>
    <t>fear</t>
  </si>
  <si>
    <t>detail</t>
  </si>
  <si>
    <t>thad</t>
  </si>
  <si>
    <t>narli</t>
  </si>
  <si>
    <t>dearli</t>
  </si>
  <si>
    <t>facilit</t>
  </si>
  <si>
    <t>thai</t>
  </si>
  <si>
    <t>reschedul</t>
  </si>
  <si>
    <t>contacts</t>
  </si>
  <si>
    <t>exploration</t>
  </si>
  <si>
    <t>affected</t>
  </si>
  <si>
    <t>confer</t>
  </si>
  <si>
    <t>foreclosure</t>
  </si>
  <si>
    <t>charlotte</t>
  </si>
  <si>
    <t>democrat</t>
  </si>
  <si>
    <t>obrinski</t>
  </si>
  <si>
    <t>worthi</t>
  </si>
  <si>
    <t>showers</t>
  </si>
  <si>
    <t>skeena</t>
  </si>
  <si>
    <t>that</t>
  </si>
  <si>
    <t>edgington</t>
  </si>
  <si>
    <t>than</t>
  </si>
  <si>
    <t>previously</t>
  </si>
  <si>
    <t>us-ec</t>
  </si>
  <si>
    <t>model</t>
  </si>
  <si>
    <t>moder</t>
  </si>
  <si>
    <t>extinquish</t>
  </si>
  <si>
    <t>revok</t>
  </si>
  <si>
    <t>cbtb</t>
  </si>
  <si>
    <t>monopolies</t>
  </si>
  <si>
    <t>elaborate</t>
  </si>
  <si>
    <t>marketplac</t>
  </si>
  <si>
    <t>revnu</t>
  </si>
  <si>
    <t>traditionally</t>
  </si>
  <si>
    <t>four-week</t>
  </si>
  <si>
    <t>triangl</t>
  </si>
  <si>
    <t>honour</t>
  </si>
  <si>
    <t>feel</t>
  </si>
  <si>
    <t>organis</t>
  </si>
  <si>
    <t>fees</t>
  </si>
  <si>
    <t>manhattan</t>
  </si>
  <si>
    <t>petroeleo</t>
  </si>
  <si>
    <t>climat</t>
  </si>
  <si>
    <t>subpoena</t>
  </si>
  <si>
    <t>sausag</t>
  </si>
  <si>
    <t>brussel</t>
  </si>
  <si>
    <t>snowbound</t>
  </si>
  <si>
    <t>directed</t>
  </si>
  <si>
    <t>circuit</t>
  </si>
  <si>
    <t>breweri</t>
  </si>
  <si>
    <t>monopolist</t>
  </si>
  <si>
    <t>enourm</t>
  </si>
  <si>
    <t>re-export</t>
  </si>
  <si>
    <t>confin</t>
  </si>
  <si>
    <t>gruppo</t>
  </si>
  <si>
    <t>toxic</t>
  </si>
  <si>
    <t>one-year</t>
  </si>
  <si>
    <t>galveston</t>
  </si>
  <si>
    <t>zimmer</t>
  </si>
  <si>
    <t>kilolit</t>
  </si>
  <si>
    <t>compens</t>
  </si>
  <si>
    <t>draugen</t>
  </si>
  <si>
    <t>director</t>
  </si>
  <si>
    <t>guzman</t>
  </si>
  <si>
    <t>jerusalem</t>
  </si>
  <si>
    <t>furman</t>
  </si>
  <si>
    <t>coins</t>
  </si>
  <si>
    <t>sismik</t>
  </si>
  <si>
    <t>forint</t>
  </si>
  <si>
    <t>flesh</t>
  </si>
  <si>
    <t>bours</t>
  </si>
  <si>
    <t>negara</t>
  </si>
  <si>
    <t>anim</t>
  </si>
  <si>
    <t>failed</t>
  </si>
  <si>
    <t>susann</t>
  </si>
  <si>
    <t>indosuez</t>
  </si>
  <si>
    <t>good-look</t>
  </si>
  <si>
    <t>indium</t>
  </si>
  <si>
    <t>hackmann</t>
  </si>
  <si>
    <t>tigrel</t>
  </si>
  <si>
    <t>enjoined</t>
  </si>
  <si>
    <t>methan</t>
  </si>
  <si>
    <t>confid</t>
  </si>
  <si>
    <t>edge</t>
  </si>
  <si>
    <t>artilleri</t>
  </si>
  <si>
    <t>gurante</t>
  </si>
  <si>
    <t>millimetres</t>
  </si>
  <si>
    <t>donald</t>
  </si>
  <si>
    <t>uncorrect</t>
  </si>
  <si>
    <t>ideolog</t>
  </si>
  <si>
    <t>edible-us</t>
  </si>
  <si>
    <t>solutions</t>
  </si>
  <si>
    <t>enquiri</t>
  </si>
  <si>
    <t>kingsley-jon</t>
  </si>
  <si>
    <t>mahn-j</t>
  </si>
  <si>
    <t>calori</t>
  </si>
  <si>
    <t>mcdonald</t>
  </si>
  <si>
    <t>directli</t>
  </si>
  <si>
    <t>subsist</t>
  </si>
  <si>
    <t>first-quart</t>
  </si>
  <si>
    <t>equival</t>
  </si>
  <si>
    <t>cbmn</t>
  </si>
  <si>
    <t>subsidiaries</t>
  </si>
  <si>
    <t>canamax</t>
  </si>
  <si>
    <t>directly</t>
  </si>
  <si>
    <t>frenzel</t>
  </si>
  <si>
    <t>samurai</t>
  </si>
  <si>
    <t>sooth</t>
  </si>
  <si>
    <t>travellers</t>
  </si>
  <si>
    <t>hauppauge</t>
  </si>
  <si>
    <t>general-director</t>
  </si>
  <si>
    <t>flexibl</t>
  </si>
  <si>
    <t>popular</t>
  </si>
  <si>
    <t>three-week</t>
  </si>
  <si>
    <t>linse</t>
  </si>
  <si>
    <t>moines</t>
  </si>
  <si>
    <t>interests</t>
  </si>
  <si>
    <t>regulatori</t>
  </si>
  <si>
    <t>abraham</t>
  </si>
  <si>
    <t>harbour</t>
  </si>
  <si>
    <t>mear</t>
  </si>
  <si>
    <t>mean</t>
  </si>
  <si>
    <t>rican</t>
  </si>
  <si>
    <t>meal</t>
  </si>
  <si>
    <t>office</t>
  </si>
  <si>
    <t>teamsters</t>
  </si>
  <si>
    <t>terminals</t>
  </si>
  <si>
    <t>facilti</t>
  </si>
  <si>
    <t>unreason</t>
  </si>
  <si>
    <t>tapioca</t>
  </si>
  <si>
    <t>tesfai</t>
  </si>
  <si>
    <t>enquiry</t>
  </si>
  <si>
    <t>alternatives</t>
  </si>
  <si>
    <t>fleme</t>
  </si>
  <si>
    <t>namibia</t>
  </si>
  <si>
    <t>destinations</t>
  </si>
  <si>
    <t>dunham</t>
  </si>
  <si>
    <t>icch</t>
  </si>
  <si>
    <t>icca</t>
  </si>
  <si>
    <t>huron</t>
  </si>
  <si>
    <t>uneven</t>
  </si>
  <si>
    <t>bnoto</t>
  </si>
  <si>
    <t>tend</t>
  </si>
  <si>
    <t>handicaps</t>
  </si>
  <si>
    <t>bacon</t>
  </si>
  <si>
    <t>parts</t>
  </si>
  <si>
    <t>cbkgf</t>
  </si>
  <si>
    <t>party</t>
  </si>
  <si>
    <t>spoke</t>
  </si>
  <si>
    <t>registries</t>
  </si>
  <si>
    <t>jiangxi</t>
  </si>
  <si>
    <t>tallow-bas</t>
  </si>
  <si>
    <t>prevails</t>
  </si>
  <si>
    <t>tent</t>
  </si>
  <si>
    <t>tens</t>
  </si>
  <si>
    <t>nicaraguan</t>
  </si>
  <si>
    <t>recession</t>
  </si>
  <si>
    <t>offers</t>
  </si>
  <si>
    <t>twice-postponed</t>
  </si>
  <si>
    <t>each</t>
  </si>
  <si>
    <t>propon</t>
  </si>
  <si>
    <t>salvador</t>
  </si>
  <si>
    <t>payrol</t>
  </si>
  <si>
    <t>bills</t>
  </si>
  <si>
    <t>parti</t>
  </si>
  <si>
    <t>tele</t>
  </si>
  <si>
    <t>imbalance</t>
  </si>
  <si>
    <t>aprmay</t>
  </si>
  <si>
    <t>jason</t>
  </si>
  <si>
    <t>high-tariff</t>
  </si>
  <si>
    <t>single-famili</t>
  </si>
  <si>
    <t>popul</t>
  </si>
  <si>
    <t>tell</t>
  </si>
  <si>
    <t>hurri</t>
  </si>
  <si>
    <t>lunchtim</t>
  </si>
  <si>
    <t>port-au-prince</t>
  </si>
  <si>
    <t>pre-empt</t>
  </si>
  <si>
    <t>upwards</t>
  </si>
  <si>
    <t>anti-apartheid</t>
  </si>
  <si>
    <t>rifai</t>
  </si>
  <si>
    <t>aprmai</t>
  </si>
  <si>
    <t>parra</t>
  </si>
  <si>
    <t>undertak</t>
  </si>
  <si>
    <t>sputnik</t>
  </si>
  <si>
    <t>outlays</t>
  </si>
  <si>
    <t>aboard</t>
  </si>
  <si>
    <t>santisauthor</t>
  </si>
  <si>
    <t>protections</t>
  </si>
  <si>
    <t>sweeten</t>
  </si>
  <si>
    <t>enabl</t>
  </si>
  <si>
    <t>sweeter</t>
  </si>
  <si>
    <t>seventh</t>
  </si>
  <si>
    <t>gotaas-larsen</t>
  </si>
  <si>
    <t>eagl</t>
  </si>
  <si>
    <t>volum</t>
  </si>
  <si>
    <t>membership</t>
  </si>
  <si>
    <t>knowledg</t>
  </si>
  <si>
    <t>granted</t>
  </si>
  <si>
    <t>enact</t>
  </si>
  <si>
    <t>response</t>
  </si>
  <si>
    <t>argentina</t>
  </si>
  <si>
    <t>chapter</t>
  </si>
  <si>
    <t>philippin</t>
  </si>
  <si>
    <t>pilot</t>
  </si>
  <si>
    <t>showing</t>
  </si>
  <si>
    <t>contruct</t>
  </si>
  <si>
    <t>hawaii</t>
  </si>
  <si>
    <t>quarrel</t>
  </si>
  <si>
    <t>bache</t>
  </si>
  <si>
    <t>lufkin</t>
  </si>
  <si>
    <t>subproducts</t>
  </si>
  <si>
    <t>anti-dump</t>
  </si>
  <si>
    <t>singl</t>
  </si>
  <si>
    <t>non-met</t>
  </si>
  <si>
    <t>edmonton</t>
  </si>
  <si>
    <t>hirohito</t>
  </si>
  <si>
    <t>canti</t>
  </si>
  <si>
    <t>jamaican</t>
  </si>
  <si>
    <t>everyone</t>
  </si>
  <si>
    <t>degener</t>
  </si>
  <si>
    <t>long-rang</t>
  </si>
  <si>
    <t>allianc</t>
  </si>
  <si>
    <t>mexican</t>
  </si>
  <si>
    <t>castelo</t>
  </si>
  <si>
    <t>al-khalifa</t>
  </si>
  <si>
    <t>decisions</t>
  </si>
  <si>
    <t>roldan</t>
  </si>
  <si>
    <t>soria</t>
  </si>
  <si>
    <t>vegetable</t>
  </si>
  <si>
    <t>arturo</t>
  </si>
  <si>
    <t>wtel</t>
  </si>
  <si>
    <t>newspaper</t>
  </si>
  <si>
    <t>buydown</t>
  </si>
  <si>
    <t>hospit</t>
  </si>
  <si>
    <t>greatli</t>
  </si>
  <si>
    <t>tedi</t>
  </si>
  <si>
    <t>schultz</t>
  </si>
  <si>
    <t>buying-in</t>
  </si>
  <si>
    <t>industritillbehor</t>
  </si>
  <si>
    <t>pre-emin</t>
  </si>
  <si>
    <t>listen</t>
  </si>
  <si>
    <t>teck</t>
  </si>
  <si>
    <t>criteria</t>
  </si>
  <si>
    <t>void</t>
  </si>
  <si>
    <t>grigg</t>
  </si>
  <si>
    <t>argentina-brazil</t>
  </si>
  <si>
    <t>voic</t>
  </si>
  <si>
    <t>studying</t>
  </si>
  <si>
    <t>write-downs</t>
  </si>
  <si>
    <t>eight-billion-dlr</t>
  </si>
  <si>
    <t>begun</t>
  </si>
  <si>
    <t>technigen</t>
  </si>
  <si>
    <t>teca</t>
  </si>
  <si>
    <t>finance</t>
  </si>
  <si>
    <t>chickpea</t>
  </si>
  <si>
    <t>workforc</t>
  </si>
  <si>
    <t>high-end</t>
  </si>
  <si>
    <t>avoidance</t>
  </si>
  <si>
    <t>elections</t>
  </si>
  <si>
    <t>cooler</t>
  </si>
  <si>
    <t>propuc</t>
  </si>
  <si>
    <t>vogu</t>
  </si>
  <si>
    <t>amadeus</t>
  </si>
  <si>
    <t>asher</t>
  </si>
  <si>
    <t>pave</t>
  </si>
  <si>
    <t>ideally</t>
  </si>
  <si>
    <t>unruli</t>
  </si>
  <si>
    <t>mgre</t>
  </si>
  <si>
    <t>fatal</t>
  </si>
  <si>
    <t>deflationari</t>
  </si>
  <si>
    <t>team</t>
  </si>
  <si>
    <t>grime</t>
  </si>
  <si>
    <t>discov</t>
  </si>
  <si>
    <t>caputo</t>
  </si>
  <si>
    <t>kirinyaga</t>
  </si>
  <si>
    <t>paul</t>
  </si>
  <si>
    <t>paus</t>
  </si>
  <si>
    <t>routin</t>
  </si>
  <si>
    <t>employers</t>
  </si>
  <si>
    <t>kaneb</t>
  </si>
  <si>
    <t>gerai</t>
  </si>
  <si>
    <t>schleed</t>
  </si>
  <si>
    <t>ease</t>
  </si>
  <si>
    <t>digest</t>
  </si>
  <si>
    <t>roger</t>
  </si>
  <si>
    <t>saturn</t>
  </si>
  <si>
    <t>considered</t>
  </si>
  <si>
    <t>santos</t>
  </si>
  <si>
    <t>easi</t>
  </si>
  <si>
    <t>santow</t>
  </si>
  <si>
    <t>reconstruct</t>
  </si>
  <si>
    <t>path</t>
  </si>
  <si>
    <t>sindt</t>
  </si>
  <si>
    <t>dispens</t>
  </si>
  <si>
    <t>farmer-own</t>
  </si>
  <si>
    <t>pate</t>
  </si>
  <si>
    <t>soros</t>
  </si>
  <si>
    <t>investments</t>
  </si>
  <si>
    <t>libert</t>
  </si>
  <si>
    <t>youv</t>
  </si>
  <si>
    <t>political</t>
  </si>
  <si>
    <t>minneapoli</t>
  </si>
  <si>
    <t>safewai</t>
  </si>
  <si>
    <t>your</t>
  </si>
  <si>
    <t>colorado</t>
  </si>
  <si>
    <t>past</t>
  </si>
  <si>
    <t>algerian</t>
  </si>
  <si>
    <t>pass</t>
  </si>
  <si>
    <t>youd</t>
  </si>
  <si>
    <t>paso</t>
  </si>
  <si>
    <t>election</t>
  </si>
  <si>
    <t>earl</t>
  </si>
  <si>
    <t>hurdl</t>
  </si>
  <si>
    <t>capitals</t>
  </si>
  <si>
    <t>anywher</t>
  </si>
  <si>
    <t>frawley</t>
  </si>
  <si>
    <t>formerli</t>
  </si>
  <si>
    <t>hardship</t>
  </si>
  <si>
    <t>nice</t>
  </si>
  <si>
    <t>parch</t>
  </si>
  <si>
    <t>market-regul</t>
  </si>
  <si>
    <t>customer</t>
  </si>
  <si>
    <t>dinmukham</t>
  </si>
  <si>
    <t>yve</t>
  </si>
  <si>
    <t>frawlei</t>
  </si>
  <si>
    <t>parities</t>
  </si>
  <si>
    <t>crushing</t>
  </si>
  <si>
    <t>cost-cutting</t>
  </si>
  <si>
    <t>curled</t>
  </si>
  <si>
    <t>supertank</t>
  </si>
  <si>
    <t>upwardli</t>
  </si>
  <si>
    <t>two-wai</t>
  </si>
  <si>
    <t>vote</t>
  </si>
  <si>
    <t>rundown</t>
  </si>
  <si>
    <t>absurd</t>
  </si>
  <si>
    <t>sanctions</t>
  </si>
  <si>
    <t>blood</t>
  </si>
  <si>
    <t>pricing</t>
  </si>
  <si>
    <t>non-expansionari</t>
  </si>
  <si>
    <t>spinoff</t>
  </si>
  <si>
    <t>centraal</t>
  </si>
  <si>
    <t>surprise</t>
  </si>
  <si>
    <t>critic</t>
  </si>
  <si>
    <t>offered</t>
  </si>
  <si>
    <t>schmidt-chiari</t>
  </si>
  <si>
    <t>percept</t>
  </si>
  <si>
    <t>respark</t>
  </si>
  <si>
    <t>sit-in</t>
  </si>
  <si>
    <t>better-than-expect</t>
  </si>
  <si>
    <t>amnesti</t>
  </si>
  <si>
    <t>offfer</t>
  </si>
  <si>
    <t>textiles</t>
  </si>
  <si>
    <t>icahn</t>
  </si>
  <si>
    <t>macroeconom</t>
  </si>
  <si>
    <t>sorri</t>
  </si>
  <si>
    <t>intermediari</t>
  </si>
  <si>
    <t>exhibit</t>
  </si>
  <si>
    <t>leuzzi</t>
  </si>
  <si>
    <t>lumber</t>
  </si>
  <si>
    <t>simon</t>
  </si>
  <si>
    <t>vorm</t>
  </si>
  <si>
    <t>sulphur</t>
  </si>
  <si>
    <t>hills</t>
  </si>
  <si>
    <t>rehear</t>
  </si>
  <si>
    <t>percent</t>
  </si>
  <si>
    <t>balancesadjustments</t>
  </si>
  <si>
    <t>taylor</t>
  </si>
  <si>
    <t>identified</t>
  </si>
  <si>
    <t>discussions</t>
  </si>
  <si>
    <t>arnold</t>
  </si>
  <si>
    <t>second-largest</t>
  </si>
  <si>
    <t>fields</t>
  </si>
  <si>
    <t>sorti</t>
  </si>
  <si>
    <t>prolong</t>
  </si>
  <si>
    <t>cholesterol</t>
  </si>
  <si>
    <t>year-end</t>
  </si>
  <si>
    <t>buttros</t>
  </si>
  <si>
    <t>benchmark</t>
  </si>
  <si>
    <t>protract</t>
  </si>
  <si>
    <t>herebi</t>
  </si>
  <si>
    <t>meanwhil</t>
  </si>
  <si>
    <t>legally-bind</t>
  </si>
  <si>
    <t>fisheries</t>
  </si>
  <si>
    <t>stability</t>
  </si>
  <si>
    <t>marketings</t>
  </si>
  <si>
    <t>mainli</t>
  </si>
  <si>
    <t>inoue</t>
  </si>
  <si>
    <t>introduc</t>
  </si>
  <si>
    <t>waseda</t>
  </si>
  <si>
    <t>ypf</t>
  </si>
  <si>
    <t>state-control</t>
  </si>
  <si>
    <t>corrected-ivori</t>
  </si>
  <si>
    <t>mohler</t>
  </si>
  <si>
    <t>accounts</t>
  </si>
  <si>
    <t>run-up</t>
  </si>
  <si>
    <t>extended</t>
  </si>
  <si>
    <t>underestimated</t>
  </si>
  <si>
    <t>diesel</t>
  </si>
  <si>
    <t>dayton</t>
  </si>
  <si>
    <t>disease-resist</t>
  </si>
  <si>
    <t>sierra</t>
  </si>
  <si>
    <t>amoco</t>
  </si>
  <si>
    <t>dealers</t>
  </si>
  <si>
    <t>herington</t>
  </si>
  <si>
    <t>segreg</t>
  </si>
  <si>
    <t>friendswood</t>
  </si>
  <si>
    <t>people</t>
  </si>
  <si>
    <t>estat</t>
  </si>
  <si>
    <t>nobuo</t>
  </si>
  <si>
    <t>sulphid</t>
  </si>
  <si>
    <t>jean-marc</t>
  </si>
  <si>
    <t>alberta</t>
  </si>
  <si>
    <t>numer</t>
  </si>
  <si>
    <t>alberto</t>
  </si>
  <si>
    <t>non-denatur</t>
  </si>
  <si>
    <t>reconsid</t>
  </si>
  <si>
    <t>tehran</t>
  </si>
  <si>
    <t>incalcul</t>
  </si>
  <si>
    <t>inspect</t>
  </si>
  <si>
    <t>antil</t>
  </si>
  <si>
    <t>suddenly</t>
  </si>
  <si>
    <t>block</t>
  </si>
  <si>
    <t>post-tax</t>
  </si>
  <si>
    <t>suddenli</t>
  </si>
  <si>
    <t>export-import</t>
  </si>
  <si>
    <t>paris</t>
  </si>
  <si>
    <t>cindasa</t>
  </si>
  <si>
    <t>forfaiting</t>
  </si>
  <si>
    <t>allegheni</t>
  </si>
  <si>
    <t>deflator</t>
  </si>
  <si>
    <t>votuporanga</t>
  </si>
  <si>
    <t>disadvantag</t>
  </si>
  <si>
    <t>soviet-l</t>
  </si>
  <si>
    <t>taxes</t>
  </si>
  <si>
    <t>flucuat</t>
  </si>
  <si>
    <t>simpl</t>
  </si>
  <si>
    <t>arnott</t>
  </si>
  <si>
    <t>amongst</t>
  </si>
  <si>
    <t>sedren</t>
  </si>
  <si>
    <t>travel</t>
  </si>
  <si>
    <t>bottl</t>
  </si>
  <si>
    <t>unsuccessfulli</t>
  </si>
  <si>
    <t>adamantli</t>
  </si>
  <si>
    <t>alaska</t>
  </si>
  <si>
    <t>enterprise</t>
  </si>
  <si>
    <t>paint</t>
  </si>
  <si>
    <t>shipown</t>
  </si>
  <si>
    <t>strip</t>
  </si>
  <si>
    <t>galeota</t>
  </si>
  <si>
    <t>gambl</t>
  </si>
  <si>
    <t>footwear</t>
  </si>
  <si>
    <t>kansa</t>
  </si>
  <si>
    <t>statesth</t>
  </si>
  <si>
    <t>fatti</t>
  </si>
  <si>
    <t>complement</t>
  </si>
  <si>
    <t>hard-lin</t>
  </si>
  <si>
    <t>picardi</t>
  </si>
  <si>
    <t>lately</t>
  </si>
  <si>
    <t>south-west</t>
  </si>
  <si>
    <t>exist</t>
  </si>
  <si>
    <t>debtdec</t>
  </si>
  <si>
    <t>university</t>
  </si>
  <si>
    <t>crowns</t>
  </si>
  <si>
    <t>potential</t>
  </si>
  <si>
    <t>begin</t>
  </si>
  <si>
    <t>liqud</t>
  </si>
  <si>
    <t>taxat</t>
  </si>
  <si>
    <t>jobless</t>
  </si>
  <si>
    <t>tower</t>
  </si>
  <si>
    <t>storage</t>
  </si>
  <si>
    <t>auction</t>
  </si>
  <si>
    <t>continued</t>
  </si>
  <si>
    <t>pulver</t>
  </si>
  <si>
    <t>devalu</t>
  </si>
  <si>
    <t>deem</t>
  </si>
  <si>
    <t>virgil</t>
  </si>
  <si>
    <t>deep</t>
  </si>
  <si>
    <t>breath</t>
  </si>
  <si>
    <t>enforc</t>
  </si>
  <si>
    <t>six-monthli</t>
  </si>
  <si>
    <t>plate</t>
  </si>
  <si>
    <t>politick</t>
  </si>
  <si>
    <t>pasta</t>
  </si>
  <si>
    <t>miles</t>
  </si>
  <si>
    <t>voyage</t>
  </si>
  <si>
    <t>quartz</t>
  </si>
  <si>
    <t>kuroski</t>
  </si>
  <si>
    <t>continues</t>
  </si>
  <si>
    <t>singapor</t>
  </si>
  <si>
    <t>breakawai</t>
  </si>
  <si>
    <t>idea</t>
  </si>
  <si>
    <t>superior</t>
  </si>
  <si>
    <t>burdekin</t>
  </si>
  <si>
    <t>overreact</t>
  </si>
  <si>
    <t>overshoot</t>
  </si>
  <si>
    <t>idaho</t>
  </si>
  <si>
    <t>licens</t>
  </si>
  <si>
    <t>tsomu</t>
  </si>
  <si>
    <t>over-reli</t>
  </si>
  <si>
    <t>cassett</t>
  </si>
  <si>
    <t>setbacks</t>
  </si>
  <si>
    <t>licenc</t>
  </si>
  <si>
    <t>quotat</t>
  </si>
  <si>
    <t>flour-usda</t>
  </si>
  <si>
    <t>needs</t>
  </si>
  <si>
    <t>cracker</t>
  </si>
  <si>
    <t>just-releas</t>
  </si>
  <si>
    <t>rkwd</t>
  </si>
  <si>
    <t>needi</t>
  </si>
  <si>
    <t>yes</t>
  </si>
  <si>
    <t>independent</t>
  </si>
  <si>
    <t>reuters:</t>
  </si>
  <si>
    <t>barley</t>
  </si>
  <si>
    <t>yeo</t>
  </si>
  <si>
    <t>ebel</t>
  </si>
  <si>
    <t>three-gram-per-tonn</t>
  </si>
  <si>
    <t>capac</t>
  </si>
  <si>
    <t>petroleum-bas</t>
  </si>
  <si>
    <t>angeles</t>
  </si>
  <si>
    <t>popularis</t>
  </si>
  <si>
    <t>yet</t>
  </si>
  <si>
    <t>unlimit</t>
  </si>
  <si>
    <t>octoberdecemb</t>
  </si>
  <si>
    <t>situat</t>
  </si>
  <si>
    <t>asian</t>
  </si>
  <si>
    <t>jnauari</t>
  </si>
  <si>
    <t>deal</t>
  </si>
  <si>
    <t>dean</t>
  </si>
  <si>
    <t>jugular</t>
  </si>
  <si>
    <t>precis</t>
  </si>
  <si>
    <t>dead</t>
  </si>
  <si>
    <t>milan</t>
  </si>
  <si>
    <t>flavor</t>
  </si>
  <si>
    <t>vault</t>
  </si>
  <si>
    <t>inpact</t>
  </si>
  <si>
    <t>venezuela-ecuador</t>
  </si>
  <si>
    <t>securities</t>
  </si>
  <si>
    <t>tordayauthor</t>
  </si>
  <si>
    <t>eliminated</t>
  </si>
  <si>
    <t>treati</t>
  </si>
  <si>
    <t>mager</t>
  </si>
  <si>
    <t>reseeded</t>
  </si>
  <si>
    <t>us-soviet</t>
  </si>
  <si>
    <t>restraint</t>
  </si>
  <si>
    <t>restaurants</t>
  </si>
  <si>
    <t>kuwaiti</t>
  </si>
  <si>
    <t>cargo-handl</t>
  </si>
  <si>
    <t>requirement</t>
  </si>
  <si>
    <t>pryor</t>
  </si>
  <si>
    <t>maggi</t>
  </si>
  <si>
    <t>tropic</t>
  </si>
  <si>
    <t>variou</t>
  </si>
  <si>
    <t>badli</t>
  </si>
  <si>
    <t>accompani</t>
  </si>
  <si>
    <t>sponsor</t>
  </si>
  <si>
    <t>promising</t>
  </si>
  <si>
    <t>memory</t>
  </si>
  <si>
    <t>adjustments</t>
  </si>
  <si>
    <t>urban</t>
  </si>
  <si>
    <t>counterproductive</t>
  </si>
  <si>
    <t>multilater</t>
  </si>
  <si>
    <t>yan</t>
  </si>
  <si>
    <t>cooperative</t>
  </si>
  <si>
    <t>tangibl</t>
  </si>
  <si>
    <t>forget</t>
  </si>
  <si>
    <t>plaza</t>
  </si>
  <si>
    <t>capel</t>
  </si>
  <si>
    <t>apea</t>
  </si>
  <si>
    <t>refinery</t>
  </si>
  <si>
    <t>memori</t>
  </si>
  <si>
    <t>iran-iraq</t>
  </si>
  <si>
    <t>outfox</t>
  </si>
  <si>
    <t>strategys</t>
  </si>
  <si>
    <t>ranges:</t>
  </si>
  <si>
    <t>farrow</t>
  </si>
  <si>
    <t>fixed</t>
  </si>
  <si>
    <t>bother</t>
  </si>
  <si>
    <t>dhaka</t>
  </si>
  <si>
    <t>syndicat</t>
  </si>
  <si>
    <t>tandem</t>
  </si>
  <si>
    <t>mills</t>
  </si>
  <si>
    <t>deng</t>
  </si>
  <si>
    <t>prosper</t>
  </si>
  <si>
    <t>ngfa</t>
  </si>
  <si>
    <t>refiners</t>
  </si>
  <si>
    <t>perceiv</t>
  </si>
  <si>
    <t>deni</t>
  </si>
  <si>
    <t>non-interest</t>
  </si>
  <si>
    <t>suisse-first</t>
  </si>
  <si>
    <t>questions</t>
  </si>
  <si>
    <t>commenc</t>
  </si>
  <si>
    <t>colin</t>
  </si>
  <si>
    <t>non-convert</t>
  </si>
  <si>
    <t>priorities</t>
  </si>
  <si>
    <t>slowdown</t>
  </si>
  <si>
    <t>melon</t>
  </si>
  <si>
    <t>fears</t>
  </si>
  <si>
    <t>citgo</t>
  </si>
  <si>
    <t>governmnet</t>
  </si>
  <si>
    <t>tragedies</t>
  </si>
  <si>
    <t>plans</t>
  </si>
  <si>
    <t>ampol</t>
  </si>
  <si>
    <t>strain</t>
  </si>
  <si>
    <t>redund</t>
  </si>
  <si>
    <t>arbitration</t>
  </si>
  <si>
    <t>strait</t>
  </si>
  <si>
    <t>aside</t>
  </si>
  <si>
    <t>idly</t>
  </si>
  <si>
    <t>snamprogetti</t>
  </si>
  <si>
    <t>aprilmayjuly</t>
  </si>
  <si>
    <t>shipped</t>
  </si>
  <si>
    <t>rebate</t>
  </si>
  <si>
    <t>situation</t>
  </si>
  <si>
    <t>completed</t>
  </si>
  <si>
    <t>loan-rat</t>
  </si>
  <si>
    <t>augustjuly</t>
  </si>
  <si>
    <t>shipper</t>
  </si>
  <si>
    <t>noboru</t>
  </si>
  <si>
    <t>borg-warner</t>
  </si>
  <si>
    <t>stgtonn</t>
  </si>
  <si>
    <t>cattlemen</t>
  </si>
  <si>
    <t>four-inch</t>
  </si>
  <si>
    <t>non-american</t>
  </si>
  <si>
    <t>nairobi</t>
  </si>
  <si>
    <t>luxembourg</t>
  </si>
  <si>
    <t>extension</t>
  </si>
  <si>
    <t>preced</t>
  </si>
  <si>
    <t>idle</t>
  </si>
  <si>
    <t>kamga</t>
  </si>
  <si>
    <t>build-up</t>
  </si>
  <si>
    <t>deka</t>
  </si>
  <si>
    <t>bad-debt</t>
  </si>
  <si>
    <t>plane</t>
  </si>
  <si>
    <t>cyprus-bas</t>
  </si>
  <si>
    <t>us-japan</t>
  </si>
  <si>
    <t>fieldwork</t>
  </si>
  <si>
    <t>idli</t>
  </si>
  <si>
    <t>rainfal</t>
  </si>
  <si>
    <t>jean</t>
  </si>
  <si>
    <t>reveal</t>
  </si>
  <si>
    <t>bothan</t>
  </si>
  <si>
    <t>renegoti</t>
  </si>
  <si>
    <t>cooked</t>
  </si>
  <si>
    <t>bracket</t>
  </si>
  <si>
    <t>chinese</t>
  </si>
  <si>
    <t>extraordainri</t>
  </si>
  <si>
    <t>guangdong</t>
  </si>
  <si>
    <t>reenter</t>
  </si>
  <si>
    <t>train</t>
  </si>
  <si>
    <t>commerc</t>
  </si>
  <si>
    <t>environ</t>
  </si>
  <si>
    <t>adelaide</t>
  </si>
  <si>
    <t>impediment</t>
  </si>
  <si>
    <t>lebanes</t>
  </si>
  <si>
    <t>milit</t>
  </si>
  <si>
    <t>fluctuation</t>
  </si>
  <si>
    <t>shipbuilder</t>
  </si>
  <si>
    <t>hikmat</t>
  </si>
  <si>
    <t>drift</t>
  </si>
  <si>
    <t>buckwheat</t>
  </si>
  <si>
    <t>co-financ</t>
  </si>
  <si>
    <t>resolved</t>
  </si>
  <si>
    <t>bio-synthet</t>
  </si>
  <si>
    <t>fluidiz</t>
  </si>
  <si>
    <t>partners</t>
  </si>
  <si>
    <t>rubble</t>
  </si>
  <si>
    <t>diamond</t>
  </si>
  <si>
    <t>mackenzi</t>
  </si>
  <si>
    <t>cooperation</t>
  </si>
  <si>
    <t>agenda</t>
  </si>
  <si>
    <t>constru</t>
  </si>
  <si>
    <t>afternoon</t>
  </si>
  <si>
    <t>market-rel</t>
  </si>
  <si>
    <t>agency</t>
  </si>
  <si>
    <t>apparel</t>
  </si>
  <si>
    <t>one-shot</t>
  </si>
  <si>
    <t>showpiec</t>
  </si>
  <si>
    <t>propan</t>
  </si>
  <si>
    <t>greater</t>
  </si>
  <si>
    <t>strand</t>
  </si>
  <si>
    <t>versar</t>
  </si>
  <si>
    <t>strang</t>
  </si>
  <si>
    <t>yugoslavian</t>
  </si>
  <si>
    <t>deposits</t>
  </si>
  <si>
    <t>spot</t>
  </si>
  <si>
    <t>encouraging</t>
  </si>
  <si>
    <t>number-two</t>
  </si>
  <si>
    <t>high-level</t>
  </si>
  <si>
    <t>place</t>
  </si>
  <si>
    <t>serious</t>
  </si>
  <si>
    <t>attain</t>
  </si>
  <si>
    <t>rubber</t>
  </si>
  <si>
    <t>dhabi</t>
  </si>
  <si>
    <t>austn</t>
  </si>
  <si>
    <t>abandoned</t>
  </si>
  <si>
    <t>geduld</t>
  </si>
  <si>
    <t>underestim</t>
  </si>
  <si>
    <t>xtr</t>
  </si>
  <si>
    <t>transmiss</t>
  </si>
  <si>
    <t>critical</t>
  </si>
  <si>
    <t>unpredict</t>
  </si>
  <si>
    <t>langasco</t>
  </si>
  <si>
    <t>inadequ</t>
  </si>
  <si>
    <t>initiative</t>
  </si>
  <si>
    <t>outward</t>
  </si>
  <si>
    <t>park</t>
  </si>
  <si>
    <t>previous</t>
  </si>
  <si>
    <t>retir</t>
  </si>
  <si>
    <t>pare</t>
  </si>
  <si>
    <t>haslam</t>
  </si>
  <si>
    <t>tripl</t>
  </si>
  <si>
    <t>reasonable</t>
  </si>
  <si>
    <t>enterprises</t>
  </si>
  <si>
    <t>norwegian</t>
  </si>
  <si>
    <t>trieste</t>
  </si>
  <si>
    <t>creditanstalt</t>
  </si>
  <si>
    <t>weapon</t>
  </si>
  <si>
    <t>carlin</t>
  </si>
  <si>
    <t>broadly-bas</t>
  </si>
  <si>
    <t>plagu</t>
  </si>
  <si>
    <t>decreasing</t>
  </si>
  <si>
    <t>one-to-two</t>
  </si>
  <si>
    <t>ethylen</t>
  </si>
  <si>
    <t>signifi</t>
  </si>
  <si>
    <t>irvine</t>
  </si>
  <si>
    <t>kouame</t>
  </si>
  <si>
    <t>napco</t>
  </si>
  <si>
    <t>exemplifi</t>
  </si>
  <si>
    <t>variat</t>
  </si>
  <si>
    <t>uphil</t>
  </si>
  <si>
    <t>dept</t>
  </si>
  <si>
    <t>text</t>
  </si>
  <si>
    <t>submit</t>
  </si>
  <si>
    <t>denounc</t>
  </si>
  <si>
    <t>effort</t>
  </si>
  <si>
    <t>pale</t>
  </si>
  <si>
    <t>intended</t>
  </si>
  <si>
    <t>yokohama</t>
  </si>
  <si>
    <t>gdpwhich</t>
  </si>
  <si>
    <t>memphi</t>
  </si>
  <si>
    <t>reuter^m</t>
  </si>
  <si>
    <t>nhci</t>
  </si>
  <si>
    <t>pall</t>
  </si>
  <si>
    <t>one-fifth</t>
  </si>
  <si>
    <t>palo</t>
  </si>
  <si>
    <t>alternatively</t>
  </si>
  <si>
    <t>reduct</t>
  </si>
  <si>
    <t>spur</t>
  </si>
  <si>
    <t>humili</t>
  </si>
  <si>
    <t>non-committal</t>
  </si>
  <si>
    <t>meters</t>
  </si>
  <si>
    <t>crossroad</t>
  </si>
  <si>
    <t>debtequ</t>
  </si>
  <si>
    <t>pdvsa</t>
  </si>
  <si>
    <t>plain</t>
  </si>
  <si>
    <t>dens</t>
  </si>
  <si>
    <t>dent</t>
  </si>
  <si>
    <t>consult</t>
  </si>
  <si>
    <t>schlecht</t>
  </si>
  <si>
    <t>confidenti</t>
  </si>
  <si>
    <t>mathemat</t>
  </si>
  <si>
    <t>trace</t>
  </si>
  <si>
    <t>shareholder</t>
  </si>
  <si>
    <t>unaffect</t>
  </si>
  <si>
    <t>track</t>
  </si>
  <si>
    <t>mackay</t>
  </si>
  <si>
    <t>xon</t>
  </si>
  <si>
    <t>school</t>
  </si>
  <si>
    <t>appliances</t>
  </si>
  <si>
    <t>tract</t>
  </si>
  <si>
    <t>demerara</t>
  </si>
  <si>
    <t>mackai</t>
  </si>
  <si>
    <t>handler</t>
  </si>
  <si>
    <t>countervail</t>
  </si>
  <si>
    <t>test</t>
  </si>
  <si>
    <t>loophol</t>
  </si>
  <si>
    <t>shrank</t>
  </si>
  <si>
    <t>sceptic</t>
  </si>
  <si>
    <t>airport</t>
  </si>
  <si>
    <t>midnight</t>
  </si>
  <si>
    <t>page</t>
  </si>
  <si>
    <t>deaths</t>
  </si>
  <si>
    <t>cropland</t>
  </si>
  <si>
    <t>devast</t>
  </si>
  <si>
    <t>clarifi</t>
  </si>
  <si>
    <t>principl</t>
  </si>
  <si>
    <t>marietta</t>
  </si>
  <si>
    <t>oilmealveg</t>
  </si>
  <si>
    <t>medium-s</t>
  </si>
  <si>
    <t>algeria</t>
  </si>
  <si>
    <t>month-end</t>
  </si>
  <si>
    <t>bossa</t>
  </si>
  <si>
    <t>institutions</t>
  </si>
  <si>
    <t>pain</t>
  </si>
  <si>
    <t>finally</t>
  </si>
  <si>
    <t>expenditur</t>
  </si>
  <si>
    <t>cash-certif</t>
  </si>
  <si>
    <t>paid</t>
  </si>
  <si>
    <t>paic</t>
  </si>
  <si>
    <t>chloramphenicol-resist</t>
  </si>
  <si>
    <t>spin</t>
  </si>
  <si>
    <t>infortext</t>
  </si>
  <si>
    <t>formosa</t>
  </si>
  <si>
    <t>teicc</t>
  </si>
  <si>
    <t>apiece</t>
  </si>
  <si>
    <t>profound</t>
  </si>
  <si>
    <t>hold-up</t>
  </si>
  <si>
    <t>japan-us</t>
  </si>
  <si>
    <t>undisclos</t>
  </si>
  <si>
    <t>worldwid</t>
  </si>
  <si>
    <t>york-area</t>
  </si>
  <si>
    <t>attach</t>
  </si>
  <si>
    <t>bacteria</t>
  </si>
  <si>
    <t>propel</t>
  </si>
  <si>
    <t>pace</t>
  </si>
  <si>
    <t>upham</t>
  </si>
  <si>
    <t>porla</t>
  </si>
  <si>
    <t>little</t>
  </si>
  <si>
    <t>pack</t>
  </si>
  <si>
    <t>though</t>
  </si>
  <si>
    <t>pensions</t>
  </si>
  <si>
    <t>maryland</t>
  </si>
  <si>
    <t>proper</t>
  </si>
  <si>
    <t>porll</t>
  </si>
  <si>
    <t>rostenkowski</t>
  </si>
  <si>
    <t>lothar</t>
  </si>
  <si>
    <t>nervous</t>
  </si>
  <si>
    <t>consideration</t>
  </si>
  <si>
    <t>belgiumluxembourg</t>
  </si>
  <si>
    <t>improbable</t>
  </si>
  <si>
    <t>follow-up</t>
  </si>
  <si>
    <t>outstrip</t>
  </si>
  <si>
    <t>southfield</t>
  </si>
  <si>
    <t>appreci</t>
  </si>
  <si>
    <t>plantat</t>
  </si>
  <si>
    <t>prepared</t>
  </si>
  <si>
    <t>provisional</t>
  </si>
  <si>
    <t>coplei</t>
  </si>
  <si>
    <t>agents</t>
  </si>
  <si>
    <t>greenmail</t>
  </si>
  <si>
    <t>distillate</t>
  </si>
  <si>
    <t>object</t>
  </si>
  <si>
    <t>analytical</t>
  </si>
  <si>
    <t>salmonella</t>
  </si>
  <si>
    <t>protected</t>
  </si>
  <si>
    <t>jiangsu</t>
  </si>
  <si>
    <t>prt-pai</t>
  </si>
  <si>
    <t>hemileia</t>
  </si>
  <si>
    <t>finalis</t>
  </si>
  <si>
    <t>heavy-hand</t>
  </si>
  <si>
    <t>error</t>
  </si>
  <si>
    <t>scandinavia</t>
  </si>
  <si>
    <t>terr</t>
  </si>
  <si>
    <t>bi-annu</t>
  </si>
  <si>
    <t>tern</t>
  </si>
  <si>
    <t>secret</t>
  </si>
  <si>
    <t>anti-drought</t>
  </si>
  <si>
    <t>disappear</t>
  </si>
  <si>
    <t>autonomi</t>
  </si>
  <si>
    <t>leed</t>
  </si>
  <si>
    <t>competitors</t>
  </si>
  <si>
    <t>beans</t>
  </si>
  <si>
    <t>treacher</t>
  </si>
  <si>
    <t>upbeat</t>
  </si>
  <si>
    <t>nielsen</t>
  </si>
  <si>
    <t>denim-ori</t>
  </si>
  <si>
    <t>purchases</t>
  </si>
  <si>
    <t>purchaser</t>
  </si>
  <si>
    <t>clearer</t>
  </si>
  <si>
    <t>evans</t>
  </si>
  <si>
    <t>theirs</t>
  </si>
  <si>
    <t>cleared</t>
  </si>
  <si>
    <t>turnaround</t>
  </si>
  <si>
    <t>purchased</t>
  </si>
  <si>
    <t>dilution</t>
  </si>
  <si>
    <t>bolivar</t>
  </si>
  <si>
    <t>subcommittee</t>
  </si>
  <si>
    <t>end-jun</t>
  </si>
  <si>
    <t>optically</t>
  </si>
  <si>
    <t>ascs</t>
  </si>
  <si>
    <t>judgment</t>
  </si>
  <si>
    <t>monsoon</t>
  </si>
  <si>
    <t>geneva-bas</t>
  </si>
  <si>
    <t>foundation</t>
  </si>
  <si>
    <t>vangarlem</t>
  </si>
  <si>
    <t>al-thani</t>
  </si>
  <si>
    <t>ridiculous</t>
  </si>
  <si>
    <t>newslett</t>
  </si>
  <si>
    <t>overburden</t>
  </si>
  <si>
    <t>tax-pai</t>
  </si>
  <si>
    <t>unabl</t>
  </si>
  <si>
    <t>strongest</t>
  </si>
  <si>
    <t>silag</t>
  </si>
  <si>
    <t>bullet</t>
  </si>
  <si>
    <t>silas</t>
  </si>
  <si>
    <t>lead</t>
  </si>
  <si>
    <t>evansvil</t>
  </si>
  <si>
    <t>spoken</t>
  </si>
  <si>
    <t>leaf</t>
  </si>
  <si>
    <t>lorri</t>
  </si>
  <si>
    <t>fujisaki</t>
  </si>
  <si>
    <t>cahit</t>
  </si>
  <si>
    <t>pessimistic</t>
  </si>
  <si>
    <t>arbitrarili</t>
  </si>
  <si>
    <t>maje</t>
  </si>
  <si>
    <t>antagonis</t>
  </si>
  <si>
    <t>vertic</t>
  </si>
  <si>
    <t>makl</t>
  </si>
  <si>
    <t>cardhold</t>
  </si>
  <si>
    <t>label</t>
  </si>
  <si>
    <t>coffee-grow</t>
  </si>
  <si>
    <t>insecur</t>
  </si>
  <si>
    <t>hansen</t>
  </si>
  <si>
    <t>lean</t>
  </si>
  <si>
    <t>leao</t>
  </si>
  <si>
    <t>leal</t>
  </si>
  <si>
    <t>antwerplago</t>
  </si>
  <si>
    <t>cross-shareholdings</t>
  </si>
  <si>
    <t>leak</t>
  </si>
  <si>
    <t>revised</t>
  </si>
  <si>
    <t>elected</t>
  </si>
  <si>
    <t>leav</t>
  </si>
  <si>
    <t>carson</t>
  </si>
  <si>
    <t>lear</t>
  </si>
  <si>
    <t>leas</t>
  </si>
  <si>
    <t>deliveries</t>
  </si>
  <si>
    <t>displac</t>
  </si>
  <si>
    <t>peripheri</t>
  </si>
  <si>
    <t>tried</t>
  </si>
  <si>
    <t>fixtur</t>
  </si>
  <si>
    <t>re-appli</t>
  </si>
  <si>
    <t>attractive-boschwitz</t>
  </si>
  <si>
    <t>non-adjust</t>
  </si>
  <si>
    <t>rangedubai</t>
  </si>
  <si>
    <t>concentr</t>
  </si>
  <si>
    <t>schill</t>
  </si>
  <si>
    <t>asia</t>
  </si>
  <si>
    <t>asid</t>
  </si>
  <si>
    <t>mail</t>
  </si>
  <si>
    <t>solomon</t>
  </si>
  <si>
    <t>fernand</t>
  </si>
  <si>
    <t>arbitrag</t>
  </si>
  <si>
    <t>evalu</t>
  </si>
  <si>
    <t>heavier</t>
  </si>
  <si>
    <t>main</t>
  </si>
  <si>
    <t>beutel</t>
  </si>
  <si>
    <t>expected</t>
  </si>
  <si>
    <t>anti-ship</t>
  </si>
  <si>
    <t>pacts</t>
  </si>
  <si>
    <t>after-effect</t>
  </si>
  <si>
    <t>istat</t>
  </si>
  <si>
    <t>aleco</t>
  </si>
  <si>
    <t>narrowest</t>
  </si>
  <si>
    <t>scant</t>
  </si>
  <si>
    <t>ventspils</t>
  </si>
  <si>
    <t>carrier</t>
  </si>
  <si>
    <t>reported</t>
  </si>
  <si>
    <t>liquidity</t>
  </si>
  <si>
    <t>abated</t>
  </si>
  <si>
    <t>devot</t>
  </si>
  <si>
    <t>devon</t>
  </si>
  <si>
    <t>iceland</t>
  </si>
  <si>
    <t>misiones</t>
  </si>
  <si>
    <t>ridgewai</t>
  </si>
  <si>
    <t>phil</t>
  </si>
  <si>
    <t>shanlei</t>
  </si>
  <si>
    <t>samedan</t>
  </si>
  <si>
    <t>chairmen</t>
  </si>
  <si>
    <t>trademarks</t>
  </si>
  <si>
    <t>number-thre</t>
  </si>
  <si>
    <t>smallest</t>
  </si>
  <si>
    <t>deficits</t>
  </si>
  <si>
    <t>penetr</t>
  </si>
  <si>
    <t>donaldson</t>
  </si>
  <si>
    <t>mechan</t>
  </si>
  <si>
    <t>shortfal</t>
  </si>
  <si>
    <t>unclear</t>
  </si>
  <si>
    <t>castor</t>
  </si>
  <si>
    <t>three-month</t>
  </si>
  <si>
    <t>comod</t>
  </si>
  <si>
    <t>assumpt</t>
  </si>
  <si>
    <t>lifetim</t>
  </si>
  <si>
    <t>midst</t>
  </si>
  <si>
    <t>spearhead</t>
  </si>
  <si>
    <t>lusaka</t>
  </si>
  <si>
    <t>beast</t>
  </si>
  <si>
    <t>jestin</t>
  </si>
  <si>
    <t>action</t>
  </si>
  <si>
    <t>seriously</t>
  </si>
  <si>
    <t>cabello</t>
  </si>
  <si>
    <t>phph</t>
  </si>
  <si>
    <t>bacteria:</t>
  </si>
  <si>
    <t>prime-</t>
  </si>
  <si>
    <t>momentum</t>
  </si>
  <si>
    <t>consumers</t>
  </si>
  <si>
    <t>castro</t>
  </si>
  <si>
    <t>clarification</t>
  </si>
  <si>
    <t>colombian</t>
  </si>
  <si>
    <t>allevi</t>
  </si>
  <si>
    <t>accumul</t>
  </si>
  <si>
    <t>ponta</t>
  </si>
  <si>
    <t>dress</t>
  </si>
  <si>
    <t>acting</t>
  </si>
  <si>
    <t>scale</t>
  </si>
  <si>
    <t>ishikawa</t>
  </si>
  <si>
    <t>rollback</t>
  </si>
  <si>
    <t>berth-siz</t>
  </si>
  <si>
    <t>feedstock</t>
  </si>
  <si>
    <t>borenboschwitiz</t>
  </si>
  <si>
    <t>khartoum</t>
  </si>
  <si>
    <t>falmouth</t>
  </si>
  <si>
    <t>commented:</t>
  </si>
  <si>
    <t>anxious</t>
  </si>
  <si>
    <t>recaptur</t>
  </si>
  <si>
    <t>grainoilse</t>
  </si>
  <si>
    <t>incred</t>
  </si>
  <si>
    <t>increa</t>
  </si>
  <si>
    <t>overtime</t>
  </si>
  <si>
    <t>couldnt</t>
  </si>
  <si>
    <t>misunderstand</t>
  </si>
  <si>
    <t>blunt</t>
  </si>
  <si>
    <t>liberias</t>
  </si>
  <si>
    <t>pipelines</t>
  </si>
  <si>
    <t>catastroph</t>
  </si>
  <si>
    <t>specifi</t>
  </si>
  <si>
    <t>diseas</t>
  </si>
  <si>
    <t>appealing</t>
  </si>
  <si>
    <t>gramley</t>
  </si>
  <si>
    <t>braverman</t>
  </si>
  <si>
    <t>breakneck</t>
  </si>
  <si>
    <t>cuban</t>
  </si>
  <si>
    <t>multipl</t>
  </si>
  <si>
    <t>izvestia</t>
  </si>
  <si>
    <t>gramlei</t>
  </si>
  <si>
    <t>asst</t>
  </si>
  <si>
    <t>wvz</t>
  </si>
  <si>
    <t>drafted</t>
  </si>
  <si>
    <t>liabil</t>
  </si>
  <si>
    <t>versailles</t>
  </si>
  <si>
    <t>tanaka</t>
  </si>
  <si>
    <t>chimerin</t>
  </si>
  <si>
    <t>broader</t>
  </si>
  <si>
    <t>visibl</t>
  </si>
  <si>
    <t>broaden</t>
  </si>
  <si>
    <t>corridor</t>
  </si>
  <si>
    <t>brusca</t>
  </si>
  <si>
    <t>unlimited</t>
  </si>
  <si>
    <t>over-priced</t>
  </si>
  <si>
    <t>stirling</t>
  </si>
  <si>
    <t>plywood</t>
  </si>
  <si>
    <t>written</t>
  </si>
  <si>
    <t>skaw</t>
  </si>
  <si>
    <t>chips</t>
  </si>
  <si>
    <t>carter</t>
  </si>
  <si>
    <t>species</t>
  </si>
  <si>
    <t>buyers</t>
  </si>
  <si>
    <t>recently-introduc</t>
  </si>
  <si>
    <t>cartel</t>
  </si>
  <si>
    <t>jail</t>
  </si>
  <si>
    <t>jaim</t>
  </si>
  <si>
    <t>young</t>
  </si>
  <si>
    <t>matt</t>
  </si>
  <si>
    <t>wtc</t>
  </si>
  <si>
    <t>repeatedli</t>
  </si>
  <si>
    <t>mato</t>
  </si>
  <si>
    <t>wti</t>
  </si>
  <si>
    <t>equally</t>
  </si>
  <si>
    <t>audiovideo</t>
  </si>
  <si>
    <t>crankshaft</t>
  </si>
  <si>
    <t>entrepot</t>
  </si>
  <si>
    <t>most-favored-n</t>
  </si>
  <si>
    <t>perform</t>
  </si>
  <si>
    <t>approxim</t>
  </si>
  <si>
    <t>intertechnolog</t>
  </si>
  <si>
    <t>presented</t>
  </si>
  <si>
    <t>francophon</t>
  </si>
  <si>
    <t>manageable</t>
  </si>
  <si>
    <t>consignment</t>
  </si>
  <si>
    <t>youth</t>
  </si>
  <si>
    <t>places</t>
  </si>
  <si>
    <t>madison</t>
  </si>
  <si>
    <t>placer</t>
  </si>
  <si>
    <t>caljet</t>
  </si>
  <si>
    <t>north-centr</t>
  </si>
  <si>
    <t>islands</t>
  </si>
  <si>
    <t>scarc</t>
  </si>
  <si>
    <t>metalna</t>
  </si>
  <si>
    <t>legal</t>
  </si>
  <si>
    <t>powers</t>
  </si>
  <si>
    <t>reinvest</t>
  </si>
  <si>
    <t>fhex</t>
  </si>
  <si>
    <t>revive</t>
  </si>
  <si>
    <t>chile</t>
  </si>
  <si>
    <t>hectic</t>
  </si>
  <si>
    <t>three-man</t>
  </si>
  <si>
    <t>agreemat</t>
  </si>
  <si>
    <t>were:</t>
  </si>
  <si>
    <t>paramet</t>
  </si>
  <si>
    <t>chill</t>
  </si>
  <si>
    <t>maya</t>
  </si>
  <si>
    <t>mayb</t>
  </si>
  <si>
    <t>beecham</t>
  </si>
  <si>
    <t>all-tim</t>
  </si>
  <si>
    <t>gerrard</t>
  </si>
  <si>
    <t>spurn</t>
  </si>
  <si>
    <t>seasons</t>
  </si>
  <si>
    <t>side-product</t>
  </si>
  <si>
    <t>hutton</t>
  </si>
  <si>
    <t>deerfield</t>
  </si>
  <si>
    <t>spurt</t>
  </si>
  <si>
    <t>strife</t>
  </si>
  <si>
    <t>tornado</t>
  </si>
  <si>
    <t>bergeron</t>
  </si>
  <si>
    <t>georg</t>
  </si>
  <si>
    <t>lufeng</t>
  </si>
  <si>
    <t>residenti</t>
  </si>
  <si>
    <t>wmb</t>
  </si>
  <si>
    <t>american-mad</t>
  </si>
  <si>
    <t>wmk</t>
  </si>
  <si>
    <t>fargo</t>
  </si>
  <si>
    <t>industry</t>
  </si>
  <si>
    <t>mani</t>
  </si>
  <si>
    <t>wmx</t>
  </si>
  <si>
    <t>troubl</t>
  </si>
  <si>
    <t>temporarili</t>
  </si>
  <si>
    <t>describ</t>
  </si>
  <si>
    <t>lauderdale</t>
  </si>
  <si>
    <t>barclays</t>
  </si>
  <si>
    <t>centrally-plan</t>
  </si>
  <si>
    <t>solid</t>
  </si>
  <si>
    <t>covert</t>
  </si>
  <si>
    <t>one-third</t>
  </si>
  <si>
    <t>park-ohio</t>
  </si>
  <si>
    <t>mann</t>
  </si>
  <si>
    <t>creditor</t>
  </si>
  <si>
    <t>strict</t>
  </si>
  <si>
    <t>mama</t>
  </si>
  <si>
    <t>helena</t>
  </si>
  <si>
    <t>mainstai</t>
  </si>
  <si>
    <t>valley</t>
  </si>
  <si>
    <t>reopened</t>
  </si>
  <si>
    <t>blanket</t>
  </si>
  <si>
    <t>casual</t>
  </si>
  <si>
    <t>vallei</t>
  </si>
  <si>
    <t>reversed</t>
  </si>
  <si>
    <t>shultz</t>
  </si>
  <si>
    <t>watcher</t>
  </si>
  <si>
    <t>district</t>
  </si>
  <si>
    <t>sharpe</t>
  </si>
  <si>
    <t>dramat</t>
  </si>
  <si>
    <t>male</t>
  </si>
  <si>
    <t>petro-chem</t>
  </si>
  <si>
    <t>already</t>
  </si>
  <si>
    <t>archer</t>
  </si>
  <si>
    <t>code-nam</t>
  </si>
  <si>
    <t>berman</t>
  </si>
  <si>
    <t>alreadi</t>
  </si>
  <si>
    <t>italian</t>
  </si>
  <si>
    <t>mask</t>
  </si>
  <si>
    <t>beach</t>
  </si>
  <si>
    <t>broadli</t>
  </si>
  <si>
    <t>mass</t>
  </si>
  <si>
    <t>quincy</t>
  </si>
  <si>
    <t>chief</t>
  </si>
  <si>
    <t>tenth</t>
  </si>
  <si>
    <t>nigerian</t>
  </si>
  <si>
    <t>onward</t>
  </si>
  <si>
    <t>paralys</t>
  </si>
  <si>
    <t>dream</t>
  </si>
  <si>
    <t>solei</t>
  </si>
  <si>
    <t>agencies</t>
  </si>
  <si>
    <t>kokan</t>
  </si>
  <si>
    <t>re-negotiating</t>
  </si>
  <si>
    <t>maru</t>
  </si>
  <si>
    <t>fountain</t>
  </si>
  <si>
    <t>administration</t>
  </si>
  <si>
    <t>senior</t>
  </si>
  <si>
    <t>jane</t>
  </si>
  <si>
    <t>issue</t>
  </si>
  <si>
    <t>trough</t>
  </si>
  <si>
    <t>disadvantage</t>
  </si>
  <si>
    <t>magazine</t>
  </si>
  <si>
    <t>controls</t>
  </si>
  <si>
    <t>flatten</t>
  </si>
  <si>
    <t>details</t>
  </si>
  <si>
    <t>sterling-denomin</t>
  </si>
  <si>
    <t>borrowings</t>
  </si>
  <si>
    <t>farms</t>
  </si>
  <si>
    <t>jano</t>
  </si>
  <si>
    <t>inspections</t>
  </si>
  <si>
    <t>wor</t>
  </si>
  <si>
    <t>mitchell</t>
  </si>
  <si>
    <t>temporarily</t>
  </si>
  <si>
    <t>wol</t>
  </si>
  <si>
    <t>middl</t>
  </si>
  <si>
    <t>won</t>
  </si>
  <si>
    <t>hectar</t>
  </si>
  <si>
    <t>hague</t>
  </si>
  <si>
    <t>jame</t>
  </si>
  <si>
    <t>marplan</t>
  </si>
  <si>
    <t>vision</t>
  </si>
  <si>
    <t>labour</t>
  </si>
  <si>
    <t>ldec</t>
  </si>
  <si>
    <t>mapl</t>
  </si>
  <si>
    <t>address</t>
  </si>
  <si>
    <t>athens</t>
  </si>
  <si>
    <t>dredg</t>
  </si>
  <si>
    <t>special</t>
  </si>
  <si>
    <t>skew</t>
  </si>
  <si>
    <t>battlefield</t>
  </si>
  <si>
    <t>fremantle</t>
  </si>
  <si>
    <t>fish</t>
  </si>
  <si>
    <t>outflow</t>
  </si>
  <si>
    <t>simao</t>
  </si>
  <si>
    <t>pirat</t>
  </si>
  <si>
    <t>arco</t>
  </si>
  <si>
    <t>likeliest</t>
  </si>
  <si>
    <t>eiaj</t>
  </si>
  <si>
    <t>ordinari</t>
  </si>
  <si>
    <t>top-level</t>
  </si>
  <si>
    <t>three-part</t>
  </si>
  <si>
    <t>firs</t>
  </si>
  <si>
    <t>above-target</t>
  </si>
  <si>
    <t>heaviest</t>
  </si>
  <si>
    <t>bnppa</t>
  </si>
  <si>
    <t>graze</t>
  </si>
  <si>
    <t>resembl</t>
  </si>
  <si>
    <t>simbl</t>
  </si>
  <si>
    <t>attract</t>
  </si>
  <si>
    <t>nigerias</t>
  </si>
  <si>
    <t>smoke</t>
  </si>
  <si>
    <t>yaobang</t>
  </si>
  <si>
    <t>are:</t>
  </si>
  <si>
    <t>reevalu</t>
  </si>
  <si>
    <t>arab</t>
  </si>
  <si>
    <t>aral</t>
  </si>
  <si>
    <t>wealthi</t>
  </si>
  <si>
    <t>cereals</t>
  </si>
  <si>
    <t>trouble</t>
  </si>
  <si>
    <t>division</t>
  </si>
  <si>
    <t>examined</t>
  </si>
  <si>
    <t>wer</t>
  </si>
  <si>
    <t>wet</t>
  </si>
  <si>
    <t>barney</t>
  </si>
  <si>
    <t>wen</t>
  </si>
  <si>
    <t>stocksus</t>
  </si>
  <si>
    <t>russel</t>
  </si>
  <si>
    <t>wek</t>
  </si>
  <si>
    <t>re-appoint</t>
  </si>
  <si>
    <t>wei</t>
  </si>
  <si>
    <t>barnei</t>
  </si>
  <si>
    <t>fire</t>
  </si>
  <si>
    <t>formid</t>
  </si>
  <si>
    <t>citicorp</t>
  </si>
  <si>
    <t>accords</t>
  </si>
  <si>
    <t>behalf</t>
  </si>
  <si>
    <t>methods</t>
  </si>
  <si>
    <t>eider</t>
  </si>
  <si>
    <t>argu</t>
  </si>
  <si>
    <t>circl</t>
  </si>
  <si>
    <t>pampa</t>
  </si>
  <si>
    <t>simex</t>
  </si>
  <si>
    <t>who</t>
  </si>
  <si>
    <t>gasolin</t>
  </si>
  <si>
    <t>transparency</t>
  </si>
  <si>
    <t>bradstreet</t>
  </si>
  <si>
    <t>negro</t>
  </si>
  <si>
    <t>ramirez</t>
  </si>
  <si>
    <t>zambia</t>
  </si>
  <si>
    <t>chairwoman</t>
  </si>
  <si>
    <t>opinion</t>
  </si>
  <si>
    <t>mid-east</t>
  </si>
  <si>
    <t>foreign-mad</t>
  </si>
  <si>
    <t>ipecod</t>
  </si>
  <si>
    <t>grave</t>
  </si>
  <si>
    <t>mitsuru</t>
  </si>
  <si>
    <t>ryzhkov</t>
  </si>
  <si>
    <t>pictur</t>
  </si>
  <si>
    <t>lloyd</t>
  </si>
  <si>
    <t>near</t>
  </si>
  <si>
    <t>duchesn</t>
  </si>
  <si>
    <t>denatur</t>
  </si>
  <si>
    <t>abolished</t>
  </si>
  <si>
    <t>anticipated</t>
  </si>
  <si>
    <t>neal</t>
  </si>
  <si>
    <t>knock-on</t>
  </si>
  <si>
    <t>stockholm</t>
  </si>
  <si>
    <t>varieties</t>
  </si>
  <si>
    <t>neck</t>
  </si>
  <si>
    <t>stockhold</t>
  </si>
  <si>
    <t>understanding</t>
  </si>
  <si>
    <t>former</t>
  </si>
  <si>
    <t>purchase</t>
  </si>
  <si>
    <t>navig</t>
  </si>
  <si>
    <t>lloyl</t>
  </si>
  <si>
    <t>throw</t>
  </si>
  <si>
    <t>wis</t>
  </si>
  <si>
    <t>circulation</t>
  </si>
  <si>
    <t>wit</t>
  </si>
  <si>
    <t>wenzhou</t>
  </si>
  <si>
    <t>bumper</t>
  </si>
  <si>
    <t>immin</t>
  </si>
  <si>
    <t>mutually-satisfactori</t>
  </si>
  <si>
    <t>taxpayers</t>
  </si>
  <si>
    <t>deadlock</t>
  </si>
  <si>
    <t>kunio</t>
  </si>
  <si>
    <t>bumpei</t>
  </si>
  <si>
    <t>win</t>
  </si>
  <si>
    <t>roast</t>
  </si>
  <si>
    <t>wim</t>
  </si>
  <si>
    <t>wil</t>
  </si>
  <si>
    <t>message</t>
  </si>
  <si>
    <t>mission</t>
  </si>
  <si>
    <t>pritchett</t>
  </si>
  <si>
    <t>rafsanjani</t>
  </si>
  <si>
    <t>arrival</t>
  </si>
  <si>
    <t>reprisal</t>
  </si>
  <si>
    <t>zolotukhin</t>
  </si>
  <si>
    <t>paragraph</t>
  </si>
  <si>
    <t>mccoi</t>
  </si>
  <si>
    <t>flurri</t>
  </si>
  <si>
    <t>poona</t>
  </si>
  <si>
    <t>vice-governor</t>
  </si>
  <si>
    <t>services</t>
  </si>
  <si>
    <t>provinces</t>
  </si>
  <si>
    <t>yaound</t>
  </si>
  <si>
    <t>hofer</t>
  </si>
  <si>
    <t>theorist</t>
  </si>
  <si>
    <t>sroka</t>
  </si>
  <si>
    <t>thwart</t>
  </si>
  <si>
    <t>creation</t>
  </si>
  <si>
    <t>unseason</t>
  </si>
  <si>
    <t>arid</t>
  </si>
  <si>
    <t>riot</t>
  </si>
  <si>
    <t>rios</t>
  </si>
  <si>
    <t>closes</t>
  </si>
  <si>
    <t>closer</t>
  </si>
  <si>
    <t>unlikei</t>
  </si>
  <si>
    <t>commuiti</t>
  </si>
  <si>
    <t>add-ne</t>
  </si>
  <si>
    <t>disbursement</t>
  </si>
  <si>
    <t>unrevis</t>
  </si>
  <si>
    <t>closed</t>
  </si>
  <si>
    <t>similar</t>
  </si>
  <si>
    <t>aris</t>
  </si>
  <si>
    <t>ariz</t>
  </si>
  <si>
    <t>bluff</t>
  </si>
  <si>
    <t>dixons</t>
  </si>
  <si>
    <t>all-year-round</t>
  </si>
  <si>
    <t>herman</t>
  </si>
  <si>
    <t>tranch</t>
  </si>
  <si>
    <t>defeated</t>
  </si>
  <si>
    <t>hager</t>
  </si>
  <si>
    <t>periodioc</t>
  </si>
  <si>
    <t>pointfirst</t>
  </si>
  <si>
    <t>portugal</t>
  </si>
  <si>
    <t>champion</t>
  </si>
  <si>
    <t>issued</t>
  </si>
  <si>
    <t>ammonia</t>
  </si>
  <si>
    <t>issuer</t>
  </si>
  <si>
    <t>manufacture</t>
  </si>
  <si>
    <t>issues</t>
  </si>
  <si>
    <t>bulletin</t>
  </si>
  <si>
    <t>called</t>
  </si>
  <si>
    <t>cayzer</t>
  </si>
  <si>
    <t>clear-cut</t>
  </si>
  <si>
    <t>armi</t>
  </si>
  <si>
    <t>accomplish</t>
  </si>
  <si>
    <t>wal</t>
  </si>
  <si>
    <t>drought-reduc</t>
  </si>
  <si>
    <t>way</t>
  </si>
  <si>
    <t>profitably</t>
  </si>
  <si>
    <t>clinton</t>
  </si>
  <si>
    <t>mainz</t>
  </si>
  <si>
    <t>believe</t>
  </si>
  <si>
    <t>war</t>
  </si>
  <si>
    <t>flourish</t>
  </si>
  <si>
    <t>was</t>
  </si>
  <si>
    <t>risk</t>
  </si>
  <si>
    <t>army</t>
  </si>
  <si>
    <t>naval</t>
  </si>
  <si>
    <t>driven</t>
  </si>
  <si>
    <t>philipp</t>
  </si>
  <si>
    <t>nazer</t>
  </si>
  <si>
    <t>subsequ</t>
  </si>
  <si>
    <t>one-quart</t>
  </si>
  <si>
    <t>colombo</t>
  </si>
  <si>
    <t>audience</t>
  </si>
  <si>
    <t>profitable</t>
  </si>
  <si>
    <t>corrected-hecla</t>
  </si>
  <si>
    <t>petro-canada</t>
  </si>
  <si>
    <t>illeg</t>
  </si>
  <si>
    <t>castorse</t>
  </si>
  <si>
    <t>mains</t>
  </si>
  <si>
    <t>cairo</t>
  </si>
  <si>
    <t>waf</t>
  </si>
  <si>
    <t>wai</t>
  </si>
  <si>
    <t>kingslei</t>
  </si>
  <si>
    <t>wood</t>
  </si>
  <si>
    <t>keller</t>
  </si>
  <si>
    <t>koblenz</t>
  </si>
  <si>
    <t>forward</t>
  </si>
  <si>
    <t>hodges</t>
  </si>
  <si>
    <t>lifted</t>
  </si>
  <si>
    <t>resurg</t>
  </si>
  <si>
    <t>hagu</t>
  </si>
  <si>
    <t>wool</t>
  </si>
  <si>
    <t>specualtion</t>
  </si>
  <si>
    <t>export-driven</t>
  </si>
  <si>
    <t>villag</t>
  </si>
  <si>
    <t>thpygk</t>
  </si>
  <si>
    <t>constraints</t>
  </si>
  <si>
    <t>ernesto</t>
  </si>
  <si>
    <t>fibr</t>
  </si>
  <si>
    <t>copyright</t>
  </si>
  <si>
    <t>vessels</t>
  </si>
  <si>
    <t>vrn</t>
  </si>
  <si>
    <t>wont</t>
  </si>
  <si>
    <t>natali</t>
  </si>
  <si>
    <t>brisban</t>
  </si>
  <si>
    <t>markedli</t>
  </si>
  <si>
    <t>breakfast</t>
  </si>
  <si>
    <t>next</t>
  </si>
  <si>
    <t>midmorning</t>
  </si>
  <si>
    <t>kitti</t>
  </si>
  <si>
    <t>vsr</t>
  </si>
  <si>
    <t>aspen</t>
  </si>
  <si>
    <t>vsh</t>
  </si>
  <si>
    <t>bernic</t>
  </si>
  <si>
    <t>maire</t>
  </si>
  <si>
    <t>hail</t>
  </si>
  <si>
    <t>flags</t>
  </si>
  <si>
    <t>wheatley</t>
  </si>
  <si>
    <t>news</t>
  </si>
  <si>
    <t>rift</t>
  </si>
  <si>
    <t>corrient</t>
  </si>
  <si>
    <t>surprised</t>
  </si>
  <si>
    <t>belgolux</t>
  </si>
  <si>
    <t>paperwork</t>
  </si>
  <si>
    <t>wroblewski</t>
  </si>
  <si>
    <t>grams</t>
  </si>
  <si>
    <t>provok</t>
  </si>
  <si>
    <t>agree</t>
  </si>
  <si>
    <t>muddi</t>
  </si>
  <si>
    <t>squar</t>
  </si>
  <si>
    <t>queue</t>
  </si>
  <si>
    <t>candidate</t>
  </si>
  <si>
    <t>reinforc</t>
  </si>
  <si>
    <t>telegraph</t>
  </si>
  <si>
    <t>hostag</t>
  </si>
  <si>
    <t>pachapidiana</t>
  </si>
  <si>
    <t>pamphlet</t>
  </si>
  <si>
    <t>paralax</t>
  </si>
  <si>
    <t>lombard</t>
  </si>
  <si>
    <t>galcf</t>
  </si>
  <si>
    <t>march-june</t>
  </si>
  <si>
    <t>size</t>
  </si>
  <si>
    <t>coffer</t>
  </si>
  <si>
    <t>steadili</t>
  </si>
  <si>
    <t>newly-releas</t>
  </si>
  <si>
    <t>reforms</t>
  </si>
  <si>
    <t>forfeit</t>
  </si>
  <si>
    <t>soyabean</t>
  </si>
  <si>
    <t>purhcas</t>
  </si>
  <si>
    <t>characterist</t>
  </si>
  <si>
    <t>geographi</t>
  </si>
  <si>
    <t>roach</t>
  </si>
  <si>
    <t>molpu</t>
  </si>
  <si>
    <t>formul</t>
  </si>
  <si>
    <t>rotterdamkarachi</t>
  </si>
  <si>
    <t>explos</t>
  </si>
  <si>
    <t>ziana</t>
  </si>
  <si>
    <t>man-mad</t>
  </si>
  <si>
    <t>richfield</t>
  </si>
  <si>
    <t>strong-arm</t>
  </si>
  <si>
    <t>stagnant</t>
  </si>
  <si>
    <t>weqb-</t>
  </si>
  <si>
    <t>post-detent</t>
  </si>
  <si>
    <t>liabilities</t>
  </si>
  <si>
    <t>resume</t>
  </si>
  <si>
    <t>brull</t>
  </si>
  <si>
    <t>genmj</t>
  </si>
  <si>
    <t>operations</t>
  </si>
  <si>
    <t>untouch</t>
  </si>
  <si>
    <t>middlemen</t>
  </si>
  <si>
    <t>employees</t>
  </si>
  <si>
    <t>quarterly</t>
  </si>
  <si>
    <t>tokyo-bas</t>
  </si>
  <si>
    <t>flash</t>
  </si>
  <si>
    <t>americans</t>
  </si>
  <si>
    <t>via</t>
  </si>
  <si>
    <t>okada</t>
  </si>
  <si>
    <t>vik</t>
  </si>
  <si>
    <t>comparisons</t>
  </si>
  <si>
    <t>file</t>
  </si>
  <si>
    <t>brazils</t>
  </si>
  <si>
    <t>conad</t>
  </si>
  <si>
    <t>seekiong</t>
  </si>
  <si>
    <t>hwhhhk</t>
  </si>
  <si>
    <t>ayala</t>
  </si>
  <si>
    <t>genoc</t>
  </si>
  <si>
    <t>contempl</t>
  </si>
  <si>
    <t>below-six</t>
  </si>
  <si>
    <t>underwritten</t>
  </si>
  <si>
    <t>queri</t>
  </si>
  <si>
    <t>navon</t>
  </si>
  <si>
    <t>bionom</t>
  </si>
  <si>
    <t>provis</t>
  </si>
  <si>
    <t>flare</t>
  </si>
  <si>
    <t>rapidly</t>
  </si>
  <si>
    <t>seasonally-adjust</t>
  </si>
  <si>
    <t>maize</t>
  </si>
  <si>
    <t>correspond</t>
  </si>
  <si>
    <t>heavili</t>
  </si>
  <si>
    <t>reciproc</t>
  </si>
  <si>
    <t>steadily</t>
  </si>
  <si>
    <t>donovan</t>
  </si>
  <si>
    <t>desert</t>
  </si>
  <si>
    <t>wondollar</t>
  </si>
  <si>
    <t>sept-aug</t>
  </si>
  <si>
    <t>conce</t>
  </si>
  <si>
    <t>establish</t>
  </si>
  <si>
    <t>clearli</t>
  </si>
  <si>
    <t>welcom</t>
  </si>
  <si>
    <t>two-for-on</t>
  </si>
  <si>
    <t>closur</t>
  </si>
  <si>
    <t>clearly</t>
  </si>
  <si>
    <t>bilbaoon</t>
  </si>
  <si>
    <t>livestockgrain</t>
  </si>
  <si>
    <t>wander</t>
  </si>
  <si>
    <t>koren</t>
  </si>
  <si>
    <t>quell</t>
  </si>
  <si>
    <t>underlines</t>
  </si>
  <si>
    <t>grant</t>
  </si>
  <si>
    <t>fiot</t>
  </si>
  <si>
    <t>justification</t>
  </si>
  <si>
    <t>catapult</t>
  </si>
  <si>
    <t>grand</t>
  </si>
  <si>
    <t>grang</t>
  </si>
  <si>
    <t>catanduva</t>
  </si>
  <si>
    <t>returns</t>
  </si>
  <si>
    <t>provoc</t>
  </si>
  <si>
    <t>letter</t>
  </si>
  <si>
    <t>wors</t>
  </si>
  <si>
    <t>bidders</t>
  </si>
  <si>
    <t>cattle</t>
  </si>
  <si>
    <t>vno</t>
  </si>
  <si>
    <t>landmark</t>
  </si>
  <si>
    <t>rapeseed</t>
  </si>
  <si>
    <t>kwacha</t>
  </si>
  <si>
    <t>word</t>
  </si>
  <si>
    <t>conex</t>
  </si>
  <si>
    <t>destruct</t>
  </si>
  <si>
    <t>rapidli</t>
  </si>
  <si>
    <t>ride</t>
  </si>
  <si>
    <t>ridg</t>
  </si>
  <si>
    <t>jiyun</t>
  </si>
  <si>
    <t>contained</t>
  </si>
  <si>
    <t>von</t>
  </si>
  <si>
    <t>grape</t>
  </si>
  <si>
    <t>rico</t>
  </si>
  <si>
    <t>microwav</t>
  </si>
  <si>
    <t>defraud</t>
  </si>
  <si>
    <t>fine</t>
  </si>
  <si>
    <t>juergen</t>
  </si>
  <si>
    <t>find</t>
  </si>
  <si>
    <t>vow</t>
  </si>
  <si>
    <t>film</t>
  </si>
  <si>
    <t>rice</t>
  </si>
  <si>
    <t>rick</t>
  </si>
  <si>
    <t>rich</t>
  </si>
  <si>
    <t>fill</t>
  </si>
  <si>
    <t>customs-clear</t>
  </si>
  <si>
    <t>pronounc</t>
  </si>
  <si>
    <t>teaneck</t>
  </si>
  <si>
    <t>rica</t>
  </si>
  <si>
    <t>near-record</t>
  </si>
  <si>
    <t>outer</t>
  </si>
  <si>
    <t>mitchel</t>
  </si>
  <si>
    <t>rethink</t>
  </si>
  <si>
    <t>cmday</t>
  </si>
  <si>
    <t>volatil</t>
  </si>
  <si>
    <t>periods</t>
  </si>
  <si>
    <t>suitabl</t>
  </si>
  <si>
    <t>linda</t>
  </si>
  <si>
    <t>therebi</t>
  </si>
  <si>
    <t>float</t>
  </si>
  <si>
    <t>lubric</t>
  </si>
  <si>
    <t>eishiro</t>
  </si>
  <si>
    <t>becom</t>
  </si>
  <si>
    <t>guaranti</t>
  </si>
  <si>
    <t>speculation</t>
  </si>
  <si>
    <t>recogn</t>
  </si>
  <si>
    <t>noodles</t>
  </si>
  <si>
    <t>balladur</t>
  </si>
  <si>
    <t>akbar</t>
  </si>
  <si>
    <t>tini</t>
  </si>
  <si>
    <t>leonora</t>
  </si>
  <si>
    <t>purchasessal</t>
  </si>
  <si>
    <t>assembl</t>
  </si>
  <si>
    <t>pocket</t>
  </si>
  <si>
    <t>budget-sav</t>
  </si>
  <si>
    <t>half-hearted</t>
  </si>
  <si>
    <t>prefix</t>
  </si>
  <si>
    <t>lines</t>
  </si>
  <si>
    <t>liner</t>
  </si>
  <si>
    <t>flagrant</t>
  </si>
  <si>
    <t>elaborating</t>
  </si>
  <si>
    <t>passag</t>
  </si>
  <si>
    <t>queen</t>
  </si>
  <si>
    <t>prospect</t>
  </si>
  <si>
    <t>[girvvi]</t>
  </si>
  <si>
    <t>currency</t>
  </si>
  <si>
    <t>detract</t>
  </si>
  <si>
    <t>setter</t>
  </si>
  <si>
    <t>chi-cheng</t>
  </si>
  <si>
    <t>rainfall</t>
  </si>
  <si>
    <t>indicators</t>
  </si>
  <si>
    <t>till</t>
  </si>
  <si>
    <t>tommorrow</t>
  </si>
  <si>
    <t>gilberto</t>
  </si>
  <si>
    <t>riyals</t>
  </si>
  <si>
    <t>southwestern</t>
  </si>
  <si>
    <t>veg</t>
  </si>
  <si>
    <t>semolina</t>
  </si>
  <si>
    <t>sonat</t>
  </si>
  <si>
    <t>hunan</t>
  </si>
  <si>
    <t>majors</t>
  </si>
  <si>
    <t>greec</t>
  </si>
  <si>
    <t>transactions</t>
  </si>
  <si>
    <t>mercantil</t>
  </si>
  <si>
    <t>well-heel</t>
  </si>
  <si>
    <t>kate</t>
  </si>
  <si>
    <t>cornoat</t>
  </si>
  <si>
    <t>katz</t>
  </si>
  <si>
    <t>microelectron</t>
  </si>
  <si>
    <t>clanci</t>
  </si>
  <si>
    <t>kato</t>
  </si>
  <si>
    <t>kaul</t>
  </si>
  <si>
    <t>vital</t>
  </si>
  <si>
    <t>chromit</t>
  </si>
  <si>
    <t>orbit</t>
  </si>
  <si>
    <t>wide-</t>
  </si>
  <si>
    <t>apprais</t>
  </si>
  <si>
    <t>biffex</t>
  </si>
  <si>
    <t>taxwrit</t>
  </si>
  <si>
    <t>mackenzie</t>
  </si>
  <si>
    <t>val</t>
  </si>
  <si>
    <t>guidance</t>
  </si>
  <si>
    <t>crunch</t>
  </si>
  <si>
    <t>vak</t>
  </si>
  <si>
    <t>van</t>
  </si>
  <si>
    <t>emperor</t>
  </si>
  <si>
    <t>drillhole</t>
  </si>
  <si>
    <t>negotiable</t>
  </si>
  <si>
    <t>powder</t>
  </si>
  <si>
    <t>vat</t>
  </si>
  <si>
    <t>embargo</t>
  </si>
  <si>
    <t>vax</t>
  </si>
  <si>
    <t>snowstorms</t>
  </si>
  <si>
    <t>shepherd</t>
  </si>
  <si>
    <t>shaanxi</t>
  </si>
  <si>
    <t>karl</t>
  </si>
  <si>
    <t>complaint</t>
  </si>
  <si>
    <t>reutersauthor</t>
  </si>
  <si>
    <t>inflationari</t>
  </si>
  <si>
    <t>carrolton</t>
  </si>
  <si>
    <t>disrupt</t>
  </si>
  <si>
    <t>planned</t>
  </si>
  <si>
    <t>photo</t>
  </si>
  <si>
    <t>pazzionotto</t>
  </si>
  <si>
    <t>wider</t>
  </si>
  <si>
    <t>greas</t>
  </si>
  <si>
    <t>great</t>
  </si>
  <si>
    <t>cooke</t>
  </si>
  <si>
    <t>tonnage</t>
  </si>
  <si>
    <t>vitamin</t>
  </si>
  <si>
    <t>qualifi</t>
  </si>
  <si>
    <t>peanut</t>
  </si>
  <si>
    <t>genet</t>
  </si>
  <si>
    <t>wordingbut</t>
  </si>
  <si>
    <t>given</t>
  </si>
  <si>
    <t>pre-set</t>
  </si>
  <si>
    <t>frequenc</t>
  </si>
  <si>
    <t>torpedo</t>
  </si>
  <si>
    <t>ekofisk</t>
  </si>
  <si>
    <t>shenzhen</t>
  </si>
  <si>
    <t>ultra-liber</t>
  </si>
  <si>
    <t>malta</t>
  </si>
  <si>
    <t>reporters:</t>
  </si>
  <si>
    <t>auto</t>
  </si>
  <si>
    <t>certain--i</t>
  </si>
  <si>
    <t>manila</t>
  </si>
  <si>
    <t>credibility</t>
  </si>
  <si>
    <t>bigger</t>
  </si>
  <si>
    <t>melicia</t>
  </si>
  <si>
    <t>calmer</t>
  </si>
  <si>
    <t>antonio</t>
  </si>
  <si>
    <t>neutralbearish</t>
  </si>
  <si>
    <t>productivity</t>
  </si>
  <si>
    <t>disqualif</t>
  </si>
  <si>
    <t>mokha</t>
  </si>
  <si>
    <t>unoc</t>
  </si>
  <si>
    <t>greek</t>
  </si>
  <si>
    <t>green</t>
  </si>
  <si>
    <t>riyadh</t>
  </si>
  <si>
    <t>vendor</t>
  </si>
  <si>
    <t>titl</t>
  </si>
  <si>
    <t>receipts</t>
  </si>
  <si>
    <t>advertisement</t>
  </si>
  <si>
    <t>northen</t>
  </si>
  <si>
    <t>readauthor</t>
  </si>
  <si>
    <t>well-balanc</t>
  </si>
  <si>
    <t>robot</t>
  </si>
  <si>
    <t>links</t>
  </si>
  <si>
    <t>bancorp</t>
  </si>
  <si>
    <t>greet</t>
  </si>
  <si>
    <t>frequent</t>
  </si>
  <si>
    <t>antonia</t>
  </si>
  <si>
    <t>jannov</t>
  </si>
  <si>
    <t>subsid</t>
  </si>
  <si>
    <t>method</t>
  </si>
  <si>
    <t>tito</t>
  </si>
  <si>
    <t>partially</t>
  </si>
  <si>
    <t>hostil</t>
  </si>
  <si>
    <t>butterwick</t>
  </si>
  <si>
    <t>covenants</t>
  </si>
  <si>
    <t>injur</t>
  </si>
  <si>
    <t>al-rai</t>
  </si>
  <si>
    <t>snap</t>
  </si>
  <si>
    <t>non-perform</t>
  </si>
  <si>
    <t>bernard</t>
  </si>
  <si>
    <t>hajim</t>
  </si>
  <si>
    <t>stockton</t>
  </si>
  <si>
    <t>mcas</t>
  </si>
  <si>
    <t>patricia</t>
  </si>
  <si>
    <t>useful</t>
  </si>
  <si>
    <t>patricio</t>
  </si>
  <si>
    <t>ecuadorean</t>
  </si>
  <si>
    <t>overproduct</t>
  </si>
  <si>
    <t>decreased</t>
  </si>
  <si>
    <t>stavanger</t>
  </si>
  <si>
    <t>tire</t>
  </si>
  <si>
    <t>cooper</t>
  </si>
  <si>
    <t>unus</t>
  </si>
  <si>
    <t>panic</t>
  </si>
  <si>
    <t>flood</t>
  </si>
  <si>
    <t>mayseptemb</t>
  </si>
  <si>
    <t>nonprogram</t>
  </si>
  <si>
    <t>schlick</t>
  </si>
  <si>
    <t>panel</t>
  </si>
  <si>
    <t>hundr</t>
  </si>
  <si>
    <t>outcom</t>
  </si>
  <si>
    <t>arkla</t>
  </si>
  <si>
    <t>figueiredo</t>
  </si>
  <si>
    <t>mediterraneancif</t>
  </si>
  <si>
    <t>gun-shy</t>
  </si>
  <si>
    <t>wilson</t>
  </si>
  <si>
    <t>borrowing</t>
  </si>
  <si>
    <t>building</t>
  </si>
  <si>
    <t>highly-erod</t>
  </si>
  <si>
    <t>antara</t>
  </si>
  <si>
    <t>polit</t>
  </si>
  <si>
    <t>relunct</t>
  </si>
  <si>
    <t>profits</t>
  </si>
  <si>
    <t>polic</t>
  </si>
  <si>
    <t>hostel</t>
  </si>
  <si>
    <t>weinberg</t>
  </si>
  <si>
    <t>marshall</t>
  </si>
  <si>
    <t>rail-freight</t>
  </si>
  <si>
    <t>subsea</t>
  </si>
  <si>
    <t>satisfied</t>
  </si>
  <si>
    <t>smed</t>
  </si>
  <si>
    <t>yellow</t>
  </si>
  <si>
    <t>downturn</t>
  </si>
  <si>
    <t>approved</t>
  </si>
  <si>
    <t>fourteen</t>
  </si>
  <si>
    <t>kain</t>
  </si>
  <si>
    <t>feeder</t>
  </si>
  <si>
    <t>politicians</t>
  </si>
  <si>
    <t>colleagues</t>
  </si>
  <si>
    <t>contenti</t>
  </si>
  <si>
    <t>hamper</t>
  </si>
  <si>
    <t>packer</t>
  </si>
  <si>
    <t>grainsoilse</t>
  </si>
  <si>
    <t>conscious</t>
  </si>
  <si>
    <t>professor</t>
  </si>
  <si>
    <t>sienna</t>
  </si>
  <si>
    <t>ninety-two</t>
  </si>
  <si>
    <t>telex</t>
  </si>
  <si>
    <t>use</t>
  </si>
  <si>
    <t>crosbi</t>
  </si>
  <si>
    <t>difficult</t>
  </si>
  <si>
    <t>usa</t>
  </si>
  <si>
    <t>shiratori</t>
  </si>
  <si>
    <t>nogal</t>
  </si>
  <si>
    <t>usx</t>
  </si>
  <si>
    <t>fuller</t>
  </si>
  <si>
    <t>agreements</t>
  </si>
  <si>
    <t>gaspar</t>
  </si>
  <si>
    <t>uss</t>
  </si>
  <si>
    <t>julian</t>
  </si>
  <si>
    <t>posturing</t>
  </si>
  <si>
    <t>stagger</t>
  </si>
  <si>
    <t>repres</t>
  </si>
  <si>
    <t>avgs-mln</t>
  </si>
  <si>
    <t>pennsylvania</t>
  </si>
  <si>
    <t>alfredo</t>
  </si>
  <si>
    <t>five-dai</t>
  </si>
  <si>
    <t>storehous</t>
  </si>
  <si>
    <t>intergold</t>
  </si>
  <si>
    <t>science</t>
  </si>
  <si>
    <t>wholesal</t>
  </si>
  <si>
    <t>robin</t>
  </si>
  <si>
    <t>hispanics</t>
  </si>
  <si>
    <t>chipmak</t>
  </si>
  <si>
    <t>prudent</t>
  </si>
  <si>
    <t>urg</t>
  </si>
  <si>
    <t>failure</t>
  </si>
  <si>
    <t>prudenc</t>
  </si>
  <si>
    <t>restor</t>
  </si>
  <si>
    <t>mgdvf</t>
  </si>
  <si>
    <t>startno</t>
  </si>
  <si>
    <t>upland</t>
  </si>
  <si>
    <t>harveste</t>
  </si>
  <si>
    <t>becam</t>
  </si>
  <si>
    <t>shamrock</t>
  </si>
  <si>
    <t>voicemail</t>
  </si>
  <si>
    <t>gasper</t>
  </si>
  <si>
    <t>compania</t>
  </si>
  <si>
    <t>cornglutenfe</t>
  </si>
  <si>
    <t>reactor</t>
  </si>
  <si>
    <t>thus</t>
  </si>
  <si>
    <t>cabinet</t>
  </si>
  <si>
    <t>approval</t>
  </si>
  <si>
    <t>exploit</t>
  </si>
  <si>
    <t>stvtf</t>
  </si>
  <si>
    <t>unip</t>
  </si>
  <si>
    <t>guerrero</t>
  </si>
  <si>
    <t>changing</t>
  </si>
  <si>
    <t>potato</t>
  </si>
  <si>
    <t>harvests</t>
  </si>
  <si>
    <t>assign</t>
  </si>
  <si>
    <t>brokerage</t>
  </si>
  <si>
    <t>milling</t>
  </si>
  <si>
    <t>aver</t>
  </si>
  <si>
    <t>unab</t>
  </si>
  <si>
    <t>income</t>
  </si>
  <si>
    <t>downward</t>
  </si>
  <si>
    <t>sunshin</t>
  </si>
  <si>
    <t>trackless</t>
  </si>
  <si>
    <t>cornsorghum</t>
  </si>
  <si>
    <t>platform</t>
  </si>
  <si>
    <t>million</t>
  </si>
  <si>
    <t>unp</t>
  </si>
  <si>
    <t>unc</t>
  </si>
  <si>
    <t>warrants</t>
  </si>
  <si>
    <t>und</t>
  </si>
  <si>
    <t>una</t>
  </si>
  <si>
    <t>agronomist</t>
  </si>
  <si>
    <t>convent</t>
  </si>
  <si>
    <t>goodyear</t>
  </si>
  <si>
    <t>south-east</t>
  </si>
  <si>
    <t>cut-pric</t>
  </si>
  <si>
    <t>satisifi</t>
  </si>
  <si>
    <t>penalized</t>
  </si>
  <si>
    <t>low-incom</t>
  </si>
  <si>
    <t>tide</t>
  </si>
  <si>
    <t>amsol</t>
  </si>
  <si>
    <t>takeovers</t>
  </si>
  <si>
    <t>conveni</t>
  </si>
  <si>
    <t>eckhart</t>
  </si>
  <si>
    <t>arlan</t>
  </si>
  <si>
    <t>radic</t>
  </si>
  <si>
    <t>wplvote</t>
  </si>
  <si>
    <t>ricart</t>
  </si>
  <si>
    <t>sharein</t>
  </si>
  <si>
    <t>tick</t>
  </si>
  <si>
    <t>radio</t>
  </si>
  <si>
    <t>kang</t>
  </si>
  <si>
    <t>tian</t>
  </si>
  <si>
    <t>phone</t>
  </si>
  <si>
    <t>undu</t>
  </si>
  <si>
    <t>attitudes</t>
  </si>
  <si>
    <t>frankfurt</t>
  </si>
  <si>
    <t>calvari</t>
  </si>
  <si>
    <t>newspap</t>
  </si>
  <si>
    <t>uic</t>
  </si>
  <si>
    <t>year-ago</t>
  </si>
  <si>
    <t>stoppag</t>
  </si>
  <si>
    <t>over-exposur</t>
  </si>
  <si>
    <t>avaj</t>
  </si>
  <si>
    <t>disinflation</t>
  </si>
  <si>
    <t>outlook-analyst</t>
  </si>
  <si>
    <t>format</t>
  </si>
  <si>
    <t>antibiotico</t>
  </si>
  <si>
    <t>insuffici</t>
  </si>
  <si>
    <t>formal</t>
  </si>
  <si>
    <t>injured</t>
  </si>
  <si>
    <t>clearanc</t>
  </si>
  <si>
    <t>fertiliser</t>
  </si>
  <si>
    <t>reactiv</t>
  </si>
  <si>
    <t>gusti</t>
  </si>
  <si>
    <t>backlog:</t>
  </si>
  <si>
    <t>finnish</t>
  </si>
  <si>
    <t>wheat-produc</t>
  </si>
  <si>
    <t>highest</t>
  </si>
  <si>
    <t>convers</t>
  </si>
  <si>
    <t>convert</t>
  </si>
  <si>
    <t>affair</t>
  </si>
  <si>
    <t>choos</t>
  </si>
  <si>
    <t>nervou</t>
  </si>
  <si>
    <t>unch</t>
  </si>
  <si>
    <t>sockerfabrik</t>
  </si>
  <si>
    <t>haiti</t>
  </si>
  <si>
    <t>saddam</t>
  </si>
  <si>
    <t>cartier</t>
  </si>
  <si>
    <t>robbi</t>
  </si>
  <si>
    <t>briefli</t>
  </si>
  <si>
    <t>massy-green</t>
  </si>
  <si>
    <t>started</t>
  </si>
  <si>
    <t>mixtures</t>
  </si>
  <si>
    <t>dissemin</t>
  </si>
  <si>
    <t>omiss</t>
  </si>
  <si>
    <t>udf</t>
  </si>
  <si>
    <t>laws</t>
  </si>
  <si>
    <t>copra</t>
  </si>
  <si>
    <t>slow</t>
  </si>
  <si>
    <t>suiker</t>
  </si>
  <si>
    <t>choke</t>
  </si>
  <si>
    <t>incompat</t>
  </si>
  <si>
    <t>quasi-monetari</t>
  </si>
  <si>
    <t>irrat</t>
  </si>
  <si>
    <t>stringent</t>
  </si>
  <si>
    <t>allign</t>
  </si>
  <si>
    <t>ucl</t>
  </si>
  <si>
    <t>non-gold</t>
  </si>
  <si>
    <t>review</t>
  </si>
  <si>
    <t>contempori</t>
  </si>
  <si>
    <t>discret</t>
  </si>
  <si>
    <t>peak</t>
  </si>
  <si>
    <t>welfar</t>
  </si>
  <si>
    <t>peac</t>
  </si>
  <si>
    <t>modernisation</t>
  </si>
  <si>
    <t>unveil</t>
  </si>
  <si>
    <t>committ</t>
  </si>
  <si>
    <t>evening</t>
  </si>
  <si>
    <t>targets</t>
  </si>
  <si>
    <t>allies</t>
  </si>
  <si>
    <t>geneva</t>
  </si>
  <si>
    <t>forcefully</t>
  </si>
  <si>
    <t>mayearli</t>
  </si>
  <si>
    <t>peat</t>
  </si>
  <si>
    <t>non-prescript</t>
  </si>
  <si>
    <t>gains</t>
  </si>
  <si>
    <t>refinanc</t>
  </si>
  <si>
    <t>crisanti</t>
  </si>
  <si>
    <t>mepsi</t>
  </si>
  <si>
    <t>award</t>
  </si>
  <si>
    <t>abroad</t>
  </si>
  <si>
    <t>counselor</t>
  </si>
  <si>
    <t>ramadan</t>
  </si>
  <si>
    <t>would</t>
  </si>
  <si>
    <t>future</t>
  </si>
  <si>
    <t>eluvi</t>
  </si>
  <si>
    <t>jetti</t>
  </si>
  <si>
    <t>soared</t>
  </si>
  <si>
    <t>prices-fob</t>
  </si>
  <si>
    <t>stress</t>
  </si>
  <si>
    <t>grootvlei</t>
  </si>
  <si>
    <t>fujian</t>
  </si>
  <si>
    <t>cormier</t>
  </si>
  <si>
    <t>azusa</t>
  </si>
  <si>
    <t>bonus</t>
  </si>
  <si>
    <t>brackets</t>
  </si>
  <si>
    <t>straight</t>
  </si>
  <si>
    <t>taxation</t>
  </si>
  <si>
    <t>manganes</t>
  </si>
  <si>
    <t>clothing</t>
  </si>
  <si>
    <t>intentions</t>
  </si>
  <si>
    <t>adapt</t>
  </si>
  <si>
    <t>disassoci</t>
  </si>
  <si>
    <t>surpris</t>
  </si>
  <si>
    <t>sister</t>
  </si>
  <si>
    <t>occidentaloxi</t>
  </si>
  <si>
    <t>kouam</t>
  </si>
  <si>
    <t>disappoint</t>
  </si>
  <si>
    <t>uniform</t>
  </si>
  <si>
    <t>maker</t>
  </si>
  <si>
    <t>swung</t>
  </si>
  <si>
    <t>choic</t>
  </si>
  <si>
    <t>fisheri</t>
  </si>
  <si>
    <t>radiu</t>
  </si>
  <si>
    <t>atfc</t>
  </si>
  <si>
    <t>reorganis</t>
  </si>
  <si>
    <t>meeting</t>
  </si>
  <si>
    <t>chlorin</t>
  </si>
  <si>
    <t>lichtblau</t>
  </si>
  <si>
    <t>street</t>
  </si>
  <si>
    <t>rights</t>
  </si>
  <si>
    <t>diablo</t>
  </si>
  <si>
    <t>verified</t>
  </si>
  <si>
    <t>guaxup</t>
  </si>
  <si>
    <t>laps</t>
  </si>
  <si>
    <t>bartering</t>
  </si>
  <si>
    <t>eight-year-old</t>
  </si>
  <si>
    <t>irrig</t>
  </si>
  <si>
    <t>underwai</t>
  </si>
  <si>
    <t>japanus</t>
  </si>
  <si>
    <t>attornei</t>
  </si>
  <si>
    <t>flex</t>
  </si>
  <si>
    <t>fast-chang</t>
  </si>
  <si>
    <t>flew</t>
  </si>
  <si>
    <t>efps</t>
  </si>
  <si>
    <t>fled</t>
  </si>
  <si>
    <t>packag</t>
  </si>
  <si>
    <t>solut</t>
  </si>
  <si>
    <t>interval</t>
  </si>
  <si>
    <t>eleven</t>
  </si>
  <si>
    <t>telfer</t>
  </si>
  <si>
    <t>ameritrust</t>
  </si>
  <si>
    <t>istanbul</t>
  </si>
  <si>
    <t>flared</t>
  </si>
  <si>
    <t>wound</t>
  </si>
  <si>
    <t>hirozumi</t>
  </si>
  <si>
    <t>chicken</t>
  </si>
  <si>
    <t>damper</t>
  </si>
  <si>
    <t>cobweb</t>
  </si>
  <si>
    <t>panamax</t>
  </si>
  <si>
    <t>stockpile</t>
  </si>
  <si>
    <t>dampen</t>
  </si>
  <si>
    <t>extern</t>
  </si>
  <si>
    <t>al-salim</t>
  </si>
  <si>
    <t>banner</t>
  </si>
  <si>
    <t>credit-starv</t>
  </si>
  <si>
    <t>powell</t>
  </si>
  <si>
    <t>hector</t>
  </si>
  <si>
    <t>intellectu</t>
  </si>
  <si>
    <t>fraternit</t>
  </si>
  <si>
    <t>lard</t>
  </si>
  <si>
    <t>restat</t>
  </si>
  <si>
    <t>undershot</t>
  </si>
  <si>
    <t>sometimes</t>
  </si>
  <si>
    <t>respects</t>
  </si>
  <si>
    <t>upcom</t>
  </si>
  <si>
    <t>tvx</t>
  </si>
  <si>
    <t>arroba</t>
  </si>
  <si>
    <t>simonsen</t>
  </si>
  <si>
    <t>participation</t>
  </si>
  <si>
    <t>phrase</t>
  </si>
  <si>
    <t>lash</t>
  </si>
  <si>
    <t>regularli</t>
  </si>
  <si>
    <t>flaw</t>
  </si>
  <si>
    <t>flax</t>
  </si>
  <si>
    <t>impati</t>
  </si>
  <si>
    <t>flat</t>
  </si>
  <si>
    <t>unchanged</t>
  </si>
  <si>
    <t>estblish</t>
  </si>
  <si>
    <t>flak</t>
  </si>
  <si>
    <t>flag</t>
  </si>
  <si>
    <t>airplan</t>
  </si>
  <si>
    <t>atpc</t>
  </si>
  <si>
    <t>tight-lip</t>
  </si>
  <si>
    <t>late</t>
  </si>
  <si>
    <t>eastern</t>
  </si>
  <si>
    <t>citizens</t>
  </si>
  <si>
    <t>jaap</t>
  </si>
  <si>
    <t>towson</t>
  </si>
  <si>
    <t>lawyer</t>
  </si>
  <si>
    <t>oneill</t>
  </si>
  <si>
    <t>tug</t>
  </si>
  <si>
    <t>trafalgar</t>
  </si>
  <si>
    <t>indonesian</t>
  </si>
  <si>
    <t>jack</t>
  </si>
  <si>
    <t>copper</t>
  </si>
  <si>
    <t>one-ounc</t>
  </si>
  <si>
    <t>end-februari</t>
  </si>
  <si>
    <t>alabama</t>
  </si>
  <si>
    <t>placat</t>
  </si>
  <si>
    <t>txp</t>
  </si>
  <si>
    <t>extent</t>
  </si>
  <si>
    <t>extens</t>
  </si>
  <si>
    <t>octoberdecember</t>
  </si>
  <si>
    <t>end-february</t>
  </si>
  <si>
    <t>impass</t>
  </si>
  <si>
    <t>pik-and-rol</t>
  </si>
  <si>
    <t>extend</t>
  </si>
  <si>
    <t>carrington</t>
  </si>
  <si>
    <t>human</t>
  </si>
  <si>
    <t>absorb</t>
  </si>
  <si>
    <t>sterivet</t>
  </si>
  <si>
    <t>featur</t>
  </si>
  <si>
    <t>genoves</t>
  </si>
  <si>
    <t>miracl</t>
  </si>
  <si>
    <t>summary</t>
  </si>
  <si>
    <t>anyth</t>
  </si>
  <si>
    <t>ncnb</t>
  </si>
  <si>
    <t>dave</t>
  </si>
  <si>
    <t>stablis</t>
  </si>
  <si>
    <t>urgency</t>
  </si>
  <si>
    <t>davi</t>
  </si>
  <si>
    <t>mid-november</t>
  </si>
  <si>
    <t>calmon</t>
  </si>
  <si>
    <t>option</t>
  </si>
  <si>
    <t>homeland</t>
  </si>
  <si>
    <t>macsharry</t>
  </si>
  <si>
    <t>tre</t>
  </si>
  <si>
    <t>trend</t>
  </si>
  <si>
    <t>simmond</t>
  </si>
  <si>
    <t>scotia</t>
  </si>
  <si>
    <t>devaluation</t>
  </si>
  <si>
    <t>over-product</t>
  </si>
  <si>
    <t>daub</t>
  </si>
  <si>
    <t>tri</t>
  </si>
  <si>
    <t>summari</t>
  </si>
  <si>
    <t>floor</t>
  </si>
  <si>
    <t>lobbying</t>
  </si>
  <si>
    <t>rasmussen</t>
  </si>
  <si>
    <t>recommendations</t>
  </si>
  <si>
    <t>try</t>
  </si>
  <si>
    <t>stauffer</t>
  </si>
  <si>
    <t>assumed</t>
  </si>
  <si>
    <t>shrewd</t>
  </si>
  <si>
    <t>labelling</t>
  </si>
  <si>
    <t>peru</t>
  </si>
  <si>
    <t>tse</t>
  </si>
  <si>
    <t>ncpa</t>
  </si>
  <si>
    <t>anti-ec</t>
  </si>
  <si>
    <t>date</t>
  </si>
  <si>
    <t>full-blown</t>
  </si>
  <si>
    <t>usprotection</t>
  </si>
  <si>
    <t>older</t>
  </si>
  <si>
    <t>innovator</t>
  </si>
  <si>
    <t>pieter</t>
  </si>
  <si>
    <t>inventori</t>
  </si>
  <si>
    <t>spiral</t>
  </si>
  <si>
    <t>interconnect</t>
  </si>
  <si>
    <t>replace</t>
  </si>
  <si>
    <t>slap</t>
  </si>
  <si>
    <t>showroom</t>
  </si>
  <si>
    <t>inventory</t>
  </si>
  <si>
    <t>laid</t>
  </si>
  <si>
    <t>mothercare</t>
  </si>
  <si>
    <t>balance-of-pay</t>
  </si>
  <si>
    <t>berlin</t>
  </si>
  <si>
    <t>criteria--increas</t>
  </si>
  <si>
    <t>respect</t>
  </si>
  <si>
    <t>itaqui</t>
  </si>
  <si>
    <t>attend</t>
  </si>
  <si>
    <t>centre</t>
  </si>
  <si>
    <t>lobbyist</t>
  </si>
  <si>
    <t>dart</t>
  </si>
  <si>
    <t>mirage</t>
  </si>
  <si>
    <t>inlet</t>
  </si>
  <si>
    <t>collapse</t>
  </si>
  <si>
    <t>entrepris</t>
  </si>
  <si>
    <t>width</t>
  </si>
  <si>
    <t>alternative</t>
  </si>
  <si>
    <t>month-</t>
  </si>
  <si>
    <t>lake</t>
  </si>
  <si>
    <t>architect</t>
  </si>
  <si>
    <t>gelco</t>
  </si>
  <si>
    <t>unpleasant</t>
  </si>
  <si>
    <t>attent</t>
  </si>
  <si>
    <t>peke</t>
  </si>
  <si>
    <t>vishai</t>
  </si>
  <si>
    <t>youssef</t>
  </si>
  <si>
    <t>bedel</t>
  </si>
  <si>
    <t>penteco</t>
  </si>
  <si>
    <t>toi</t>
  </si>
  <si>
    <t>parana:</t>
  </si>
  <si>
    <t>espinosa</t>
  </si>
  <si>
    <t>land</t>
  </si>
  <si>
    <t>lanc</t>
  </si>
  <si>
    <t>roaster</t>
  </si>
  <si>
    <t>lang</t>
  </si>
  <si>
    <t>lane</t>
  </si>
  <si>
    <t>miguel</t>
  </si>
  <si>
    <t>goldplatinum</t>
  </si>
  <si>
    <t>tow</t>
  </si>
  <si>
    <t>tom</t>
  </si>
  <si>
    <t>over-dramatised</t>
  </si>
  <si>
    <t>immingham</t>
  </si>
  <si>
    <t>roasted</t>
  </si>
  <si>
    <t>too</t>
  </si>
  <si>
    <t>penc</t>
  </si>
  <si>
    <t>foodstuffs</t>
  </si>
  <si>
    <t>pend</t>
  </si>
  <si>
    <t>top</t>
  </si>
  <si>
    <t>southeastern</t>
  </si>
  <si>
    <t>dant</t>
  </si>
  <si>
    <t>illusion</t>
  </si>
  <si>
    <t>lamb</t>
  </si>
  <si>
    <t>humid</t>
  </si>
  <si>
    <t>needed</t>
  </si>
  <si>
    <t>brookwood</t>
  </si>
  <si>
    <t>months</t>
  </si>
  <si>
    <t>flour</t>
  </si>
  <si>
    <t>sentenc</t>
  </si>
  <si>
    <t>rounnd</t>
  </si>
  <si>
    <t>slew</t>
  </si>
  <si>
    <t>twin-room</t>
  </si>
  <si>
    <t>interemdi</t>
  </si>
  <si>
    <t>flout</t>
  </si>
  <si>
    <t>shift</t>
  </si>
  <si>
    <t>regenc</t>
  </si>
  <si>
    <t>vehicl</t>
  </si>
  <si>
    <t>tie</t>
  </si>
  <si>
    <t>dana</t>
  </si>
  <si>
    <t>shine</t>
  </si>
  <si>
    <t>tin</t>
  </si>
  <si>
    <t>tip</t>
  </si>
  <si>
    <t>filled</t>
  </si>
  <si>
    <t>chancellor</t>
  </si>
  <si>
    <t>center</t>
  </si>
  <si>
    <t>regent</t>
  </si>
  <si>
    <t>slim</t>
  </si>
  <si>
    <t>vacant</t>
  </si>
  <si>
    <t>damp</t>
  </si>
  <si>
    <t>end-year</t>
  </si>
  <si>
    <t>thu</t>
  </si>
  <si>
    <t>purpos</t>
  </si>
  <si>
    <t>slid</t>
  </si>
  <si>
    <t>soluble</t>
  </si>
  <si>
    <t>bootl</t>
  </si>
  <si>
    <t>soyoil</t>
  </si>
  <si>
    <t>alert</t>
  </si>
  <si>
    <t>promptli</t>
  </si>
  <si>
    <t>recognis</t>
  </si>
  <si>
    <t>recognit</t>
  </si>
  <si>
    <t>flown</t>
  </si>
  <si>
    <t>clauses</t>
  </si>
  <si>
    <t>agricola</t>
  </si>
  <si>
    <t>concrete</t>
  </si>
  <si>
    <t>flows</t>
  </si>
  <si>
    <t>management-l</t>
  </si>
  <si>
    <t>canephora</t>
  </si>
  <si>
    <t>reserve</t>
  </si>
  <si>
    <t>trees</t>
  </si>
  <si>
    <t>boost</t>
  </si>
  <si>
    <t>adjusted</t>
  </si>
  <si>
    <t>impair</t>
  </si>
  <si>
    <t>might</t>
  </si>
  <si>
    <t>maison</t>
  </si>
  <si>
    <t>burbank</t>
  </si>
  <si>
    <t>somfa</t>
  </si>
  <si>
    <t>dale</t>
  </si>
  <si>
    <t>edelman</t>
  </si>
  <si>
    <t>rationalis</t>
  </si>
  <si>
    <t>shill</t>
  </si>
  <si>
    <t>reviewed</t>
  </si>
  <si>
    <t>ernst</t>
  </si>
  <si>
    <t>campaign</t>
  </si>
  <si>
    <t>aground</t>
  </si>
  <si>
    <t>vacanc</t>
  </si>
  <si>
    <t>reconven</t>
  </si>
  <si>
    <t>speaker</t>
  </si>
  <si>
    <t>slip</t>
  </si>
  <si>
    <t>klopfenstein</t>
  </si>
  <si>
    <t>spirit</t>
  </si>
  <si>
    <t>disburs</t>
  </si>
  <si>
    <t>cometra</t>
  </si>
  <si>
    <t>ten</t>
  </si>
  <si>
    <t>pay-back</t>
  </si>
  <si>
    <t>boliden</t>
  </si>
  <si>
    <t>meanwhile</t>
  </si>
  <si>
    <t>tei</t>
  </si>
  <si>
    <t>pete</t>
  </si>
  <si>
    <t>wenatchee</t>
  </si>
  <si>
    <t>pioneer</t>
  </si>
  <si>
    <t>champlin</t>
  </si>
  <si>
    <t>tel</t>
  </si>
  <si>
    <t>tea</t>
  </si>
  <si>
    <t>impact</t>
  </si>
  <si>
    <t>ted</t>
  </si>
  <si>
    <t>cannon</t>
  </si>
  <si>
    <t>plantations</t>
  </si>
  <si>
    <t>usher</t>
  </si>
  <si>
    <t>concepcion</t>
  </si>
  <si>
    <t>fragranc</t>
  </si>
  <si>
    <t>aa-plus</t>
  </si>
  <si>
    <t>distilleri</t>
  </si>
  <si>
    <t>lack</t>
  </si>
  <si>
    <t>tread</t>
  </si>
  <si>
    <t>peso</t>
  </si>
  <si>
    <t>non-fisc</t>
  </si>
  <si>
    <t>unrealist</t>
  </si>
  <si>
    <t>anyon</t>
  </si>
  <si>
    <t>pertamina</t>
  </si>
  <si>
    <t>default</t>
  </si>
  <si>
    <t>updat</t>
  </si>
  <si>
    <t>await</t>
  </si>
  <si>
    <t>pest</t>
  </si>
  <si>
    <t>goldston-morri</t>
  </si>
  <si>
    <t>tex</t>
  </si>
  <si>
    <t>compromisether</t>
  </si>
  <si>
    <t>treat</t>
  </si>
  <si>
    <t>unfairli</t>
  </si>
  <si>
    <t>tgp</t>
  </si>
  <si>
    <t>schedul</t>
  </si>
  <si>
    <t>energydril</t>
  </si>
  <si>
    <t>order</t>
  </si>
  <si>
    <t>recoup</t>
  </si>
  <si>
    <t>ships</t>
  </si>
  <si>
    <t>depleted</t>
  </si>
  <si>
    <t>phillip</t>
  </si>
  <si>
    <t>coppergold</t>
  </si>
  <si>
    <t>hydro-transmiss</t>
  </si>
  <si>
    <t>the</t>
  </si>
  <si>
    <t>nativ</t>
  </si>
  <si>
    <t>surcharge</t>
  </si>
  <si>
    <t>gasoline-rich</t>
  </si>
  <si>
    <t>ending</t>
  </si>
  <si>
    <t>thi</t>
  </si>
  <si>
    <t>bhpgm</t>
  </si>
  <si>
    <t>tgt</t>
  </si>
  <si>
    <t>greenock</t>
  </si>
  <si>
    <t>kirin</t>
  </si>
  <si>
    <t>julyjune</t>
  </si>
  <si>
    <t>plastic</t>
  </si>
  <si>
    <t>incurred</t>
  </si>
  <si>
    <t>imped</t>
  </si>
  <si>
    <t>adjourned</t>
  </si>
  <si>
    <t>month-long</t>
  </si>
  <si>
    <t>privately-held</t>
  </si>
  <si>
    <t>dynamit</t>
  </si>
  <si>
    <t>dissuad</t>
  </si>
  <si>
    <t>toppl</t>
  </si>
  <si>
    <t>toll</t>
  </si>
  <si>
    <t>ore-rich</t>
  </si>
  <si>
    <t>authorities</t>
  </si>
  <si>
    <t>troubles</t>
  </si>
  <si>
    <t>commtron</t>
  </si>
  <si>
    <t>forbid</t>
  </si>
  <si>
    <t>internationalis</t>
  </si>
  <si>
    <t>moral</t>
  </si>
  <si>
    <t>truck</t>
  </si>
  <si>
    <t>luther</t>
  </si>
  <si>
    <t>grei</t>
  </si>
  <si>
    <t>re-confirm</t>
  </si>
  <si>
    <t>lawmak</t>
  </si>
  <si>
    <t>benderli</t>
  </si>
  <si>
    <t>toma</t>
  </si>
  <si>
    <t>ghent</t>
  </si>
  <si>
    <t>tone</t>
  </si>
  <si>
    <t>deputi</t>
  </si>
  <si>
    <t>envoy</t>
  </si>
  <si>
    <t>illegal</t>
  </si>
  <si>
    <t>disequilibrium</t>
  </si>
  <si>
    <t>toni</t>
  </si>
  <si>
    <t>librari</t>
  </si>
  <si>
    <t>suffer</t>
  </si>
  <si>
    <t>icebreak</t>
  </si>
  <si>
    <t>feburari</t>
  </si>
  <si>
    <t>envoi</t>
  </si>
  <si>
    <t>groov</t>
  </si>
  <si>
    <t>influenc</t>
  </si>
  <si>
    <t>advice</t>
  </si>
  <si>
    <t>rexi</t>
  </si>
  <si>
    <t>resources</t>
  </si>
  <si>
    <t>in-stor</t>
  </si>
  <si>
    <t>tool</t>
  </si>
  <si>
    <t>exception</t>
  </si>
  <si>
    <t>took</t>
  </si>
  <si>
    <t>narrowly-defin</t>
  </si>
  <si>
    <t>goedf</t>
  </si>
  <si>
    <t>durenberger</t>
  </si>
  <si>
    <t>policies</t>
  </si>
  <si>
    <t>lankan</t>
  </si>
  <si>
    <t>priority</t>
  </si>
  <si>
    <t>moratorium</t>
  </si>
  <si>
    <t>motion</t>
  </si>
  <si>
    <t>tons</t>
  </si>
  <si>
    <t>cantarel</t>
  </si>
  <si>
    <t>prioriti</t>
  </si>
  <si>
    <t>station</t>
  </si>
  <si>
    <t>narrowing</t>
  </si>
  <si>
    <t>nonrecur</t>
  </si>
  <si>
    <t>criticism</t>
  </si>
  <si>
    <t>odilon</t>
  </si>
  <si>
    <t>truer</t>
  </si>
  <si>
    <t>spar-casse-bank</t>
  </si>
  <si>
    <t>involved</t>
  </si>
  <si>
    <t>unsmooth</t>
  </si>
  <si>
    <t>treasury</t>
  </si>
  <si>
    <t>aerospac</t>
  </si>
  <si>
    <t>connect</t>
  </si>
  <si>
    <t>coasts</t>
  </si>
  <si>
    <t>disturb</t>
  </si>
  <si>
    <t>barter</t>
  </si>
  <si>
    <t>bahian</t>
  </si>
  <si>
    <t>asa-back</t>
  </si>
  <si>
    <t>andrea</t>
  </si>
  <si>
    <t>non-financi</t>
  </si>
  <si>
    <t>gram</t>
  </si>
  <si>
    <t>glycol</t>
  </si>
  <si>
    <t>peasant</t>
  </si>
  <si>
    <t>axis</t>
  </si>
  <si>
    <t>andrew</t>
  </si>
  <si>
    <t>nakasones</t>
  </si>
  <si>
    <t>icgsl</t>
  </si>
  <si>
    <t>torn</t>
  </si>
  <si>
    <t>sunter</t>
  </si>
  <si>
    <t>academ</t>
  </si>
  <si>
    <t>headlin</t>
  </si>
  <si>
    <t>gafta</t>
  </si>
  <si>
    <t>cycl</t>
  </si>
  <si>
    <t>liability</t>
  </si>
  <si>
    <t>pyongyang</t>
  </si>
  <si>
    <t>tock</t>
  </si>
  <si>
    <t>bonds</t>
  </si>
  <si>
    <t>health</t>
  </si>
  <si>
    <t>branco</t>
  </si>
  <si>
    <t>envis</t>
  </si>
  <si>
    <t>branch</t>
  </si>
  <si>
    <t>upon</t>
  </si>
  <si>
    <t>turmoil</t>
  </si>
  <si>
    <t>suffoc</t>
  </si>
  <si>
    <t>liqudity</t>
  </si>
  <si>
    <t>junejuli</t>
  </si>
  <si>
    <t>abdul</t>
  </si>
  <si>
    <t>sugar-contain</t>
  </si>
  <si>
    <t>prspect</t>
  </si>
  <si>
    <t>decision</t>
  </si>
  <si>
    <t>resurrect</t>
  </si>
  <si>
    <t>nastro</t>
  </si>
  <si>
    <t>sohio</t>
  </si>
  <si>
    <t>marchmai</t>
  </si>
  <si>
    <t>penalti</t>
  </si>
  <si>
    <t>payment-in-kind</t>
  </si>
  <si>
    <t>lemper</t>
  </si>
  <si>
    <t>freed</t>
  </si>
  <si>
    <t>shortages</t>
  </si>
  <si>
    <t>truli</t>
  </si>
  <si>
    <t>jamaica</t>
  </si>
  <si>
    <t>freez</t>
  </si>
  <si>
    <t>amadeu</t>
  </si>
  <si>
    <t>petricioli</t>
  </si>
  <si>
    <t>freer</t>
  </si>
  <si>
    <t>year-to-d</t>
  </si>
  <si>
    <t>anita</t>
  </si>
  <si>
    <t>chien-kuo</t>
  </si>
  <si>
    <t>hand-held</t>
  </si>
  <si>
    <t>housebuilding</t>
  </si>
  <si>
    <t>togo</t>
  </si>
  <si>
    <t>cargil</t>
  </si>
  <si>
    <t>swiftli</t>
  </si>
  <si>
    <t>stated:</t>
  </si>
  <si>
    <t>philosophi</t>
  </si>
  <si>
    <t>teapa</t>
  </si>
  <si>
    <t>underwrit</t>
  </si>
  <si>
    <t>unsuccess</t>
  </si>
  <si>
    <t>grip</t>
  </si>
  <si>
    <t>disease</t>
  </si>
  <si>
    <t>mntl</t>
  </si>
  <si>
    <t>sight</t>
  </si>
  <si>
    <t>carcas</t>
  </si>
  <si>
    <t>minesdm</t>
  </si>
  <si>
    <t>gingerich</t>
  </si>
  <si>
    <t>upside</t>
  </si>
  <si>
    <t>rfen</t>
  </si>
  <si>
    <t>hearten</t>
  </si>
  <si>
    <t>nspa</t>
  </si>
  <si>
    <t>cornerston</t>
  </si>
  <si>
    <t>paradise</t>
  </si>
  <si>
    <t>regrett</t>
  </si>
  <si>
    <t>palmkernel</t>
  </si>
  <si>
    <t>inter-american</t>
  </si>
  <si>
    <t>raytheon</t>
  </si>
  <si>
    <t>peaks</t>
  </si>
  <si>
    <t>flop</t>
  </si>
  <si>
    <t>mercado</t>
  </si>
  <si>
    <t>deriv</t>
  </si>
  <si>
    <t>maintain</t>
  </si>
  <si>
    <t>abolit</t>
  </si>
  <si>
    <t>kertosastro</t>
  </si>
  <si>
    <t>movements</t>
  </si>
  <si>
    <t>worldwide</t>
  </si>
  <si>
    <t>mmtc</t>
  </si>
  <si>
    <t>libr</t>
  </si>
  <si>
    <t>imput</t>
  </si>
  <si>
    <t>saying:</t>
  </si>
  <si>
    <t>shanxi</t>
  </si>
  <si>
    <t>nikkeiren</t>
  </si>
  <si>
    <t>saddl</t>
  </si>
  <si>
    <t>quesstim</t>
  </si>
  <si>
    <t>deadline</t>
  </si>
  <si>
    <t>conoco</t>
  </si>
  <si>
    <t>co-product</t>
  </si>
  <si>
    <t>yearsa</t>
  </si>
  <si>
    <t>lieu</t>
  </si>
  <si>
    <t>biases</t>
  </si>
  <si>
    <t>submachinegun</t>
  </si>
  <si>
    <t>altongranit</t>
  </si>
  <si>
    <t>develle</t>
  </si>
  <si>
    <t>day-to-dai</t>
  </si>
  <si>
    <t>significant</t>
  </si>
  <si>
    <t>piedmont</t>
  </si>
  <si>
    <t>sigma</t>
  </si>
  <si>
    <t>worked</t>
  </si>
  <si>
    <t>milliyet</t>
  </si>
  <si>
    <t>counter-product</t>
  </si>
  <si>
    <t>technic</t>
  </si>
  <si>
    <t>trust</t>
  </si>
  <si>
    <t>exactli</t>
  </si>
  <si>
    <t>about-face</t>
  </si>
  <si>
    <t>subsidies</t>
  </si>
  <si>
    <t>vermont</t>
  </si>
  <si>
    <t>hiltzheim</t>
  </si>
  <si>
    <t>sun-yong</t>
  </si>
  <si>
    <t>sepember</t>
  </si>
  <si>
    <t>upsw</t>
  </si>
  <si>
    <t>live-bird</t>
  </si>
  <si>
    <t>included:</t>
  </si>
  <si>
    <t>decades</t>
  </si>
  <si>
    <t>statistician</t>
  </si>
  <si>
    <t>wincenti</t>
  </si>
  <si>
    <t>nsdn</t>
  </si>
  <si>
    <t>friction</t>
  </si>
  <si>
    <t>tourism</t>
  </si>
  <si>
    <t>intensifi</t>
  </si>
  <si>
    <t>tourist</t>
  </si>
  <si>
    <t>crutch</t>
  </si>
  <si>
    <t>early</t>
  </si>
  <si>
    <t>conneri</t>
  </si>
  <si>
    <t>attempt</t>
  </si>
  <si>
    <t>spares</t>
  </si>
  <si>
    <t>gallon</t>
  </si>
  <si>
    <t>dollarmark</t>
  </si>
  <si>
    <t>carbid</t>
  </si>
  <si>
    <t>transatlant</t>
  </si>
  <si>
    <t>indirect</t>
  </si>
  <si>
    <t>performance</t>
  </si>
  <si>
    <t>rajan</t>
  </si>
  <si>
    <t>delivered</t>
  </si>
  <si>
    <t>ring-fre</t>
  </si>
  <si>
    <t>departur</t>
  </si>
  <si>
    <t>sever</t>
  </si>
  <si>
    <t>seven</t>
  </si>
  <si>
    <t>high-risk</t>
  </si>
  <si>
    <t>disdain</t>
  </si>
  <si>
    <t>suscept</t>
  </si>
  <si>
    <t>perman</t>
  </si>
  <si>
    <t>headquart</t>
  </si>
  <si>
    <t>californian</t>
  </si>
  <si>
    <t>reform</t>
  </si>
  <si>
    <t>carbon</t>
  </si>
  <si>
    <t>impli</t>
  </si>
  <si>
    <t>blanca</t>
  </si>
  <si>
    <t>pointborg-warn</t>
  </si>
  <si>
    <t>monthli</t>
  </si>
  <si>
    <t>grove</t>
  </si>
  <si>
    <t>topic</t>
  </si>
  <si>
    <t>madigan</t>
  </si>
  <si>
    <t>reimposit</t>
  </si>
  <si>
    <t>like</t>
  </si>
  <si>
    <t>grain-grow</t>
  </si>
  <si>
    <t>consecut</t>
  </si>
  <si>
    <t>grown</t>
  </si>
  <si>
    <t>french-own</t>
  </si>
  <si>
    <t>richco</t>
  </si>
  <si>
    <t>states:</t>
  </si>
  <si>
    <t>plocek</t>
  </si>
  <si>
    <t>madrid</t>
  </si>
  <si>
    <t>effot</t>
  </si>
  <si>
    <t>spice</t>
  </si>
  <si>
    <t>link</t>
  </si>
  <si>
    <t>grows</t>
  </si>
  <si>
    <t>therefor</t>
  </si>
  <si>
    <t>coppernickl</t>
  </si>
  <si>
    <t>words</t>
  </si>
  <si>
    <t>constantli</t>
  </si>
  <si>
    <t>yearli</t>
  </si>
  <si>
    <t>write-offs</t>
  </si>
  <si>
    <t>encroach</t>
  </si>
  <si>
    <t>strevig</t>
  </si>
  <si>
    <t>antibiotic</t>
  </si>
  <si>
    <t>donations</t>
  </si>
  <si>
    <t>lima</t>
  </si>
  <si>
    <t>inventories</t>
  </si>
  <si>
    <t>seneca</t>
  </si>
  <si>
    <t>gholamreza</t>
  </si>
  <si>
    <t>tour</t>
  </si>
  <si>
    <t>necessarili</t>
  </si>
  <si>
    <t>horror</t>
  </si>
  <si>
    <t>hwta</t>
  </si>
  <si>
    <t>buenaventura</t>
  </si>
  <si>
    <t>aegean</t>
  </si>
  <si>
    <t>function</t>
  </si>
  <si>
    <t>anchor</t>
  </si>
  <si>
    <t>budge</t>
  </si>
  <si>
    <t>robert</t>
  </si>
  <si>
    <t>viermetz</t>
  </si>
  <si>
    <t>expenditures</t>
  </si>
  <si>
    <t>previouli</t>
  </si>
  <si>
    <t>soften</t>
  </si>
  <si>
    <t>softer</t>
  </si>
  <si>
    <t>lift</t>
  </si>
  <si>
    <t>possbil</t>
  </si>
  <si>
    <t>pasturage</t>
  </si>
  <si>
    <t>town</t>
  </si>
  <si>
    <t>novembermay</t>
  </si>
  <si>
    <t>metallurg</t>
  </si>
  <si>
    <t>reimpos</t>
  </si>
  <si>
    <t>anti-us</t>
  </si>
  <si>
    <t>enterra</t>
  </si>
  <si>
    <t>drilling</t>
  </si>
  <si>
    <t>recalcul</t>
  </si>
  <si>
    <t>sixteen</t>
  </si>
  <si>
    <t>bancshar</t>
  </si>
  <si>
    <t>octoberapril</t>
  </si>
  <si>
    <t>impos</t>
  </si>
  <si>
    <t>pre-regist</t>
  </si>
  <si>
    <t>ozal</t>
  </si>
  <si>
    <t>inconceiv</t>
  </si>
  <si>
    <t>freedom</t>
  </si>
  <si>
    <t>harmonis</t>
  </si>
  <si>
    <t>collid</t>
  </si>
  <si>
    <t>overturn</t>
  </si>
  <si>
    <t>located</t>
  </si>
  <si>
    <t>westmin</t>
  </si>
  <si>
    <t>a-h</t>
  </si>
  <si>
    <t>antwerp</t>
  </si>
  <si>
    <t>effici</t>
  </si>
  <si>
    <t>non-soybean</t>
  </si>
  <si>
    <t>connot</t>
  </si>
  <si>
    <t>bankruptci</t>
  </si>
  <si>
    <t>companies</t>
  </si>
  <si>
    <t>digit</t>
  </si>
  <si>
    <t>two-tier</t>
  </si>
  <si>
    <t>cities</t>
  </si>
  <si>
    <t>bankruptcy</t>
  </si>
  <si>
    <t>digim</t>
  </si>
  <si>
    <t>explain</t>
  </si>
  <si>
    <t>scaled-down</t>
  </si>
  <si>
    <t>acquisitions</t>
  </si>
  <si>
    <t>materialis</t>
  </si>
  <si>
    <t>finanziaria</t>
  </si>
  <si>
    <t>ocean</t>
  </si>
  <si>
    <t>transpar</t>
  </si>
  <si>
    <t>hwwa</t>
  </si>
  <si>
    <t>minneapolis</t>
  </si>
  <si>
    <t>pierson</t>
  </si>
  <si>
    <t>departn</t>
  </si>
  <si>
    <t>shortage</t>
  </si>
  <si>
    <t>nederland</t>
  </si>
  <si>
    <t>announcement</t>
  </si>
  <si>
    <t>postponed</t>
  </si>
  <si>
    <t>nation-wid</t>
  </si>
  <si>
    <t>sympath</t>
  </si>
  <si>
    <t>endeavor</t>
  </si>
  <si>
    <t>sunset</t>
  </si>
  <si>
    <t>hedging</t>
  </si>
  <si>
    <t>non-product</t>
  </si>
  <si>
    <t>stupid</t>
  </si>
  <si>
    <t>impossible</t>
  </si>
  <si>
    <t>refiner-own</t>
  </si>
  <si>
    <t>rockwel</t>
  </si>
  <si>
    <t>victoria</t>
  </si>
  <si>
    <t>peanuts</t>
  </si>
  <si>
    <t>subdued</t>
  </si>
  <si>
    <t>agent</t>
  </si>
  <si>
    <t>fhlbb</t>
  </si>
  <si>
    <t>tooth</t>
  </si>
  <si>
    <t>uranium</t>
  </si>
  <si>
    <t>comanav</t>
  </si>
  <si>
    <t>last-ditch</t>
  </si>
  <si>
    <t>johannesburg</t>
  </si>
  <si>
    <t>tonnages</t>
  </si>
  <si>
    <t>al-shaheen</t>
  </si>
  <si>
    <t>nakamura</t>
  </si>
  <si>
    <t>quito</t>
  </si>
  <si>
    <t>soweto</t>
  </si>
  <si>
    <t>moisture-deplet</t>
  </si>
  <si>
    <t>branford</t>
  </si>
  <si>
    <t>diminish</t>
  </si>
  <si>
    <t>cash-settl</t>
  </si>
  <si>
    <t>maringa</t>
  </si>
  <si>
    <t>rowena</t>
  </si>
  <si>
    <t>william</t>
  </si>
  <si>
    <t>concert</t>
  </si>
  <si>
    <t>stations</t>
  </si>
  <si>
    <t>concern</t>
  </si>
  <si>
    <t>marines</t>
  </si>
  <si>
    <t>score</t>
  </si>
  <si>
    <t>persist</t>
  </si>
  <si>
    <t>gazett</t>
  </si>
  <si>
    <t>signatori</t>
  </si>
  <si>
    <t>birds</t>
  </si>
  <si>
    <t>free-for-al</t>
  </si>
  <si>
    <t>curtailed</t>
  </si>
  <si>
    <t>skinner</t>
  </si>
  <si>
    <t>weekend</t>
  </si>
  <si>
    <t>worth</t>
  </si>
  <si>
    <t>prague</t>
  </si>
  <si>
    <t>re-ent</t>
  </si>
  <si>
    <t>goldsilv</t>
  </si>
  <si>
    <t>unavailable</t>
  </si>
  <si>
    <t>market-driven</t>
  </si>
  <si>
    <t>subscrib</t>
  </si>
  <si>
    <t>remov</t>
  </si>
  <si>
    <t>bernardo</t>
  </si>
  <si>
    <t>squabbl</t>
  </si>
  <si>
    <t>malawi</t>
  </si>
  <si>
    <t>wagons</t>
  </si>
  <si>
    <t>commut</t>
  </si>
  <si>
    <t>portug</t>
  </si>
  <si>
    <t>semiconductors</t>
  </si>
  <si>
    <t>cutback</t>
  </si>
  <si>
    <t>whampoa</t>
  </si>
  <si>
    <t>villanueva</t>
  </si>
  <si>
    <t>agenc</t>
  </si>
  <si>
    <t>scott</t>
  </si>
  <si>
    <t>angola</t>
  </si>
  <si>
    <t>infrastructur</t>
  </si>
  <si>
    <t>hammer</t>
  </si>
  <si>
    <t>applic</t>
  </si>
  <si>
    <t>favourit</t>
  </si>
  <si>
    <t>polar</t>
  </si>
  <si>
    <t>concess</t>
  </si>
  <si>
    <t>pre-publ</t>
  </si>
  <si>
    <t>non-resid</t>
  </si>
  <si>
    <t>replacement</t>
  </si>
  <si>
    <t>cause</t>
  </si>
  <si>
    <t>belstead</t>
  </si>
  <si>
    <t>permit</t>
  </si>
  <si>
    <t>scenerio</t>
  </si>
  <si>
    <t>saidth</t>
  </si>
  <si>
    <t>baltnor</t>
  </si>
  <si>
    <t>first-ev</t>
  </si>
  <si>
    <t>erratic</t>
  </si>
  <si>
    <t>shipping</t>
  </si>
  <si>
    <t>parish</t>
  </si>
  <si>
    <t>sets</t>
  </si>
  <si>
    <t>sett</t>
  </si>
  <si>
    <t>gsm-</t>
  </si>
  <si>
    <t>colleg</t>
  </si>
  <si>
    <t>shanghai</t>
  </si>
  <si>
    <t>circumst</t>
  </si>
  <si>
    <t>essentials</t>
  </si>
  <si>
    <t>intersect</t>
  </si>
  <si>
    <t>release</t>
  </si>
  <si>
    <t>preussag</t>
  </si>
  <si>
    <t>slaughterhous</t>
  </si>
  <si>
    <t>mining</t>
  </si>
  <si>
    <t>concept</t>
  </si>
  <si>
    <t>awai</t>
  </si>
  <si>
    <t>scope</t>
  </si>
  <si>
    <t>seri</t>
  </si>
  <si>
    <t>subpoenaed</t>
  </si>
  <si>
    <t>rounding</t>
  </si>
  <si>
    <t>lebegu</t>
  </si>
  <si>
    <t>worri</t>
  </si>
  <si>
    <t>suffered</t>
  </si>
  <si>
    <t>considerations</t>
  </si>
  <si>
    <t>habibi</t>
  </si>
  <si>
    <t>read</t>
  </si>
  <si>
    <t>serv</t>
  </si>
  <si>
    <t>apples</t>
  </si>
  <si>
    <t>rehabilitation</t>
  </si>
  <si>
    <t>worst</t>
  </si>
  <si>
    <t>merit</t>
  </si>
  <si>
    <t>away</t>
  </si>
  <si>
    <t>pariti</t>
  </si>
  <si>
    <t>arbitr</t>
  </si>
  <si>
    <t>awar</t>
  </si>
  <si>
    <t>re-build</t>
  </si>
  <si>
    <t>desin</t>
  </si>
  <si>
    <t>conceiv</t>
  </si>
  <si>
    <t>received</t>
  </si>
  <si>
    <t>desir</t>
  </si>
  <si>
    <t>caraca</t>
  </si>
  <si>
    <t>akzo-dupont</t>
  </si>
  <si>
    <t>super-comput</t>
  </si>
  <si>
    <t>debtors</t>
  </si>
  <si>
    <t>petrolifero</t>
  </si>
  <si>
    <t>ferries</t>
  </si>
  <si>
    <t>jumardi</t>
  </si>
  <si>
    <t>hyundai</t>
  </si>
  <si>
    <t>happen</t>
  </si>
  <si>
    <t>regi</t>
  </si>
  <si>
    <t>budapest</t>
  </si>
  <si>
    <t>wellhead</t>
  </si>
  <si>
    <t>rego</t>
  </si>
  <si>
    <t>fellow</t>
  </si>
  <si>
    <t>bnpppa</t>
  </si>
  <si>
    <t>reimburs</t>
  </si>
  <si>
    <t>duty-free</t>
  </si>
  <si>
    <t>harris</t>
  </si>
  <si>
    <t>worlds</t>
  </si>
  <si>
    <t>estimate</t>
  </si>
  <si>
    <t>viceroi</t>
  </si>
  <si>
    <t>non-automot</t>
  </si>
  <si>
    <t>disincent</t>
  </si>
  <si>
    <t>tarrif</t>
  </si>
  <si>
    <t>direct</t>
  </si>
  <si>
    <t>reed</t>
  </si>
  <si>
    <t>assum</t>
  </si>
  <si>
    <t>assur</t>
  </si>
  <si>
    <t>reef</t>
  </si>
  <si>
    <t>later</t>
  </si>
  <si>
    <t>vegetables</t>
  </si>
  <si>
    <t>temporaoearli</t>
  </si>
  <si>
    <t>germantown</t>
  </si>
  <si>
    <t>grtb</t>
  </si>
  <si>
    <t>clamp</t>
  </si>
  <si>
    <t>falls</t>
  </si>
  <si>
    <t>monsanto</t>
  </si>
  <si>
    <t>decrease</t>
  </si>
  <si>
    <t>variable</t>
  </si>
  <si>
    <t>clair</t>
  </si>
  <si>
    <t>tertiari</t>
  </si>
  <si>
    <t>salaam</t>
  </si>
  <si>
    <t>visnew</t>
  </si>
  <si>
    <t>torrenti</t>
  </si>
  <si>
    <t>worlkd</t>
  </si>
  <si>
    <t>abrupt</t>
  </si>
  <si>
    <t>reli</t>
  </si>
  <si>
    <t>drought</t>
  </si>
  <si>
    <t>commit</t>
  </si>
  <si>
    <t>instance</t>
  </si>
  <si>
    <t>aberr</t>
  </si>
  <si>
    <t>household</t>
  </si>
  <si>
    <t>associates</t>
  </si>
  <si>
    <t>untrue</t>
  </si>
  <si>
    <t>willing</t>
  </si>
  <si>
    <t>pearl</t>
  </si>
  <si>
    <t>commisss</t>
  </si>
  <si>
    <t>jerri</t>
  </si>
  <si>
    <t>comissaria</t>
  </si>
  <si>
    <t>reuterauthor</t>
  </si>
  <si>
    <t>crossing</t>
  </si>
  <si>
    <t>widepread</t>
  </si>
  <si>
    <t>right-w</t>
  </si>
  <si>
    <t>nbham</t>
  </si>
  <si>
    <t>werent</t>
  </si>
  <si>
    <t>teberebie</t>
  </si>
  <si>
    <t>beaumont</t>
  </si>
  <si>
    <t>renov</t>
  </si>
  <si>
    <t>circles</t>
  </si>
  <si>
    <t>complete</t>
  </si>
  <si>
    <t>stamford</t>
  </si>
  <si>
    <t>compensatori</t>
  </si>
  <si>
    <t>outstanding</t>
  </si>
  <si>
    <t>rapesunflowerse</t>
  </si>
  <si>
    <t>rein</t>
  </si>
  <si>
    <t>ominous</t>
  </si>
  <si>
    <t>recovery</t>
  </si>
  <si>
    <t>scrambl</t>
  </si>
  <si>
    <t>servici</t>
  </si>
  <si>
    <t>reid</t>
  </si>
  <si>
    <t>service</t>
  </si>
  <si>
    <t>claim</t>
  </si>
  <si>
    <t>communci</t>
  </si>
  <si>
    <t>tappmeyer</t>
  </si>
  <si>
    <t>recoveri</t>
  </si>
  <si>
    <t>incomplet</t>
  </si>
  <si>
    <t>cyru</t>
  </si>
  <si>
    <t>renam</t>
  </si>
  <si>
    <t>short-cov</t>
  </si>
  <si>
    <t>corrupt</t>
  </si>
  <si>
    <t>jerom</t>
  </si>
  <si>
    <t>repo</t>
  </si>
  <si>
    <t>preclud</t>
  </si>
  <si>
    <t>soybeancorn</t>
  </si>
  <si>
    <t>coars</t>
  </si>
  <si>
    <t>octoberseptember</t>
  </si>
  <si>
    <t>prevent</t>
  </si>
  <si>
    <t>kotowski</t>
  </si>
  <si>
    <t>wereng</t>
  </si>
  <si>
    <t>proce</t>
  </si>
  <si>
    <t>groundnutse</t>
  </si>
  <si>
    <t>language</t>
  </si>
  <si>
    <t>mascot</t>
  </si>
  <si>
    <t>long-term</t>
  </si>
  <si>
    <t>falconbridg</t>
  </si>
  <si>
    <t>unwil</t>
  </si>
  <si>
    <t>rene</t>
  </si>
  <si>
    <t>probe</t>
  </si>
  <si>
    <t>contractu</t>
  </si>
  <si>
    <t>rent</t>
  </si>
  <si>
    <t>contracts</t>
  </si>
  <si>
    <t>kawst</t>
  </si>
  <si>
    <t>oil-bear</t>
  </si>
  <si>
    <t>germin</t>
  </si>
  <si>
    <t>gravity-bas</t>
  </si>
  <si>
    <t>claus</t>
  </si>
  <si>
    <t>lockout</t>
  </si>
  <si>
    <t>barros</t>
  </si>
  <si>
    <t>reneg</t>
  </si>
  <si>
    <t>appendix</t>
  </si>
  <si>
    <t>summit</t>
  </si>
  <si>
    <t>directors</t>
  </si>
  <si>
    <t>seeker</t>
  </si>
  <si>
    <t>clark</t>
  </si>
  <si>
    <t>renew</t>
  </si>
  <si>
    <t>vinegrow</t>
  </si>
  <si>
    <t>malaba</t>
  </si>
  <si>
    <t>archibold</t>
  </si>
  <si>
    <t>prawiro</t>
  </si>
  <si>
    <t>plambeck</t>
  </si>
  <si>
    <t>sugarcan</t>
  </si>
  <si>
    <t>predomin</t>
  </si>
  <si>
    <t>october-septemb</t>
  </si>
  <si>
    <t>class</t>
  </si>
  <si>
    <t>idled</t>
  </si>
  <si>
    <t>northern</t>
  </si>
  <si>
    <t>ambassador</t>
  </si>
  <si>
    <t>unravel</t>
  </si>
  <si>
    <t>rest</t>
  </si>
  <si>
    <t>ress</t>
  </si>
  <si>
    <t>clash</t>
  </si>
  <si>
    <t>d-tex</t>
  </si>
  <si>
    <t>constitut</t>
  </si>
  <si>
    <t>behaviour</t>
  </si>
  <si>
    <t>outweigh</t>
  </si>
  <si>
    <t>edouard</t>
  </si>
  <si>
    <t>ceremoni</t>
  </si>
  <si>
    <t>felix</t>
  </si>
  <si>
    <t>boltz</t>
  </si>
  <si>
    <t>coalition</t>
  </si>
  <si>
    <t>entri</t>
  </si>
  <si>
    <t>fluegel</t>
  </si>
  <si>
    <t>avon</t>
  </si>
  <si>
    <t>naira</t>
  </si>
  <si>
    <t>fellner</t>
  </si>
  <si>
    <t>bronwyn</t>
  </si>
  <si>
    <t>latin</t>
  </si>
  <si>
    <t>president-elect</t>
  </si>
  <si>
    <t>alejandro</t>
  </si>
  <si>
    <t>venezulean</t>
  </si>
  <si>
    <t>moisture</t>
  </si>
  <si>
    <t>lesher</t>
  </si>
  <si>
    <t>cottonse</t>
  </si>
  <si>
    <t>gantri</t>
  </si>
  <si>
    <t>seaway</t>
  </si>
  <si>
    <t>judgement</t>
  </si>
  <si>
    <t>constanza</t>
  </si>
  <si>
    <t>syria</t>
  </si>
  <si>
    <t>accid</t>
  </si>
  <si>
    <t>liquids</t>
  </si>
  <si>
    <t>matured</t>
  </si>
  <si>
    <t>overcast</t>
  </si>
  <si>
    <t>yamoussoukro</t>
  </si>
  <si>
    <t>entic</t>
  </si>
  <si>
    <t>monteil</t>
  </si>
  <si>
    <t>bit</t>
  </si>
  <si>
    <t>sick</t>
  </si>
  <si>
    <t>bin</t>
  </si>
  <si>
    <t>big</t>
  </si>
  <si>
    <t>nebraska</t>
  </si>
  <si>
    <t>manoeuvr</t>
  </si>
  <si>
    <t>entir</t>
  </si>
  <si>
    <t>installed</t>
  </si>
  <si>
    <t>nineti</t>
  </si>
  <si>
    <t>strongli</t>
  </si>
  <si>
    <t>lusinchi</t>
  </si>
  <si>
    <t>aprilmay</t>
  </si>
  <si>
    <t>concerned</t>
  </si>
  <si>
    <t>side</t>
  </si>
  <si>
    <t>bhutan</t>
  </si>
  <si>
    <t>sidi</t>
  </si>
  <si>
    <t>aprilmai</t>
  </si>
  <si>
    <t>softwar</t>
  </si>
  <si>
    <t>entrench</t>
  </si>
  <si>
    <t>salari</t>
  </si>
  <si>
    <t>drown</t>
  </si>
  <si>
    <t>bottleneck</t>
  </si>
  <si>
    <t>sieg</t>
  </si>
  <si>
    <t>liquifi</t>
  </si>
  <si>
    <t>bkn</t>
  </si>
  <si>
    <t>illus</t>
  </si>
  <si>
    <t>bob</t>
  </si>
  <si>
    <t>deregulation</t>
  </si>
  <si>
    <t>siew</t>
  </si>
  <si>
    <t>boi</t>
  </si>
  <si>
    <t>mediocr</t>
  </si>
  <si>
    <t>boe</t>
  </si>
  <si>
    <t>helsinki</t>
  </si>
  <si>
    <t>inevit</t>
  </si>
  <si>
    <t>war-batt</t>
  </si>
  <si>
    <t>perspective</t>
  </si>
  <si>
    <t>planes</t>
  </si>
  <si>
    <t>dynam</t>
  </si>
  <si>
    <t>mdnew</t>
  </si>
  <si>
    <t>mcminimi</t>
  </si>
  <si>
    <t>crack</t>
  </si>
  <si>
    <t>georgia</t>
  </si>
  <si>
    <t>bni</t>
  </si>
  <si>
    <t>rivers</t>
  </si>
  <si>
    <t>sign</t>
  </si>
  <si>
    <t>forex</t>
  </si>
  <si>
    <t>hussein</t>
  </si>
  <si>
    <t>mcminimy</t>
  </si>
  <si>
    <t>dlrs--</t>
  </si>
  <si>
    <t>serving</t>
  </si>
  <si>
    <t>clement</t>
  </si>
  <si>
    <t>messi</t>
  </si>
  <si>
    <t>obtained</t>
  </si>
  <si>
    <t>carlson</t>
  </si>
  <si>
    <t>measure</t>
  </si>
  <si>
    <t>near-term</t>
  </si>
  <si>
    <t>degasifici</t>
  </si>
  <si>
    <t>expatri</t>
  </si>
  <si>
    <t>eight-memb</t>
  </si>
  <si>
    <t>previously-announc</t>
  </si>
  <si>
    <t>statements</t>
  </si>
  <si>
    <t>built-in</t>
  </si>
  <si>
    <t>anti-canc</t>
  </si>
  <si>
    <t>exaia</t>
  </si>
  <si>
    <t>reinosa</t>
  </si>
  <si>
    <t>annuiti</t>
  </si>
  <si>
    <t>facilities</t>
  </si>
  <si>
    <t>thomson</t>
  </si>
  <si>
    <t>tonne</t>
  </si>
  <si>
    <t>echlin</t>
  </si>
  <si>
    <t>compromised</t>
  </si>
  <si>
    <t>dissatisfact</t>
  </si>
  <si>
    <t>bpl</t>
  </si>
  <si>
    <t>makumbi</t>
  </si>
  <si>
    <t>aziz</t>
  </si>
  <si>
    <t>bor</t>
  </si>
  <si>
    <t>nuclear</t>
  </si>
  <si>
    <t>merchandis</t>
  </si>
  <si>
    <t>box</t>
  </si>
  <si>
    <t>bow</t>
  </si>
  <si>
    <t>sneak</t>
  </si>
  <si>
    <t>fructos</t>
  </si>
  <si>
    <t>bbl</t>
  </si>
  <si>
    <t>tomato</t>
  </si>
  <si>
    <t>refined</t>
  </si>
  <si>
    <t>fledgl</t>
  </si>
  <si>
    <t>bbb</t>
  </si>
  <si>
    <t>belgian</t>
  </si>
  <si>
    <t>bbc</t>
  </si>
  <si>
    <t>minnesota</t>
  </si>
  <si>
    <t>overhead</t>
  </si>
  <si>
    <t>keng</t>
  </si>
  <si>
    <t>verifi</t>
  </si>
  <si>
    <t>desperate</t>
  </si>
  <si>
    <t>competititv</t>
  </si>
  <si>
    <t>raider</t>
  </si>
  <si>
    <t>disastr</t>
  </si>
  <si>
    <t>final</t>
  </si>
  <si>
    <t>ban</t>
  </si>
  <si>
    <t>bai</t>
  </si>
  <si>
    <t>kent</t>
  </si>
  <si>
    <t>estremadoyro</t>
  </si>
  <si>
    <t>bae</t>
  </si>
  <si>
    <t>convinc</t>
  </si>
  <si>
    <t>bac</t>
  </si>
  <si>
    <t>bad</t>
  </si>
  <si>
    <t>aides</t>
  </si>
  <si>
    <t>prone</t>
  </si>
  <si>
    <t>dullingari</t>
  </si>
  <si>
    <t>bay</t>
  </si>
  <si>
    <t>hoped</t>
  </si>
  <si>
    <t>influenti</t>
  </si>
  <si>
    <t>twin-island</t>
  </si>
  <si>
    <t>refiner</t>
  </si>
  <si>
    <t>furthermore</t>
  </si>
  <si>
    <t>bar</t>
  </si>
  <si>
    <t>asamera</t>
  </si>
  <si>
    <t>ramnath</t>
  </si>
  <si>
    <t>kiichi</t>
  </si>
  <si>
    <t>bao</t>
  </si>
  <si>
    <t>ortega</t>
  </si>
  <si>
    <t>unusu</t>
  </si>
  <si>
    <t>somewher</t>
  </si>
  <si>
    <t>proof</t>
  </si>
  <si>
    <t>koreantaiwan</t>
  </si>
  <si>
    <t>bluebell-altamont</t>
  </si>
  <si>
    <t>larner</t>
  </si>
  <si>
    <t>kept</t>
  </si>
  <si>
    <t>louis</t>
  </si>
  <si>
    <t>enthusiasm</t>
  </si>
  <si>
    <t>addit</t>
  </si>
  <si>
    <t>ajint</t>
  </si>
  <si>
    <t>exceed</t>
  </si>
  <si>
    <t>carlstadt</t>
  </si>
  <si>
    <t>fscnj</t>
  </si>
  <si>
    <t>potenti</t>
  </si>
  <si>
    <t>bcf</t>
  </si>
  <si>
    <t>constern</t>
  </si>
  <si>
    <t>focu</t>
  </si>
  <si>
    <t>rdas</t>
  </si>
  <si>
    <t>enthusiast</t>
  </si>
  <si>
    <t>force</t>
  </si>
  <si>
    <t>fishing</t>
  </si>
  <si>
    <t>closely</t>
  </si>
  <si>
    <t>minework</t>
  </si>
  <si>
    <t>bfg</t>
  </si>
  <si>
    <t>tougher</t>
  </si>
  <si>
    <t>uneconom</t>
  </si>
  <si>
    <t>difficulty</t>
  </si>
  <si>
    <t>toughen</t>
  </si>
  <si>
    <t>seputro</t>
  </si>
  <si>
    <t>influenza</t>
  </si>
  <si>
    <t>creativ</t>
  </si>
  <si>
    <t>disturbing</t>
  </si>
  <si>
    <t>exact</t>
  </si>
  <si>
    <t>rupees</t>
  </si>
  <si>
    <t>wholly-own</t>
  </si>
  <si>
    <t>difficulti</t>
  </si>
  <si>
    <t>required</t>
  </si>
  <si>
    <t>overtonnage</t>
  </si>
  <si>
    <t>houphouet-boigny</t>
  </si>
  <si>
    <t>conran</t>
  </si>
  <si>
    <t>bee</t>
  </si>
  <si>
    <t>cavanaugh</t>
  </si>
  <si>
    <t>bed</t>
  </si>
  <si>
    <t>miser</t>
  </si>
  <si>
    <t>incomes</t>
  </si>
  <si>
    <t>enter</t>
  </si>
  <si>
    <t>houphouet-boigni</t>
  </si>
  <si>
    <t>depressed</t>
  </si>
  <si>
    <t>dullest</t>
  </si>
  <si>
    <t>bet</t>
  </si>
  <si>
    <t>normalis</t>
  </si>
  <si>
    <t>tallow</t>
  </si>
  <si>
    <t>picul</t>
  </si>
  <si>
    <t>vboic</t>
  </si>
  <si>
    <t>delta-western</t>
  </si>
  <si>
    <t>mitsotaki</t>
  </si>
  <si>
    <t>calgary</t>
  </si>
  <si>
    <t>quick</t>
  </si>
  <si>
    <t>strateg</t>
  </si>
  <si>
    <t>bhp</t>
  </si>
  <si>
    <t>injunct</t>
  </si>
  <si>
    <t>knock-down</t>
  </si>
  <si>
    <t>panelling</t>
  </si>
  <si>
    <t>bia</t>
  </si>
  <si>
    <t>woong</t>
  </si>
  <si>
    <t>reloc</t>
  </si>
  <si>
    <t>denial</t>
  </si>
  <si>
    <t>revenue</t>
  </si>
  <si>
    <t>businessmen</t>
  </si>
  <si>
    <t>ice-cold</t>
  </si>
  <si>
    <t>reuters</t>
  </si>
  <si>
    <t>four-year</t>
  </si>
  <si>
    <t>hides</t>
  </si>
  <si>
    <t>objectives</t>
  </si>
  <si>
    <t>competitive</t>
  </si>
  <si>
    <t>uruc</t>
  </si>
  <si>
    <t>millers</t>
  </si>
  <si>
    <t>energy</t>
  </si>
  <si>
    <t>baytown</t>
  </si>
  <si>
    <t>substitut</t>
  </si>
  <si>
    <t>foreclos</t>
  </si>
  <si>
    <t>meter</t>
  </si>
  <si>
    <t>buoi</t>
  </si>
  <si>
    <t>stonewal</t>
  </si>
  <si>
    <t>tumbled</t>
  </si>
  <si>
    <t>cutlet</t>
  </si>
  <si>
    <t>cawll</t>
  </si>
  <si>
    <t>oilrapese</t>
  </si>
  <si>
    <t>disloc</t>
  </si>
  <si>
    <t>jansept</t>
  </si>
  <si>
    <t>wagner</t>
  </si>
  <si>
    <t>halcyon</t>
  </si>
  <si>
    <t>heads</t>
  </si>
  <si>
    <t>westpac</t>
  </si>
  <si>
    <t>finland</t>
  </si>
  <si>
    <t>quiet</t>
  </si>
  <si>
    <t>kreir</t>
  </si>
  <si>
    <t>conjunct</t>
  </si>
  <si>
    <t>rosenmul</t>
  </si>
  <si>
    <t>westport</t>
  </si>
  <si>
    <t>japan-</t>
  </si>
  <si>
    <t>remot</t>
  </si>
  <si>
    <t>bung</t>
  </si>
  <si>
    <t>smoothly</t>
  </si>
  <si>
    <t>crane</t>
  </si>
  <si>
    <t>headi</t>
  </si>
  <si>
    <t>one-month</t>
  </si>
  <si>
    <t>stockpil</t>
  </si>
  <si>
    <t>complex</t>
  </si>
  <si>
    <t>beghin-say</t>
  </si>
  <si>
    <t>sought</t>
  </si>
  <si>
    <t>plants</t>
  </si>
  <si>
    <t>long-stand</t>
  </si>
  <si>
    <t>mooni</t>
  </si>
  <si>
    <t>ensur</t>
  </si>
  <si>
    <t>balao</t>
  </si>
  <si>
    <t>businessman</t>
  </si>
  <si>
    <t>electron</t>
  </si>
  <si>
    <t>golf</t>
  </si>
  <si>
    <t>campech</t>
  </si>
  <si>
    <t>site</t>
  </si>
  <si>
    <t>proxi</t>
  </si>
  <si>
    <t>deter</t>
  </si>
  <si>
    <t>danville</t>
  </si>
  <si>
    <t>finalized</t>
  </si>
  <si>
    <t>docemarte</t>
  </si>
  <si>
    <t>airwai</t>
  </si>
  <si>
    <t>expertis</t>
  </si>
  <si>
    <t>bull</t>
  </si>
  <si>
    <t>bulk</t>
  </si>
  <si>
    <t>democrat-control</t>
  </si>
  <si>
    <t>indications</t>
  </si>
  <si>
    <t>beghin-sai</t>
  </si>
  <si>
    <t>drexel</t>
  </si>
  <si>
    <t>broad-bas</t>
  </si>
  <si>
    <t>arms-for-hostag</t>
  </si>
  <si>
    <t>october</t>
  </si>
  <si>
    <t>ten-year</t>
  </si>
  <si>
    <t>unload</t>
  </si>
  <si>
    <t>remit</t>
  </si>
  <si>
    <t>alfaro</t>
  </si>
  <si>
    <t>sabah</t>
  </si>
  <si>
    <t>vernitron</t>
  </si>
  <si>
    <t>paripa</t>
  </si>
  <si>
    <t>freakish</t>
  </si>
  <si>
    <t>narrowli</t>
  </si>
  <si>
    <t>closest</t>
  </si>
  <si>
    <t>bush</t>
  </si>
  <si>
    <t>dislik</t>
  </si>
  <si>
    <t>incorrect</t>
  </si>
  <si>
    <t>rubio</t>
  </si>
  <si>
    <t>crash</t>
  </si>
  <si>
    <t>contractor</t>
  </si>
  <si>
    <t>belgrade</t>
  </si>
  <si>
    <t>belgium</t>
  </si>
  <si>
    <t>clifford</t>
  </si>
  <si>
    <t>gone</t>
  </si>
  <si>
    <t>humans</t>
  </si>
  <si>
    <t>five-year</t>
  </si>
  <si>
    <t>leaders</t>
  </si>
  <si>
    <t>economic</t>
  </si>
  <si>
    <t>difference</t>
  </si>
  <si>
    <t>syrup</t>
  </si>
  <si>
    <t>gome</t>
  </si>
  <si>
    <t>buri</t>
  </si>
  <si>
    <t>burn</t>
  </si>
  <si>
    <t>immediately</t>
  </si>
  <si>
    <t>coffin</t>
  </si>
  <si>
    <t>car</t>
  </si>
  <si>
    <t>unspecifi</t>
  </si>
  <si>
    <t>can</t>
  </si>
  <si>
    <t>cap</t>
  </si>
  <si>
    <t>neeser</t>
  </si>
  <si>
    <t>sepemb</t>
  </si>
  <si>
    <t>children</t>
  </si>
  <si>
    <t>surfer</t>
  </si>
  <si>
    <t>arose</t>
  </si>
  <si>
    <t>petition</t>
  </si>
  <si>
    <t>thoma</t>
  </si>
  <si>
    <t>cam</t>
  </si>
  <si>
    <t>oustand</t>
  </si>
  <si>
    <t>ill-adapt</t>
  </si>
  <si>
    <t>caf</t>
  </si>
  <si>
    <t>appraisals</t>
  </si>
  <si>
    <t>cbt</t>
  </si>
  <si>
    <t>marais</t>
  </si>
  <si>
    <t>flushinghodeidah</t>
  </si>
  <si>
    <t>cbe</t>
  </si>
  <si>
    <t>long-held</t>
  </si>
  <si>
    <t>prestig</t>
  </si>
  <si>
    <t>economical</t>
  </si>
  <si>
    <t>feasabl</t>
  </si>
  <si>
    <t>northgat</t>
  </si>
  <si>
    <t>somewhat</t>
  </si>
  <si>
    <t>reusabl</t>
  </si>
  <si>
    <t>electronics</t>
  </si>
  <si>
    <t>competition</t>
  </si>
  <si>
    <t>budgetari</t>
  </si>
  <si>
    <t>undilut</t>
  </si>
  <si>
    <t>brisbane</t>
  </si>
  <si>
    <t>mechanism</t>
  </si>
  <si>
    <t>indigen</t>
  </si>
  <si>
    <t>expansionari</t>
  </si>
  <si>
    <t>toledo</t>
  </si>
  <si>
    <t>bro</t>
  </si>
  <si>
    <t>enrollment</t>
  </si>
  <si>
    <t>thereafter</t>
  </si>
  <si>
    <t>surfac</t>
  </si>
  <si>
    <t>bsl</t>
  </si>
  <si>
    <t>bsm</t>
  </si>
  <si>
    <t>planning</t>
  </si>
  <si>
    <t>gas-fired</t>
  </si>
  <si>
    <t>rollov</t>
  </si>
  <si>
    <t>prersid</t>
  </si>
  <si>
    <t>reprimanded</t>
  </si>
  <si>
    <t>julyseptember</t>
  </si>
  <si>
    <t>near-surfac</t>
  </si>
  <si>
    <t>feket</t>
  </si>
  <si>
    <t>stockpiles</t>
  </si>
  <si>
    <t>sims</t>
  </si>
  <si>
    <t>schaumburg</t>
  </si>
  <si>
    <t>craig</t>
  </si>
  <si>
    <t>eaten</t>
  </si>
  <si>
    <t>gold-bear</t>
  </si>
  <si>
    <t>friendli</t>
  </si>
  <si>
    <t>opert</t>
  </si>
  <si>
    <t>silo</t>
  </si>
  <si>
    <t>btu</t>
  </si>
  <si>
    <t>pariba</t>
  </si>
  <si>
    <t>oxid</t>
  </si>
  <si>
    <t>usag</t>
  </si>
  <si>
    <t>budg</t>
  </si>
  <si>
    <t>bud</t>
  </si>
  <si>
    <t>improving</t>
  </si>
  <si>
    <t>sila</t>
  </si>
  <si>
    <t>govt</t>
  </si>
  <si>
    <t>but</t>
  </si>
  <si>
    <t>buy</t>
  </si>
  <si>
    <t>persian</t>
  </si>
  <si>
    <t>chinese-mad</t>
  </si>
  <si>
    <t>moodi</t>
  </si>
  <si>
    <t>used</t>
  </si>
  <si>
    <t>vranitzky</t>
  </si>
  <si>
    <t>dependency</t>
  </si>
  <si>
    <t>accur</t>
  </si>
  <si>
    <t>accus</t>
  </si>
  <si>
    <t>longer</t>
  </si>
  <si>
    <t>yamaichi</t>
  </si>
  <si>
    <t>sabin</t>
  </si>
  <si>
    <t>imfworld</t>
  </si>
  <si>
    <t>tongue</t>
  </si>
  <si>
    <t>stronger</t>
  </si>
  <si>
    <t>patrick</t>
  </si>
  <si>
    <t>sink</t>
  </si>
  <si>
    <t>front-lin</t>
  </si>
  <si>
    <t>hourli</t>
  </si>
  <si>
    <t>ensue</t>
  </si>
  <si>
    <t>picture</t>
  </si>
  <si>
    <t>gove</t>
  </si>
  <si>
    <t>unidentifi</t>
  </si>
  <si>
    <t>nutrition</t>
  </si>
  <si>
    <t>stretch</t>
  </si>
  <si>
    <t>introduct</t>
  </si>
  <si>
    <t>tmoc</t>
  </si>
  <si>
    <t>co-operation</t>
  </si>
  <si>
    <t>exposure</t>
  </si>
  <si>
    <t>accru</t>
  </si>
  <si>
    <t>thirdly</t>
  </si>
  <si>
    <t>tonnes:</t>
  </si>
  <si>
    <t>ernest</t>
  </si>
  <si>
    <t>sugarcane</t>
  </si>
  <si>
    <t>toyota</t>
  </si>
  <si>
    <t>****london</t>
  </si>
  <si>
    <t>pickles</t>
  </si>
  <si>
    <t>uncompetitive</t>
  </si>
  <si>
    <t>japans</t>
  </si>
  <si>
    <t>clampdown</t>
  </si>
  <si>
    <t>lay-up</t>
  </si>
  <si>
    <t>beginning</t>
  </si>
  <si>
    <t>foremost</t>
  </si>
  <si>
    <t>opens</t>
  </si>
  <si>
    <t>dependence</t>
  </si>
  <si>
    <t>preciou</t>
  </si>
  <si>
    <t>uses</t>
  </si>
  <si>
    <t>complic</t>
  </si>
  <si>
    <t>user</t>
  </si>
  <si>
    <t>usin</t>
  </si>
  <si>
    <t>bunker</t>
  </si>
  <si>
    <t>entertain</t>
  </si>
  <si>
    <t>supertanker</t>
  </si>
  <si>
    <t>instinctively</t>
  </si>
  <si>
    <t>stanlow</t>
  </si>
  <si>
    <t>vereins-</t>
  </si>
  <si>
    <t>isaksson</t>
  </si>
  <si>
    <t>government</t>
  </si>
  <si>
    <t>aix</t>
  </si>
  <si>
    <t>exporters</t>
  </si>
  <si>
    <t>mood</t>
  </si>
  <si>
    <t>courier</t>
  </si>
  <si>
    <t>projects</t>
  </si>
  <si>
    <t>independently</t>
  </si>
  <si>
    <t>ail</t>
  </si>
  <si>
    <t>aim</t>
  </si>
  <si>
    <t>explicit</t>
  </si>
  <si>
    <t>mont</t>
  </si>
  <si>
    <t>best-perform</t>
  </si>
  <si>
    <t>retain</t>
  </si>
  <si>
    <t>air</t>
  </si>
  <si>
    <t>ait</t>
  </si>
  <si>
    <t>zinc</t>
  </si>
  <si>
    <t>mold</t>
  </si>
  <si>
    <t>raise</t>
  </si>
  <si>
    <t>machakos</t>
  </si>
  <si>
    <t>aic</t>
  </si>
  <si>
    <t>montgomeri</t>
  </si>
  <si>
    <t>left</t>
  </si>
  <si>
    <t>sheep</t>
  </si>
  <si>
    <t>favour</t>
  </si>
  <si>
    <t>sheer</t>
  </si>
  <si>
    <t>aho</t>
  </si>
  <si>
    <t>sheet</t>
  </si>
  <si>
    <t>shutdown</t>
  </si>
  <si>
    <t>exercised</t>
  </si>
  <si>
    <t>constantin</t>
  </si>
  <si>
    <t>meteorologist</t>
  </si>
  <si>
    <t>inclin</t>
  </si>
  <si>
    <t>retali</t>
  </si>
  <si>
    <t>allegi</t>
  </si>
  <si>
    <t>nppc</t>
  </si>
  <si>
    <t>workable</t>
  </si>
  <si>
    <t>honduras</t>
  </si>
  <si>
    <t>open-pit</t>
  </si>
  <si>
    <t>mexicano</t>
  </si>
  <si>
    <t>shortcov</t>
  </si>
  <si>
    <t>must-bui</t>
  </si>
  <si>
    <t>agriindustri</t>
  </si>
  <si>
    <t>megabit</t>
  </si>
  <si>
    <t>rails</t>
  </si>
  <si>
    <t>fortnight-long</t>
  </si>
  <si>
    <t>autocratic</t>
  </si>
  <si>
    <t>shex</t>
  </si>
  <si>
    <t>tommi</t>
  </si>
  <si>
    <t>moin</t>
  </si>
  <si>
    <t>anz</t>
  </si>
  <si>
    <t>any</t>
  </si>
  <si>
    <t>santoshodeidah</t>
  </si>
  <si>
    <t>overtaken</t>
  </si>
  <si>
    <t>ann</t>
  </si>
  <si>
    <t>buoyant</t>
  </si>
  <si>
    <t>moir</t>
  </si>
  <si>
    <t>anr</t>
  </si>
  <si>
    <t>psychologically</t>
  </si>
  <si>
    <t>speci</t>
  </si>
  <si>
    <t>sleeper</t>
  </si>
  <si>
    <t>toolache</t>
  </si>
  <si>
    <t>and</t>
  </si>
  <si>
    <t>amt</t>
  </si>
  <si>
    <t>newman</t>
  </si>
  <si>
    <t>amx</t>
  </si>
  <si>
    <t>carritt</t>
  </si>
  <si>
    <t>katharina</t>
  </si>
  <si>
    <t>generalis</t>
  </si>
  <si>
    <t>strictli</t>
  </si>
  <si>
    <t>amo</t>
  </si>
  <si>
    <t>diversification</t>
  </si>
  <si>
    <t>phase</t>
  </si>
  <si>
    <t>amp</t>
  </si>
  <si>
    <t>redress</t>
  </si>
  <si>
    <t>fosfa</t>
  </si>
  <si>
    <t>questionnair</t>
  </si>
  <si>
    <t>ame</t>
  </si>
  <si>
    <t>amc</t>
  </si>
  <si>
    <t>carlton</t>
  </si>
  <si>
    <t>chang-ming</t>
  </si>
  <si>
    <t>streamlin</t>
  </si>
  <si>
    <t>skeptic</t>
  </si>
  <si>
    <t>generally</t>
  </si>
  <si>
    <t>one-on</t>
  </si>
  <si>
    <t>yeras</t>
  </si>
  <si>
    <t>regist</t>
  </si>
  <si>
    <t>alp</t>
  </si>
  <si>
    <t>all</t>
  </si>
  <si>
    <t>alg</t>
  </si>
  <si>
    <t>diego</t>
  </si>
  <si>
    <t>houses</t>
  </si>
  <si>
    <t>ali</t>
  </si>
  <si>
    <t>yields</t>
  </si>
  <si>
    <t>naftaga</t>
  </si>
  <si>
    <t>speed</t>
  </si>
  <si>
    <t>housew</t>
  </si>
  <si>
    <t>metro</t>
  </si>
  <si>
    <t>ala</t>
  </si>
  <si>
    <t>buoyanc</t>
  </si>
  <si>
    <t>shed</t>
  </si>
  <si>
    <t>reckon</t>
  </si>
  <si>
    <t>michael</t>
  </si>
  <si>
    <t>raini</t>
  </si>
  <si>
    <t>holland</t>
  </si>
  <si>
    <t>roadbut</t>
  </si>
  <si>
    <t>unregist</t>
  </si>
  <si>
    <t>rains</t>
  </si>
  <si>
    <t>decoupling</t>
  </si>
  <si>
    <t>margins</t>
  </si>
  <si>
    <t>abe</t>
  </si>
  <si>
    <t>onset</t>
  </si>
  <si>
    <t>simultan</t>
  </si>
  <si>
    <t>turgut</t>
  </si>
  <si>
    <t>ivanho</t>
  </si>
  <si>
    <t>abu</t>
  </si>
  <si>
    <t>stockmarket</t>
  </si>
  <si>
    <t>activities</t>
  </si>
  <si>
    <t>aaa</t>
  </si>
  <si>
    <t>endorse</t>
  </si>
  <si>
    <t>exagger</t>
  </si>
  <si>
    <t>franz-josef</t>
  </si>
  <si>
    <t>committee</t>
  </si>
  <si>
    <t>spreading</t>
  </si>
  <si>
    <t>oversight</t>
  </si>
  <si>
    <t>non-oil-produc</t>
  </si>
  <si>
    <t>region</t>
  </si>
  <si>
    <t>cravo</t>
  </si>
  <si>
    <t>most</t>
  </si>
  <si>
    <t>necess</t>
  </si>
  <si>
    <t>sonatrach</t>
  </si>
  <si>
    <t>utmost</t>
  </si>
  <si>
    <t>quarters</t>
  </si>
  <si>
    <t>leon</t>
  </si>
  <si>
    <t>southwest</t>
  </si>
  <si>
    <t>curbs</t>
  </si>
  <si>
    <t>transnat</t>
  </si>
  <si>
    <t>devel</t>
  </si>
  <si>
    <t>disquiet</t>
  </si>
  <si>
    <t>flagging-out</t>
  </si>
  <si>
    <t>ayer</t>
  </si>
  <si>
    <t>breakwat</t>
  </si>
  <si>
    <t>reaffirm</t>
  </si>
  <si>
    <t>reportedli</t>
  </si>
  <si>
    <t>sometime</t>
  </si>
  <si>
    <t>reinstat</t>
  </si>
  <si>
    <t>earth</t>
  </si>
  <si>
    <t>afp</t>
  </si>
  <si>
    <t>mln-square-feet</t>
  </si>
  <si>
    <t>permament</t>
  </si>
  <si>
    <t>lindenberg</t>
  </si>
  <si>
    <t>afg</t>
  </si>
  <si>
    <t>violat</t>
  </si>
  <si>
    <t>studies</t>
  </si>
  <si>
    <t>temper</t>
  </si>
  <si>
    <t>nowruz</t>
  </si>
  <si>
    <t>aga</t>
  </si>
  <si>
    <t>peacetim</t>
  </si>
  <si>
    <t>meguerditch</t>
  </si>
  <si>
    <t>value</t>
  </si>
  <si>
    <t>morn</t>
  </si>
  <si>
    <t>childs</t>
  </si>
  <si>
    <t>spell</t>
  </si>
  <si>
    <t>mccarthi</t>
  </si>
  <si>
    <t>nippon</t>
  </si>
  <si>
    <t>leve</t>
  </si>
  <si>
    <t>levi</t>
  </si>
  <si>
    <t>arnhem</t>
  </si>
  <si>
    <t>saturated</t>
  </si>
  <si>
    <t>occas</t>
  </si>
  <si>
    <t>studied</t>
  </si>
  <si>
    <t>approvals</t>
  </si>
  <si>
    <t>co-sponsor</t>
  </si>
  <si>
    <t>tenneco</t>
  </si>
  <si>
    <t>levy</t>
  </si>
  <si>
    <t>mosl</t>
  </si>
  <si>
    <t>exchange-rel</t>
  </si>
  <si>
    <t>feedlot</t>
  </si>
  <si>
    <t>moos</t>
  </si>
  <si>
    <t>implicitli</t>
  </si>
  <si>
    <t>newbuild</t>
  </si>
  <si>
    <t>moor</t>
  </si>
  <si>
    <t>adm</t>
  </si>
  <si>
    <t>adj</t>
  </si>
  <si>
    <t>mitht</t>
  </si>
  <si>
    <t>achieved</t>
  </si>
  <si>
    <t>butane</t>
  </si>
  <si>
    <t>mccarthy</t>
  </si>
  <si>
    <t>spent</t>
  </si>
  <si>
    <t>less</t>
  </si>
  <si>
    <t>mitig</t>
  </si>
  <si>
    <t>us-ussr</t>
  </si>
  <si>
    <t>those</t>
  </si>
  <si>
    <t>acm</t>
  </si>
  <si>
    <t>acl</t>
  </si>
  <si>
    <t>ayal</t>
  </si>
  <si>
    <t>benbow</t>
  </si>
  <si>
    <t>devis</t>
  </si>
  <si>
    <t>burnham</t>
  </si>
  <si>
    <t>customers</t>
  </si>
  <si>
    <t>tighter</t>
  </si>
  <si>
    <t>germanium</t>
  </si>
  <si>
    <t>tighten</t>
  </si>
  <si>
    <t>devic</t>
  </si>
  <si>
    <t>act</t>
  </si>
  <si>
    <t>eastpark</t>
  </si>
  <si>
    <t>amsterdam</t>
  </si>
  <si>
    <t>barnstead</t>
  </si>
  <si>
    <t>veteran</t>
  </si>
  <si>
    <t>hoof-and-mouth</t>
  </si>
  <si>
    <t>year-on</t>
  </si>
  <si>
    <t>waustralia</t>
  </si>
  <si>
    <t>mitsy</t>
  </si>
  <si>
    <t>tomah</t>
  </si>
  <si>
    <t>acceptances</t>
  </si>
  <si>
    <t>kernels</t>
  </si>
  <si>
    <t>staunch</t>
  </si>
  <si>
    <t>knbwt</t>
  </si>
  <si>
    <t>kleinwort</t>
  </si>
  <si>
    <t>axi</t>
  </si>
  <si>
    <t>choice</t>
  </si>
  <si>
    <t>axp</t>
  </si>
  <si>
    <t>sunflower</t>
  </si>
  <si>
    <t>reasons</t>
  </si>
  <si>
    <t>manufactureres</t>
  </si>
  <si>
    <t>winterkil</t>
  </si>
  <si>
    <t>july-decemb</t>
  </si>
  <si>
    <t>republ</t>
  </si>
  <si>
    <t>guatemalan</t>
  </si>
  <si>
    <t>bipartisan</t>
  </si>
  <si>
    <t>multi-million-dollar</t>
  </si>
  <si>
    <t>settlement</t>
  </si>
  <si>
    <t>foyn</t>
  </si>
  <si>
    <t>banana</t>
  </si>
  <si>
    <t>lewi</t>
  </si>
  <si>
    <t>unsecur</t>
  </si>
  <si>
    <t>appropri</t>
  </si>
  <si>
    <t>keen</t>
  </si>
  <si>
    <t>wheat--usda</t>
  </si>
  <si>
    <t>gradin</t>
  </si>
  <si>
    <t>frighten</t>
  </si>
  <si>
    <t>brokers</t>
  </si>
  <si>
    <t>afford</t>
  </si>
  <si>
    <t>keep</t>
  </si>
  <si>
    <t>comtech</t>
  </si>
  <si>
    <t>relev</t>
  </si>
  <si>
    <t>grainpotato</t>
  </si>
  <si>
    <t>non-monetari</t>
  </si>
  <si>
    <t>outright</t>
  </si>
  <si>
    <t>increasingli</t>
  </si>
  <si>
    <t>probabl</t>
  </si>
  <si>
    <t>heritag</t>
  </si>
  <si>
    <t>agrianalysis</t>
  </si>
  <si>
    <t>europeans</t>
  </si>
  <si>
    <t>chungjinmanila</t>
  </si>
  <si>
    <t>veterinarian</t>
  </si>
  <si>
    <t>conting</t>
  </si>
  <si>
    <t>fowl</t>
  </si>
  <si>
    <t>mereeni</t>
  </si>
  <si>
    <t>abnnas</t>
  </si>
  <si>
    <t>bank-wilmington</t>
  </si>
  <si>
    <t>dietz</t>
  </si>
  <si>
    <t>senate</t>
  </si>
  <si>
    <t>rucia</t>
  </si>
  <si>
    <t>finish</t>
  </si>
  <si>
    <t>multifood</t>
  </si>
  <si>
    <t>forum</t>
  </si>
  <si>
    <t>admiralti</t>
  </si>
  <si>
    <t>shun</t>
  </si>
  <si>
    <t>momentari</t>
  </si>
  <si>
    <t>inclus</t>
  </si>
  <si>
    <t>shut</t>
  </si>
  <si>
    <t>adequ</t>
  </si>
  <si>
    <t>npco</t>
  </si>
  <si>
    <t>four</t>
  </si>
  <si>
    <t>newmont</t>
  </si>
  <si>
    <t>whelan</t>
  </si>
  <si>
    <t>pollock</t>
  </si>
  <si>
    <t>penalis</t>
  </si>
  <si>
    <t>berger</t>
  </si>
  <si>
    <t>tankers</t>
  </si>
  <si>
    <t>particulari</t>
  </si>
  <si>
    <t>insistence</t>
  </si>
  <si>
    <t>unsold</t>
  </si>
  <si>
    <t>restrained</t>
  </si>
  <si>
    <t>indefinit</t>
  </si>
  <si>
    <t>grades</t>
  </si>
  <si>
    <t>keat</t>
  </si>
  <si>
    <t>countryside</t>
  </si>
  <si>
    <t>shell</t>
  </si>
  <si>
    <t>relax</t>
  </si>
  <si>
    <t>rcpt</t>
  </si>
  <si>
    <t>shelv</t>
  </si>
  <si>
    <t>spokesperson</t>
  </si>
  <si>
    <t>are</t>
  </si>
  <si>
    <t>arc</t>
  </si>
  <si>
    <t>relat</t>
  </si>
  <si>
    <t>shelf</t>
  </si>
  <si>
    <t>readjust</t>
  </si>
  <si>
    <t>arm</t>
  </si>
  <si>
    <t>lybrand</t>
  </si>
  <si>
    <t>ark</t>
  </si>
  <si>
    <t>non-curr</t>
  </si>
  <si>
    <t>form</t>
  </si>
  <si>
    <t>eased</t>
  </si>
  <si>
    <t>forse</t>
  </si>
  <si>
    <t>displeasur</t>
  </si>
  <si>
    <t>asa</t>
  </si>
  <si>
    <t>fort</t>
  </si>
  <si>
    <t>ash</t>
  </si>
  <si>
    <t>asc</t>
  </si>
  <si>
    <t>nowt</t>
  </si>
  <si>
    <t>testimoni</t>
  </si>
  <si>
    <t>asm</t>
  </si>
  <si>
    <t>nova</t>
  </si>
  <si>
    <t>additionally</t>
  </si>
  <si>
    <t>knokke</t>
  </si>
  <si>
    <t>mode</t>
  </si>
  <si>
    <t>novo</t>
  </si>
  <si>
    <t>apc</t>
  </si>
  <si>
    <t>money</t>
  </si>
  <si>
    <t>forg</t>
  </si>
  <si>
    <t>api</t>
  </si>
  <si>
    <t>novi</t>
  </si>
  <si>
    <t>fore</t>
  </si>
  <si>
    <t>ford</t>
  </si>
  <si>
    <t>thomas</t>
  </si>
  <si>
    <t>reiter</t>
  </si>
  <si>
    <t>fora</t>
  </si>
  <si>
    <t>stanlei</t>
  </si>
  <si>
    <t>widely-fluxtu</t>
  </si>
  <si>
    <t>apr</t>
  </si>
  <si>
    <t>mock</t>
  </si>
  <si>
    <t>contigu</t>
  </si>
  <si>
    <t>owen</t>
  </si>
  <si>
    <t>scatter</t>
  </si>
  <si>
    <t>outbreak</t>
  </si>
  <si>
    <t>strive</t>
  </si>
  <si>
    <t>suchard</t>
  </si>
  <si>
    <t>utah</t>
  </si>
  <si>
    <t>precipitation</t>
  </si>
  <si>
    <t>shaken</t>
  </si>
  <si>
    <t>fructose</t>
  </si>
  <si>
    <t>louvr</t>
  </si>
  <si>
    <t>shakei</t>
  </si>
  <si>
    <t>shop</t>
  </si>
  <si>
    <t>ava</t>
  </si>
  <si>
    <t>convict</t>
  </si>
  <si>
    <t>foot</t>
  </si>
  <si>
    <t>three-year</t>
  </si>
  <si>
    <t>sachs</t>
  </si>
  <si>
    <t>shot</t>
  </si>
  <si>
    <t>dismal</t>
  </si>
  <si>
    <t>bcoml</t>
  </si>
  <si>
    <t>cashna</t>
  </si>
  <si>
    <t>avp</t>
  </si>
  <si>
    <t>gluten</t>
  </si>
  <si>
    <t>enrol</t>
  </si>
  <si>
    <t>shoe</t>
  </si>
  <si>
    <t>deutsch</t>
  </si>
  <si>
    <t>except</t>
  </si>
  <si>
    <t>bankcanada</t>
  </si>
  <si>
    <t>manufactur</t>
  </si>
  <si>
    <t>kearnei</t>
  </si>
  <si>
    <t>sunlight</t>
  </si>
  <si>
    <t>vamga</t>
  </si>
  <si>
    <t>wrestl</t>
  </si>
  <si>
    <t>awf</t>
  </si>
  <si>
    <t>stricter</t>
  </si>
  <si>
    <t>unexpect</t>
  </si>
  <si>
    <t>testimony</t>
  </si>
  <si>
    <t>excess</t>
  </si>
  <si>
    <t>kenyan</t>
  </si>
  <si>
    <t>lousiana</t>
  </si>
  <si>
    <t>mochtar</t>
  </si>
  <si>
    <t>counter-trad</t>
  </si>
  <si>
    <t>fresh</t>
  </si>
  <si>
    <t>kelvin</t>
  </si>
  <si>
    <t>atp</t>
  </si>
  <si>
    <t>gerold</t>
  </si>
  <si>
    <t>earthquake-stricken</t>
  </si>
  <si>
    <t>botswana</t>
  </si>
  <si>
    <t>cabvvi</t>
  </si>
  <si>
    <t>folk</t>
  </si>
  <si>
    <t>att</t>
  </si>
  <si>
    <t>fold</t>
  </si>
  <si>
    <t>robbin</t>
  </si>
  <si>
    <t>fomc</t>
  </si>
  <si>
    <t>price-per-barrel</t>
  </si>
  <si>
    <t>occup</t>
  </si>
  <si>
    <t>aug</t>
  </si>
  <si>
    <t>negative</t>
  </si>
  <si>
    <t>occur</t>
  </si>
  <si>
    <t>pre-compromis</t>
  </si>
  <si>
    <t>olive</t>
  </si>
  <si>
    <t>noir</t>
  </si>
  <si>
    <t>movement</t>
  </si>
  <si>
    <t>angrili</t>
  </si>
  <si>
    <t>directive</t>
  </si>
  <si>
    <t>arraf</t>
  </si>
  <si>
    <t>essential</t>
  </si>
  <si>
    <t>prudho</t>
  </si>
  <si>
    <t>raul</t>
  </si>
  <si>
    <t>touch</t>
  </si>
  <si>
    <t>atmospher</t>
  </si>
  <si>
    <t>kramer</t>
  </si>
  <si>
    <t>deadli</t>
  </si>
  <si>
    <t>attacks</t>
  </si>
  <si>
    <t>non-publ</t>
  </si>
  <si>
    <t>midi-pyrene</t>
  </si>
  <si>
    <t>atlanta-bas</t>
  </si>
  <si>
    <t>pre-dawn</t>
  </si>
  <si>
    <t>indebtedness</t>
  </si>
  <si>
    <t>kauai</t>
  </si>
  <si>
    <t>aboout</t>
  </si>
  <si>
    <t>justifi</t>
  </si>
  <si>
    <t>yesterdai</t>
  </si>
  <si>
    <t>fantast</t>
  </si>
  <si>
    <t>end-buy</t>
  </si>
  <si>
    <t>tragic</t>
  </si>
  <si>
    <t>markdollar</t>
  </si>
  <si>
    <t>unheated</t>
  </si>
  <si>
    <t>raws</t>
  </si>
  <si>
    <t>aggress</t>
  </si>
  <si>
    <t>prospectu</t>
  </si>
  <si>
    <t>sugarbeet</t>
  </si>
  <si>
    <t>hazard</t>
  </si>
  <si>
    <t>ottawa</t>
  </si>
  <si>
    <t>excel</t>
  </si>
  <si>
    <t>prospects</t>
  </si>
  <si>
    <t>unwork</t>
  </si>
  <si>
    <t>inteest</t>
  </si>
  <si>
    <t>ctwl</t>
  </si>
  <si>
    <t>volcker</t>
  </si>
  <si>
    <t>appel</t>
  </si>
  <si>
    <t>tastes</t>
  </si>
  <si>
    <t>supplementari</t>
  </si>
  <si>
    <t>municip</t>
  </si>
  <si>
    <t>rockwood</t>
  </si>
  <si>
    <t>resal</t>
  </si>
  <si>
    <t>moves</t>
  </si>
  <si>
    <t>substanti</t>
  </si>
  <si>
    <t>ceuta</t>
  </si>
  <si>
    <t>consumer</t>
  </si>
  <si>
    <t>stoss-l</t>
  </si>
  <si>
    <t>britoil</t>
  </si>
  <si>
    <t>pickup</t>
  </si>
  <si>
    <t>watch</t>
  </si>
  <si>
    <t>beverages</t>
  </si>
  <si>
    <t>yesterday</t>
  </si>
  <si>
    <t>sluggish</t>
  </si>
  <si>
    <t>contin</t>
  </si>
  <si>
    <t>krugerrand</t>
  </si>
  <si>
    <t>eiler</t>
  </si>
  <si>
    <t>materi</t>
  </si>
  <si>
    <t>tough</t>
  </si>
  <si>
    <t>otherwis</t>
  </si>
  <si>
    <t>nawara</t>
  </si>
  <si>
    <t>meatmeal</t>
  </si>
  <si>
    <t>winnipeg</t>
  </si>
  <si>
    <t>hankes</t>
  </si>
  <si>
    <t>vincent</t>
  </si>
  <si>
    <t>eskimos</t>
  </si>
  <si>
    <t>frozen</t>
  </si>
  <si>
    <t>onomichi</t>
  </si>
  <si>
    <t>stimulu</t>
  </si>
  <si>
    <t>shouldnt</t>
  </si>
  <si>
    <t>equat</t>
  </si>
  <si>
    <t>circul</t>
  </si>
  <si>
    <t>appar</t>
  </si>
  <si>
    <t>equal</t>
  </si>
  <si>
    <t>japanese-styl</t>
  </si>
  <si>
    <t>paton</t>
  </si>
  <si>
    <t>non-opec</t>
  </si>
  <si>
    <t>mulford</t>
  </si>
  <si>
    <t>breakout</t>
  </si>
  <si>
    <t>relations</t>
  </si>
  <si>
    <t>-for-</t>
  </si>
  <si>
    <t>fundpayout</t>
  </si>
  <si>
    <t>venezuelan</t>
  </si>
  <si>
    <t>stefan</t>
  </si>
  <si>
    <t>october-september</t>
  </si>
  <si>
    <t>ventspil</t>
  </si>
  <si>
    <t>dubuquesouth</t>
  </si>
  <si>
    <t>resel</t>
  </si>
  <si>
    <t>rank</t>
  </si>
  <si>
    <t>rang</t>
  </si>
  <si>
    <t>social</t>
  </si>
  <si>
    <t>recently</t>
  </si>
  <si>
    <t>empty</t>
  </si>
  <si>
    <t>large-scal</t>
  </si>
  <si>
    <t>state-run</t>
  </si>
  <si>
    <t>nord</t>
  </si>
  <si>
    <t>nomin</t>
  </si>
  <si>
    <t>nations</t>
  </si>
  <si>
    <t>differentials</t>
  </si>
  <si>
    <t>honda</t>
  </si>
  <si>
    <t>akzoas</t>
  </si>
  <si>
    <t>macneal-schwendl</t>
  </si>
  <si>
    <t>fnsea</t>
  </si>
  <si>
    <t>arriv</t>
  </si>
  <si>
    <t>rescu</t>
  </si>
  <si>
    <t>waiver</t>
  </si>
  <si>
    <t>tasmania</t>
  </si>
  <si>
    <t>distance</t>
  </si>
  <si>
    <t>rolling</t>
  </si>
  <si>
    <t>noth</t>
  </si>
  <si>
    <t>fiction</t>
  </si>
  <si>
    <t>rape</t>
  </si>
  <si>
    <t>water</t>
  </si>
  <si>
    <t>faith</t>
  </si>
  <si>
    <t>uddevalla</t>
  </si>
  <si>
    <t>unknown</t>
  </si>
  <si>
    <t>nort</t>
  </si>
  <si>
    <t>empti</t>
  </si>
  <si>
    <t>denni</t>
  </si>
  <si>
    <t>hillier</t>
  </si>
  <si>
    <t>patch</t>
  </si>
  <si>
    <t>societ</t>
  </si>
  <si>
    <t>solubl</t>
  </si>
  <si>
    <t>newest</t>
  </si>
  <si>
    <t>chemicals</t>
  </si>
  <si>
    <t>chimie</t>
  </si>
  <si>
    <t>subdu</t>
  </si>
  <si>
    <t>rare</t>
  </si>
  <si>
    <t>afresh</t>
  </si>
  <si>
    <t>proceed</t>
  </si>
  <si>
    <t>wonder</t>
  </si>
  <si>
    <t>none</t>
  </si>
  <si>
    <t>nelson</t>
  </si>
  <si>
    <t>patents</t>
  </si>
  <si>
    <t>bernstein</t>
  </si>
  <si>
    <t>liter</t>
  </si>
  <si>
    <t>non-</t>
  </si>
  <si>
    <t>nonperforming</t>
  </si>
  <si>
    <t>restructur</t>
  </si>
  <si>
    <t>shipments</t>
  </si>
  <si>
    <t>jefferson</t>
  </si>
  <si>
    <t>arrangement</t>
  </si>
  <si>
    <t>appli</t>
  </si>
  <si>
    <t>util</t>
  </si>
  <si>
    <t>amman</t>
  </si>
  <si>
    <t>expansion</t>
  </si>
  <si>
    <t>noon</t>
  </si>
  <si>
    <t>commensur</t>
  </si>
  <si>
    <t>mideast</t>
  </si>
  <si>
    <t>northeast</t>
  </si>
  <si>
    <t>unfair</t>
  </si>
  <si>
    <t>sumatra</t>
  </si>
  <si>
    <t>frustrat</t>
  </si>
  <si>
    <t>transcontinent</t>
  </si>
  <si>
    <t>rats</t>
  </si>
  <si>
    <t>economically</t>
  </si>
  <si>
    <t>resid</t>
  </si>
  <si>
    <t>slowing</t>
  </si>
  <si>
    <t>scottish</t>
  </si>
  <si>
    <t>underscor</t>
  </si>
  <si>
    <t>rata</t>
  </si>
  <si>
    <t>balances</t>
  </si>
  <si>
    <t>balanced</t>
  </si>
  <si>
    <t>rash</t>
  </si>
  <si>
    <t>hojatoleslam</t>
  </si>
  <si>
    <t>cross-channel</t>
  </si>
  <si>
    <t>spread</t>
  </si>
  <si>
    <t>excis</t>
  </si>
  <si>
    <t>excit</t>
  </si>
  <si>
    <t>limited</t>
  </si>
  <si>
    <t>fishoil</t>
  </si>
  <si>
    <t>hasten</t>
  </si>
  <si>
    <t>lirad-mark</t>
  </si>
  <si>
    <t>non-negoti</t>
  </si>
  <si>
    <t>richard</t>
  </si>
  <si>
    <t>hellmuth</t>
  </si>
  <si>
    <t>selling</t>
  </si>
  <si>
    <t>kobena</t>
  </si>
  <si>
    <t>miun</t>
  </si>
  <si>
    <t>brinsden</t>
  </si>
  <si>
    <t>disney</t>
  </si>
  <si>
    <t>observer</t>
  </si>
  <si>
    <t>resna</t>
  </si>
  <si>
    <t>interlink</t>
  </si>
  <si>
    <t>bolivian</t>
  </si>
  <si>
    <t>disnei</t>
  </si>
  <si>
    <t>dangers</t>
  </si>
  <si>
    <t>advers</t>
  </si>
  <si>
    <t>fails</t>
  </si>
  <si>
    <t>latorre</t>
  </si>
  <si>
    <t>marcel</t>
  </si>
  <si>
    <t>latorr</t>
  </si>
  <si>
    <t>chase</t>
  </si>
  <si>
    <t>unilater</t>
  </si>
  <si>
    <t>slower</t>
  </si>
  <si>
    <t>viability</t>
  </si>
  <si>
    <t>ryavec</t>
  </si>
  <si>
    <t>slowed</t>
  </si>
  <si>
    <t>wrangl</t>
  </si>
  <si>
    <t>tomaque</t>
  </si>
  <si>
    <t>solidarity</t>
  </si>
  <si>
    <t>picket</t>
  </si>
  <si>
    <t>soyfood</t>
  </si>
  <si>
    <t>mikhail</t>
  </si>
  <si>
    <t>charl</t>
  </si>
  <si>
    <t>mount</t>
  </si>
  <si>
    <t>charg</t>
  </si>
  <si>
    <t>feisti</t>
  </si>
  <si>
    <t>picken</t>
  </si>
  <si>
    <t>chart</t>
  </si>
  <si>
    <t>newspapers</t>
  </si>
  <si>
    <t>garden</t>
  </si>
  <si>
    <t>baseless</t>
  </si>
  <si>
    <t>horner</t>
  </si>
  <si>
    <t>lambert</t>
  </si>
  <si>
    <t>subsidiari</t>
  </si>
  <si>
    <t>northermost</t>
  </si>
  <si>
    <t>acquah</t>
  </si>
  <si>
    <t>watti</t>
  </si>
  <si>
    <t>learmond</t>
  </si>
  <si>
    <t>almir</t>
  </si>
  <si>
    <t>ranch</t>
  </si>
  <si>
    <t>londonderry</t>
  </si>
  <si>
    <t>annoi</t>
  </si>
  <si>
    <t>mouth</t>
  </si>
  <si>
    <t>forest</t>
  </si>
  <si>
    <t>geodom</t>
  </si>
  <si>
    <t>navigation</t>
  </si>
  <si>
    <t>eighty-octan</t>
  </si>
  <si>
    <t>forese</t>
  </si>
  <si>
    <t>subsidiary</t>
  </si>
  <si>
    <t>valid</t>
  </si>
  <si>
    <t>alongsid</t>
  </si>
  <si>
    <t>sugari</t>
  </si>
  <si>
    <t>currencies</t>
  </si>
  <si>
    <t>bureaucraci</t>
  </si>
  <si>
    <t>fat-oil</t>
  </si>
  <si>
    <t>didnt</t>
  </si>
  <si>
    <t>destrehan</t>
  </si>
  <si>
    <t>overlook</t>
  </si>
  <si>
    <t>undermin</t>
  </si>
  <si>
    <t>non-deliveri</t>
  </si>
  <si>
    <t>eight-week</t>
  </si>
  <si>
    <t>hiroshi</t>
  </si>
  <si>
    <t>harsher</t>
  </si>
  <si>
    <t>clariti</t>
  </si>
  <si>
    <t>mourn</t>
  </si>
  <si>
    <t>repurchasesnil</t>
  </si>
  <si>
    <t>starch</t>
  </si>
  <si>
    <t>nation:</t>
  </si>
  <si>
    <t>cosponsor</t>
  </si>
  <si>
    <t>burdensom</t>
  </si>
  <si>
    <t>chanc</t>
  </si>
  <si>
    <t>ruputur</t>
  </si>
  <si>
    <t>guys</t>
  </si>
  <si>
    <t>elsewhere</t>
  </si>
  <si>
    <t>baell</t>
  </si>
  <si>
    <t>high-grad</t>
  </si>
  <si>
    <t>revision</t>
  </si>
  <si>
    <t>significance</t>
  </si>
  <si>
    <t>accepted</t>
  </si>
  <si>
    <t>milk</t>
  </si>
  <si>
    <t>slowli</t>
  </si>
  <si>
    <t>tomorrrow</t>
  </si>
  <si>
    <t>mile</t>
  </si>
  <si>
    <t>largest-ev</t>
  </si>
  <si>
    <t>mild</t>
  </si>
  <si>
    <t>pennel</t>
  </si>
  <si>
    <t>shin-okubo</t>
  </si>
  <si>
    <t>franchis</t>
  </si>
  <si>
    <t>penner</t>
  </si>
  <si>
    <t>kusumaatmadja</t>
  </si>
  <si>
    <t>tuesdai</t>
  </si>
  <si>
    <t>bentsen</t>
  </si>
  <si>
    <t>teeth</t>
  </si>
  <si>
    <t>bubble</t>
  </si>
  <si>
    <t>collectors</t>
  </si>
  <si>
    <t>probable</t>
  </si>
  <si>
    <t>energyforeign</t>
  </si>
  <si>
    <t>conclusion</t>
  </si>
  <si>
    <t>suliman</t>
  </si>
  <si>
    <t>littl</t>
  </si>
  <si>
    <t>nobl</t>
  </si>
  <si>
    <t>roberto</t>
  </si>
  <si>
    <t>realli</t>
  </si>
  <si>
    <t>range</t>
  </si>
  <si>
    <t>successfulli</t>
  </si>
  <si>
    <t>mina</t>
  </si>
  <si>
    <t>transkei</t>
  </si>
  <si>
    <t>patti</t>
  </si>
  <si>
    <t>resum</t>
  </si>
  <si>
    <t>consid</t>
  </si>
  <si>
    <t>wistar</t>
  </si>
  <si>
    <t>attitude</t>
  </si>
  <si>
    <t>attribut</t>
  </si>
  <si>
    <t>pleas</t>
  </si>
  <si>
    <t>mildli</t>
  </si>
  <si>
    <t>minn</t>
  </si>
  <si>
    <t>gabes</t>
  </si>
  <si>
    <t>result-trad</t>
  </si>
  <si>
    <t>mind</t>
  </si>
  <si>
    <t>roberts</t>
  </si>
  <si>
    <t>tuesday</t>
  </si>
  <si>
    <t>ming</t>
  </si>
  <si>
    <t>billions</t>
  </si>
  <si>
    <t>slowly</t>
  </si>
  <si>
    <t>anatolian</t>
  </si>
  <si>
    <t>geodyn</t>
  </si>
  <si>
    <t>mint</t>
  </si>
  <si>
    <t>realloc</t>
  </si>
  <si>
    <t>minu</t>
  </si>
  <si>
    <t>deleware</t>
  </si>
  <si>
    <t>process</t>
  </si>
  <si>
    <t>zentralbank</t>
  </si>
  <si>
    <t>chair</t>
  </si>
  <si>
    <t>peninsular</t>
  </si>
  <si>
    <t>chain</t>
  </si>
  <si>
    <t>particulartli</t>
  </si>
  <si>
    <t>lmfe</t>
  </si>
  <si>
    <t>steers</t>
  </si>
  <si>
    <t>offshore</t>
  </si>
  <si>
    <t>denomin</t>
  </si>
  <si>
    <t>accelerated</t>
  </si>
  <si>
    <t>low-li</t>
  </si>
  <si>
    <t>tribunal</t>
  </si>
  <si>
    <t>annex</t>
  </si>
  <si>
    <t>realiz</t>
  </si>
  <si>
    <t>fenton</t>
  </si>
  <si>
    <t>realis</t>
  </si>
  <si>
    <t>samsung</t>
  </si>
  <si>
    <t>month-to-month</t>
  </si>
  <si>
    <t>commented</t>
  </si>
  <si>
    <t>chaco</t>
  </si>
  <si>
    <t>thick</t>
  </si>
  <si>
    <t>buy-backs</t>
  </si>
  <si>
    <t>jacquelin</t>
  </si>
  <si>
    <t>turkei</t>
  </si>
  <si>
    <t>revalu</t>
  </si>
  <si>
    <t>offshoot</t>
  </si>
  <si>
    <t>tackl</t>
  </si>
  <si>
    <t>chibougamau</t>
  </si>
  <si>
    <t>travers</t>
  </si>
  <si>
    <t>issuanc</t>
  </si>
  <si>
    <t>barrel-per-dai</t>
  </si>
  <si>
    <t>pre-elect</t>
  </si>
  <si>
    <t>goals</t>
  </si>
  <si>
    <t>accu-weath</t>
  </si>
  <si>
    <t>shoulder</t>
  </si>
  <si>
    <t>hecla</t>
  </si>
  <si>
    <t>miso</t>
  </si>
  <si>
    <t>turkey</t>
  </si>
  <si>
    <t>bsii</t>
  </si>
  <si>
    <t>miss</t>
  </si>
  <si>
    <t>inordin</t>
  </si>
  <si>
    <t>similiar</t>
  </si>
  <si>
    <t>hfcs-</t>
  </si>
  <si>
    <t>repreent</t>
  </si>
  <si>
    <t>marapr</t>
  </si>
  <si>
    <t>free</t>
  </si>
  <si>
    <t>pesetas</t>
  </si>
  <si>
    <t>fred</t>
  </si>
  <si>
    <t>search</t>
  </si>
  <si>
    <t>linnebank</t>
  </si>
  <si>
    <t>pakistan-swedish</t>
  </si>
  <si>
    <t>snare</t>
  </si>
  <si>
    <t>rouyn-noranda</t>
  </si>
  <si>
    <t>sara</t>
  </si>
  <si>
    <t>sawdust</t>
  </si>
  <si>
    <t>repaired</t>
  </si>
  <si>
    <t>discrimination</t>
  </si>
  <si>
    <t>sandusky</t>
  </si>
  <si>
    <t>comeback</t>
  </si>
  <si>
    <t>copyrights</t>
  </si>
  <si>
    <t>parent</t>
  </si>
  <si>
    <t>panelist</t>
  </si>
  <si>
    <t>scenario</t>
  </si>
  <si>
    <t>gonaives</t>
  </si>
  <si>
    <t>buy-down</t>
  </si>
  <si>
    <t>sanduski</t>
  </si>
  <si>
    <t>unnecessari</t>
  </si>
  <si>
    <t>endors</t>
  </si>
  <si>
    <t>hormuz</t>
  </si>
  <si>
    <t>computer</t>
  </si>
  <si>
    <t>end-aug</t>
  </si>
  <si>
    <t>oct-sept</t>
  </si>
  <si>
    <t>price-support</t>
  </si>
  <si>
    <t>chuck</t>
  </si>
  <si>
    <t>domingo</t>
  </si>
  <si>
    <t>paulo</t>
  </si>
  <si>
    <t>discarded</t>
  </si>
  <si>
    <t>monopoli</t>
  </si>
  <si>
    <t>locations</t>
  </si>
  <si>
    <t>refund</t>
  </si>
  <si>
    <t>leverag</t>
  </si>
  <si>
    <t>estenssoro</t>
  </si>
  <si>
    <t>sand</t>
  </si>
  <si>
    <t>interf</t>
  </si>
  <si>
    <t>desired</t>
  </si>
  <si>
    <t>translat</t>
  </si>
  <si>
    <t>sank</t>
  </si>
  <si>
    <t>highs</t>
  </si>
  <si>
    <t>cautiously</t>
  </si>
  <si>
    <t>interv</t>
  </si>
  <si>
    <t>insufficient</t>
  </si>
  <si>
    <t>mich</t>
  </si>
  <si>
    <t>forego</t>
  </si>
  <si>
    <t>oljeselskap</t>
  </si>
  <si>
    <t>mildew</t>
  </si>
  <si>
    <t>blizzard</t>
  </si>
  <si>
    <t>milder</t>
  </si>
  <si>
    <t>nueva</t>
  </si>
  <si>
    <t>mike</t>
  </si>
  <si>
    <t>unadjusted</t>
  </si>
  <si>
    <t>completion</t>
  </si>
  <si>
    <t>chines</t>
  </si>
  <si>
    <t>harman</t>
  </si>
  <si>
    <t>compris</t>
  </si>
  <si>
    <t>jardin</t>
  </si>
  <si>
    <t>affairs</t>
  </si>
  <si>
    <t>observor</t>
  </si>
  <si>
    <t>tankag</t>
  </si>
  <si>
    <t>depriv</t>
  </si>
  <si>
    <t>lacrossesavage</t>
  </si>
  <si>
    <t>think</t>
  </si>
  <si>
    <t>claims</t>
  </si>
  <si>
    <t>x-revis</t>
  </si>
  <si>
    <t>services-produc</t>
  </si>
  <si>
    <t>aggrav</t>
  </si>
  <si>
    <t>open-trad</t>
  </si>
  <si>
    <t>thinh</t>
  </si>
  <si>
    <t>salt</t>
  </si>
  <si>
    <t>thing</t>
  </si>
  <si>
    <t>ctsbbl</t>
  </si>
  <si>
    <t>said:</t>
  </si>
  <si>
    <t>sake</t>
  </si>
  <si>
    <t>aggreg</t>
  </si>
  <si>
    <t>lawmakers</t>
  </si>
  <si>
    <t>ico-memb</t>
  </si>
  <si>
    <t>said-</t>
  </si>
  <si>
    <t>exclus</t>
  </si>
  <si>
    <t>thika</t>
  </si>
  <si>
    <t>agreemn</t>
  </si>
  <si>
    <t>two-year</t>
  </si>
  <si>
    <t>sides</t>
  </si>
  <si>
    <t>happening</t>
  </si>
  <si>
    <t>dominican</t>
  </si>
  <si>
    <t>re-rout</t>
  </si>
  <si>
    <t>mcdonnel</t>
  </si>
  <si>
    <t>papandr</t>
  </si>
  <si>
    <t>proposed</t>
  </si>
  <si>
    <t>chasten</t>
  </si>
  <si>
    <t>becuas</t>
  </si>
  <si>
    <t>invisibles</t>
  </si>
  <si>
    <t>semi-conductor</t>
  </si>
  <si>
    <t>frmi</t>
  </si>
  <si>
    <t>curb</t>
  </si>
  <si>
    <t>encourag</t>
  </si>
  <si>
    <t>mineral-rich</t>
  </si>
  <si>
    <t>says</t>
  </si>
  <si>
    <t>netback</t>
  </si>
  <si>
    <t>syndarma</t>
  </si>
  <si>
    <t>heart</t>
  </si>
  <si>
    <t>measured</t>
  </si>
  <si>
    <t>allan</t>
  </si>
  <si>
    <t>allai</t>
  </si>
  <si>
    <t>turkish</t>
  </si>
  <si>
    <t>islam</t>
  </si>
  <si>
    <t>carolina</t>
  </si>
  <si>
    <t>nevada</t>
  </si>
  <si>
    <t>measures</t>
  </si>
  <si>
    <t>abandon</t>
  </si>
  <si>
    <t>foothold</t>
  </si>
  <si>
    <t>indiana</t>
  </si>
  <si>
    <t>sportswear</t>
  </si>
  <si>
    <t>bracera</t>
  </si>
  <si>
    <t>characteris</t>
  </si>
  <si>
    <t>reflationari</t>
  </si>
  <si>
    <t>edand</t>
  </si>
  <si>
    <t>heard</t>
  </si>
  <si>
    <t>dlrsshr</t>
  </si>
  <si>
    <t>cuts</t>
  </si>
  <si>
    <t>pressur</t>
  </si>
  <si>
    <t>montreal-lak</t>
  </si>
  <si>
    <t>healthi</t>
  </si>
  <si>
    <t>hormon</t>
  </si>
  <si>
    <t>frenet</t>
  </si>
  <si>
    <t>superamerica</t>
  </si>
  <si>
    <t>proposal</t>
  </si>
  <si>
    <t>healthy</t>
  </si>
  <si>
    <t>ostens</t>
  </si>
  <si>
    <t>succe</t>
  </si>
  <si>
    <t>sale-purchas</t>
  </si>
  <si>
    <t>miners</t>
  </si>
  <si>
    <t>cust</t>
  </si>
  <si>
    <t>save</t>
  </si>
  <si>
    <t>washo</t>
  </si>
  <si>
    <t>haoruo</t>
  </si>
  <si>
    <t>nance</t>
  </si>
  <si>
    <t>wyoming</t>
  </si>
  <si>
    <t>mid-</t>
  </si>
  <si>
    <t>refuge</t>
  </si>
  <si>
    <t>barriers</t>
  </si>
  <si>
    <t>elmano</t>
  </si>
  <si>
    <t>unexplor</t>
  </si>
  <si>
    <t>witbank</t>
  </si>
  <si>
    <t>gramstonn</t>
  </si>
  <si>
    <t>buffet</t>
  </si>
  <si>
    <t>ocbmsi</t>
  </si>
  <si>
    <t>altern</t>
  </si>
  <si>
    <t>mimtt</t>
  </si>
  <si>
    <t>coeur</t>
  </si>
  <si>
    <t>certainli</t>
  </si>
  <si>
    <t>heavy</t>
  </si>
  <si>
    <t>cynic</t>
  </si>
  <si>
    <t>operate</t>
  </si>
  <si>
    <t>articul</t>
  </si>
  <si>
    <t>jovanovich</t>
  </si>
  <si>
    <t>chinese-built</t>
  </si>
  <si>
    <t>antananarivo</t>
  </si>
  <si>
    <t>from</t>
  </si>
  <si>
    <t>longer-term</t>
  </si>
  <si>
    <t>redempt</t>
  </si>
  <si>
    <t>imperfect</t>
  </si>
  <si>
    <t>depreci</t>
  </si>
  <si>
    <t>prestige</t>
  </si>
  <si>
    <t>prevail</t>
  </si>
  <si>
    <t>heavi</t>
  </si>
  <si>
    <t>melilla</t>
  </si>
  <si>
    <t>czechoslovakia</t>
  </si>
  <si>
    <t>governors</t>
  </si>
  <si>
    <t>intens</t>
  </si>
  <si>
    <t>intent</t>
  </si>
  <si>
    <t>singapore-japan</t>
  </si>
  <si>
    <t>hidden</t>
  </si>
  <si>
    <t>yorkton</t>
  </si>
  <si>
    <t>themselves</t>
  </si>
  <si>
    <t>intend</t>
  </si>
  <si>
    <t>found</t>
  </si>
  <si>
    <t>vulner</t>
  </si>
  <si>
    <t>exchange-r</t>
  </si>
  <si>
    <t>saito</t>
  </si>
  <si>
    <t>phenomenon</t>
  </si>
  <si>
    <t>sidetracked</t>
  </si>
  <si>
    <t>upgrad</t>
  </si>
  <si>
    <t>providers</t>
  </si>
  <si>
    <t>opecna</t>
  </si>
  <si>
    <t>undevelop</t>
  </si>
  <si>
    <t>calories</t>
  </si>
  <si>
    <t>excus</t>
  </si>
  <si>
    <t>shortfall</t>
  </si>
  <si>
    <t>climates</t>
  </si>
  <si>
    <t>honor</t>
  </si>
  <si>
    <t>on-go</t>
  </si>
  <si>
    <t>texstar</t>
  </si>
  <si>
    <t>synchron</t>
  </si>
  <si>
    <t>sbci</t>
  </si>
  <si>
    <t>harrison</t>
  </si>
  <si>
    <t>complain</t>
  </si>
  <si>
    <t>statoil</t>
  </si>
  <si>
    <t>mid-april</t>
  </si>
  <si>
    <t>alexandria</t>
  </si>
  <si>
    <t>face</t>
  </si>
  <si>
    <t>wheel</t>
  </si>
  <si>
    <t>witter</t>
  </si>
  <si>
    <t>anoth</t>
  </si>
  <si>
    <t>avearge</t>
  </si>
  <si>
    <t>prohibit</t>
  </si>
  <si>
    <t>perrin</t>
  </si>
  <si>
    <t>consumpt</t>
  </si>
  <si>
    <t>drawback</t>
  </si>
  <si>
    <t>lacklustr</t>
  </si>
  <si>
    <t>underlin</t>
  </si>
  <si>
    <t>motor</t>
  </si>
  <si>
    <t>affirm</t>
  </si>
  <si>
    <t>chute</t>
  </si>
  <si>
    <t>promot</t>
  </si>
  <si>
    <t>cross-compli</t>
  </si>
  <si>
    <t>invit</t>
  </si>
  <si>
    <t>wasnt</t>
  </si>
  <si>
    <t>fade</t>
  </si>
  <si>
    <t>jewelleri</t>
  </si>
  <si>
    <t>gallium</t>
  </si>
  <si>
    <t>watchword</t>
  </si>
  <si>
    <t>teberebi</t>
  </si>
  <si>
    <t>factor</t>
  </si>
  <si>
    <t>javier</t>
  </si>
  <si>
    <t>zhejiang</t>
  </si>
  <si>
    <t>fact</t>
  </si>
  <si>
    <t>subsided</t>
  </si>
  <si>
    <t>mightili</t>
  </si>
  <si>
    <t>prompt</t>
  </si>
  <si>
    <t>oregon</t>
  </si>
  <si>
    <t>integr</t>
  </si>
  <si>
    <t>naccowlah</t>
  </si>
  <si>
    <t>minor</t>
  </si>
  <si>
    <t>consequ</t>
  </si>
  <si>
    <t>gunes</t>
  </si>
  <si>
    <t>multin</t>
  </si>
  <si>
    <t>joshua</t>
  </si>
  <si>
    <t>madagascar</t>
  </si>
  <si>
    <t>daewoo</t>
  </si>
  <si>
    <t>allen</t>
  </si>
  <si>
    <t>apparatu</t>
  </si>
  <si>
    <t>certainti</t>
  </si>
  <si>
    <t>alleg</t>
  </si>
  <si>
    <t>paribas</t>
  </si>
  <si>
    <t>legisl</t>
  </si>
  <si>
    <t>twelve-dai</t>
  </si>
  <si>
    <t>affili</t>
  </si>
  <si>
    <t>nepal</t>
  </si>
  <si>
    <t>cellular</t>
  </si>
  <si>
    <t>paramilitari</t>
  </si>
  <si>
    <t>dispute</t>
  </si>
  <si>
    <t>new-found</t>
  </si>
  <si>
    <t>ababa</t>
  </si>
  <si>
    <t>poison</t>
  </si>
  <si>
    <t>medium-term</t>
  </si>
  <si>
    <t>gijsen</t>
  </si>
  <si>
    <t>raid</t>
  </si>
  <si>
    <t>tube</t>
  </si>
  <si>
    <t>prosecutor</t>
  </si>
  <si>
    <t>mariotim</t>
  </si>
  <si>
    <t>april-march</t>
  </si>
  <si>
    <t>brunswick</t>
  </si>
  <si>
    <t>facility</t>
  </si>
  <si>
    <t>rail</t>
  </si>
  <si>
    <t>fahd</t>
  </si>
  <si>
    <t>rothschild</t>
  </si>
  <si>
    <t>allig</t>
  </si>
  <si>
    <t>midmississippi</t>
  </si>
  <si>
    <t>redistribut</t>
  </si>
  <si>
    <t>mnust</t>
  </si>
  <si>
    <t>garcia</t>
  </si>
  <si>
    <t>waters</t>
  </si>
  <si>
    <t>long-haul</t>
  </si>
  <si>
    <t>stockbuild</t>
  </si>
  <si>
    <t>interarab</t>
  </si>
  <si>
    <t>kunayev</t>
  </si>
  <si>
    <t>woodhouse</t>
  </si>
  <si>
    <t>then-exist</t>
  </si>
  <si>
    <t>specifically</t>
  </si>
  <si>
    <t>francoi</t>
  </si>
  <si>
    <t>uneasi</t>
  </si>
  <si>
    <t>chunk</t>
  </si>
  <si>
    <t>notabl</t>
  </si>
  <si>
    <t>languag</t>
  </si>
  <si>
    <t>droit</t>
  </si>
  <si>
    <t>tanjug</t>
  </si>
  <si>
    <t>y-dlr</t>
  </si>
  <si>
    <t>goldsmith</t>
  </si>
  <si>
    <t>fail</t>
  </si>
  <si>
    <t>directories</t>
  </si>
  <si>
    <t>bureacraci</t>
  </si>
  <si>
    <t>debtgdp</t>
  </si>
  <si>
    <t>ravnholt</t>
  </si>
  <si>
    <t>agile</t>
  </si>
  <si>
    <t>housing</t>
  </si>
  <si>
    <t>calcul</t>
  </si>
  <si>
    <t>oil-suppli</t>
  </si>
  <si>
    <t>minister</t>
  </si>
  <si>
    <t>hebei</t>
  </si>
  <si>
    <t>table</t>
  </si>
  <si>
    <t>fair</t>
  </si>
  <si>
    <t>vice-presid</t>
  </si>
  <si>
    <t>creditanstalt-bankverein</t>
  </si>
  <si>
    <t>position</t>
  </si>
  <si>
    <t>petroluem</t>
  </si>
  <si>
    <t>diseases</t>
  </si>
  <si>
    <t>norway</t>
  </si>
  <si>
    <t>character</t>
  </si>
  <si>
    <t>minds</t>
  </si>
  <si>
    <t>stillwater</t>
  </si>
  <si>
    <t>judith</t>
  </si>
  <si>
    <t>paust</t>
  </si>
  <si>
    <t>norwai</t>
  </si>
  <si>
    <t>whenev</t>
  </si>
  <si>
    <t>briskly</t>
  </si>
  <si>
    <t>delays</t>
  </si>
  <si>
    <t>recess</t>
  </si>
  <si>
    <t>suspended</t>
  </si>
  <si>
    <t>secretary</t>
  </si>
  <si>
    <t>carey</t>
  </si>
  <si>
    <t>winningham</t>
  </si>
  <si>
    <t>diplomat</t>
  </si>
  <si>
    <t>cofac</t>
  </si>
  <si>
    <t>fals</t>
  </si>
  <si>
    <t>carei</t>
  </si>
  <si>
    <t>promin</t>
  </si>
  <si>
    <t>promis</t>
  </si>
  <si>
    <t>prematur</t>
  </si>
  <si>
    <t>race</t>
  </si>
  <si>
    <t>non-tariff</t>
  </si>
  <si>
    <t>klaipeda</t>
  </si>
  <si>
    <t>positive</t>
  </si>
  <si>
    <t>cards</t>
  </si>
  <si>
    <t>tuna</t>
  </si>
  <si>
    <t>mines</t>
  </si>
  <si>
    <t>earley</t>
  </si>
  <si>
    <t>pacific</t>
  </si>
  <si>
    <t>sowing</t>
  </si>
  <si>
    <t>tune</t>
  </si>
  <si>
    <t>tung</t>
  </si>
  <si>
    <t>rada</t>
  </si>
  <si>
    <t>dreyfu</t>
  </si>
  <si>
    <t>conditional</t>
  </si>
  <si>
    <t>fran</t>
  </si>
  <si>
    <t>alloc</t>
  </si>
  <si>
    <t>avasweeten</t>
  </si>
  <si>
    <t>allow</t>
  </si>
  <si>
    <t>energysecur</t>
  </si>
  <si>
    <t>allot</t>
  </si>
  <si>
    <t>minim</t>
  </si>
  <si>
    <t>hartlei</t>
  </si>
  <si>
    <t>jeremi</t>
  </si>
  <si>
    <t>officer</t>
  </si>
  <si>
    <t>offices</t>
  </si>
  <si>
    <t>electorate</t>
  </si>
  <si>
    <t>lichtbalu</t>
  </si>
  <si>
    <t>perfect</t>
  </si>
  <si>
    <t>relaunch</t>
  </si>
  <si>
    <t>lancast</t>
  </si>
  <si>
    <t>moderate</t>
  </si>
  <si>
    <t>januarynovemb</t>
  </si>
  <si>
    <t>breakdown:</t>
  </si>
  <si>
    <t>english-languag</t>
  </si>
  <si>
    <t>tuli</t>
  </si>
  <si>
    <t>nonetheless</t>
  </si>
  <si>
    <t>continue</t>
  </si>
  <si>
    <t>industries</t>
  </si>
  <si>
    <t>non-rur</t>
  </si>
  <si>
    <t>carat</t>
  </si>
  <si>
    <t>qasimshanghai</t>
  </si>
  <si>
    <t>unemploy</t>
  </si>
  <si>
    <t>saint-gobain</t>
  </si>
  <si>
    <t>unawares</t>
  </si>
  <si>
    <t>ralph</t>
  </si>
  <si>
    <t>genossenschaftlich</t>
  </si>
  <si>
    <t>foundat</t>
  </si>
  <si>
    <t>buckler</t>
  </si>
  <si>
    <t>petrochem</t>
  </si>
  <si>
    <t>furstenberg</t>
  </si>
  <si>
    <t>categor</t>
  </si>
  <si>
    <t>qatar</t>
  </si>
  <si>
    <t>fawc</t>
  </si>
  <si>
    <t>ethanol</t>
  </si>
  <si>
    <t>wheatbarlei</t>
  </si>
  <si>
    <t>haysauthor</t>
  </si>
  <si>
    <t>consign</t>
  </si>
  <si>
    <t>reinsur</t>
  </si>
  <si>
    <t>processions</t>
  </si>
  <si>
    <t>realities</t>
  </si>
  <si>
    <t>smooth</t>
  </si>
  <si>
    <t>liquefi</t>
  </si>
  <si>
    <t>carlo</t>
  </si>
  <si>
    <t>mixtur</t>
  </si>
  <si>
    <t>oil-gener</t>
  </si>
  <si>
    <t>benderlei</t>
  </si>
  <si>
    <t>huai</t>
  </si>
  <si>
    <t>elizabeth</t>
  </si>
  <si>
    <t>sdrs</t>
  </si>
  <si>
    <t>waver</t>
  </si>
  <si>
    <t>sitina</t>
  </si>
  <si>
    <t>hamburg</t>
  </si>
  <si>
    <t>withold</t>
  </si>
  <si>
    <t>standards</t>
  </si>
  <si>
    <t>indianapoli</t>
  </si>
  <si>
    <t>chequabl</t>
  </si>
  <si>
    <t>introduced</t>
  </si>
  <si>
    <t>purolator</t>
  </si>
  <si>
    <t>ralli</t>
  </si>
  <si>
    <t>citruspulp</t>
  </si>
  <si>
    <t>firms</t>
  </si>
  <si>
    <t>orkin</t>
  </si>
  <si>
    <t>adjourn</t>
  </si>
  <si>
    <t>fate</t>
  </si>
  <si>
    <t>terminal</t>
  </si>
  <si>
    <t>fats</t>
  </si>
  <si>
    <t>overall</t>
  </si>
  <si>
    <t>founder</t>
  </si>
  <si>
    <t>mayjun</t>
  </si>
  <si>
    <t>ofconcern</t>
  </si>
  <si>
    <t>creat</t>
  </si>
  <si>
    <t>ascertain</t>
  </si>
  <si>
    <t>deteriorates</t>
  </si>
  <si>
    <t>carol</t>
  </si>
  <si>
    <t>weakness</t>
  </si>
  <si>
    <t>rally</t>
  </si>
  <si>
    <t>rising</t>
  </si>
  <si>
    <t>lehman</t>
  </si>
  <si>
    <t>fast</t>
  </si>
  <si>
    <t>escudos</t>
  </si>
  <si>
    <t>named</t>
  </si>
  <si>
    <t>insurance</t>
  </si>
  <si>
    <t>cczarnikow</t>
  </si>
  <si>
    <t>fare</t>
  </si>
  <si>
    <t>volumes</t>
  </si>
  <si>
    <t>afloat</t>
  </si>
  <si>
    <t>favourable</t>
  </si>
  <si>
    <t>fat-</t>
  </si>
  <si>
    <t>algemen</t>
  </si>
  <si>
    <t>creek</t>
  </si>
  <si>
    <t>higher-pr</t>
  </si>
  <si>
    <t>unzan</t>
  </si>
  <si>
    <t>anniversary</t>
  </si>
  <si>
    <t>constant</t>
  </si>
  <si>
    <t>lessons</t>
  </si>
  <si>
    <t>edmontonswann</t>
  </si>
  <si>
    <t>trafficking</t>
  </si>
  <si>
    <t>bwrlf</t>
  </si>
  <si>
    <t>worthwhile</t>
  </si>
  <si>
    <t>maverick</t>
  </si>
  <si>
    <t>bomani</t>
  </si>
  <si>
    <t>thousand</t>
  </si>
  <si>
    <t>shehadi</t>
  </si>
  <si>
    <t>anniversari</t>
  </si>
  <si>
    <t>subsidis</t>
  </si>
  <si>
    <t>aggregates</t>
  </si>
  <si>
    <t>jakarta</t>
  </si>
  <si>
    <t>carri</t>
  </si>
  <si>
    <t>widest</t>
  </si>
  <si>
    <t>holdov</t>
  </si>
  <si>
    <t>holes</t>
  </si>
  <si>
    <t>convei</t>
  </si>
  <si>
    <t>jordan</t>
  </si>
  <si>
    <t>conven</t>
  </si>
  <si>
    <t>all-new</t>
  </si>
  <si>
    <t>canberra</t>
  </si>
  <si>
    <t>capciti</t>
  </si>
  <si>
    <t>getting</t>
  </si>
  <si>
    <t>crosibi</t>
  </si>
  <si>
    <t>gurria</t>
  </si>
  <si>
    <t>ministry</t>
  </si>
  <si>
    <t>re-invest</t>
  </si>
  <si>
    <t>tolerated</t>
  </si>
  <si>
    <t>bahia</t>
  </si>
  <si>
    <t>condens</t>
  </si>
  <si>
    <t>clear</t>
  </si>
  <si>
    <t>tobago</t>
  </si>
  <si>
    <t>clean</t>
  </si>
  <si>
    <t>insur</t>
  </si>
  <si>
    <t>undoubt</t>
  </si>
  <si>
    <t>buyback</t>
  </si>
  <si>
    <t>johnsonjohnson</t>
  </si>
  <si>
    <t>european-bas</t>
  </si>
  <si>
    <t>gold-back</t>
  </si>
  <si>
    <t>keidanren</t>
  </si>
  <si>
    <t>bandar</t>
  </si>
  <si>
    <t>krenzler</t>
  </si>
  <si>
    <t>motiv</t>
  </si>
  <si>
    <t>closing</t>
  </si>
  <si>
    <t>stated</t>
  </si>
  <si>
    <t>dlrlb</t>
  </si>
  <si>
    <t>exert</t>
  </si>
  <si>
    <t>dispar</t>
  </si>
  <si>
    <t>re-evalu</t>
  </si>
  <si>
    <t>eldorado</t>
  </si>
  <si>
    <t>fires</t>
  </si>
  <si>
    <t>family</t>
  </si>
  <si>
    <t>cpi-u</t>
  </si>
  <si>
    <t>cpi-w</t>
  </si>
  <si>
    <t>argument</t>
  </si>
  <si>
    <t>minut</t>
  </si>
  <si>
    <t>consist</t>
  </si>
  <si>
    <t>famili</t>
  </si>
  <si>
    <t>elsworth</t>
  </si>
  <si>
    <t>fluxtuat</t>
  </si>
  <si>
    <t>condemn</t>
  </si>
  <si>
    <t>panamanian</t>
  </si>
  <si>
    <t>strong</t>
  </si>
  <si>
    <t>westerners</t>
  </si>
  <si>
    <t>aircraft</t>
  </si>
  <si>
    <t>lives</t>
  </si>
  <si>
    <t>state:</t>
  </si>
  <si>
    <t>underpin</t>
  </si>
  <si>
    <t>hard-hit</t>
  </si>
  <si>
    <t>kilomet</t>
  </si>
  <si>
    <t>adher</t>
  </si>
  <si>
    <t>waning</t>
  </si>
  <si>
    <t>six-month</t>
  </si>
  <si>
    <t>nmot</t>
  </si>
  <si>
    <t>aloha</t>
  </si>
  <si>
    <t>york-usda</t>
  </si>
  <si>
    <t>sunflowerse</t>
  </si>
  <si>
    <t>forecasts</t>
  </si>
  <si>
    <t>inevitable</t>
  </si>
  <si>
    <t>distribut</t>
  </si>
  <si>
    <t>chocol</t>
  </si>
  <si>
    <t>industrialists</t>
  </si>
  <si>
    <t>managa</t>
  </si>
  <si>
    <t>rupiah</t>
  </si>
  <si>
    <t>gustavo</t>
  </si>
  <si>
    <t>metrers</t>
  </si>
  <si>
    <t>underproduc</t>
  </si>
  <si>
    <t>hunt</t>
  </si>
  <si>
    <t>along</t>
  </si>
  <si>
    <t>commission</t>
  </si>
  <si>
    <t>alone</t>
  </si>
  <si>
    <t>leslei</t>
  </si>
  <si>
    <t>short-term</t>
  </si>
  <si>
    <t>creol</t>
  </si>
  <si>
    <t>inevitably</t>
  </si>
  <si>
    <t>mcmillan</t>
  </si>
  <si>
    <t>fertilizers</t>
  </si>
  <si>
    <t>territory</t>
  </si>
  <si>
    <t>lengthi</t>
  </si>
  <si>
    <t>indispens</t>
  </si>
  <si>
    <t>states</t>
  </si>
  <si>
    <t>captain</t>
  </si>
  <si>
    <t>consortium</t>
  </si>
  <si>
    <t>territori</t>
  </si>
  <si>
    <t>exercis</t>
  </si>
  <si>
    <t>flumar</t>
  </si>
  <si>
    <t>license</t>
  </si>
  <si>
    <t>holder</t>
  </si>
  <si>
    <t>zheziang</t>
  </si>
  <si>
    <t>seed</t>
  </si>
  <si>
    <t>plaintiff</t>
  </si>
  <si>
    <t>tintaya</t>
  </si>
  <si>
    <t>seen</t>
  </si>
  <si>
    <t>seem</t>
  </si>
  <si>
    <t>material</t>
  </si>
  <si>
    <t>seek</t>
  </si>
  <si>
    <t>congression</t>
  </si>
  <si>
    <t>re-nominated</t>
  </si>
  <si>
    <t>berisford</t>
  </si>
  <si>
    <t>envisaged</t>
  </si>
  <si>
    <t>compli</t>
  </si>
  <si>
    <t>meantime</t>
  </si>
  <si>
    <t>frontier</t>
  </si>
  <si>
    <t>ivei</t>
  </si>
  <si>
    <t>reintegro</t>
  </si>
  <si>
    <t>lunch</t>
  </si>
  <si>
    <t>bombai</t>
  </si>
  <si>
    <t>one-for-f</t>
  </si>
  <si>
    <t>five-ounc</t>
  </si>
  <si>
    <t>arrangements</t>
  </si>
  <si>
    <t>vsna</t>
  </si>
  <si>
    <t>select</t>
  </si>
  <si>
    <t>explanation</t>
  </si>
  <si>
    <t>darwin</t>
  </si>
  <si>
    <t>joseph</t>
  </si>
  <si>
    <t>crest</t>
  </si>
  <si>
    <t>english</t>
  </si>
  <si>
    <t>supplydemand</t>
  </si>
  <si>
    <t>australian</t>
  </si>
  <si>
    <t>expectation</t>
  </si>
  <si>
    <t>trinidad</t>
  </si>
  <si>
    <t>hulk</t>
  </si>
  <si>
    <t>hull</t>
  </si>
  <si>
    <t>acreage</t>
  </si>
  <si>
    <t>troop</t>
  </si>
  <si>
    <t>federation</t>
  </si>
  <si>
    <t>nationalist</t>
  </si>
  <si>
    <t>fabric</t>
  </si>
  <si>
    <t>dockworkers</t>
  </si>
  <si>
    <t>dramatise</t>
  </si>
  <si>
    <t>thrust</t>
  </si>
  <si>
    <t>regular</t>
  </si>
  <si>
    <t>sangsu</t>
  </si>
  <si>
    <t>camera</t>
  </si>
  <si>
    <t>tropp</t>
  </si>
  <si>
    <t>achiev</t>
  </si>
  <si>
    <t>silkworm</t>
  </si>
  <si>
    <t>kuwaiti-own</t>
  </si>
  <si>
    <t>seiz</t>
  </si>
  <si>
    <t>person</t>
  </si>
  <si>
    <t>foodgrain</t>
  </si>
  <si>
    <t>calculated</t>
  </si>
  <si>
    <t>existence</t>
  </si>
  <si>
    <t>byproduct</t>
  </si>
  <si>
    <t>tree</t>
  </si>
  <si>
    <t>consolid</t>
  </si>
  <si>
    <t>casei</t>
  </si>
  <si>
    <t>low-cost</t>
  </si>
  <si>
    <t>crews</t>
  </si>
  <si>
    <t>curtail</t>
  </si>
  <si>
    <t>hugo</t>
  </si>
  <si>
    <t>huge</t>
  </si>
  <si>
    <t>specter</t>
  </si>
  <si>
    <t>disput</t>
  </si>
  <si>
    <t>hugh</t>
  </si>
  <si>
    <t>improvements</t>
  </si>
  <si>
    <t>stangeland</t>
  </si>
  <si>
    <t>followed-up</t>
  </si>
  <si>
    <t>licences</t>
  </si>
  <si>
    <t>afl-cio</t>
  </si>
  <si>
    <t>recommended</t>
  </si>
  <si>
    <t>self</t>
  </si>
  <si>
    <t>yemen</t>
  </si>
  <si>
    <t>qasim</t>
  </si>
  <si>
    <t>switches</t>
  </si>
  <si>
    <t>charterer</t>
  </si>
  <si>
    <t>capacity</t>
  </si>
  <si>
    <t>lunar</t>
  </si>
  <si>
    <t>sarnei</t>
  </si>
  <si>
    <t>fairli</t>
  </si>
  <si>
    <t>uncertain</t>
  </si>
  <si>
    <t>cases</t>
  </si>
  <si>
    <t>selz</t>
  </si>
  <si>
    <t>prolif</t>
  </si>
  <si>
    <t>compos</t>
  </si>
  <si>
    <t>semi</t>
  </si>
  <si>
    <t>statol</t>
  </si>
  <si>
    <t>anthoni</t>
  </si>
  <si>
    <t>astro</t>
  </si>
  <si>
    <t>insee</t>
  </si>
  <si>
    <t>compon</t>
  </si>
  <si>
    <t>vernes</t>
  </si>
  <si>
    <t>nickel</t>
  </si>
  <si>
    <t>seng</t>
  </si>
  <si>
    <t>allowed</t>
  </si>
  <si>
    <t>send</t>
  </si>
  <si>
    <t>-to-</t>
  </si>
  <si>
    <t>unwrap</t>
  </si>
  <si>
    <t>migrant</t>
  </si>
  <si>
    <t>cumhuriyet</t>
  </si>
  <si>
    <t>sent</t>
  </si>
  <si>
    <t>ringgit</t>
  </si>
  <si>
    <t>line-item</t>
  </si>
  <si>
    <t>utilities</t>
  </si>
  <si>
    <t>digits</t>
  </si>
  <si>
    <t>sens</t>
  </si>
  <si>
    <t>uplift</t>
  </si>
  <si>
    <t>statut</t>
  </si>
  <si>
    <t>bailei</t>
  </si>
  <si>
    <t>unfortun</t>
  </si>
  <si>
    <t>deped</t>
  </si>
  <si>
    <t>status</t>
  </si>
  <si>
    <t>herald</t>
  </si>
  <si>
    <t>adapingth</t>
  </si>
  <si>
    <t>henderson</t>
  </si>
  <si>
    <t>tran</t>
  </si>
  <si>
    <t>plunge</t>
  </si>
  <si>
    <t>mosti</t>
  </si>
  <si>
    <t>trap</t>
  </si>
  <si>
    <t>junior</t>
  </si>
  <si>
    <t>comput</t>
  </si>
  <si>
    <t>questionmark</t>
  </si>
  <si>
    <t>svenska</t>
  </si>
  <si>
    <t>boatmen</t>
  </si>
  <si>
    <t>eurostat</t>
  </si>
  <si>
    <t>wagnerbrown</t>
  </si>
  <si>
    <t>bubbl</t>
  </si>
  <si>
    <t>signups</t>
  </si>
  <si>
    <t>safer</t>
  </si>
  <si>
    <t>sept</t>
  </si>
  <si>
    <t>still-sluggish</t>
  </si>
  <si>
    <t>mid-december</t>
  </si>
  <si>
    <t>temperatures</t>
  </si>
  <si>
    <t>redoubl</t>
  </si>
  <si>
    <t>re-regist</t>
  </si>
  <si>
    <t>detect</t>
  </si>
  <si>
    <t>advisers</t>
  </si>
  <si>
    <t>merchant</t>
  </si>
  <si>
    <t>embarrass</t>
  </si>
  <si>
    <t>chamorro</t>
  </si>
  <si>
    <t>inquiries</t>
  </si>
  <si>
    <t>orleans</t>
  </si>
  <si>
    <t>cigarettes</t>
  </si>
  <si>
    <t>curitiba</t>
  </si>
  <si>
    <t>privately-own</t>
  </si>
  <si>
    <t>dispos</t>
  </si>
  <si>
    <t>insid</t>
  </si>
  <si>
    <t>conciliation</t>
  </si>
  <si>
    <t>campbel</t>
  </si>
  <si>
    <t>challeng</t>
  </si>
  <si>
    <t>bros</t>
  </si>
  <si>
    <t>tremor</t>
  </si>
  <si>
    <t>d-wash</t>
  </si>
  <si>
    <t>macki</t>
  </si>
  <si>
    <t>mogstad</t>
  </si>
  <si>
    <t>troi</t>
  </si>
  <si>
    <t>hfagf</t>
  </si>
  <si>
    <t>haitian</t>
  </si>
  <si>
    <t>dilson</t>
  </si>
  <si>
    <t>origins</t>
  </si>
  <si>
    <t>london-bas</t>
  </si>
  <si>
    <t>profittak</t>
  </si>
  <si>
    <t>wisconsin</t>
  </si>
  <si>
    <t>pledg</t>
  </si>
  <si>
    <t>brasil</t>
  </si>
  <si>
    <t>baird</t>
  </si>
  <si>
    <t>gunn</t>
  </si>
  <si>
    <t>brownsville</t>
  </si>
  <si>
    <t>watanabe</t>
  </si>
  <si>
    <t>relationships</t>
  </si>
  <si>
    <t>vernon</t>
  </si>
  <si>
    <t>militari</t>
  </si>
  <si>
    <t>louisiana</t>
  </si>
  <si>
    <t>cheval</t>
  </si>
  <si>
    <t>starts</t>
  </si>
  <si>
    <t>exists</t>
  </si>
  <si>
    <t>wolff</t>
  </si>
  <si>
    <t>successful</t>
  </si>
  <si>
    <t>maintained</t>
  </si>
  <si>
    <t>warships</t>
  </si>
  <si>
    <t>rilwanu</t>
  </si>
  <si>
    <t>successor</t>
  </si>
  <si>
    <t>housewives</t>
  </si>
  <si>
    <t>getti</t>
  </si>
  <si>
    <t>least</t>
  </si>
  <si>
    <t>spite</t>
  </si>
  <si>
    <t>ramli</t>
  </si>
  <si>
    <t>conduct</t>
  </si>
  <si>
    <t>legendary</t>
  </si>
  <si>
    <t>consequence</t>
  </si>
  <si>
    <t>financial</t>
  </si>
  <si>
    <t>gust</t>
  </si>
  <si>
    <t>realti</t>
  </si>
  <si>
    <t>outlook</t>
  </si>
  <si>
    <t>thursday</t>
  </si>
  <si>
    <t>learn</t>
  </si>
  <si>
    <t>ferro-alloi</t>
  </si>
  <si>
    <t>sizethi</t>
  </si>
  <si>
    <t>evaporated</t>
  </si>
  <si>
    <t>thursdai</t>
  </si>
  <si>
    <t>harold</t>
  </si>
  <si>
    <t>mandela</t>
  </si>
  <si>
    <t>inferior</t>
  </si>
  <si>
    <t>silfer</t>
  </si>
  <si>
    <t>one-for-thre</t>
  </si>
  <si>
    <t>staffer</t>
  </si>
  <si>
    <t>trustee</t>
  </si>
  <si>
    <t>madeira</t>
  </si>
  <si>
    <t>nitrogen</t>
  </si>
  <si>
    <t>hectares</t>
  </si>
  <si>
    <t>soekor</t>
  </si>
  <si>
    <t>ident</t>
  </si>
  <si>
    <t>unchangd</t>
  </si>
  <si>
    <t>breaker</t>
  </si>
  <si>
    <t>trip</t>
  </si>
  <si>
    <t>trim</t>
  </si>
  <si>
    <t>reallocation</t>
  </si>
  <si>
    <t>privatis</t>
  </si>
  <si>
    <t>eroded</t>
  </si>
  <si>
    <t>ounce</t>
  </si>
  <si>
    <t>upward</t>
  </si>
  <si>
    <t>ramon</t>
  </si>
  <si>
    <t>cumul</t>
  </si>
  <si>
    <t>shambles</t>
  </si>
  <si>
    <t>sovereign</t>
  </si>
  <si>
    <t>liro</t>
  </si>
  <si>
    <t>employment</t>
  </si>
  <si>
    <t>repai</t>
  </si>
  <si>
    <t>automobile</t>
  </si>
  <si>
    <t>lire</t>
  </si>
  <si>
    <t>bouldikian</t>
  </si>
  <si>
    <t>six-cent</t>
  </si>
  <si>
    <t>deneuv</t>
  </si>
  <si>
    <t>westminst</t>
  </si>
  <si>
    <t>futures</t>
  </si>
  <si>
    <t>lira</t>
  </si>
  <si>
    <t>repay</t>
  </si>
  <si>
    <t>confirmation</t>
  </si>
  <si>
    <t>purchasesal</t>
  </si>
  <si>
    <t>thoresen</t>
  </si>
  <si>
    <t>debtor</t>
  </si>
  <si>
    <t>richmond</t>
  </si>
  <si>
    <t>raferty</t>
  </si>
  <si>
    <t>timecharter</t>
  </si>
  <si>
    <t>keenli</t>
  </si>
  <si>
    <t>monthly</t>
  </si>
  <si>
    <t>reality</t>
  </si>
  <si>
    <t>wollo</t>
  </si>
  <si>
    <t>safra</t>
  </si>
  <si>
    <t>advanc</t>
  </si>
  <si>
    <t>financier</t>
  </si>
  <si>
    <t>realiti</t>
  </si>
  <si>
    <t>sellers</t>
  </si>
  <si>
    <t>pillsburi</t>
  </si>
  <si>
    <t>development</t>
  </si>
  <si>
    <t>politically</t>
  </si>
  <si>
    <t>iranan</t>
  </si>
  <si>
    <t>delfzylindia</t>
  </si>
  <si>
    <t>lipc</t>
  </si>
  <si>
    <t>quarantin</t>
  </si>
  <si>
    <t>realist</t>
  </si>
  <si>
    <t>pre-budget</t>
  </si>
  <si>
    <t>theoret</t>
  </si>
  <si>
    <t>realism</t>
  </si>
  <si>
    <t>ideas</t>
  </si>
  <si>
    <t>disinfl</t>
  </si>
  <si>
    <t>reluct</t>
  </si>
  <si>
    <t>schemes</t>
  </si>
  <si>
    <t>trade-weight</t>
  </si>
  <si>
    <t>distorted</t>
  </si>
  <si>
    <t>ideal</t>
  </si>
  <si>
    <t>developments</t>
  </si>
  <si>
    <t>mulligan</t>
  </si>
  <si>
    <t>shafts</t>
  </si>
  <si>
    <t>politicized</t>
  </si>
  <si>
    <t>fremont</t>
  </si>
  <si>
    <t>classification</t>
  </si>
  <si>
    <t>spike</t>
  </si>
  <si>
    <t>spika</t>
  </si>
  <si>
    <t>torrance</t>
  </si>
  <si>
    <t>fraud</t>
  </si>
  <si>
    <t>directions</t>
  </si>
  <si>
    <t>earliest</t>
  </si>
  <si>
    <t>imbalances</t>
  </si>
  <si>
    <t>unkonwn</t>
  </si>
  <si>
    <t>homes</t>
  </si>
  <si>
    <t>grounds</t>
  </si>
  <si>
    <t>end-dai</t>
  </si>
  <si>
    <t>scientif</t>
  </si>
  <si>
    <t>spill</t>
  </si>
  <si>
    <t>end-april</t>
  </si>
  <si>
    <t>spilt</t>
  </si>
  <si>
    <t>liquid</t>
  </si>
  <si>
    <t>abbenhaus</t>
  </si>
  <si>
    <t>argentin</t>
  </si>
  <si>
    <t>compat</t>
  </si>
  <si>
    <t>browne</t>
  </si>
  <si>
    <t>compet</t>
  </si>
  <si>
    <t>potatoes</t>
  </si>
  <si>
    <t>arabia</t>
  </si>
  <si>
    <t>improve</t>
  </si>
  <si>
    <t>compel</t>
  </si>
  <si>
    <t>litr</t>
  </si>
  <si>
    <t>sceptical</t>
  </si>
  <si>
    <t>whitehead</t>
  </si>
  <si>
    <t>mark-denomin</t>
  </si>
  <si>
    <t>continuing</t>
  </si>
  <si>
    <t>territories</t>
  </si>
  <si>
    <t>telecom</t>
  </si>
  <si>
    <t>bruxel</t>
  </si>
  <si>
    <t>suspect</t>
  </si>
  <si>
    <t>customary</t>
  </si>
  <si>
    <t>transit:</t>
  </si>
  <si>
    <t>ajinomoto</t>
  </si>
  <si>
    <t>guandong</t>
  </si>
  <si>
    <t>pastures</t>
  </si>
  <si>
    <t>almenara</t>
  </si>
  <si>
    <t>list</t>
  </si>
  <si>
    <t>andriessen</t>
  </si>
  <si>
    <t>restitutions</t>
  </si>
  <si>
    <t>unindentifi</t>
  </si>
  <si>
    <t>section</t>
  </si>
  <si>
    <t>panama</t>
  </si>
  <si>
    <t>guid</t>
  </si>
  <si>
    <t>certification</t>
  </si>
  <si>
    <t>hurt</t>
  </si>
  <si>
    <t>easter</t>
  </si>
  <si>
    <t>eromanga</t>
  </si>
  <si>
    <t>moses</t>
  </si>
  <si>
    <t>slump</t>
  </si>
  <si>
    <t>lisa</t>
  </si>
  <si>
    <t>al-rifai</t>
  </si>
  <si>
    <t>exchequ</t>
  </si>
  <si>
    <t>ragged</t>
  </si>
  <si>
    <t>financing</t>
  </si>
  <si>
    <t>sfmfpa</t>
  </si>
  <si>
    <t>nine-month</t>
  </si>
  <si>
    <t>deferreds</t>
  </si>
  <si>
    <t>northeastern</t>
  </si>
  <si>
    <t>unadjust</t>
  </si>
  <si>
    <t>leagu</t>
  </si>
  <si>
    <t>metric</t>
  </si>
  <si>
    <t>soybean-specif</t>
  </si>
  <si>
    <t>seattl</t>
  </si>
  <si>
    <t>shade</t>
  </si>
  <si>
    <t>trends</t>
  </si>
  <si>
    <t>silent</t>
  </si>
  <si>
    <t>frank</t>
  </si>
  <si>
    <t>nowicki</t>
  </si>
  <si>
    <t>kiel</t>
  </si>
  <si>
    <t>haltenbanken</t>
  </si>
  <si>
    <t>customarili</t>
  </si>
  <si>
    <t>leads</t>
  </si>
  <si>
    <t>cuenca</t>
  </si>
  <si>
    <t>nuance</t>
  </si>
  <si>
    <t>reverse</t>
  </si>
  <si>
    <t>repli</t>
  </si>
  <si>
    <t>febmay</t>
  </si>
  <si>
    <t>foundri</t>
  </si>
  <si>
    <t>employ</t>
  </si>
  <si>
    <t>shaft</t>
  </si>
  <si>
    <t>brad</t>
  </si>
  <si>
    <t>cwts</t>
  </si>
  <si>
    <t>franz</t>
  </si>
  <si>
    <t>bran</t>
  </si>
  <si>
    <t>kick</t>
  </si>
  <si>
    <t>crushers</t>
  </si>
  <si>
    <t>irish</t>
  </si>
  <si>
    <t>clumsi</t>
  </si>
  <si>
    <t>emploi</t>
  </si>
  <si>
    <t>student</t>
  </si>
  <si>
    <t>stagnat</t>
  </si>
  <si>
    <t>oakland</t>
  </si>
  <si>
    <t>wyss</t>
  </si>
  <si>
    <t>adjac</t>
  </si>
  <si>
    <t>meyer</t>
  </si>
  <si>
    <t>however</t>
  </si>
  <si>
    <t>earner</t>
  </si>
  <si>
    <t>maintenance</t>
  </si>
  <si>
    <t>leach</t>
  </si>
  <si>
    <t>rallied</t>
  </si>
  <si>
    <t>oilfield</t>
  </si>
  <si>
    <t>radioact</t>
  </si>
  <si>
    <t>timechart</t>
  </si>
  <si>
    <t>cypru</t>
  </si>
  <si>
    <t>frame</t>
  </si>
  <si>
    <t>widely</t>
  </si>
  <si>
    <t>warship</t>
  </si>
  <si>
    <t>liquor</t>
  </si>
  <si>
    <t>vice-minist</t>
  </si>
  <si>
    <t>upkeep</t>
  </si>
  <si>
    <t>nerco</t>
  </si>
  <si>
    <t>catch</t>
  </si>
  <si>
    <t>breakup</t>
  </si>
  <si>
    <t>carcass</t>
  </si>
  <si>
    <t>broking</t>
  </si>
  <si>
    <t>pillori</t>
  </si>
  <si>
    <t>metres</t>
  </si>
  <si>
    <t>withhold</t>
  </si>
  <si>
    <t>incomplete</t>
  </si>
  <si>
    <t>commissions</t>
  </si>
  <si>
    <t>midstat</t>
  </si>
  <si>
    <t>conflicts</t>
  </si>
  <si>
    <t>midmorn</t>
  </si>
  <si>
    <t>prune</t>
  </si>
  <si>
    <t>al-qaba</t>
  </si>
  <si>
    <t>newhal</t>
  </si>
  <si>
    <t>responded</t>
  </si>
  <si>
    <t>francico</t>
  </si>
  <si>
    <t>elmer</t>
  </si>
  <si>
    <t>success</t>
  </si>
  <si>
    <t>eurodollars</t>
  </si>
  <si>
    <t>equip</t>
  </si>
  <si>
    <t>tariffs</t>
  </si>
  <si>
    <t>poultry</t>
  </si>
  <si>
    <t>equit</t>
  </si>
  <si>
    <t>shake</t>
  </si>
  <si>
    <t>peavei</t>
  </si>
  <si>
    <t>shaki</t>
  </si>
  <si>
    <t>unneed</t>
  </si>
  <si>
    <t>elevators</t>
  </si>
  <si>
    <t>fujitsu</t>
  </si>
  <si>
    <t>shale</t>
  </si>
  <si>
    <t>bargain</t>
  </si>
  <si>
    <t>ambitious</t>
  </si>
  <si>
    <t>poultri</t>
  </si>
  <si>
    <t>intentional</t>
  </si>
  <si>
    <t>david</t>
  </si>
  <si>
    <t>creditors</t>
  </si>
  <si>
    <t>reaction</t>
  </si>
  <si>
    <t>zimbabwe</t>
  </si>
  <si>
    <t>shame</t>
  </si>
  <si>
    <t>obrien</t>
  </si>
  <si>
    <t>structur</t>
  </si>
  <si>
    <t>launch</t>
  </si>
  <si>
    <t>encountered</t>
  </si>
  <si>
    <t>king</t>
  </si>
  <si>
    <t>kind</t>
  </si>
  <si>
    <t>version</t>
  </si>
  <si>
    <t>disputes</t>
  </si>
  <si>
    <t>murrai</t>
  </si>
  <si>
    <t>charterers</t>
  </si>
  <si>
    <t>non-prt</t>
  </si>
  <si>
    <t>dialogu</t>
  </si>
  <si>
    <t>command</t>
  </si>
  <si>
    <t>fendt</t>
  </si>
  <si>
    <t>sincer</t>
  </si>
  <si>
    <t>taiwanes</t>
  </si>
  <si>
    <t>arifin</t>
  </si>
  <si>
    <t>soundli</t>
  </si>
  <si>
    <t>cater</t>
  </si>
  <si>
    <t>reacting</t>
  </si>
  <si>
    <t>figures</t>
  </si>
  <si>
    <t>research</t>
  </si>
  <si>
    <t>intis</t>
  </si>
  <si>
    <t>nakhimov</t>
  </si>
  <si>
    <t>zverev</t>
  </si>
  <si>
    <t>tonneshectar</t>
  </si>
  <si>
    <t>spadine</t>
  </si>
  <si>
    <t>snowfal</t>
  </si>
  <si>
    <t>kill</t>
  </si>
  <si>
    <t>assset</t>
  </si>
  <si>
    <t>end-december</t>
  </si>
  <si>
    <t>feedgrain</t>
  </si>
  <si>
    <t>univers</t>
  </si>
  <si>
    <t>neighbour</t>
  </si>
  <si>
    <t>gilts</t>
  </si>
  <si>
    <t>unlist</t>
  </si>
  <si>
    <t>outperform</t>
  </si>
  <si>
    <t>shape</t>
  </si>
  <si>
    <t>brkn</t>
  </si>
  <si>
    <t>elimin</t>
  </si>
  <si>
    <t>non-farm</t>
  </si>
  <si>
    <t>kilo</t>
  </si>
  <si>
    <t>bankamerica</t>
  </si>
  <si>
    <t>brly</t>
  </si>
  <si>
    <t>direction</t>
  </si>
  <si>
    <t>leahy</t>
  </si>
  <si>
    <t>t-block</t>
  </si>
  <si>
    <t>moomba</t>
  </si>
  <si>
    <t>greenwel</t>
  </si>
  <si>
    <t>cohen</t>
  </si>
  <si>
    <t>leahi</t>
  </si>
  <si>
    <t>cohes</t>
  </si>
  <si>
    <t>astro-m</t>
  </si>
  <si>
    <t>steadfast</t>
  </si>
  <si>
    <t>sharp</t>
  </si>
  <si>
    <t>sympathise</t>
  </si>
  <si>
    <t>kika</t>
  </si>
  <si>
    <t>morri</t>
  </si>
  <si>
    <t>realign</t>
  </si>
  <si>
    <t>m--a</t>
  </si>
  <si>
    <t>lifestyl</t>
  </si>
  <si>
    <t>analyz</t>
  </si>
  <si>
    <t>stressed</t>
  </si>
  <si>
    <t>women</t>
  </si>
  <si>
    <t>justic</t>
  </si>
  <si>
    <t>hedge</t>
  </si>
  <si>
    <t>heartland</t>
  </si>
  <si>
    <t>districts</t>
  </si>
  <si>
    <t>justif</t>
  </si>
  <si>
    <t>harper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</si>
</sst>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50"/>
  <sheetViews>
    <sheetView tabSelected="1" workbookViewId="0">
      <selection activeCell="H5" sqref="H5"/>
    </sheetView>
  </sheetViews>
  <sheetFormatPr baseColWidth="10" defaultRowHeight="15" x14ac:dyDescent="0"/>
  <sheetData>
    <row r="1" spans="1:13">
      <c r="A1" t="s">
        <v>34</v>
      </c>
      <c r="B1">
        <v>0</v>
      </c>
      <c r="C1">
        <v>95</v>
      </c>
      <c r="D1">
        <v>9</v>
      </c>
      <c r="E1">
        <v>9</v>
      </c>
      <c r="F1" t="str">
        <f>VLOOKUP(E1,$L$1:$M$25,2,FALSE)</f>
        <v>earn</v>
      </c>
      <c r="G1">
        <f>LOG(C1)</f>
        <v>1.9777236052888478</v>
      </c>
      <c r="H1">
        <f>G1/(B1-1)</f>
        <v>-1.9777236052888478</v>
      </c>
      <c r="L1">
        <v>1</v>
      </c>
      <c r="M1" t="s">
        <v>1</v>
      </c>
    </row>
    <row r="2" spans="1:13">
      <c r="A2" t="s">
        <v>71</v>
      </c>
      <c r="B2">
        <v>0</v>
      </c>
      <c r="C2">
        <v>42</v>
      </c>
      <c r="D2">
        <v>4</v>
      </c>
      <c r="E2">
        <v>4</v>
      </c>
      <c r="F2" t="str">
        <f>VLOOKUP(E2,$L$1:$M$25,2,FALSE)</f>
        <v>coffee</v>
      </c>
      <c r="G2">
        <f>LOG(C2)</f>
        <v>1.6232492903979006</v>
      </c>
      <c r="H2">
        <f>G2/(B2-1)</f>
        <v>-1.6232492903979006</v>
      </c>
      <c r="L2">
        <v>2</v>
      </c>
      <c r="M2" t="s">
        <v>4</v>
      </c>
    </row>
    <row r="3" spans="1:13">
      <c r="A3" t="s">
        <v>90</v>
      </c>
      <c r="B3">
        <v>0</v>
      </c>
      <c r="C3">
        <v>35</v>
      </c>
      <c r="D3">
        <v>14</v>
      </c>
      <c r="E3">
        <v>14</v>
      </c>
      <c r="F3" t="str">
        <f>VLOOKUP(E3,$L$1:$M$25,2,FALSE)</f>
        <v>livestock</v>
      </c>
      <c r="G3">
        <f>LOG(C3)</f>
        <v>1.5440680443502757</v>
      </c>
      <c r="H3">
        <f>G3/(B3-1)</f>
        <v>-1.5440680443502757</v>
      </c>
      <c r="L3">
        <v>3</v>
      </c>
      <c r="M3" t="s">
        <v>3</v>
      </c>
    </row>
    <row r="4" spans="1:13">
      <c r="A4" t="s">
        <v>114</v>
      </c>
      <c r="B4">
        <v>0</v>
      </c>
      <c r="C4">
        <v>29</v>
      </c>
      <c r="D4">
        <v>9</v>
      </c>
      <c r="E4">
        <v>9</v>
      </c>
      <c r="F4" t="str">
        <f>VLOOKUP(E4,$L$1:$M$25,2,FALSE)</f>
        <v>earn</v>
      </c>
      <c r="G4">
        <f>LOG(C4)</f>
        <v>1.4623979978989561</v>
      </c>
      <c r="H4">
        <f>G4/(B4-1)</f>
        <v>-1.4623979978989561</v>
      </c>
      <c r="L4">
        <v>4</v>
      </c>
      <c r="M4" t="s">
        <v>9</v>
      </c>
    </row>
    <row r="5" spans="1:13">
      <c r="A5" t="s">
        <v>130</v>
      </c>
      <c r="B5">
        <v>0</v>
      </c>
      <c r="C5">
        <v>27</v>
      </c>
      <c r="D5">
        <v>9</v>
      </c>
      <c r="E5">
        <v>9</v>
      </c>
      <c r="F5" t="str">
        <f>VLOOKUP(E5,$L$1:$M$25,2,FALSE)</f>
        <v>earn</v>
      </c>
      <c r="G5">
        <f>LOG(C5)</f>
        <v>1.4313637641589874</v>
      </c>
      <c r="H5">
        <f>G5/(B5-1)</f>
        <v>-1.4313637641589874</v>
      </c>
      <c r="L5">
        <v>5</v>
      </c>
      <c r="M5" t="s">
        <v>11</v>
      </c>
    </row>
    <row r="6" spans="1:13">
      <c r="A6" t="s">
        <v>136</v>
      </c>
      <c r="B6">
        <v>0</v>
      </c>
      <c r="C6">
        <v>26</v>
      </c>
      <c r="D6">
        <v>1</v>
      </c>
      <c r="E6">
        <v>1</v>
      </c>
      <c r="F6" t="str">
        <f>VLOOKUP(E6,$L$1:$M$25,2,FALSE)</f>
        <v>acq</v>
      </c>
      <c r="G6">
        <f>LOG(C6)</f>
        <v>1.414973347970818</v>
      </c>
      <c r="H6">
        <f>G6/(B6-1)</f>
        <v>-1.414973347970818</v>
      </c>
      <c r="L6">
        <v>6</v>
      </c>
      <c r="M6" t="s">
        <v>13</v>
      </c>
    </row>
    <row r="7" spans="1:13">
      <c r="A7" t="s">
        <v>7872</v>
      </c>
      <c r="B7">
        <v>0</v>
      </c>
      <c r="C7">
        <v>22</v>
      </c>
      <c r="D7">
        <v>7</v>
      </c>
      <c r="E7">
        <v>7</v>
      </c>
      <c r="F7" t="str">
        <f>VLOOKUP(E7,$L$1:$M$25,2,FALSE)</f>
        <v>crude</v>
      </c>
      <c r="G7">
        <f>LOG(C7)</f>
        <v>1.3424226808222062</v>
      </c>
      <c r="H7">
        <f>G7/(B7-1)</f>
        <v>-1.3424226808222062</v>
      </c>
      <c r="L7">
        <v>7</v>
      </c>
      <c r="M7" t="s">
        <v>15</v>
      </c>
    </row>
    <row r="8" spans="1:13">
      <c r="A8" t="s">
        <v>187</v>
      </c>
      <c r="B8">
        <v>0</v>
      </c>
      <c r="C8">
        <v>21</v>
      </c>
      <c r="D8">
        <v>1</v>
      </c>
      <c r="E8">
        <v>1</v>
      </c>
      <c r="F8" t="str">
        <f>VLOOKUP(E8,$L$1:$M$25,2,FALSE)</f>
        <v>acq</v>
      </c>
      <c r="G8">
        <f>LOG(C8)</f>
        <v>1.3222192947339193</v>
      </c>
      <c r="H8">
        <f>G8/(B8-1)</f>
        <v>-1.3222192947339193</v>
      </c>
      <c r="L8">
        <v>8</v>
      </c>
      <c r="M8" t="s">
        <v>18</v>
      </c>
    </row>
    <row r="9" spans="1:13">
      <c r="A9" t="s">
        <v>201</v>
      </c>
      <c r="B9">
        <v>0</v>
      </c>
      <c r="C9">
        <v>20</v>
      </c>
      <c r="D9">
        <v>14</v>
      </c>
      <c r="E9">
        <v>14</v>
      </c>
      <c r="F9" t="str">
        <f>VLOOKUP(E9,$L$1:$M$25,2,FALSE)</f>
        <v>livestock</v>
      </c>
      <c r="G9">
        <f>LOG(C9)</f>
        <v>1.3010299956639813</v>
      </c>
      <c r="H9">
        <f>G9/(B9-1)</f>
        <v>-1.3010299956639813</v>
      </c>
      <c r="L9">
        <v>9</v>
      </c>
      <c r="M9" t="s">
        <v>8</v>
      </c>
    </row>
    <row r="10" spans="1:13">
      <c r="A10" t="s">
        <v>197</v>
      </c>
      <c r="B10">
        <v>0</v>
      </c>
      <c r="C10">
        <v>20</v>
      </c>
      <c r="D10">
        <v>3</v>
      </c>
      <c r="E10">
        <v>3</v>
      </c>
      <c r="F10" t="str">
        <f>VLOOKUP(E10,$L$1:$M$25,2,FALSE)</f>
        <v>cocoa</v>
      </c>
      <c r="G10">
        <f>LOG(C10)</f>
        <v>1.3010299956639813</v>
      </c>
      <c r="H10">
        <f>G10/(B10-1)</f>
        <v>-1.3010299956639813</v>
      </c>
      <c r="L10">
        <v>10</v>
      </c>
      <c r="M10" t="s">
        <v>21</v>
      </c>
    </row>
    <row r="11" spans="1:13">
      <c r="A11" t="s">
        <v>3114</v>
      </c>
      <c r="B11">
        <v>0</v>
      </c>
      <c r="C11">
        <v>19</v>
      </c>
      <c r="D11">
        <v>22</v>
      </c>
      <c r="E11">
        <v>22</v>
      </c>
      <c r="F11" t="str">
        <f>VLOOKUP(E11,$L$1:$M$25,2,FALSE)</f>
        <v>sugar</v>
      </c>
      <c r="G11">
        <f>LOG(C11)</f>
        <v>1.2787536009528289</v>
      </c>
      <c r="H11">
        <f>G11/(B11-1)</f>
        <v>-1.2787536009528289</v>
      </c>
      <c r="L11">
        <v>11</v>
      </c>
      <c r="M11" t="s">
        <v>6</v>
      </c>
    </row>
    <row r="12" spans="1:13">
      <c r="A12" t="s">
        <v>208</v>
      </c>
      <c r="B12">
        <v>0</v>
      </c>
      <c r="C12">
        <v>19</v>
      </c>
      <c r="D12">
        <v>1</v>
      </c>
      <c r="E12">
        <v>1</v>
      </c>
      <c r="F12" t="str">
        <f>VLOOKUP(E12,$L$1:$M$25,2,FALSE)</f>
        <v>acq</v>
      </c>
      <c r="G12">
        <f>LOG(C12)</f>
        <v>1.2787536009528289</v>
      </c>
      <c r="H12">
        <f>G12/(B12-1)</f>
        <v>-1.2787536009528289</v>
      </c>
      <c r="L12">
        <v>12</v>
      </c>
      <c r="M12" t="s">
        <v>24</v>
      </c>
    </row>
    <row r="13" spans="1:13">
      <c r="A13" t="s">
        <v>225</v>
      </c>
      <c r="B13">
        <v>0</v>
      </c>
      <c r="C13">
        <v>18</v>
      </c>
      <c r="D13">
        <v>1</v>
      </c>
      <c r="E13">
        <v>1</v>
      </c>
      <c r="F13" t="str">
        <f>VLOOKUP(E13,$L$1:$M$25,2,FALSE)</f>
        <v>acq</v>
      </c>
      <c r="G13">
        <f>LOG(C13)</f>
        <v>1.255272505103306</v>
      </c>
      <c r="H13">
        <f>G13/(B13-1)</f>
        <v>-1.255272505103306</v>
      </c>
      <c r="L13">
        <v>13</v>
      </c>
      <c r="M13" t="s">
        <v>26</v>
      </c>
    </row>
    <row r="14" spans="1:13">
      <c r="A14" t="s">
        <v>234</v>
      </c>
      <c r="B14">
        <v>0</v>
      </c>
      <c r="C14">
        <v>18</v>
      </c>
      <c r="D14">
        <v>11</v>
      </c>
      <c r="E14">
        <v>11</v>
      </c>
      <c r="F14" t="str">
        <f>VLOOKUP(E14,$L$1:$M$25,2,FALSE)</f>
        <v>gold</v>
      </c>
      <c r="G14">
        <f>LOG(C14)</f>
        <v>1.255272505103306</v>
      </c>
      <c r="H14">
        <f>G14/(B14-1)</f>
        <v>-1.255272505103306</v>
      </c>
      <c r="L14">
        <v>14</v>
      </c>
      <c r="M14" t="s">
        <v>28</v>
      </c>
    </row>
    <row r="15" spans="1:13">
      <c r="A15" t="s">
        <v>227</v>
      </c>
      <c r="B15">
        <v>0</v>
      </c>
      <c r="C15">
        <v>18</v>
      </c>
      <c r="D15">
        <v>1</v>
      </c>
      <c r="E15">
        <v>1</v>
      </c>
      <c r="F15" t="str">
        <f>VLOOKUP(E15,$L$1:$M$25,2,FALSE)</f>
        <v>acq</v>
      </c>
      <c r="G15">
        <f>LOG(C15)</f>
        <v>1.255272505103306</v>
      </c>
      <c r="H15">
        <f>G15/(B15-1)</f>
        <v>-1.255272505103306</v>
      </c>
      <c r="L15">
        <v>15</v>
      </c>
      <c r="M15" t="s">
        <v>30</v>
      </c>
    </row>
    <row r="16" spans="1:13">
      <c r="A16" t="s">
        <v>3410</v>
      </c>
      <c r="B16">
        <v>0</v>
      </c>
      <c r="C16">
        <v>17</v>
      </c>
      <c r="D16">
        <v>7</v>
      </c>
      <c r="E16">
        <v>7</v>
      </c>
      <c r="F16" t="str">
        <f>VLOOKUP(E16,$L$1:$M$25,2,FALSE)</f>
        <v>crude</v>
      </c>
      <c r="G16">
        <f>LOG(C16)</f>
        <v>1.2304489213782739</v>
      </c>
      <c r="H16">
        <f>G16/(B16-1)</f>
        <v>-1.2304489213782739</v>
      </c>
      <c r="L16">
        <v>16</v>
      </c>
      <c r="M16" t="s">
        <v>17</v>
      </c>
    </row>
    <row r="17" spans="1:13">
      <c r="A17" t="s">
        <v>258</v>
      </c>
      <c r="B17">
        <v>0</v>
      </c>
      <c r="C17">
        <v>17</v>
      </c>
      <c r="D17">
        <v>9</v>
      </c>
      <c r="E17">
        <v>9</v>
      </c>
      <c r="F17" t="str">
        <f>VLOOKUP(E17,$L$1:$M$25,2,FALSE)</f>
        <v>earn</v>
      </c>
      <c r="G17">
        <f>LOG(C17)</f>
        <v>1.2304489213782739</v>
      </c>
      <c r="H17">
        <f>G17/(B17-1)</f>
        <v>-1.2304489213782739</v>
      </c>
      <c r="L17">
        <v>17</v>
      </c>
      <c r="M17" t="s">
        <v>33</v>
      </c>
    </row>
    <row r="18" spans="1:13">
      <c r="A18" t="s">
        <v>254</v>
      </c>
      <c r="B18">
        <v>0</v>
      </c>
      <c r="C18">
        <v>17</v>
      </c>
      <c r="D18">
        <v>1</v>
      </c>
      <c r="E18">
        <v>1</v>
      </c>
      <c r="F18" t="str">
        <f>VLOOKUP(E18,$L$1:$M$25,2,FALSE)</f>
        <v>acq</v>
      </c>
      <c r="G18">
        <f>LOG(C18)</f>
        <v>1.2304489213782739</v>
      </c>
      <c r="H18">
        <f>G18/(B18-1)</f>
        <v>-1.2304489213782739</v>
      </c>
      <c r="L18">
        <v>18</v>
      </c>
      <c r="M18" t="s">
        <v>35</v>
      </c>
    </row>
    <row r="19" spans="1:13">
      <c r="A19" t="s">
        <v>6498</v>
      </c>
      <c r="B19">
        <v>0</v>
      </c>
      <c r="C19">
        <v>17</v>
      </c>
      <c r="D19">
        <v>20</v>
      </c>
      <c r="E19">
        <v>20</v>
      </c>
      <c r="F19" t="str">
        <f>VLOOKUP(E19,$L$1:$M$25,2,FALSE)</f>
        <v>ship</v>
      </c>
      <c r="G19">
        <f>LOG(C19)</f>
        <v>1.2304489213782739</v>
      </c>
      <c r="H19">
        <f>G19/(B19-1)</f>
        <v>-1.2304489213782739</v>
      </c>
      <c r="L19">
        <v>19</v>
      </c>
      <c r="M19" t="s">
        <v>36</v>
      </c>
    </row>
    <row r="20" spans="1:13">
      <c r="A20" t="s">
        <v>253</v>
      </c>
      <c r="B20">
        <v>0</v>
      </c>
      <c r="C20">
        <v>17</v>
      </c>
      <c r="D20">
        <v>1</v>
      </c>
      <c r="E20">
        <v>1</v>
      </c>
      <c r="F20" t="str">
        <f>VLOOKUP(E20,$L$1:$M$25,2,FALSE)</f>
        <v>acq</v>
      </c>
      <c r="G20">
        <f>LOG(C20)</f>
        <v>1.2304489213782739</v>
      </c>
      <c r="H20">
        <f>G20/(B20-1)</f>
        <v>-1.2304489213782739</v>
      </c>
      <c r="L20">
        <v>20</v>
      </c>
      <c r="M20" t="s">
        <v>12</v>
      </c>
    </row>
    <row r="21" spans="1:13">
      <c r="A21" t="s">
        <v>279</v>
      </c>
      <c r="B21">
        <v>0</v>
      </c>
      <c r="C21">
        <v>16</v>
      </c>
      <c r="D21">
        <v>24</v>
      </c>
      <c r="E21">
        <v>24</v>
      </c>
      <c r="F21" t="str">
        <f>VLOOKUP(E21,$L$1:$M$25,2,FALSE)</f>
        <v>veg-oil</v>
      </c>
      <c r="G21">
        <f>LOG(C21)</f>
        <v>1.2041199826559248</v>
      </c>
      <c r="H21">
        <f>G21/(B21-1)</f>
        <v>-1.2041199826559248</v>
      </c>
      <c r="L21">
        <v>21</v>
      </c>
      <c r="M21" t="s">
        <v>39</v>
      </c>
    </row>
    <row r="22" spans="1:13">
      <c r="A22" t="s">
        <v>2384</v>
      </c>
      <c r="B22">
        <v>0</v>
      </c>
      <c r="C22">
        <v>16</v>
      </c>
      <c r="D22">
        <v>7</v>
      </c>
      <c r="E22">
        <v>7</v>
      </c>
      <c r="F22" t="str">
        <f>VLOOKUP(E22,$L$1:$M$25,2,FALSE)</f>
        <v>crude</v>
      </c>
      <c r="G22">
        <f>LOG(C22)</f>
        <v>1.2041199826559248</v>
      </c>
      <c r="H22">
        <f>G22/(B22-1)</f>
        <v>-1.2041199826559248</v>
      </c>
      <c r="L22">
        <v>22</v>
      </c>
      <c r="M22" t="s">
        <v>0</v>
      </c>
    </row>
    <row r="23" spans="1:13">
      <c r="A23" t="s">
        <v>5113</v>
      </c>
      <c r="B23">
        <v>0</v>
      </c>
      <c r="C23">
        <v>16</v>
      </c>
      <c r="D23">
        <v>4</v>
      </c>
      <c r="E23">
        <v>4</v>
      </c>
      <c r="F23" t="str">
        <f>VLOOKUP(E23,$L$1:$M$25,2,FALSE)</f>
        <v>coffee</v>
      </c>
      <c r="G23">
        <f>LOG(C23)</f>
        <v>1.2041199826559248</v>
      </c>
      <c r="H23">
        <f>G23/(B23-1)</f>
        <v>-1.2041199826559248</v>
      </c>
      <c r="L23">
        <v>23</v>
      </c>
      <c r="M23" t="s">
        <v>42</v>
      </c>
    </row>
    <row r="24" spans="1:13">
      <c r="A24" t="s">
        <v>5675</v>
      </c>
      <c r="B24">
        <v>0</v>
      </c>
      <c r="C24">
        <v>16</v>
      </c>
      <c r="D24">
        <v>17</v>
      </c>
      <c r="E24">
        <v>17</v>
      </c>
      <c r="F24" t="str">
        <f>VLOOKUP(E24,$L$1:$M$25,2,FALSE)</f>
        <v>nat-gas</v>
      </c>
      <c r="G24">
        <f>LOG(C24)</f>
        <v>1.2041199826559248</v>
      </c>
      <c r="H24">
        <f>G24/(B24-1)</f>
        <v>-1.2041199826559248</v>
      </c>
      <c r="L24">
        <v>24</v>
      </c>
      <c r="M24" t="s">
        <v>23</v>
      </c>
    </row>
    <row r="25" spans="1:13">
      <c r="A25" t="s">
        <v>6320</v>
      </c>
      <c r="B25">
        <v>0</v>
      </c>
      <c r="C25">
        <v>16</v>
      </c>
      <c r="D25">
        <v>15</v>
      </c>
      <c r="E25">
        <v>15</v>
      </c>
      <c r="F25" t="str">
        <f>VLOOKUP(E25,$L$1:$M$25,2,FALSE)</f>
        <v>money-fx</v>
      </c>
      <c r="G25">
        <f>LOG(C25)</f>
        <v>1.2041199826559248</v>
      </c>
      <c r="H25">
        <f>G25/(B25-1)</f>
        <v>-1.2041199826559248</v>
      </c>
      <c r="L25">
        <v>25</v>
      </c>
      <c r="M25" t="s">
        <v>44</v>
      </c>
    </row>
    <row r="26" spans="1:13">
      <c r="A26" t="s">
        <v>6117</v>
      </c>
      <c r="B26">
        <v>0</v>
      </c>
      <c r="C26">
        <v>15</v>
      </c>
      <c r="D26">
        <v>4</v>
      </c>
      <c r="E26">
        <v>4</v>
      </c>
      <c r="F26" t="str">
        <f>VLOOKUP(E26,$L$1:$M$25,2,FALSE)</f>
        <v>coffee</v>
      </c>
      <c r="G26">
        <f>LOG(C26)</f>
        <v>1.1760912590556813</v>
      </c>
      <c r="H26">
        <f>G26/(B26-1)</f>
        <v>-1.1760912590556813</v>
      </c>
    </row>
    <row r="27" spans="1:13">
      <c r="A27" t="s">
        <v>6219</v>
      </c>
      <c r="B27">
        <v>0</v>
      </c>
      <c r="C27">
        <v>15</v>
      </c>
      <c r="D27">
        <v>22</v>
      </c>
      <c r="E27">
        <v>22</v>
      </c>
      <c r="F27" t="str">
        <f>VLOOKUP(E27,$L$1:$M$25,2,FALSE)</f>
        <v>sugar</v>
      </c>
      <c r="G27">
        <f>LOG(C27)</f>
        <v>1.1760912590556813</v>
      </c>
      <c r="H27">
        <f>G27/(B27-1)</f>
        <v>-1.1760912590556813</v>
      </c>
    </row>
    <row r="28" spans="1:13">
      <c r="A28" t="s">
        <v>306</v>
      </c>
      <c r="B28">
        <v>0</v>
      </c>
      <c r="C28">
        <v>14</v>
      </c>
      <c r="D28">
        <v>9</v>
      </c>
      <c r="E28">
        <v>9</v>
      </c>
      <c r="F28" t="str">
        <f>VLOOKUP(E28,$L$1:$M$25,2,FALSE)</f>
        <v>earn</v>
      </c>
      <c r="G28">
        <f>LOG(C28)</f>
        <v>1.146128035678238</v>
      </c>
      <c r="H28">
        <f>G28/(B28-1)</f>
        <v>-1.146128035678238</v>
      </c>
    </row>
    <row r="29" spans="1:13">
      <c r="A29" t="s">
        <v>644</v>
      </c>
      <c r="B29">
        <v>0</v>
      </c>
      <c r="C29">
        <v>14</v>
      </c>
      <c r="D29">
        <v>1</v>
      </c>
      <c r="E29">
        <v>1</v>
      </c>
      <c r="F29" t="str">
        <f>VLOOKUP(E29,$L$1:$M$25,2,FALSE)</f>
        <v>acq</v>
      </c>
      <c r="G29">
        <f>LOG(C29)</f>
        <v>1.146128035678238</v>
      </c>
      <c r="H29">
        <f>G29/(B29-1)</f>
        <v>-1.146128035678238</v>
      </c>
    </row>
    <row r="30" spans="1:13">
      <c r="A30" t="s">
        <v>10515</v>
      </c>
      <c r="B30">
        <v>0</v>
      </c>
      <c r="C30">
        <v>14</v>
      </c>
      <c r="D30">
        <v>14</v>
      </c>
      <c r="E30">
        <v>14</v>
      </c>
      <c r="F30" t="str">
        <f>VLOOKUP(E30,$L$1:$M$25,2,FALSE)</f>
        <v>livestock</v>
      </c>
      <c r="G30">
        <f>LOG(C30)</f>
        <v>1.146128035678238</v>
      </c>
      <c r="H30">
        <f>G30/(B30-1)</f>
        <v>-1.146128035678238</v>
      </c>
    </row>
    <row r="31" spans="1:13">
      <c r="A31" t="s">
        <v>12012</v>
      </c>
      <c r="B31">
        <v>0</v>
      </c>
      <c r="C31">
        <v>14</v>
      </c>
      <c r="D31">
        <v>11</v>
      </c>
      <c r="E31">
        <v>11</v>
      </c>
      <c r="F31" t="str">
        <f>VLOOKUP(E31,$L$1:$M$25,2,FALSE)</f>
        <v>gold</v>
      </c>
      <c r="G31">
        <f>LOG(C31)</f>
        <v>1.146128035678238</v>
      </c>
      <c r="H31">
        <f>G31/(B31-1)</f>
        <v>-1.146128035678238</v>
      </c>
    </row>
    <row r="32" spans="1:13">
      <c r="A32" t="s">
        <v>1520</v>
      </c>
      <c r="B32">
        <v>0</v>
      </c>
      <c r="C32">
        <v>13</v>
      </c>
      <c r="D32">
        <v>17</v>
      </c>
      <c r="E32">
        <v>17</v>
      </c>
      <c r="F32" t="str">
        <f>VLOOKUP(E32,$L$1:$M$25,2,FALSE)</f>
        <v>nat-gas</v>
      </c>
      <c r="G32">
        <f>LOG(C32)</f>
        <v>1.1139433523068367</v>
      </c>
      <c r="H32">
        <f>G32/(B32-1)</f>
        <v>-1.1139433523068367</v>
      </c>
    </row>
    <row r="33" spans="1:8">
      <c r="A33" t="s">
        <v>3835</v>
      </c>
      <c r="B33">
        <v>0</v>
      </c>
      <c r="C33">
        <v>13</v>
      </c>
      <c r="D33">
        <v>1</v>
      </c>
      <c r="E33">
        <v>1</v>
      </c>
      <c r="F33" t="str">
        <f>VLOOKUP(E33,$L$1:$M$25,2,FALSE)</f>
        <v>acq</v>
      </c>
      <c r="G33">
        <f>LOG(C33)</f>
        <v>1.1139433523068367</v>
      </c>
      <c r="H33">
        <f>G33/(B33-1)</f>
        <v>-1.1139433523068367</v>
      </c>
    </row>
    <row r="34" spans="1:8">
      <c r="A34" t="s">
        <v>9389</v>
      </c>
      <c r="B34">
        <v>0</v>
      </c>
      <c r="C34">
        <v>13</v>
      </c>
      <c r="D34">
        <v>7</v>
      </c>
      <c r="E34">
        <v>7</v>
      </c>
      <c r="F34" t="str">
        <f>VLOOKUP(E34,$L$1:$M$25,2,FALSE)</f>
        <v>crude</v>
      </c>
      <c r="G34">
        <f>LOG(C34)</f>
        <v>1.1139433523068367</v>
      </c>
      <c r="H34">
        <f>G34/(B34-1)</f>
        <v>-1.1139433523068367</v>
      </c>
    </row>
    <row r="35" spans="1:8">
      <c r="A35" t="s">
        <v>9859</v>
      </c>
      <c r="B35">
        <v>0</v>
      </c>
      <c r="C35">
        <v>13</v>
      </c>
      <c r="D35">
        <v>11</v>
      </c>
      <c r="E35">
        <v>11</v>
      </c>
      <c r="F35" t="str">
        <f>VLOOKUP(E35,$L$1:$M$25,2,FALSE)</f>
        <v>gold</v>
      </c>
      <c r="G35">
        <f>LOG(C35)</f>
        <v>1.1139433523068367</v>
      </c>
      <c r="H35">
        <f>G35/(B35-1)</f>
        <v>-1.1139433523068367</v>
      </c>
    </row>
    <row r="36" spans="1:8">
      <c r="A36" t="s">
        <v>10006</v>
      </c>
      <c r="B36">
        <v>0</v>
      </c>
      <c r="C36">
        <v>13</v>
      </c>
      <c r="D36">
        <v>14</v>
      </c>
      <c r="E36">
        <v>14</v>
      </c>
      <c r="F36" t="str">
        <f>VLOOKUP(E36,$L$1:$M$25,2,FALSE)</f>
        <v>livestock</v>
      </c>
      <c r="G36">
        <f>LOG(C36)</f>
        <v>1.1139433523068367</v>
      </c>
      <c r="H36">
        <f>G36/(B36-1)</f>
        <v>-1.1139433523068367</v>
      </c>
    </row>
    <row r="37" spans="1:8">
      <c r="A37" t="s">
        <v>12051</v>
      </c>
      <c r="B37">
        <v>0</v>
      </c>
      <c r="C37">
        <v>13</v>
      </c>
      <c r="D37">
        <v>14</v>
      </c>
      <c r="E37">
        <v>14</v>
      </c>
      <c r="F37" t="str">
        <f>VLOOKUP(E37,$L$1:$M$25,2,FALSE)</f>
        <v>livestock</v>
      </c>
      <c r="G37">
        <f>LOG(C37)</f>
        <v>1.1139433523068367</v>
      </c>
      <c r="H37">
        <f>G37/(B37-1)</f>
        <v>-1.1139433523068367</v>
      </c>
    </row>
    <row r="38" spans="1:8">
      <c r="A38" t="s">
        <v>840</v>
      </c>
      <c r="B38">
        <v>0</v>
      </c>
      <c r="C38">
        <v>12</v>
      </c>
      <c r="D38">
        <v>22</v>
      </c>
      <c r="E38">
        <v>22</v>
      </c>
      <c r="F38" t="str">
        <f>VLOOKUP(E38,$L$1:$M$25,2,FALSE)</f>
        <v>sugar</v>
      </c>
      <c r="G38">
        <f>LOG(C38)</f>
        <v>1.0791812460476249</v>
      </c>
      <c r="H38">
        <f>G38/(B38-1)</f>
        <v>-1.0791812460476249</v>
      </c>
    </row>
    <row r="39" spans="1:8">
      <c r="A39" t="s">
        <v>3817</v>
      </c>
      <c r="B39">
        <v>0</v>
      </c>
      <c r="C39">
        <v>12</v>
      </c>
      <c r="D39">
        <v>4</v>
      </c>
      <c r="E39">
        <v>4</v>
      </c>
      <c r="F39" t="str">
        <f>VLOOKUP(E39,$L$1:$M$25,2,FALSE)</f>
        <v>coffee</v>
      </c>
      <c r="G39">
        <f>LOG(C39)</f>
        <v>1.0791812460476249</v>
      </c>
      <c r="H39">
        <f>G39/(B39-1)</f>
        <v>-1.0791812460476249</v>
      </c>
    </row>
    <row r="40" spans="1:8">
      <c r="A40" t="s">
        <v>5583</v>
      </c>
      <c r="B40">
        <v>0</v>
      </c>
      <c r="C40">
        <v>12</v>
      </c>
      <c r="D40">
        <v>3</v>
      </c>
      <c r="E40">
        <v>3</v>
      </c>
      <c r="F40" t="str">
        <f>VLOOKUP(E40,$L$1:$M$25,2,FALSE)</f>
        <v>cocoa</v>
      </c>
      <c r="G40">
        <f>LOG(C40)</f>
        <v>1.0791812460476249</v>
      </c>
      <c r="H40">
        <f>G40/(B40-1)</f>
        <v>-1.0791812460476249</v>
      </c>
    </row>
    <row r="41" spans="1:8">
      <c r="A41" t="s">
        <v>9617</v>
      </c>
      <c r="B41">
        <v>0</v>
      </c>
      <c r="C41">
        <v>12</v>
      </c>
      <c r="D41">
        <v>11</v>
      </c>
      <c r="E41">
        <v>11</v>
      </c>
      <c r="F41" t="str">
        <f>VLOOKUP(E41,$L$1:$M$25,2,FALSE)</f>
        <v>gold</v>
      </c>
      <c r="G41">
        <f>LOG(C41)</f>
        <v>1.0791812460476249</v>
      </c>
      <c r="H41">
        <f>G41/(B41-1)</f>
        <v>-1.0791812460476249</v>
      </c>
    </row>
    <row r="42" spans="1:8">
      <c r="A42" t="s">
        <v>10694</v>
      </c>
      <c r="B42">
        <v>0</v>
      </c>
      <c r="C42">
        <v>12</v>
      </c>
      <c r="D42">
        <v>16</v>
      </c>
      <c r="E42">
        <v>16</v>
      </c>
      <c r="F42" t="str">
        <f>VLOOKUP(E42,$L$1:$M$25,2,FALSE)</f>
        <v>money-supply</v>
      </c>
      <c r="G42">
        <f>LOG(C42)</f>
        <v>1.0791812460476249</v>
      </c>
      <c r="H42">
        <f>G42/(B42-1)</f>
        <v>-1.0791812460476249</v>
      </c>
    </row>
    <row r="43" spans="1:8">
      <c r="A43" t="s">
        <v>11185</v>
      </c>
      <c r="B43">
        <v>0</v>
      </c>
      <c r="C43">
        <v>12</v>
      </c>
      <c r="D43">
        <v>11</v>
      </c>
      <c r="E43">
        <v>11</v>
      </c>
      <c r="F43" t="str">
        <f>VLOOKUP(E43,$L$1:$M$25,2,FALSE)</f>
        <v>gold</v>
      </c>
      <c r="G43">
        <f>LOG(C43)</f>
        <v>1.0791812460476249</v>
      </c>
      <c r="H43">
        <f>G43/(B43-1)</f>
        <v>-1.0791812460476249</v>
      </c>
    </row>
    <row r="44" spans="1:8">
      <c r="A44" t="s">
        <v>11948</v>
      </c>
      <c r="B44">
        <v>0</v>
      </c>
      <c r="C44">
        <v>12</v>
      </c>
      <c r="D44">
        <v>11</v>
      </c>
      <c r="E44">
        <v>11</v>
      </c>
      <c r="F44" t="str">
        <f>VLOOKUP(E44,$L$1:$M$25,2,FALSE)</f>
        <v>gold</v>
      </c>
      <c r="G44">
        <f>LOG(C44)</f>
        <v>1.0791812460476249</v>
      </c>
      <c r="H44">
        <f>G44/(B44-1)</f>
        <v>-1.0791812460476249</v>
      </c>
    </row>
    <row r="45" spans="1:8">
      <c r="A45" t="s">
        <v>2086</v>
      </c>
      <c r="B45">
        <v>0</v>
      </c>
      <c r="C45">
        <v>11</v>
      </c>
      <c r="D45">
        <v>7</v>
      </c>
      <c r="E45">
        <v>7</v>
      </c>
      <c r="F45" t="str">
        <f>VLOOKUP(E45,$L$1:$M$25,2,FALSE)</f>
        <v>crude</v>
      </c>
      <c r="G45">
        <f>LOG(C45)</f>
        <v>1.0413926851582251</v>
      </c>
      <c r="H45">
        <f>G45/(B45-1)</f>
        <v>-1.0413926851582251</v>
      </c>
    </row>
    <row r="46" spans="1:8">
      <c r="A46" t="s">
        <v>2356</v>
      </c>
      <c r="B46">
        <v>0</v>
      </c>
      <c r="C46">
        <v>11</v>
      </c>
      <c r="D46">
        <v>14</v>
      </c>
      <c r="E46">
        <v>14</v>
      </c>
      <c r="F46" t="str">
        <f>VLOOKUP(E46,$L$1:$M$25,2,FALSE)</f>
        <v>livestock</v>
      </c>
      <c r="G46">
        <f>LOG(C46)</f>
        <v>1.0413926851582251</v>
      </c>
      <c r="H46">
        <f>G46/(B46-1)</f>
        <v>-1.0413926851582251</v>
      </c>
    </row>
    <row r="47" spans="1:8">
      <c r="A47" t="s">
        <v>2946</v>
      </c>
      <c r="B47">
        <v>0</v>
      </c>
      <c r="C47">
        <v>11</v>
      </c>
      <c r="D47">
        <v>4</v>
      </c>
      <c r="E47">
        <v>4</v>
      </c>
      <c r="F47" t="str">
        <f>VLOOKUP(E47,$L$1:$M$25,2,FALSE)</f>
        <v>coffee</v>
      </c>
      <c r="G47">
        <f>LOG(C47)</f>
        <v>1.0413926851582251</v>
      </c>
      <c r="H47">
        <f>G47/(B47-1)</f>
        <v>-1.0413926851582251</v>
      </c>
    </row>
    <row r="48" spans="1:8">
      <c r="A48" t="s">
        <v>7753</v>
      </c>
      <c r="B48">
        <v>0</v>
      </c>
      <c r="C48">
        <v>11</v>
      </c>
      <c r="D48">
        <v>23</v>
      </c>
      <c r="E48">
        <v>23</v>
      </c>
      <c r="F48" t="str">
        <f>VLOOKUP(E48,$L$1:$M$25,2,FALSE)</f>
        <v>trade</v>
      </c>
      <c r="G48">
        <f>LOG(C48)</f>
        <v>1.0413926851582251</v>
      </c>
      <c r="H48">
        <f>G48/(B48-1)</f>
        <v>-1.0413926851582251</v>
      </c>
    </row>
    <row r="49" spans="1:8">
      <c r="A49" t="s">
        <v>8200</v>
      </c>
      <c r="B49">
        <v>0</v>
      </c>
      <c r="C49">
        <v>11</v>
      </c>
      <c r="D49">
        <v>11</v>
      </c>
      <c r="E49">
        <v>11</v>
      </c>
      <c r="F49" t="str">
        <f>VLOOKUP(E49,$L$1:$M$25,2,FALSE)</f>
        <v>gold</v>
      </c>
      <c r="G49">
        <f>LOG(C49)</f>
        <v>1.0413926851582251</v>
      </c>
      <c r="H49">
        <f>G49/(B49-1)</f>
        <v>-1.0413926851582251</v>
      </c>
    </row>
    <row r="50" spans="1:8">
      <c r="A50" t="s">
        <v>10450</v>
      </c>
      <c r="B50">
        <v>0</v>
      </c>
      <c r="C50">
        <v>11</v>
      </c>
      <c r="D50">
        <v>17</v>
      </c>
      <c r="E50">
        <v>17</v>
      </c>
      <c r="F50" t="str">
        <f>VLOOKUP(E50,$L$1:$M$25,2,FALSE)</f>
        <v>nat-gas</v>
      </c>
      <c r="G50">
        <f>LOG(C50)</f>
        <v>1.0413926851582251</v>
      </c>
      <c r="H50">
        <f>G50/(B50-1)</f>
        <v>-1.0413926851582251</v>
      </c>
    </row>
    <row r="51" spans="1:8">
      <c r="A51" t="s">
        <v>1426</v>
      </c>
      <c r="B51">
        <v>0</v>
      </c>
      <c r="C51">
        <v>10</v>
      </c>
      <c r="D51">
        <v>7</v>
      </c>
      <c r="E51">
        <v>7</v>
      </c>
      <c r="F51" t="str">
        <f>VLOOKUP(E51,$L$1:$M$25,2,FALSE)</f>
        <v>crude</v>
      </c>
      <c r="G51">
        <f>LOG(C51)</f>
        <v>1</v>
      </c>
      <c r="H51">
        <f>G51/(B51-1)</f>
        <v>-1</v>
      </c>
    </row>
    <row r="52" spans="1:8">
      <c r="A52" t="s">
        <v>2826</v>
      </c>
      <c r="B52">
        <v>0</v>
      </c>
      <c r="C52">
        <v>10</v>
      </c>
      <c r="D52">
        <v>7</v>
      </c>
      <c r="E52">
        <v>7</v>
      </c>
      <c r="F52" t="str">
        <f>VLOOKUP(E52,$L$1:$M$25,2,FALSE)</f>
        <v>crude</v>
      </c>
      <c r="G52">
        <f>LOG(C52)</f>
        <v>1</v>
      </c>
      <c r="H52">
        <f>G52/(B52-1)</f>
        <v>-1</v>
      </c>
    </row>
    <row r="53" spans="1:8">
      <c r="A53" t="s">
        <v>2965</v>
      </c>
      <c r="B53">
        <v>0</v>
      </c>
      <c r="C53">
        <v>10</v>
      </c>
      <c r="D53">
        <v>14</v>
      </c>
      <c r="E53">
        <v>14</v>
      </c>
      <c r="F53" t="str">
        <f>VLOOKUP(E53,$L$1:$M$25,2,FALSE)</f>
        <v>livestock</v>
      </c>
      <c r="G53">
        <f>LOG(C53)</f>
        <v>1</v>
      </c>
      <c r="H53">
        <f>G53/(B53-1)</f>
        <v>-1</v>
      </c>
    </row>
    <row r="54" spans="1:8">
      <c r="A54" t="s">
        <v>3944</v>
      </c>
      <c r="B54">
        <v>0</v>
      </c>
      <c r="C54">
        <v>10</v>
      </c>
      <c r="D54">
        <v>11</v>
      </c>
      <c r="E54">
        <v>11</v>
      </c>
      <c r="F54" t="str">
        <f>VLOOKUP(E54,$L$1:$M$25,2,FALSE)</f>
        <v>gold</v>
      </c>
      <c r="G54">
        <f>LOG(C54)</f>
        <v>1</v>
      </c>
      <c r="H54">
        <f>G54/(B54-1)</f>
        <v>-1</v>
      </c>
    </row>
    <row r="55" spans="1:8">
      <c r="A55" t="s">
        <v>4179</v>
      </c>
      <c r="B55">
        <v>0</v>
      </c>
      <c r="C55">
        <v>10</v>
      </c>
      <c r="D55">
        <v>24</v>
      </c>
      <c r="E55">
        <v>24</v>
      </c>
      <c r="F55" t="str">
        <f>VLOOKUP(E55,$L$1:$M$25,2,FALSE)</f>
        <v>veg-oil</v>
      </c>
      <c r="G55">
        <f>LOG(C55)</f>
        <v>1</v>
      </c>
      <c r="H55">
        <f>G55/(B55-1)</f>
        <v>-1</v>
      </c>
    </row>
    <row r="56" spans="1:8">
      <c r="A56" t="s">
        <v>4723</v>
      </c>
      <c r="B56">
        <v>0</v>
      </c>
      <c r="C56">
        <v>10</v>
      </c>
      <c r="D56">
        <v>7</v>
      </c>
      <c r="E56">
        <v>7</v>
      </c>
      <c r="F56" t="str">
        <f>VLOOKUP(E56,$L$1:$M$25,2,FALSE)</f>
        <v>crude</v>
      </c>
      <c r="G56">
        <f>LOG(C56)</f>
        <v>1</v>
      </c>
      <c r="H56">
        <f>G56/(B56-1)</f>
        <v>-1</v>
      </c>
    </row>
    <row r="57" spans="1:8">
      <c r="A57" t="s">
        <v>5926</v>
      </c>
      <c r="B57">
        <v>0</v>
      </c>
      <c r="C57">
        <v>10</v>
      </c>
      <c r="D57">
        <v>11</v>
      </c>
      <c r="E57">
        <v>11</v>
      </c>
      <c r="F57" t="str">
        <f>VLOOKUP(E57,$L$1:$M$25,2,FALSE)</f>
        <v>gold</v>
      </c>
      <c r="G57">
        <f>LOG(C57)</f>
        <v>1</v>
      </c>
      <c r="H57">
        <f>G57/(B57-1)</f>
        <v>-1</v>
      </c>
    </row>
    <row r="58" spans="1:8">
      <c r="A58" t="s">
        <v>6533</v>
      </c>
      <c r="B58">
        <v>0</v>
      </c>
      <c r="C58">
        <v>10</v>
      </c>
      <c r="D58">
        <v>1</v>
      </c>
      <c r="E58">
        <v>1</v>
      </c>
      <c r="F58" t="str">
        <f>VLOOKUP(E58,$L$1:$M$25,2,FALSE)</f>
        <v>acq</v>
      </c>
      <c r="G58">
        <f>LOG(C58)</f>
        <v>1</v>
      </c>
      <c r="H58">
        <f>G58/(B58-1)</f>
        <v>-1</v>
      </c>
    </row>
    <row r="59" spans="1:8">
      <c r="A59" t="s">
        <v>8427</v>
      </c>
      <c r="B59">
        <v>0</v>
      </c>
      <c r="C59">
        <v>10</v>
      </c>
      <c r="D59">
        <v>4</v>
      </c>
      <c r="E59">
        <v>4</v>
      </c>
      <c r="F59" t="str">
        <f>VLOOKUP(E59,$L$1:$M$25,2,FALSE)</f>
        <v>coffee</v>
      </c>
      <c r="G59">
        <f>LOG(C59)</f>
        <v>1</v>
      </c>
      <c r="H59">
        <f>G59/(B59-1)</f>
        <v>-1</v>
      </c>
    </row>
    <row r="60" spans="1:8">
      <c r="A60" t="s">
        <v>8872</v>
      </c>
      <c r="B60">
        <v>0</v>
      </c>
      <c r="C60">
        <v>10</v>
      </c>
      <c r="D60">
        <v>17</v>
      </c>
      <c r="E60">
        <v>17</v>
      </c>
      <c r="F60" t="str">
        <f>VLOOKUP(E60,$L$1:$M$25,2,FALSE)</f>
        <v>nat-gas</v>
      </c>
      <c r="G60">
        <f>LOG(C60)</f>
        <v>1</v>
      </c>
      <c r="H60">
        <f>G60/(B60-1)</f>
        <v>-1</v>
      </c>
    </row>
    <row r="61" spans="1:8">
      <c r="A61" t="s">
        <v>9164</v>
      </c>
      <c r="B61">
        <v>0</v>
      </c>
      <c r="C61">
        <v>10</v>
      </c>
      <c r="D61">
        <v>11</v>
      </c>
      <c r="E61">
        <v>11</v>
      </c>
      <c r="F61" t="str">
        <f>VLOOKUP(E61,$L$1:$M$25,2,FALSE)</f>
        <v>gold</v>
      </c>
      <c r="G61">
        <f>LOG(C61)</f>
        <v>1</v>
      </c>
      <c r="H61">
        <f>G61/(B61-1)</f>
        <v>-1</v>
      </c>
    </row>
    <row r="62" spans="1:8">
      <c r="A62" t="s">
        <v>11103</v>
      </c>
      <c r="B62">
        <v>0</v>
      </c>
      <c r="C62">
        <v>10</v>
      </c>
      <c r="D62">
        <v>11</v>
      </c>
      <c r="E62">
        <v>11</v>
      </c>
      <c r="F62" t="str">
        <f>VLOOKUP(E62,$L$1:$M$25,2,FALSE)</f>
        <v>gold</v>
      </c>
      <c r="G62">
        <f>LOG(C62)</f>
        <v>1</v>
      </c>
      <c r="H62">
        <f>G62/(B62-1)</f>
        <v>-1</v>
      </c>
    </row>
    <row r="63" spans="1:8">
      <c r="A63" t="s">
        <v>12294</v>
      </c>
      <c r="B63">
        <v>0</v>
      </c>
      <c r="C63">
        <v>10</v>
      </c>
      <c r="D63">
        <v>1</v>
      </c>
      <c r="E63">
        <v>1</v>
      </c>
      <c r="F63" t="str">
        <f>VLOOKUP(E63,$L$1:$M$25,2,FALSE)</f>
        <v>acq</v>
      </c>
      <c r="G63">
        <f>LOG(C63)</f>
        <v>1</v>
      </c>
      <c r="H63">
        <f>G63/(B63-1)</f>
        <v>-1</v>
      </c>
    </row>
    <row r="64" spans="1:8">
      <c r="A64" t="s">
        <v>1965</v>
      </c>
      <c r="B64">
        <v>0</v>
      </c>
      <c r="C64">
        <v>9</v>
      </c>
      <c r="D64">
        <v>7</v>
      </c>
      <c r="E64">
        <v>7</v>
      </c>
      <c r="F64" t="str">
        <f>VLOOKUP(E64,$L$1:$M$25,2,FALSE)</f>
        <v>crude</v>
      </c>
      <c r="G64">
        <f>LOG(C64)</f>
        <v>0.95424250943932487</v>
      </c>
      <c r="H64">
        <f>G64/(B64-1)</f>
        <v>-0.95424250943932487</v>
      </c>
    </row>
    <row r="65" spans="1:8">
      <c r="A65" t="s">
        <v>2569</v>
      </c>
      <c r="B65">
        <v>0</v>
      </c>
      <c r="C65">
        <v>9</v>
      </c>
      <c r="D65">
        <v>8</v>
      </c>
      <c r="E65">
        <v>8</v>
      </c>
      <c r="F65" t="str">
        <f>VLOOKUP(E65,$L$1:$M$25,2,FALSE)</f>
        <v>dlr</v>
      </c>
      <c r="G65">
        <f>LOG(C65)</f>
        <v>0.95424250943932487</v>
      </c>
      <c r="H65">
        <f>G65/(B65-1)</f>
        <v>-0.95424250943932487</v>
      </c>
    </row>
    <row r="66" spans="1:8">
      <c r="A66" t="s">
        <v>2856</v>
      </c>
      <c r="B66">
        <v>0</v>
      </c>
      <c r="C66">
        <v>9</v>
      </c>
      <c r="D66">
        <v>4</v>
      </c>
      <c r="E66">
        <v>4</v>
      </c>
      <c r="F66" t="str">
        <f>VLOOKUP(E66,$L$1:$M$25,2,FALSE)</f>
        <v>coffee</v>
      </c>
      <c r="G66">
        <f>LOG(C66)</f>
        <v>0.95424250943932487</v>
      </c>
      <c r="H66">
        <f>G66/(B66-1)</f>
        <v>-0.95424250943932487</v>
      </c>
    </row>
    <row r="67" spans="1:8">
      <c r="A67" t="s">
        <v>3276</v>
      </c>
      <c r="B67">
        <v>0</v>
      </c>
      <c r="C67">
        <v>9</v>
      </c>
      <c r="D67">
        <v>14</v>
      </c>
      <c r="E67">
        <v>14</v>
      </c>
      <c r="F67" t="str">
        <f>VLOOKUP(E67,$L$1:$M$25,2,FALSE)</f>
        <v>livestock</v>
      </c>
      <c r="G67">
        <f>LOG(C67)</f>
        <v>0.95424250943932487</v>
      </c>
      <c r="H67">
        <f>G67/(B67-1)</f>
        <v>-0.95424250943932487</v>
      </c>
    </row>
    <row r="68" spans="1:8">
      <c r="A68" t="s">
        <v>3982</v>
      </c>
      <c r="B68">
        <v>0</v>
      </c>
      <c r="C68">
        <v>9</v>
      </c>
      <c r="D68">
        <v>1</v>
      </c>
      <c r="E68">
        <v>1</v>
      </c>
      <c r="F68" t="str">
        <f>VLOOKUP(E68,$L$1:$M$25,2,FALSE)</f>
        <v>acq</v>
      </c>
      <c r="G68">
        <f>LOG(C68)</f>
        <v>0.95424250943932487</v>
      </c>
      <c r="H68">
        <f>G68/(B68-1)</f>
        <v>-0.95424250943932487</v>
      </c>
    </row>
    <row r="69" spans="1:8">
      <c r="A69" t="s">
        <v>5522</v>
      </c>
      <c r="B69">
        <v>0</v>
      </c>
      <c r="C69">
        <v>9</v>
      </c>
      <c r="D69">
        <v>1</v>
      </c>
      <c r="E69">
        <v>1</v>
      </c>
      <c r="F69" t="str">
        <f>VLOOKUP(E69,$L$1:$M$25,2,FALSE)</f>
        <v>acq</v>
      </c>
      <c r="G69">
        <f>LOG(C69)</f>
        <v>0.95424250943932487</v>
      </c>
      <c r="H69">
        <f>G69/(B69-1)</f>
        <v>-0.95424250943932487</v>
      </c>
    </row>
    <row r="70" spans="1:8">
      <c r="A70" t="s">
        <v>5918</v>
      </c>
      <c r="B70">
        <v>0</v>
      </c>
      <c r="C70">
        <v>9</v>
      </c>
      <c r="D70">
        <v>23</v>
      </c>
      <c r="E70">
        <v>23</v>
      </c>
      <c r="F70" t="str">
        <f>VLOOKUP(E70,$L$1:$M$25,2,FALSE)</f>
        <v>trade</v>
      </c>
      <c r="G70">
        <f>LOG(C70)</f>
        <v>0.95424250943932487</v>
      </c>
      <c r="H70">
        <f>G70/(B70-1)</f>
        <v>-0.95424250943932487</v>
      </c>
    </row>
    <row r="71" spans="1:8">
      <c r="A71" t="s">
        <v>8412</v>
      </c>
      <c r="B71">
        <v>0</v>
      </c>
      <c r="C71">
        <v>9</v>
      </c>
      <c r="D71">
        <v>20</v>
      </c>
      <c r="E71">
        <v>20</v>
      </c>
      <c r="F71" t="str">
        <f>VLOOKUP(E71,$L$1:$M$25,2,FALSE)</f>
        <v>ship</v>
      </c>
      <c r="G71">
        <f>LOG(C71)</f>
        <v>0.95424250943932487</v>
      </c>
      <c r="H71">
        <f>G71/(B71-1)</f>
        <v>-0.95424250943932487</v>
      </c>
    </row>
    <row r="72" spans="1:8">
      <c r="A72" t="s">
        <v>8934</v>
      </c>
      <c r="B72">
        <v>0</v>
      </c>
      <c r="C72">
        <v>9</v>
      </c>
      <c r="D72">
        <v>23</v>
      </c>
      <c r="E72">
        <v>23</v>
      </c>
      <c r="F72" t="str">
        <f>VLOOKUP(E72,$L$1:$M$25,2,FALSE)</f>
        <v>trade</v>
      </c>
      <c r="G72">
        <f>LOG(C72)</f>
        <v>0.95424250943932487</v>
      </c>
      <c r="H72">
        <f>G72/(B72-1)</f>
        <v>-0.95424250943932487</v>
      </c>
    </row>
    <row r="73" spans="1:8">
      <c r="A73" t="s">
        <v>9275</v>
      </c>
      <c r="B73">
        <v>0</v>
      </c>
      <c r="C73">
        <v>9</v>
      </c>
      <c r="D73">
        <v>11</v>
      </c>
      <c r="E73">
        <v>11</v>
      </c>
      <c r="F73" t="str">
        <f>VLOOKUP(E73,$L$1:$M$25,2,FALSE)</f>
        <v>gold</v>
      </c>
      <c r="G73">
        <f>LOG(C73)</f>
        <v>0.95424250943932487</v>
      </c>
      <c r="H73">
        <f>G73/(B73-1)</f>
        <v>-0.95424250943932487</v>
      </c>
    </row>
    <row r="74" spans="1:8">
      <c r="A74" t="s">
        <v>10042</v>
      </c>
      <c r="B74">
        <v>0</v>
      </c>
      <c r="C74">
        <v>9</v>
      </c>
      <c r="D74">
        <v>1</v>
      </c>
      <c r="E74">
        <v>1</v>
      </c>
      <c r="F74" t="str">
        <f>VLOOKUP(E74,$L$1:$M$25,2,FALSE)</f>
        <v>acq</v>
      </c>
      <c r="G74">
        <f>LOG(C74)</f>
        <v>0.95424250943932487</v>
      </c>
      <c r="H74">
        <f>G74/(B74-1)</f>
        <v>-0.95424250943932487</v>
      </c>
    </row>
    <row r="75" spans="1:8">
      <c r="A75" t="s">
        <v>10209</v>
      </c>
      <c r="B75">
        <v>0</v>
      </c>
      <c r="C75">
        <v>9</v>
      </c>
      <c r="D75">
        <v>11</v>
      </c>
      <c r="E75">
        <v>11</v>
      </c>
      <c r="F75" t="str">
        <f>VLOOKUP(E75,$L$1:$M$25,2,FALSE)</f>
        <v>gold</v>
      </c>
      <c r="G75">
        <f>LOG(C75)</f>
        <v>0.95424250943932487</v>
      </c>
      <c r="H75">
        <f>G75/(B75-1)</f>
        <v>-0.95424250943932487</v>
      </c>
    </row>
    <row r="76" spans="1:8">
      <c r="A76" t="s">
        <v>10755</v>
      </c>
      <c r="B76">
        <v>0</v>
      </c>
      <c r="C76">
        <v>9</v>
      </c>
      <c r="D76">
        <v>11</v>
      </c>
      <c r="E76">
        <v>11</v>
      </c>
      <c r="F76" t="str">
        <f>VLOOKUP(E76,$L$1:$M$25,2,FALSE)</f>
        <v>gold</v>
      </c>
      <c r="G76">
        <f>LOG(C76)</f>
        <v>0.95424250943932487</v>
      </c>
      <c r="H76">
        <f>G76/(B76-1)</f>
        <v>-0.95424250943932487</v>
      </c>
    </row>
    <row r="77" spans="1:8">
      <c r="A77" t="s">
        <v>11054</v>
      </c>
      <c r="B77">
        <v>0</v>
      </c>
      <c r="C77">
        <v>9</v>
      </c>
      <c r="D77">
        <v>3</v>
      </c>
      <c r="E77">
        <v>3</v>
      </c>
      <c r="F77" t="str">
        <f>VLOOKUP(E77,$L$1:$M$25,2,FALSE)</f>
        <v>cocoa</v>
      </c>
      <c r="G77">
        <f>LOG(C77)</f>
        <v>0.95424250943932487</v>
      </c>
      <c r="H77">
        <f>G77/(B77-1)</f>
        <v>-0.95424250943932487</v>
      </c>
    </row>
    <row r="78" spans="1:8">
      <c r="A78" t="s">
        <v>655</v>
      </c>
      <c r="B78">
        <v>0</v>
      </c>
      <c r="C78">
        <v>8</v>
      </c>
      <c r="D78">
        <v>1</v>
      </c>
      <c r="E78">
        <v>1</v>
      </c>
      <c r="F78" t="str">
        <f>VLOOKUP(E78,$L$1:$M$25,2,FALSE)</f>
        <v>acq</v>
      </c>
      <c r="G78">
        <f>LOG(C78)</f>
        <v>0.90308998699194354</v>
      </c>
      <c r="H78">
        <f>G78/(B78-1)</f>
        <v>-0.90308998699194354</v>
      </c>
    </row>
    <row r="79" spans="1:8">
      <c r="A79" t="s">
        <v>1725</v>
      </c>
      <c r="B79">
        <v>0</v>
      </c>
      <c r="C79">
        <v>8</v>
      </c>
      <c r="D79">
        <v>14</v>
      </c>
      <c r="E79">
        <v>14</v>
      </c>
      <c r="F79" t="str">
        <f>VLOOKUP(E79,$L$1:$M$25,2,FALSE)</f>
        <v>livestock</v>
      </c>
      <c r="G79">
        <f>LOG(C79)</f>
        <v>0.90308998699194354</v>
      </c>
      <c r="H79">
        <f>G79/(B79-1)</f>
        <v>-0.90308998699194354</v>
      </c>
    </row>
    <row r="80" spans="1:8">
      <c r="A80" t="s">
        <v>2068</v>
      </c>
      <c r="B80">
        <v>0</v>
      </c>
      <c r="C80">
        <v>8</v>
      </c>
      <c r="D80">
        <v>1</v>
      </c>
      <c r="E80">
        <v>1</v>
      </c>
      <c r="F80" t="str">
        <f>VLOOKUP(E80,$L$1:$M$25,2,FALSE)</f>
        <v>acq</v>
      </c>
      <c r="G80">
        <f>LOG(C80)</f>
        <v>0.90308998699194354</v>
      </c>
      <c r="H80">
        <f>G80/(B80-1)</f>
        <v>-0.90308998699194354</v>
      </c>
    </row>
    <row r="81" spans="1:8">
      <c r="A81" t="s">
        <v>2224</v>
      </c>
      <c r="B81">
        <v>0</v>
      </c>
      <c r="C81">
        <v>8</v>
      </c>
      <c r="D81">
        <v>13</v>
      </c>
      <c r="E81">
        <v>13</v>
      </c>
      <c r="F81" t="str">
        <f>VLOOKUP(E81,$L$1:$M$25,2,FALSE)</f>
        <v>interest</v>
      </c>
      <c r="G81">
        <f>LOG(C81)</f>
        <v>0.90308998699194354</v>
      </c>
      <c r="H81">
        <f>G81/(B81-1)</f>
        <v>-0.90308998699194354</v>
      </c>
    </row>
    <row r="82" spans="1:8">
      <c r="A82" t="s">
        <v>3518</v>
      </c>
      <c r="B82">
        <v>0</v>
      </c>
      <c r="C82">
        <v>8</v>
      </c>
      <c r="D82">
        <v>4</v>
      </c>
      <c r="E82">
        <v>4</v>
      </c>
      <c r="F82" t="str">
        <f>VLOOKUP(E82,$L$1:$M$25,2,FALSE)</f>
        <v>coffee</v>
      </c>
      <c r="G82">
        <f>LOG(C82)</f>
        <v>0.90308998699194354</v>
      </c>
      <c r="H82">
        <f>G82/(B82-1)</f>
        <v>-0.90308998699194354</v>
      </c>
    </row>
    <row r="83" spans="1:8">
      <c r="A83" t="s">
        <v>4134</v>
      </c>
      <c r="B83">
        <v>0</v>
      </c>
      <c r="C83">
        <v>8</v>
      </c>
      <c r="D83">
        <v>20</v>
      </c>
      <c r="E83">
        <v>20</v>
      </c>
      <c r="F83" t="str">
        <f>VLOOKUP(E83,$L$1:$M$25,2,FALSE)</f>
        <v>ship</v>
      </c>
      <c r="G83">
        <f>LOG(C83)</f>
        <v>0.90308998699194354</v>
      </c>
      <c r="H83">
        <f>G83/(B83-1)</f>
        <v>-0.90308998699194354</v>
      </c>
    </row>
    <row r="84" spans="1:8">
      <c r="A84" t="s">
        <v>5319</v>
      </c>
      <c r="B84">
        <v>0</v>
      </c>
      <c r="C84">
        <v>8</v>
      </c>
      <c r="D84">
        <v>11</v>
      </c>
      <c r="E84">
        <v>11</v>
      </c>
      <c r="F84" t="str">
        <f>VLOOKUP(E84,$L$1:$M$25,2,FALSE)</f>
        <v>gold</v>
      </c>
      <c r="G84">
        <f>LOG(C84)</f>
        <v>0.90308998699194354</v>
      </c>
      <c r="H84">
        <f>G84/(B84-1)</f>
        <v>-0.90308998699194354</v>
      </c>
    </row>
    <row r="85" spans="1:8">
      <c r="A85" t="s">
        <v>5441</v>
      </c>
      <c r="B85">
        <v>0</v>
      </c>
      <c r="C85">
        <v>8</v>
      </c>
      <c r="D85">
        <v>17</v>
      </c>
      <c r="E85">
        <v>17</v>
      </c>
      <c r="F85" t="str">
        <f>VLOOKUP(E85,$L$1:$M$25,2,FALSE)</f>
        <v>nat-gas</v>
      </c>
      <c r="G85">
        <f>LOG(C85)</f>
        <v>0.90308998699194354</v>
      </c>
      <c r="H85">
        <f>G85/(B85-1)</f>
        <v>-0.90308998699194354</v>
      </c>
    </row>
    <row r="86" spans="1:8">
      <c r="A86" t="s">
        <v>5489</v>
      </c>
      <c r="B86">
        <v>0</v>
      </c>
      <c r="C86">
        <v>8</v>
      </c>
      <c r="D86">
        <v>4</v>
      </c>
      <c r="E86">
        <v>4</v>
      </c>
      <c r="F86" t="str">
        <f>VLOOKUP(E86,$L$1:$M$25,2,FALSE)</f>
        <v>coffee</v>
      </c>
      <c r="G86">
        <f>LOG(C86)</f>
        <v>0.90308998699194354</v>
      </c>
      <c r="H86">
        <f>G86/(B86-1)</f>
        <v>-0.90308998699194354</v>
      </c>
    </row>
    <row r="87" spans="1:8">
      <c r="A87" t="s">
        <v>5577</v>
      </c>
      <c r="B87">
        <v>0</v>
      </c>
      <c r="C87">
        <v>8</v>
      </c>
      <c r="D87">
        <v>23</v>
      </c>
      <c r="E87">
        <v>23</v>
      </c>
      <c r="F87" t="str">
        <f>VLOOKUP(E87,$L$1:$M$25,2,FALSE)</f>
        <v>trade</v>
      </c>
      <c r="G87">
        <f>LOG(C87)</f>
        <v>0.90308998699194354</v>
      </c>
      <c r="H87">
        <f>G87/(B87-1)</f>
        <v>-0.90308998699194354</v>
      </c>
    </row>
    <row r="88" spans="1:8">
      <c r="A88" t="s">
        <v>6075</v>
      </c>
      <c r="B88">
        <v>0</v>
      </c>
      <c r="C88">
        <v>8</v>
      </c>
      <c r="D88">
        <v>14</v>
      </c>
      <c r="E88">
        <v>14</v>
      </c>
      <c r="F88" t="str">
        <f>VLOOKUP(E88,$L$1:$M$25,2,FALSE)</f>
        <v>livestock</v>
      </c>
      <c r="G88">
        <f>LOG(C88)</f>
        <v>0.90308998699194354</v>
      </c>
      <c r="H88">
        <f>G88/(B88-1)</f>
        <v>-0.90308998699194354</v>
      </c>
    </row>
    <row r="89" spans="1:8">
      <c r="A89" t="s">
        <v>6181</v>
      </c>
      <c r="B89">
        <v>0</v>
      </c>
      <c r="C89">
        <v>8</v>
      </c>
      <c r="D89">
        <v>17</v>
      </c>
      <c r="E89">
        <v>17</v>
      </c>
      <c r="F89" t="str">
        <f>VLOOKUP(E89,$L$1:$M$25,2,FALSE)</f>
        <v>nat-gas</v>
      </c>
      <c r="G89">
        <f>LOG(C89)</f>
        <v>0.90308998699194354</v>
      </c>
      <c r="H89">
        <f>G89/(B89-1)</f>
        <v>-0.90308998699194354</v>
      </c>
    </row>
    <row r="90" spans="1:8">
      <c r="A90" t="s">
        <v>6443</v>
      </c>
      <c r="B90">
        <v>0</v>
      </c>
      <c r="C90">
        <v>8</v>
      </c>
      <c r="D90">
        <v>9</v>
      </c>
      <c r="E90">
        <v>9</v>
      </c>
      <c r="F90" t="str">
        <f>VLOOKUP(E90,$L$1:$M$25,2,FALSE)</f>
        <v>earn</v>
      </c>
      <c r="G90">
        <f>LOG(C90)</f>
        <v>0.90308998699194354</v>
      </c>
      <c r="H90">
        <f>G90/(B90-1)</f>
        <v>-0.90308998699194354</v>
      </c>
    </row>
    <row r="91" spans="1:8">
      <c r="A91" t="s">
        <v>6727</v>
      </c>
      <c r="B91">
        <v>0</v>
      </c>
      <c r="C91">
        <v>8</v>
      </c>
      <c r="D91">
        <v>11</v>
      </c>
      <c r="E91">
        <v>11</v>
      </c>
      <c r="F91" t="str">
        <f>VLOOKUP(E91,$L$1:$M$25,2,FALSE)</f>
        <v>gold</v>
      </c>
      <c r="G91">
        <f>LOG(C91)</f>
        <v>0.90308998699194354</v>
      </c>
      <c r="H91">
        <f>G91/(B91-1)</f>
        <v>-0.90308998699194354</v>
      </c>
    </row>
    <row r="92" spans="1:8">
      <c r="A92" t="s">
        <v>6993</v>
      </c>
      <c r="B92">
        <v>0</v>
      </c>
      <c r="C92">
        <v>8</v>
      </c>
      <c r="D92">
        <v>7</v>
      </c>
      <c r="E92">
        <v>7</v>
      </c>
      <c r="F92" t="str">
        <f>VLOOKUP(E92,$L$1:$M$25,2,FALSE)</f>
        <v>crude</v>
      </c>
      <c r="G92">
        <f>LOG(C92)</f>
        <v>0.90308998699194354</v>
      </c>
      <c r="H92">
        <f>G92/(B92-1)</f>
        <v>-0.90308998699194354</v>
      </c>
    </row>
    <row r="93" spans="1:8">
      <c r="A93" t="s">
        <v>7176</v>
      </c>
      <c r="B93">
        <v>0</v>
      </c>
      <c r="C93">
        <v>8</v>
      </c>
      <c r="D93">
        <v>1</v>
      </c>
      <c r="E93">
        <v>1</v>
      </c>
      <c r="F93" t="str">
        <f>VLOOKUP(E93,$L$1:$M$25,2,FALSE)</f>
        <v>acq</v>
      </c>
      <c r="G93">
        <f>LOG(C93)</f>
        <v>0.90308998699194354</v>
      </c>
      <c r="H93">
        <f>G93/(B93-1)</f>
        <v>-0.90308998699194354</v>
      </c>
    </row>
    <row r="94" spans="1:8">
      <c r="A94" t="s">
        <v>8821</v>
      </c>
      <c r="B94">
        <v>0</v>
      </c>
      <c r="C94">
        <v>8</v>
      </c>
      <c r="D94">
        <v>17</v>
      </c>
      <c r="E94">
        <v>17</v>
      </c>
      <c r="F94" t="str">
        <f>VLOOKUP(E94,$L$1:$M$25,2,FALSE)</f>
        <v>nat-gas</v>
      </c>
      <c r="G94">
        <f>LOG(C94)</f>
        <v>0.90308998699194354</v>
      </c>
      <c r="H94">
        <f>G94/(B94-1)</f>
        <v>-0.90308998699194354</v>
      </c>
    </row>
    <row r="95" spans="1:8">
      <c r="A95" t="s">
        <v>9293</v>
      </c>
      <c r="B95">
        <v>0</v>
      </c>
      <c r="C95">
        <v>8</v>
      </c>
      <c r="D95">
        <v>4</v>
      </c>
      <c r="E95">
        <v>4</v>
      </c>
      <c r="F95" t="str">
        <f>VLOOKUP(E95,$L$1:$M$25,2,FALSE)</f>
        <v>coffee</v>
      </c>
      <c r="G95">
        <f>LOG(C95)</f>
        <v>0.90308998699194354</v>
      </c>
      <c r="H95">
        <f>G95/(B95-1)</f>
        <v>-0.90308998699194354</v>
      </c>
    </row>
    <row r="96" spans="1:8">
      <c r="A96" t="s">
        <v>9513</v>
      </c>
      <c r="B96">
        <v>0</v>
      </c>
      <c r="C96">
        <v>8</v>
      </c>
      <c r="D96">
        <v>11</v>
      </c>
      <c r="E96">
        <v>11</v>
      </c>
      <c r="F96" t="str">
        <f>VLOOKUP(E96,$L$1:$M$25,2,FALSE)</f>
        <v>gold</v>
      </c>
      <c r="G96">
        <f>LOG(C96)</f>
        <v>0.90308998699194354</v>
      </c>
      <c r="H96">
        <f>G96/(B96-1)</f>
        <v>-0.90308998699194354</v>
      </c>
    </row>
    <row r="97" spans="1:8">
      <c r="A97" t="s">
        <v>10139</v>
      </c>
      <c r="B97">
        <v>0</v>
      </c>
      <c r="C97">
        <v>8</v>
      </c>
      <c r="D97">
        <v>25</v>
      </c>
      <c r="E97">
        <v>25</v>
      </c>
      <c r="F97" t="str">
        <f>VLOOKUP(E97,$L$1:$M$25,2,FALSE)</f>
        <v>wheat</v>
      </c>
      <c r="G97">
        <f>LOG(C97)</f>
        <v>0.90308998699194354</v>
      </c>
      <c r="H97">
        <f>G97/(B97-1)</f>
        <v>-0.90308998699194354</v>
      </c>
    </row>
    <row r="98" spans="1:8">
      <c r="A98" t="s">
        <v>10469</v>
      </c>
      <c r="B98">
        <v>0</v>
      </c>
      <c r="C98">
        <v>8</v>
      </c>
      <c r="D98">
        <v>11</v>
      </c>
      <c r="E98">
        <v>11</v>
      </c>
      <c r="F98" t="str">
        <f>VLOOKUP(E98,$L$1:$M$25,2,FALSE)</f>
        <v>gold</v>
      </c>
      <c r="G98">
        <f>LOG(C98)</f>
        <v>0.90308998699194354</v>
      </c>
      <c r="H98">
        <f>G98/(B98-1)</f>
        <v>-0.90308998699194354</v>
      </c>
    </row>
    <row r="99" spans="1:8">
      <c r="A99" t="s">
        <v>10885</v>
      </c>
      <c r="B99">
        <v>0</v>
      </c>
      <c r="C99">
        <v>8</v>
      </c>
      <c r="D99">
        <v>10</v>
      </c>
      <c r="E99">
        <v>10</v>
      </c>
      <c r="F99" t="str">
        <f>VLOOKUP(E99,$L$1:$M$25,2,FALSE)</f>
        <v>gnp</v>
      </c>
      <c r="G99">
        <f>LOG(C99)</f>
        <v>0.90308998699194354</v>
      </c>
      <c r="H99">
        <f>G99/(B99-1)</f>
        <v>-0.90308998699194354</v>
      </c>
    </row>
    <row r="100" spans="1:8">
      <c r="A100" t="s">
        <v>10905</v>
      </c>
      <c r="B100">
        <v>0</v>
      </c>
      <c r="C100">
        <v>8</v>
      </c>
      <c r="D100">
        <v>22</v>
      </c>
      <c r="E100">
        <v>22</v>
      </c>
      <c r="F100" t="str">
        <f>VLOOKUP(E100,$L$1:$M$25,2,FALSE)</f>
        <v>sugar</v>
      </c>
      <c r="G100">
        <f>LOG(C100)</f>
        <v>0.90308998699194354</v>
      </c>
      <c r="H100">
        <f>G100/(B100-1)</f>
        <v>-0.90308998699194354</v>
      </c>
    </row>
    <row r="101" spans="1:8">
      <c r="A101" t="s">
        <v>11147</v>
      </c>
      <c r="B101">
        <v>0</v>
      </c>
      <c r="C101">
        <v>8</v>
      </c>
      <c r="D101">
        <v>10</v>
      </c>
      <c r="E101">
        <v>10</v>
      </c>
      <c r="F101" t="str">
        <f>VLOOKUP(E101,$L$1:$M$25,2,FALSE)</f>
        <v>gnp</v>
      </c>
      <c r="G101">
        <f>LOG(C101)</f>
        <v>0.90308998699194354</v>
      </c>
      <c r="H101">
        <f>G101/(B101-1)</f>
        <v>-0.90308998699194354</v>
      </c>
    </row>
    <row r="102" spans="1:8">
      <c r="A102" t="s">
        <v>12229</v>
      </c>
      <c r="B102">
        <v>0</v>
      </c>
      <c r="C102">
        <v>8</v>
      </c>
      <c r="D102">
        <v>7</v>
      </c>
      <c r="E102">
        <v>7</v>
      </c>
      <c r="F102" t="str">
        <f>VLOOKUP(E102,$L$1:$M$25,2,FALSE)</f>
        <v>crude</v>
      </c>
      <c r="G102">
        <f>LOG(C102)</f>
        <v>0.90308998699194354</v>
      </c>
      <c r="H102">
        <f>G102/(B102-1)</f>
        <v>-0.90308998699194354</v>
      </c>
    </row>
    <row r="103" spans="1:8">
      <c r="A103" t="s">
        <v>1092</v>
      </c>
      <c r="B103">
        <v>0</v>
      </c>
      <c r="C103">
        <v>7</v>
      </c>
      <c r="D103">
        <v>4</v>
      </c>
      <c r="E103">
        <v>4</v>
      </c>
      <c r="F103" t="str">
        <f>VLOOKUP(E103,$L$1:$M$25,2,FALSE)</f>
        <v>coffee</v>
      </c>
      <c r="G103">
        <f>LOG(C103)</f>
        <v>0.84509804001425681</v>
      </c>
      <c r="H103">
        <f>G103/(B103-1)</f>
        <v>-0.84509804001425681</v>
      </c>
    </row>
    <row r="104" spans="1:8">
      <c r="A104" t="s">
        <v>1188</v>
      </c>
      <c r="B104">
        <v>0</v>
      </c>
      <c r="C104">
        <v>7</v>
      </c>
      <c r="D104">
        <v>14</v>
      </c>
      <c r="E104">
        <v>14</v>
      </c>
      <c r="F104" t="str">
        <f>VLOOKUP(E104,$L$1:$M$25,2,FALSE)</f>
        <v>livestock</v>
      </c>
      <c r="G104">
        <f>LOG(C104)</f>
        <v>0.84509804001425681</v>
      </c>
      <c r="H104">
        <f>G104/(B104-1)</f>
        <v>-0.84509804001425681</v>
      </c>
    </row>
    <row r="105" spans="1:8">
      <c r="A105" t="s">
        <v>1810</v>
      </c>
      <c r="B105">
        <v>0</v>
      </c>
      <c r="C105">
        <v>7</v>
      </c>
      <c r="D105">
        <v>9</v>
      </c>
      <c r="E105">
        <v>9</v>
      </c>
      <c r="F105" t="str">
        <f>VLOOKUP(E105,$L$1:$M$25,2,FALSE)</f>
        <v>earn</v>
      </c>
      <c r="G105">
        <f>LOG(C105)</f>
        <v>0.84509804001425681</v>
      </c>
      <c r="H105">
        <f>G105/(B105-1)</f>
        <v>-0.84509804001425681</v>
      </c>
    </row>
    <row r="106" spans="1:8">
      <c r="A106" t="s">
        <v>2491</v>
      </c>
      <c r="B106">
        <v>0</v>
      </c>
      <c r="C106">
        <v>7</v>
      </c>
      <c r="D106">
        <v>14</v>
      </c>
      <c r="E106">
        <v>14</v>
      </c>
      <c r="F106" t="str">
        <f>VLOOKUP(E106,$L$1:$M$25,2,FALSE)</f>
        <v>livestock</v>
      </c>
      <c r="G106">
        <f>LOG(C106)</f>
        <v>0.84509804001425681</v>
      </c>
      <c r="H106">
        <f>G106/(B106-1)</f>
        <v>-0.84509804001425681</v>
      </c>
    </row>
    <row r="107" spans="1:8">
      <c r="A107" t="s">
        <v>2668</v>
      </c>
      <c r="B107">
        <v>0</v>
      </c>
      <c r="C107">
        <v>7</v>
      </c>
      <c r="D107">
        <v>1</v>
      </c>
      <c r="E107">
        <v>1</v>
      </c>
      <c r="F107" t="str">
        <f>VLOOKUP(E107,$L$1:$M$25,2,FALSE)</f>
        <v>acq</v>
      </c>
      <c r="G107">
        <f>LOG(C107)</f>
        <v>0.84509804001425681</v>
      </c>
      <c r="H107">
        <f>G107/(B107-1)</f>
        <v>-0.84509804001425681</v>
      </c>
    </row>
    <row r="108" spans="1:8">
      <c r="A108" t="s">
        <v>3865</v>
      </c>
      <c r="B108">
        <v>0</v>
      </c>
      <c r="C108">
        <v>7</v>
      </c>
      <c r="D108">
        <v>17</v>
      </c>
      <c r="E108">
        <v>17</v>
      </c>
      <c r="F108" t="str">
        <f>VLOOKUP(E108,$L$1:$M$25,2,FALSE)</f>
        <v>nat-gas</v>
      </c>
      <c r="G108">
        <f>LOG(C108)</f>
        <v>0.84509804001425681</v>
      </c>
      <c r="H108">
        <f>G108/(B108-1)</f>
        <v>-0.84509804001425681</v>
      </c>
    </row>
    <row r="109" spans="1:8">
      <c r="A109" t="s">
        <v>5238</v>
      </c>
      <c r="B109">
        <v>0</v>
      </c>
      <c r="C109">
        <v>7</v>
      </c>
      <c r="D109">
        <v>11</v>
      </c>
      <c r="E109">
        <v>11</v>
      </c>
      <c r="F109" t="str">
        <f>VLOOKUP(E109,$L$1:$M$25,2,FALSE)</f>
        <v>gold</v>
      </c>
      <c r="G109">
        <f>LOG(C109)</f>
        <v>0.84509804001425681</v>
      </c>
      <c r="H109">
        <f>G109/(B109-1)</f>
        <v>-0.84509804001425681</v>
      </c>
    </row>
    <row r="110" spans="1:8">
      <c r="A110" t="s">
        <v>5477</v>
      </c>
      <c r="B110">
        <v>0</v>
      </c>
      <c r="C110">
        <v>7</v>
      </c>
      <c r="D110">
        <v>1</v>
      </c>
      <c r="E110">
        <v>1</v>
      </c>
      <c r="F110" t="str">
        <f>VLOOKUP(E110,$L$1:$M$25,2,FALSE)</f>
        <v>acq</v>
      </c>
      <c r="G110">
        <f>LOG(C110)</f>
        <v>0.84509804001425681</v>
      </c>
      <c r="H110">
        <f>G110/(B110-1)</f>
        <v>-0.84509804001425681</v>
      </c>
    </row>
    <row r="111" spans="1:8">
      <c r="A111" t="s">
        <v>5589</v>
      </c>
      <c r="B111">
        <v>0</v>
      </c>
      <c r="C111">
        <v>7</v>
      </c>
      <c r="D111">
        <v>1</v>
      </c>
      <c r="E111">
        <v>1</v>
      </c>
      <c r="F111" t="str">
        <f>VLOOKUP(E111,$L$1:$M$25,2,FALSE)</f>
        <v>acq</v>
      </c>
      <c r="G111">
        <f>LOG(C111)</f>
        <v>0.84509804001425681</v>
      </c>
      <c r="H111">
        <f>G111/(B111-1)</f>
        <v>-0.84509804001425681</v>
      </c>
    </row>
    <row r="112" spans="1:8">
      <c r="A112" t="s">
        <v>5996</v>
      </c>
      <c r="B112">
        <v>0</v>
      </c>
      <c r="C112">
        <v>7</v>
      </c>
      <c r="D112">
        <v>11</v>
      </c>
      <c r="E112">
        <v>11</v>
      </c>
      <c r="F112" t="str">
        <f>VLOOKUP(E112,$L$1:$M$25,2,FALSE)</f>
        <v>gold</v>
      </c>
      <c r="G112">
        <f>LOG(C112)</f>
        <v>0.84509804001425681</v>
      </c>
      <c r="H112">
        <f>G112/(B112-1)</f>
        <v>-0.84509804001425681</v>
      </c>
    </row>
    <row r="113" spans="1:8">
      <c r="A113" t="s">
        <v>6074</v>
      </c>
      <c r="B113">
        <v>0</v>
      </c>
      <c r="C113">
        <v>7</v>
      </c>
      <c r="D113">
        <v>22</v>
      </c>
      <c r="E113">
        <v>22</v>
      </c>
      <c r="F113" t="str">
        <f>VLOOKUP(E113,$L$1:$M$25,2,FALSE)</f>
        <v>sugar</v>
      </c>
      <c r="G113">
        <f>LOG(C113)</f>
        <v>0.84509804001425681</v>
      </c>
      <c r="H113">
        <f>G113/(B113-1)</f>
        <v>-0.84509804001425681</v>
      </c>
    </row>
    <row r="114" spans="1:8">
      <c r="A114" t="s">
        <v>6374</v>
      </c>
      <c r="B114">
        <v>0</v>
      </c>
      <c r="C114">
        <v>7</v>
      </c>
      <c r="D114">
        <v>9</v>
      </c>
      <c r="E114">
        <v>9</v>
      </c>
      <c r="F114" t="str">
        <f>VLOOKUP(E114,$L$1:$M$25,2,FALSE)</f>
        <v>earn</v>
      </c>
      <c r="G114">
        <f>LOG(C114)</f>
        <v>0.84509804001425681</v>
      </c>
      <c r="H114">
        <f>G114/(B114-1)</f>
        <v>-0.84509804001425681</v>
      </c>
    </row>
    <row r="115" spans="1:8">
      <c r="A115" t="s">
        <v>7493</v>
      </c>
      <c r="B115">
        <v>0</v>
      </c>
      <c r="C115">
        <v>7</v>
      </c>
      <c r="D115">
        <v>24</v>
      </c>
      <c r="E115">
        <v>24</v>
      </c>
      <c r="F115" t="str">
        <f>VLOOKUP(E115,$L$1:$M$25,2,FALSE)</f>
        <v>veg-oil</v>
      </c>
      <c r="G115">
        <f>LOG(C115)</f>
        <v>0.84509804001425681</v>
      </c>
      <c r="H115">
        <f>G115/(B115-1)</f>
        <v>-0.84509804001425681</v>
      </c>
    </row>
    <row r="116" spans="1:8">
      <c r="A116" t="s">
        <v>7796</v>
      </c>
      <c r="B116">
        <v>0</v>
      </c>
      <c r="C116">
        <v>7</v>
      </c>
      <c r="D116">
        <v>17</v>
      </c>
      <c r="E116">
        <v>17</v>
      </c>
      <c r="F116" t="str">
        <f>VLOOKUP(E116,$L$1:$M$25,2,FALSE)</f>
        <v>nat-gas</v>
      </c>
      <c r="G116">
        <f>LOG(C116)</f>
        <v>0.84509804001425681</v>
      </c>
      <c r="H116">
        <f>G116/(B116-1)</f>
        <v>-0.84509804001425681</v>
      </c>
    </row>
    <row r="117" spans="1:8">
      <c r="A117" t="s">
        <v>7943</v>
      </c>
      <c r="B117">
        <v>0</v>
      </c>
      <c r="C117">
        <v>7</v>
      </c>
      <c r="D117">
        <v>23</v>
      </c>
      <c r="E117">
        <v>23</v>
      </c>
      <c r="F117" t="str">
        <f>VLOOKUP(E117,$L$1:$M$25,2,FALSE)</f>
        <v>trade</v>
      </c>
      <c r="G117">
        <f>LOG(C117)</f>
        <v>0.84509804001425681</v>
      </c>
      <c r="H117">
        <f>G117/(B117-1)</f>
        <v>-0.84509804001425681</v>
      </c>
    </row>
    <row r="118" spans="1:8">
      <c r="A118" t="s">
        <v>7962</v>
      </c>
      <c r="B118">
        <v>0</v>
      </c>
      <c r="C118">
        <v>7</v>
      </c>
      <c r="D118">
        <v>14</v>
      </c>
      <c r="E118">
        <v>14</v>
      </c>
      <c r="F118" t="str">
        <f>VLOOKUP(E118,$L$1:$M$25,2,FALSE)</f>
        <v>livestock</v>
      </c>
      <c r="G118">
        <f>LOG(C118)</f>
        <v>0.84509804001425681</v>
      </c>
      <c r="H118">
        <f>G118/(B118-1)</f>
        <v>-0.84509804001425681</v>
      </c>
    </row>
    <row r="119" spans="1:8">
      <c r="A119" t="s">
        <v>8822</v>
      </c>
      <c r="B119">
        <v>0</v>
      </c>
      <c r="C119">
        <v>7</v>
      </c>
      <c r="D119">
        <v>20</v>
      </c>
      <c r="E119">
        <v>20</v>
      </c>
      <c r="F119" t="str">
        <f>VLOOKUP(E119,$L$1:$M$25,2,FALSE)</f>
        <v>ship</v>
      </c>
      <c r="G119">
        <f>LOG(C119)</f>
        <v>0.84509804001425681</v>
      </c>
      <c r="H119">
        <f>G119/(B119-1)</f>
        <v>-0.84509804001425681</v>
      </c>
    </row>
    <row r="120" spans="1:8">
      <c r="A120" t="s">
        <v>8886</v>
      </c>
      <c r="B120">
        <v>0</v>
      </c>
      <c r="C120">
        <v>7</v>
      </c>
      <c r="D120">
        <v>20</v>
      </c>
      <c r="E120">
        <v>20</v>
      </c>
      <c r="F120" t="str">
        <f>VLOOKUP(E120,$L$1:$M$25,2,FALSE)</f>
        <v>ship</v>
      </c>
      <c r="G120">
        <f>LOG(C120)</f>
        <v>0.84509804001425681</v>
      </c>
      <c r="H120">
        <f>G120/(B120-1)</f>
        <v>-0.84509804001425681</v>
      </c>
    </row>
    <row r="121" spans="1:8">
      <c r="A121" t="s">
        <v>10020</v>
      </c>
      <c r="B121">
        <v>0</v>
      </c>
      <c r="C121">
        <v>7</v>
      </c>
      <c r="D121">
        <v>22</v>
      </c>
      <c r="E121">
        <v>22</v>
      </c>
      <c r="F121" t="str">
        <f>VLOOKUP(E121,$L$1:$M$25,2,FALSE)</f>
        <v>sugar</v>
      </c>
      <c r="G121">
        <f>LOG(C121)</f>
        <v>0.84509804001425681</v>
      </c>
      <c r="H121">
        <f>G121/(B121-1)</f>
        <v>-0.84509804001425681</v>
      </c>
    </row>
    <row r="122" spans="1:8">
      <c r="A122" t="s">
        <v>10181</v>
      </c>
      <c r="B122">
        <v>0</v>
      </c>
      <c r="C122">
        <v>7</v>
      </c>
      <c r="D122">
        <v>11</v>
      </c>
      <c r="E122">
        <v>11</v>
      </c>
      <c r="F122" t="str">
        <f>VLOOKUP(E122,$L$1:$M$25,2,FALSE)</f>
        <v>gold</v>
      </c>
      <c r="G122">
        <f>LOG(C122)</f>
        <v>0.84509804001425681</v>
      </c>
      <c r="H122">
        <f>G122/(B122-1)</f>
        <v>-0.84509804001425681</v>
      </c>
    </row>
    <row r="123" spans="1:8">
      <c r="A123" t="s">
        <v>1219</v>
      </c>
      <c r="B123">
        <v>0</v>
      </c>
      <c r="C123">
        <v>6</v>
      </c>
      <c r="D123">
        <v>1</v>
      </c>
      <c r="E123">
        <v>1</v>
      </c>
      <c r="F123" t="str">
        <f>VLOOKUP(E123,$L$1:$M$25,2,FALSE)</f>
        <v>acq</v>
      </c>
      <c r="G123">
        <f>LOG(C123)</f>
        <v>0.77815125038364363</v>
      </c>
      <c r="H123">
        <f>G123/(B123-1)</f>
        <v>-0.77815125038364363</v>
      </c>
    </row>
    <row r="124" spans="1:8">
      <c r="A124" t="s">
        <v>1277</v>
      </c>
      <c r="B124">
        <v>0</v>
      </c>
      <c r="C124">
        <v>6</v>
      </c>
      <c r="D124">
        <v>19</v>
      </c>
      <c r="E124">
        <v>19</v>
      </c>
      <c r="F124" t="str">
        <f>VLOOKUP(E124,$L$1:$M$25,2,FALSE)</f>
        <v>reserves</v>
      </c>
      <c r="G124">
        <f>LOG(C124)</f>
        <v>0.77815125038364363</v>
      </c>
      <c r="H124">
        <f>G124/(B124-1)</f>
        <v>-0.77815125038364363</v>
      </c>
    </row>
    <row r="125" spans="1:8">
      <c r="A125" t="s">
        <v>1421</v>
      </c>
      <c r="B125">
        <v>0</v>
      </c>
      <c r="C125">
        <v>6</v>
      </c>
      <c r="D125">
        <v>20</v>
      </c>
      <c r="E125">
        <v>20</v>
      </c>
      <c r="F125" t="str">
        <f>VLOOKUP(E125,$L$1:$M$25,2,FALSE)</f>
        <v>ship</v>
      </c>
      <c r="G125">
        <f>LOG(C125)</f>
        <v>0.77815125038364363</v>
      </c>
      <c r="H125">
        <f>G125/(B125-1)</f>
        <v>-0.77815125038364363</v>
      </c>
    </row>
    <row r="126" spans="1:8">
      <c r="A126" t="s">
        <v>1517</v>
      </c>
      <c r="B126">
        <v>0</v>
      </c>
      <c r="C126">
        <v>6</v>
      </c>
      <c r="D126">
        <v>4</v>
      </c>
      <c r="E126">
        <v>4</v>
      </c>
      <c r="F126" t="str">
        <f>VLOOKUP(E126,$L$1:$M$25,2,FALSE)</f>
        <v>coffee</v>
      </c>
      <c r="G126">
        <f>LOG(C126)</f>
        <v>0.77815125038364363</v>
      </c>
      <c r="H126">
        <f>G126/(B126-1)</f>
        <v>-0.77815125038364363</v>
      </c>
    </row>
    <row r="127" spans="1:8">
      <c r="A127" t="s">
        <v>1626</v>
      </c>
      <c r="B127">
        <v>0</v>
      </c>
      <c r="C127">
        <v>6</v>
      </c>
      <c r="D127">
        <v>1</v>
      </c>
      <c r="E127">
        <v>1</v>
      </c>
      <c r="F127" t="str">
        <f>VLOOKUP(E127,$L$1:$M$25,2,FALSE)</f>
        <v>acq</v>
      </c>
      <c r="G127">
        <f>LOG(C127)</f>
        <v>0.77815125038364363</v>
      </c>
      <c r="H127">
        <f>G127/(B127-1)</f>
        <v>-0.77815125038364363</v>
      </c>
    </row>
    <row r="128" spans="1:8">
      <c r="A128" t="s">
        <v>1636</v>
      </c>
      <c r="B128">
        <v>0</v>
      </c>
      <c r="C128">
        <v>6</v>
      </c>
      <c r="D128">
        <v>16</v>
      </c>
      <c r="E128">
        <v>16</v>
      </c>
      <c r="F128" t="str">
        <f>VLOOKUP(E128,$L$1:$M$25,2,FALSE)</f>
        <v>money-supply</v>
      </c>
      <c r="G128">
        <f>LOG(C128)</f>
        <v>0.77815125038364363</v>
      </c>
      <c r="H128">
        <f>G128/(B128-1)</f>
        <v>-0.77815125038364363</v>
      </c>
    </row>
    <row r="129" spans="1:8">
      <c r="A129" t="s">
        <v>1822</v>
      </c>
      <c r="B129">
        <v>0</v>
      </c>
      <c r="C129">
        <v>6</v>
      </c>
      <c r="D129">
        <v>1</v>
      </c>
      <c r="E129">
        <v>1</v>
      </c>
      <c r="F129" t="str">
        <f>VLOOKUP(E129,$L$1:$M$25,2,FALSE)</f>
        <v>acq</v>
      </c>
      <c r="G129">
        <f>LOG(C129)</f>
        <v>0.77815125038364363</v>
      </c>
      <c r="H129">
        <f>G129/(B129-1)</f>
        <v>-0.77815125038364363</v>
      </c>
    </row>
    <row r="130" spans="1:8">
      <c r="A130" t="s">
        <v>2196</v>
      </c>
      <c r="B130">
        <v>0</v>
      </c>
      <c r="C130">
        <v>6</v>
      </c>
      <c r="D130">
        <v>7</v>
      </c>
      <c r="E130">
        <v>7</v>
      </c>
      <c r="F130" t="str">
        <f>VLOOKUP(E130,$L$1:$M$25,2,FALSE)</f>
        <v>crude</v>
      </c>
      <c r="G130">
        <f>LOG(C130)</f>
        <v>0.77815125038364363</v>
      </c>
      <c r="H130">
        <f>G130/(B130-1)</f>
        <v>-0.77815125038364363</v>
      </c>
    </row>
    <row r="131" spans="1:8">
      <c r="A131" t="s">
        <v>2573</v>
      </c>
      <c r="B131">
        <v>0</v>
      </c>
      <c r="C131">
        <v>6</v>
      </c>
      <c r="D131">
        <v>14</v>
      </c>
      <c r="E131">
        <v>14</v>
      </c>
      <c r="F131" t="str">
        <f>VLOOKUP(E131,$L$1:$M$25,2,FALSE)</f>
        <v>livestock</v>
      </c>
      <c r="G131">
        <f>LOG(C131)</f>
        <v>0.77815125038364363</v>
      </c>
      <c r="H131">
        <f>G131/(B131-1)</f>
        <v>-0.77815125038364363</v>
      </c>
    </row>
    <row r="132" spans="1:8">
      <c r="A132" t="s">
        <v>3123</v>
      </c>
      <c r="B132">
        <v>0</v>
      </c>
      <c r="C132">
        <v>6</v>
      </c>
      <c r="D132">
        <v>11</v>
      </c>
      <c r="E132">
        <v>11</v>
      </c>
      <c r="F132" t="str">
        <f>VLOOKUP(E132,$L$1:$M$25,2,FALSE)</f>
        <v>gold</v>
      </c>
      <c r="G132">
        <f>LOG(C132)</f>
        <v>0.77815125038364363</v>
      </c>
      <c r="H132">
        <f>G132/(B132-1)</f>
        <v>-0.77815125038364363</v>
      </c>
    </row>
    <row r="133" spans="1:8">
      <c r="A133" t="s">
        <v>3387</v>
      </c>
      <c r="B133">
        <v>0</v>
      </c>
      <c r="C133">
        <v>6</v>
      </c>
      <c r="D133">
        <v>4</v>
      </c>
      <c r="E133">
        <v>4</v>
      </c>
      <c r="F133" t="str">
        <f>VLOOKUP(E133,$L$1:$M$25,2,FALSE)</f>
        <v>coffee</v>
      </c>
      <c r="G133">
        <f>LOG(C133)</f>
        <v>0.77815125038364363</v>
      </c>
      <c r="H133">
        <f>G133/(B133-1)</f>
        <v>-0.77815125038364363</v>
      </c>
    </row>
    <row r="134" spans="1:8">
      <c r="A134" t="s">
        <v>3403</v>
      </c>
      <c r="B134">
        <v>0</v>
      </c>
      <c r="C134">
        <v>6</v>
      </c>
      <c r="D134">
        <v>20</v>
      </c>
      <c r="E134">
        <v>20</v>
      </c>
      <c r="F134" t="str">
        <f>VLOOKUP(E134,$L$1:$M$25,2,FALSE)</f>
        <v>ship</v>
      </c>
      <c r="G134">
        <f>LOG(C134)</f>
        <v>0.77815125038364363</v>
      </c>
      <c r="H134">
        <f>G134/(B134-1)</f>
        <v>-0.77815125038364363</v>
      </c>
    </row>
    <row r="135" spans="1:8">
      <c r="A135" t="s">
        <v>4098</v>
      </c>
      <c r="B135">
        <v>0</v>
      </c>
      <c r="C135">
        <v>6</v>
      </c>
      <c r="D135">
        <v>1</v>
      </c>
      <c r="E135">
        <v>1</v>
      </c>
      <c r="F135" t="str">
        <f>VLOOKUP(E135,$L$1:$M$25,2,FALSE)</f>
        <v>acq</v>
      </c>
      <c r="G135">
        <f>LOG(C135)</f>
        <v>0.77815125038364363</v>
      </c>
      <c r="H135">
        <f>G135/(B135-1)</f>
        <v>-0.77815125038364363</v>
      </c>
    </row>
    <row r="136" spans="1:8">
      <c r="A136" t="s">
        <v>4378</v>
      </c>
      <c r="B136">
        <v>0</v>
      </c>
      <c r="C136">
        <v>6</v>
      </c>
      <c r="D136">
        <v>1</v>
      </c>
      <c r="E136">
        <v>1</v>
      </c>
      <c r="F136" t="str">
        <f>VLOOKUP(E136,$L$1:$M$25,2,FALSE)</f>
        <v>acq</v>
      </c>
      <c r="G136">
        <f>LOG(C136)</f>
        <v>0.77815125038364363</v>
      </c>
      <c r="H136">
        <f>G136/(B136-1)</f>
        <v>-0.77815125038364363</v>
      </c>
    </row>
    <row r="137" spans="1:8">
      <c r="A137" t="s">
        <v>4465</v>
      </c>
      <c r="B137">
        <v>0</v>
      </c>
      <c r="C137">
        <v>6</v>
      </c>
      <c r="D137">
        <v>10</v>
      </c>
      <c r="E137">
        <v>10</v>
      </c>
      <c r="F137" t="str">
        <f>VLOOKUP(E137,$L$1:$M$25,2,FALSE)</f>
        <v>gnp</v>
      </c>
      <c r="G137">
        <f>LOG(C137)</f>
        <v>0.77815125038364363</v>
      </c>
      <c r="H137">
        <f>G137/(B137-1)</f>
        <v>-0.77815125038364363</v>
      </c>
    </row>
    <row r="138" spans="1:8">
      <c r="A138" t="s">
        <v>5371</v>
      </c>
      <c r="B138">
        <v>0</v>
      </c>
      <c r="C138">
        <v>6</v>
      </c>
      <c r="D138">
        <v>11</v>
      </c>
      <c r="E138">
        <v>11</v>
      </c>
      <c r="F138" t="str">
        <f>VLOOKUP(E138,$L$1:$M$25,2,FALSE)</f>
        <v>gold</v>
      </c>
      <c r="G138">
        <f>LOG(C138)</f>
        <v>0.77815125038364363</v>
      </c>
      <c r="H138">
        <f>G138/(B138-1)</f>
        <v>-0.77815125038364363</v>
      </c>
    </row>
    <row r="139" spans="1:8">
      <c r="A139" t="s">
        <v>5872</v>
      </c>
      <c r="B139">
        <v>0</v>
      </c>
      <c r="C139">
        <v>6</v>
      </c>
      <c r="D139">
        <v>3</v>
      </c>
      <c r="E139">
        <v>3</v>
      </c>
      <c r="F139" t="str">
        <f>VLOOKUP(E139,$L$1:$M$25,2,FALSE)</f>
        <v>cocoa</v>
      </c>
      <c r="G139">
        <f>LOG(C139)</f>
        <v>0.77815125038364363</v>
      </c>
      <c r="H139">
        <f>G139/(B139-1)</f>
        <v>-0.77815125038364363</v>
      </c>
    </row>
    <row r="140" spans="1:8">
      <c r="A140" t="s">
        <v>6017</v>
      </c>
      <c r="B140">
        <v>0</v>
      </c>
      <c r="C140">
        <v>6</v>
      </c>
      <c r="D140">
        <v>10</v>
      </c>
      <c r="E140">
        <v>10</v>
      </c>
      <c r="F140" t="str">
        <f>VLOOKUP(E140,$L$1:$M$25,2,FALSE)</f>
        <v>gnp</v>
      </c>
      <c r="G140">
        <f>LOG(C140)</f>
        <v>0.77815125038364363</v>
      </c>
      <c r="H140">
        <f>G140/(B140-1)</f>
        <v>-0.77815125038364363</v>
      </c>
    </row>
    <row r="141" spans="1:8">
      <c r="A141" t="s">
        <v>6052</v>
      </c>
      <c r="B141">
        <v>0</v>
      </c>
      <c r="C141">
        <v>6</v>
      </c>
      <c r="D141">
        <v>17</v>
      </c>
      <c r="E141">
        <v>17</v>
      </c>
      <c r="F141" t="str">
        <f>VLOOKUP(E141,$L$1:$M$25,2,FALSE)</f>
        <v>nat-gas</v>
      </c>
      <c r="G141">
        <f>LOG(C141)</f>
        <v>0.77815125038364363</v>
      </c>
      <c r="H141">
        <f>G141/(B141-1)</f>
        <v>-0.77815125038364363</v>
      </c>
    </row>
    <row r="142" spans="1:8">
      <c r="A142" t="s">
        <v>6233</v>
      </c>
      <c r="B142">
        <v>0</v>
      </c>
      <c r="C142">
        <v>6</v>
      </c>
      <c r="D142">
        <v>10</v>
      </c>
      <c r="E142">
        <v>10</v>
      </c>
      <c r="F142" t="str">
        <f>VLOOKUP(E142,$L$1:$M$25,2,FALSE)</f>
        <v>gnp</v>
      </c>
      <c r="G142">
        <f>LOG(C142)</f>
        <v>0.77815125038364363</v>
      </c>
      <c r="H142">
        <f>G142/(B142-1)</f>
        <v>-0.77815125038364363</v>
      </c>
    </row>
    <row r="143" spans="1:8">
      <c r="A143" t="s">
        <v>7496</v>
      </c>
      <c r="B143">
        <v>0</v>
      </c>
      <c r="C143">
        <v>6</v>
      </c>
      <c r="D143">
        <v>7</v>
      </c>
      <c r="E143">
        <v>7</v>
      </c>
      <c r="F143" t="str">
        <f>VLOOKUP(E143,$L$1:$M$25,2,FALSE)</f>
        <v>crude</v>
      </c>
      <c r="G143">
        <f>LOG(C143)</f>
        <v>0.77815125038364363</v>
      </c>
      <c r="H143">
        <f>G143/(B143-1)</f>
        <v>-0.77815125038364363</v>
      </c>
    </row>
    <row r="144" spans="1:8">
      <c r="A144" t="s">
        <v>7572</v>
      </c>
      <c r="B144">
        <v>0</v>
      </c>
      <c r="C144">
        <v>6</v>
      </c>
      <c r="D144">
        <v>24</v>
      </c>
      <c r="E144">
        <v>24</v>
      </c>
      <c r="F144" t="str">
        <f>VLOOKUP(E144,$L$1:$M$25,2,FALSE)</f>
        <v>veg-oil</v>
      </c>
      <c r="G144">
        <f>LOG(C144)</f>
        <v>0.77815125038364363</v>
      </c>
      <c r="H144">
        <f>G144/(B144-1)</f>
        <v>-0.77815125038364363</v>
      </c>
    </row>
    <row r="145" spans="1:8">
      <c r="A145" t="s">
        <v>7772</v>
      </c>
      <c r="B145">
        <v>0</v>
      </c>
      <c r="C145">
        <v>6</v>
      </c>
      <c r="D145">
        <v>15</v>
      </c>
      <c r="E145">
        <v>15</v>
      </c>
      <c r="F145" t="str">
        <f>VLOOKUP(E145,$L$1:$M$25,2,FALSE)</f>
        <v>money-fx</v>
      </c>
      <c r="G145">
        <f>LOG(C145)</f>
        <v>0.77815125038364363</v>
      </c>
      <c r="H145">
        <f>G145/(B145-1)</f>
        <v>-0.77815125038364363</v>
      </c>
    </row>
    <row r="146" spans="1:8">
      <c r="A146" t="s">
        <v>8438</v>
      </c>
      <c r="B146">
        <v>0</v>
      </c>
      <c r="C146">
        <v>6</v>
      </c>
      <c r="D146">
        <v>11</v>
      </c>
      <c r="E146">
        <v>11</v>
      </c>
      <c r="F146" t="str">
        <f>VLOOKUP(E146,$L$1:$M$25,2,FALSE)</f>
        <v>gold</v>
      </c>
      <c r="G146">
        <f>LOG(C146)</f>
        <v>0.77815125038364363</v>
      </c>
      <c r="H146">
        <f>G146/(B146-1)</f>
        <v>-0.77815125038364363</v>
      </c>
    </row>
    <row r="147" spans="1:8">
      <c r="A147" t="s">
        <v>8757</v>
      </c>
      <c r="B147">
        <v>0</v>
      </c>
      <c r="C147">
        <v>6</v>
      </c>
      <c r="D147">
        <v>4</v>
      </c>
      <c r="E147">
        <v>4</v>
      </c>
      <c r="F147" t="str">
        <f>VLOOKUP(E147,$L$1:$M$25,2,FALSE)</f>
        <v>coffee</v>
      </c>
      <c r="G147">
        <f>LOG(C147)</f>
        <v>0.77815125038364363</v>
      </c>
      <c r="H147">
        <f>G147/(B147-1)</f>
        <v>-0.77815125038364363</v>
      </c>
    </row>
    <row r="148" spans="1:8">
      <c r="A148" t="s">
        <v>9397</v>
      </c>
      <c r="B148">
        <v>0</v>
      </c>
      <c r="C148">
        <v>6</v>
      </c>
      <c r="D148">
        <v>24</v>
      </c>
      <c r="E148">
        <v>24</v>
      </c>
      <c r="F148" t="str">
        <f>VLOOKUP(E148,$L$1:$M$25,2,FALSE)</f>
        <v>veg-oil</v>
      </c>
      <c r="G148">
        <f>LOG(C148)</f>
        <v>0.77815125038364363</v>
      </c>
      <c r="H148">
        <f>G148/(B148-1)</f>
        <v>-0.77815125038364363</v>
      </c>
    </row>
    <row r="149" spans="1:8">
      <c r="A149" t="s">
        <v>9433</v>
      </c>
      <c r="B149">
        <v>0</v>
      </c>
      <c r="C149">
        <v>6</v>
      </c>
      <c r="D149">
        <v>11</v>
      </c>
      <c r="E149">
        <v>11</v>
      </c>
      <c r="F149" t="str">
        <f>VLOOKUP(E149,$L$1:$M$25,2,FALSE)</f>
        <v>gold</v>
      </c>
      <c r="G149">
        <f>LOG(C149)</f>
        <v>0.77815125038364363</v>
      </c>
      <c r="H149">
        <f>G149/(B149-1)</f>
        <v>-0.77815125038364363</v>
      </c>
    </row>
    <row r="150" spans="1:8">
      <c r="A150" t="s">
        <v>9616</v>
      </c>
      <c r="B150">
        <v>0</v>
      </c>
      <c r="C150">
        <v>6</v>
      </c>
      <c r="D150">
        <v>1</v>
      </c>
      <c r="E150">
        <v>1</v>
      </c>
      <c r="F150" t="str">
        <f>VLOOKUP(E150,$L$1:$M$25,2,FALSE)</f>
        <v>acq</v>
      </c>
      <c r="G150">
        <f>LOG(C150)</f>
        <v>0.77815125038364363</v>
      </c>
      <c r="H150">
        <f>G150/(B150-1)</f>
        <v>-0.77815125038364363</v>
      </c>
    </row>
    <row r="151" spans="1:8">
      <c r="A151" t="s">
        <v>10805</v>
      </c>
      <c r="B151">
        <v>0</v>
      </c>
      <c r="C151">
        <v>6</v>
      </c>
      <c r="D151">
        <v>9</v>
      </c>
      <c r="E151">
        <v>9</v>
      </c>
      <c r="F151" t="str">
        <f>VLOOKUP(E151,$L$1:$M$25,2,FALSE)</f>
        <v>earn</v>
      </c>
      <c r="G151">
        <f>LOG(C151)</f>
        <v>0.77815125038364363</v>
      </c>
      <c r="H151">
        <f>G151/(B151-1)</f>
        <v>-0.77815125038364363</v>
      </c>
    </row>
    <row r="152" spans="1:8">
      <c r="A152" t="s">
        <v>10999</v>
      </c>
      <c r="B152">
        <v>0</v>
      </c>
      <c r="C152">
        <v>6</v>
      </c>
      <c r="D152">
        <v>4</v>
      </c>
      <c r="E152">
        <v>4</v>
      </c>
      <c r="F152" t="str">
        <f>VLOOKUP(E152,$L$1:$M$25,2,FALSE)</f>
        <v>coffee</v>
      </c>
      <c r="G152">
        <f>LOG(C152)</f>
        <v>0.77815125038364363</v>
      </c>
      <c r="H152">
        <f>G152/(B152-1)</f>
        <v>-0.77815125038364363</v>
      </c>
    </row>
    <row r="153" spans="1:8">
      <c r="A153" t="s">
        <v>11060</v>
      </c>
      <c r="B153">
        <v>0</v>
      </c>
      <c r="C153">
        <v>6</v>
      </c>
      <c r="D153">
        <v>1</v>
      </c>
      <c r="E153">
        <v>1</v>
      </c>
      <c r="F153" t="str">
        <f>VLOOKUP(E153,$L$1:$M$25,2,FALSE)</f>
        <v>acq</v>
      </c>
      <c r="G153">
        <f>LOG(C153)</f>
        <v>0.77815125038364363</v>
      </c>
      <c r="H153">
        <f>G153/(B153-1)</f>
        <v>-0.77815125038364363</v>
      </c>
    </row>
    <row r="154" spans="1:8">
      <c r="A154" t="s">
        <v>11090</v>
      </c>
      <c r="B154">
        <v>0</v>
      </c>
      <c r="C154">
        <v>6</v>
      </c>
      <c r="D154">
        <v>8</v>
      </c>
      <c r="E154">
        <v>8</v>
      </c>
      <c r="F154" t="str">
        <f>VLOOKUP(E154,$L$1:$M$25,2,FALSE)</f>
        <v>dlr</v>
      </c>
      <c r="G154">
        <f>LOG(C154)</f>
        <v>0.77815125038364363</v>
      </c>
      <c r="H154">
        <f>G154/(B154-1)</f>
        <v>-0.77815125038364363</v>
      </c>
    </row>
    <row r="155" spans="1:8">
      <c r="A155" t="s">
        <v>11195</v>
      </c>
      <c r="B155">
        <v>0</v>
      </c>
      <c r="C155">
        <v>6</v>
      </c>
      <c r="D155">
        <v>14</v>
      </c>
      <c r="E155">
        <v>14</v>
      </c>
      <c r="F155" t="str">
        <f>VLOOKUP(E155,$L$1:$M$25,2,FALSE)</f>
        <v>livestock</v>
      </c>
      <c r="G155">
        <f>LOG(C155)</f>
        <v>0.77815125038364363</v>
      </c>
      <c r="H155">
        <f>G155/(B155-1)</f>
        <v>-0.77815125038364363</v>
      </c>
    </row>
    <row r="156" spans="1:8">
      <c r="A156" t="s">
        <v>11503</v>
      </c>
      <c r="B156">
        <v>0</v>
      </c>
      <c r="C156">
        <v>6</v>
      </c>
      <c r="D156">
        <v>7</v>
      </c>
      <c r="E156">
        <v>7</v>
      </c>
      <c r="F156" t="str">
        <f>VLOOKUP(E156,$L$1:$M$25,2,FALSE)</f>
        <v>crude</v>
      </c>
      <c r="G156">
        <f>LOG(C156)</f>
        <v>0.77815125038364363</v>
      </c>
      <c r="H156">
        <f>G156/(B156-1)</f>
        <v>-0.77815125038364363</v>
      </c>
    </row>
    <row r="157" spans="1:8">
      <c r="A157" t="s">
        <v>11707</v>
      </c>
      <c r="B157">
        <v>0</v>
      </c>
      <c r="C157">
        <v>6</v>
      </c>
      <c r="D157">
        <v>19</v>
      </c>
      <c r="E157">
        <v>19</v>
      </c>
      <c r="F157" t="str">
        <f>VLOOKUP(E157,$L$1:$M$25,2,FALSE)</f>
        <v>reserves</v>
      </c>
      <c r="G157">
        <f>LOG(C157)</f>
        <v>0.77815125038364363</v>
      </c>
      <c r="H157">
        <f>G157/(B157-1)</f>
        <v>-0.77815125038364363</v>
      </c>
    </row>
    <row r="158" spans="1:8">
      <c r="A158" t="s">
        <v>11807</v>
      </c>
      <c r="B158">
        <v>0</v>
      </c>
      <c r="C158">
        <v>6</v>
      </c>
      <c r="D158">
        <v>4</v>
      </c>
      <c r="E158">
        <v>4</v>
      </c>
      <c r="F158" t="str">
        <f>VLOOKUP(E158,$L$1:$M$25,2,FALSE)</f>
        <v>coffee</v>
      </c>
      <c r="G158">
        <f>LOG(C158)</f>
        <v>0.77815125038364363</v>
      </c>
      <c r="H158">
        <f>G158/(B158-1)</f>
        <v>-0.77815125038364363</v>
      </c>
    </row>
    <row r="159" spans="1:8">
      <c r="A159" t="s">
        <v>11813</v>
      </c>
      <c r="B159">
        <v>0</v>
      </c>
      <c r="C159">
        <v>6</v>
      </c>
      <c r="D159">
        <v>16</v>
      </c>
      <c r="E159">
        <v>16</v>
      </c>
      <c r="F159" t="str">
        <f>VLOOKUP(E159,$L$1:$M$25,2,FALSE)</f>
        <v>money-supply</v>
      </c>
      <c r="G159">
        <f>LOG(C159)</f>
        <v>0.77815125038364363</v>
      </c>
      <c r="H159">
        <f>G159/(B159-1)</f>
        <v>-0.77815125038364363</v>
      </c>
    </row>
    <row r="160" spans="1:8">
      <c r="A160" t="s">
        <v>12065</v>
      </c>
      <c r="B160">
        <v>0</v>
      </c>
      <c r="C160">
        <v>6</v>
      </c>
      <c r="D160">
        <v>12</v>
      </c>
      <c r="E160">
        <v>12</v>
      </c>
      <c r="F160" t="str">
        <f>VLOOKUP(E160,$L$1:$M$25,2,FALSE)</f>
        <v>grain</v>
      </c>
      <c r="G160">
        <f>LOG(C160)</f>
        <v>0.77815125038364363</v>
      </c>
      <c r="H160">
        <f>G160/(B160-1)</f>
        <v>-0.77815125038364363</v>
      </c>
    </row>
    <row r="161" spans="1:8">
      <c r="A161" t="s">
        <v>12284</v>
      </c>
      <c r="B161">
        <v>0</v>
      </c>
      <c r="C161">
        <v>6</v>
      </c>
      <c r="D161">
        <v>16</v>
      </c>
      <c r="E161">
        <v>16</v>
      </c>
      <c r="F161" t="str">
        <f>VLOOKUP(E161,$L$1:$M$25,2,FALSE)</f>
        <v>money-supply</v>
      </c>
      <c r="G161">
        <f>LOG(C161)</f>
        <v>0.77815125038364363</v>
      </c>
      <c r="H161">
        <f>G161/(B161-1)</f>
        <v>-0.77815125038364363</v>
      </c>
    </row>
    <row r="162" spans="1:8">
      <c r="A162" t="s">
        <v>721</v>
      </c>
      <c r="B162">
        <v>0</v>
      </c>
      <c r="C162">
        <v>5</v>
      </c>
      <c r="D162">
        <v>20</v>
      </c>
      <c r="E162">
        <v>20</v>
      </c>
      <c r="F162" t="str">
        <f>VLOOKUP(E162,$L$1:$M$25,2,FALSE)</f>
        <v>ship</v>
      </c>
      <c r="G162">
        <f>LOG(C162)</f>
        <v>0.69897000433601886</v>
      </c>
      <c r="H162">
        <f>G162/(B162-1)</f>
        <v>-0.69897000433601886</v>
      </c>
    </row>
    <row r="163" spans="1:8">
      <c r="A163" t="s">
        <v>823</v>
      </c>
      <c r="B163">
        <v>0</v>
      </c>
      <c r="C163">
        <v>5</v>
      </c>
      <c r="D163">
        <v>1</v>
      </c>
      <c r="E163">
        <v>1</v>
      </c>
      <c r="F163" t="str">
        <f>VLOOKUP(E163,$L$1:$M$25,2,FALSE)</f>
        <v>acq</v>
      </c>
      <c r="G163">
        <f>LOG(C163)</f>
        <v>0.69897000433601886</v>
      </c>
      <c r="H163">
        <f>G163/(B163-1)</f>
        <v>-0.69897000433601886</v>
      </c>
    </row>
    <row r="164" spans="1:8">
      <c r="A164" t="s">
        <v>1175</v>
      </c>
      <c r="B164">
        <v>0</v>
      </c>
      <c r="C164">
        <v>5</v>
      </c>
      <c r="D164">
        <v>7</v>
      </c>
      <c r="E164">
        <v>7</v>
      </c>
      <c r="F164" t="str">
        <f>VLOOKUP(E164,$L$1:$M$25,2,FALSE)</f>
        <v>crude</v>
      </c>
      <c r="G164">
        <f>LOG(C164)</f>
        <v>0.69897000433601886</v>
      </c>
      <c r="H164">
        <f>G164/(B164-1)</f>
        <v>-0.69897000433601886</v>
      </c>
    </row>
    <row r="165" spans="1:8">
      <c r="A165" t="s">
        <v>1234</v>
      </c>
      <c r="B165">
        <v>0</v>
      </c>
      <c r="C165">
        <v>5</v>
      </c>
      <c r="D165">
        <v>3</v>
      </c>
      <c r="E165">
        <v>3</v>
      </c>
      <c r="F165" t="str">
        <f>VLOOKUP(E165,$L$1:$M$25,2,FALSE)</f>
        <v>cocoa</v>
      </c>
      <c r="G165">
        <f>LOG(C165)</f>
        <v>0.69897000433601886</v>
      </c>
      <c r="H165">
        <f>G165/(B165-1)</f>
        <v>-0.69897000433601886</v>
      </c>
    </row>
    <row r="166" spans="1:8">
      <c r="A166" t="s">
        <v>1641</v>
      </c>
      <c r="B166">
        <v>0</v>
      </c>
      <c r="C166">
        <v>5</v>
      </c>
      <c r="D166">
        <v>1</v>
      </c>
      <c r="E166">
        <v>1</v>
      </c>
      <c r="F166" t="str">
        <f>VLOOKUP(E166,$L$1:$M$25,2,FALSE)</f>
        <v>acq</v>
      </c>
      <c r="G166">
        <f>LOG(C166)</f>
        <v>0.69897000433601886</v>
      </c>
      <c r="H166">
        <f>G166/(B166-1)</f>
        <v>-0.69897000433601886</v>
      </c>
    </row>
    <row r="167" spans="1:8">
      <c r="A167" t="s">
        <v>1759</v>
      </c>
      <c r="B167">
        <v>0</v>
      </c>
      <c r="C167">
        <v>5</v>
      </c>
      <c r="D167">
        <v>20</v>
      </c>
      <c r="E167">
        <v>20</v>
      </c>
      <c r="F167" t="str">
        <f>VLOOKUP(E167,$L$1:$M$25,2,FALSE)</f>
        <v>ship</v>
      </c>
      <c r="G167">
        <f>LOG(C167)</f>
        <v>0.69897000433601886</v>
      </c>
      <c r="H167">
        <f>G167/(B167-1)</f>
        <v>-0.69897000433601886</v>
      </c>
    </row>
    <row r="168" spans="1:8">
      <c r="A168" t="s">
        <v>1826</v>
      </c>
      <c r="B168">
        <v>0</v>
      </c>
      <c r="C168">
        <v>5</v>
      </c>
      <c r="D168">
        <v>22</v>
      </c>
      <c r="E168">
        <v>22</v>
      </c>
      <c r="F168" t="str">
        <f>VLOOKUP(E168,$L$1:$M$25,2,FALSE)</f>
        <v>sugar</v>
      </c>
      <c r="G168">
        <f>LOG(C168)</f>
        <v>0.69897000433601886</v>
      </c>
      <c r="H168">
        <f>G168/(B168-1)</f>
        <v>-0.69897000433601886</v>
      </c>
    </row>
    <row r="169" spans="1:8">
      <c r="A169" t="s">
        <v>1968</v>
      </c>
      <c r="B169">
        <v>0</v>
      </c>
      <c r="C169">
        <v>5</v>
      </c>
      <c r="D169">
        <v>4</v>
      </c>
      <c r="E169">
        <v>4</v>
      </c>
      <c r="F169" t="str">
        <f>VLOOKUP(E169,$L$1:$M$25,2,FALSE)</f>
        <v>coffee</v>
      </c>
      <c r="G169">
        <f>LOG(C169)</f>
        <v>0.69897000433601886</v>
      </c>
      <c r="H169">
        <f>G169/(B169-1)</f>
        <v>-0.69897000433601886</v>
      </c>
    </row>
    <row r="170" spans="1:8">
      <c r="A170" t="s">
        <v>1976</v>
      </c>
      <c r="B170">
        <v>0</v>
      </c>
      <c r="C170">
        <v>5</v>
      </c>
      <c r="D170">
        <v>11</v>
      </c>
      <c r="E170">
        <v>11</v>
      </c>
      <c r="F170" t="str">
        <f>VLOOKUP(E170,$L$1:$M$25,2,FALSE)</f>
        <v>gold</v>
      </c>
      <c r="G170">
        <f>LOG(C170)</f>
        <v>0.69897000433601886</v>
      </c>
      <c r="H170">
        <f>G170/(B170-1)</f>
        <v>-0.69897000433601886</v>
      </c>
    </row>
    <row r="171" spans="1:8">
      <c r="A171" t="s">
        <v>2171</v>
      </c>
      <c r="B171">
        <v>0</v>
      </c>
      <c r="C171">
        <v>5</v>
      </c>
      <c r="D171">
        <v>1</v>
      </c>
      <c r="E171">
        <v>1</v>
      </c>
      <c r="F171" t="str">
        <f>VLOOKUP(E171,$L$1:$M$25,2,FALSE)</f>
        <v>acq</v>
      </c>
      <c r="G171">
        <f>LOG(C171)</f>
        <v>0.69897000433601886</v>
      </c>
      <c r="H171">
        <f>G171/(B171-1)</f>
        <v>-0.69897000433601886</v>
      </c>
    </row>
    <row r="172" spans="1:8">
      <c r="A172" t="s">
        <v>2244</v>
      </c>
      <c r="B172">
        <v>0</v>
      </c>
      <c r="C172">
        <v>5</v>
      </c>
      <c r="D172">
        <v>9</v>
      </c>
      <c r="E172">
        <v>9</v>
      </c>
      <c r="F172" t="str">
        <f>VLOOKUP(E172,$L$1:$M$25,2,FALSE)</f>
        <v>earn</v>
      </c>
      <c r="G172">
        <f>LOG(C172)</f>
        <v>0.69897000433601886</v>
      </c>
      <c r="H172">
        <f>G172/(B172-1)</f>
        <v>-0.69897000433601886</v>
      </c>
    </row>
    <row r="173" spans="1:8">
      <c r="A173" t="s">
        <v>2278</v>
      </c>
      <c r="B173">
        <v>0</v>
      </c>
      <c r="C173">
        <v>5</v>
      </c>
      <c r="D173">
        <v>1</v>
      </c>
      <c r="E173">
        <v>1</v>
      </c>
      <c r="F173" t="str">
        <f>VLOOKUP(E173,$L$1:$M$25,2,FALSE)</f>
        <v>acq</v>
      </c>
      <c r="G173">
        <f>LOG(C173)</f>
        <v>0.69897000433601886</v>
      </c>
      <c r="H173">
        <f>G173/(B173-1)</f>
        <v>-0.69897000433601886</v>
      </c>
    </row>
    <row r="174" spans="1:8">
      <c r="A174" t="s">
        <v>2476</v>
      </c>
      <c r="B174">
        <v>0</v>
      </c>
      <c r="C174">
        <v>5</v>
      </c>
      <c r="D174">
        <v>12</v>
      </c>
      <c r="E174">
        <v>12</v>
      </c>
      <c r="F174" t="str">
        <f>VLOOKUP(E174,$L$1:$M$25,2,FALSE)</f>
        <v>grain</v>
      </c>
      <c r="G174">
        <f>LOG(C174)</f>
        <v>0.69897000433601886</v>
      </c>
      <c r="H174">
        <f>G174/(B174-1)</f>
        <v>-0.69897000433601886</v>
      </c>
    </row>
    <row r="175" spans="1:8">
      <c r="A175" t="s">
        <v>2818</v>
      </c>
      <c r="B175">
        <v>0</v>
      </c>
      <c r="C175">
        <v>5</v>
      </c>
      <c r="D175">
        <v>11</v>
      </c>
      <c r="E175">
        <v>11</v>
      </c>
      <c r="F175" t="str">
        <f>VLOOKUP(E175,$L$1:$M$25,2,FALSE)</f>
        <v>gold</v>
      </c>
      <c r="G175">
        <f>LOG(C175)</f>
        <v>0.69897000433601886</v>
      </c>
      <c r="H175">
        <f>G175/(B175-1)</f>
        <v>-0.69897000433601886</v>
      </c>
    </row>
    <row r="176" spans="1:8">
      <c r="A176" t="s">
        <v>3247</v>
      </c>
      <c r="B176">
        <v>0</v>
      </c>
      <c r="C176">
        <v>5</v>
      </c>
      <c r="D176">
        <v>16</v>
      </c>
      <c r="E176">
        <v>16</v>
      </c>
      <c r="F176" t="str">
        <f>VLOOKUP(E176,$L$1:$M$25,2,FALSE)</f>
        <v>money-supply</v>
      </c>
      <c r="G176">
        <f>LOG(C176)</f>
        <v>0.69897000433601886</v>
      </c>
      <c r="H176">
        <f>G176/(B176-1)</f>
        <v>-0.69897000433601886</v>
      </c>
    </row>
    <row r="177" spans="1:8">
      <c r="A177" t="s">
        <v>3450</v>
      </c>
      <c r="B177">
        <v>0</v>
      </c>
      <c r="C177">
        <v>5</v>
      </c>
      <c r="D177">
        <v>15</v>
      </c>
      <c r="E177">
        <v>15</v>
      </c>
      <c r="F177" t="str">
        <f>VLOOKUP(E177,$L$1:$M$25,2,FALSE)</f>
        <v>money-fx</v>
      </c>
      <c r="G177">
        <f>LOG(C177)</f>
        <v>0.69897000433601886</v>
      </c>
      <c r="H177">
        <f>G177/(B177-1)</f>
        <v>-0.69897000433601886</v>
      </c>
    </row>
    <row r="178" spans="1:8">
      <c r="A178" t="s">
        <v>3749</v>
      </c>
      <c r="B178">
        <v>0</v>
      </c>
      <c r="C178">
        <v>5</v>
      </c>
      <c r="D178">
        <v>20</v>
      </c>
      <c r="E178">
        <v>20</v>
      </c>
      <c r="F178" t="str">
        <f>VLOOKUP(E178,$L$1:$M$25,2,FALSE)</f>
        <v>ship</v>
      </c>
      <c r="G178">
        <f>LOG(C178)</f>
        <v>0.69897000433601886</v>
      </c>
      <c r="H178">
        <f>G178/(B178-1)</f>
        <v>-0.69897000433601886</v>
      </c>
    </row>
    <row r="179" spans="1:8">
      <c r="A179" t="s">
        <v>3786</v>
      </c>
      <c r="B179">
        <v>0</v>
      </c>
      <c r="C179">
        <v>5</v>
      </c>
      <c r="D179">
        <v>6</v>
      </c>
      <c r="E179">
        <v>6</v>
      </c>
      <c r="F179" t="str">
        <f>VLOOKUP(E179,$L$1:$M$25,2,FALSE)</f>
        <v>cpi</v>
      </c>
      <c r="G179">
        <f>LOG(C179)</f>
        <v>0.69897000433601886</v>
      </c>
      <c r="H179">
        <f>G179/(B179-1)</f>
        <v>-0.69897000433601886</v>
      </c>
    </row>
    <row r="180" spans="1:8">
      <c r="A180" t="s">
        <v>3832</v>
      </c>
      <c r="B180">
        <v>0</v>
      </c>
      <c r="C180">
        <v>5</v>
      </c>
      <c r="D180">
        <v>4</v>
      </c>
      <c r="E180">
        <v>4</v>
      </c>
      <c r="F180" t="str">
        <f>VLOOKUP(E180,$L$1:$M$25,2,FALSE)</f>
        <v>coffee</v>
      </c>
      <c r="G180">
        <f>LOG(C180)</f>
        <v>0.69897000433601886</v>
      </c>
      <c r="H180">
        <f>G180/(B180-1)</f>
        <v>-0.69897000433601886</v>
      </c>
    </row>
    <row r="181" spans="1:8">
      <c r="A181" t="s">
        <v>4181</v>
      </c>
      <c r="B181">
        <v>0</v>
      </c>
      <c r="C181">
        <v>5</v>
      </c>
      <c r="D181">
        <v>22</v>
      </c>
      <c r="E181">
        <v>22</v>
      </c>
      <c r="F181" t="str">
        <f>VLOOKUP(E181,$L$1:$M$25,2,FALSE)</f>
        <v>sugar</v>
      </c>
      <c r="G181">
        <f>LOG(C181)</f>
        <v>0.69897000433601886</v>
      </c>
      <c r="H181">
        <f>G181/(B181-1)</f>
        <v>-0.69897000433601886</v>
      </c>
    </row>
    <row r="182" spans="1:8">
      <c r="A182" t="s">
        <v>4391</v>
      </c>
      <c r="B182">
        <v>0</v>
      </c>
      <c r="C182">
        <v>5</v>
      </c>
      <c r="D182">
        <v>20</v>
      </c>
      <c r="E182">
        <v>20</v>
      </c>
      <c r="F182" t="str">
        <f>VLOOKUP(E182,$L$1:$M$25,2,FALSE)</f>
        <v>ship</v>
      </c>
      <c r="G182">
        <f>LOG(C182)</f>
        <v>0.69897000433601886</v>
      </c>
      <c r="H182">
        <f>G182/(B182-1)</f>
        <v>-0.69897000433601886</v>
      </c>
    </row>
    <row r="183" spans="1:8">
      <c r="A183" t="s">
        <v>4529</v>
      </c>
      <c r="B183">
        <v>0</v>
      </c>
      <c r="C183">
        <v>5</v>
      </c>
      <c r="D183">
        <v>1</v>
      </c>
      <c r="E183">
        <v>1</v>
      </c>
      <c r="F183" t="str">
        <f>VLOOKUP(E183,$L$1:$M$25,2,FALSE)</f>
        <v>acq</v>
      </c>
      <c r="G183">
        <f>LOG(C183)</f>
        <v>0.69897000433601886</v>
      </c>
      <c r="H183">
        <f>G183/(B183-1)</f>
        <v>-0.69897000433601886</v>
      </c>
    </row>
    <row r="184" spans="1:8">
      <c r="A184" t="s">
        <v>4553</v>
      </c>
      <c r="B184">
        <v>0</v>
      </c>
      <c r="C184">
        <v>5</v>
      </c>
      <c r="D184">
        <v>25</v>
      </c>
      <c r="E184">
        <v>25</v>
      </c>
      <c r="F184" t="str">
        <f>VLOOKUP(E184,$L$1:$M$25,2,FALSE)</f>
        <v>wheat</v>
      </c>
      <c r="G184">
        <f>LOG(C184)</f>
        <v>0.69897000433601886</v>
      </c>
      <c r="H184">
        <f>G184/(B184-1)</f>
        <v>-0.69897000433601886</v>
      </c>
    </row>
    <row r="185" spans="1:8">
      <c r="A185" t="s">
        <v>4779</v>
      </c>
      <c r="B185">
        <v>0</v>
      </c>
      <c r="C185">
        <v>5</v>
      </c>
      <c r="D185">
        <v>23</v>
      </c>
      <c r="E185">
        <v>23</v>
      </c>
      <c r="F185" t="str">
        <f>VLOOKUP(E185,$L$1:$M$25,2,FALSE)</f>
        <v>trade</v>
      </c>
      <c r="G185">
        <f>LOG(C185)</f>
        <v>0.69897000433601886</v>
      </c>
      <c r="H185">
        <f>G185/(B185-1)</f>
        <v>-0.69897000433601886</v>
      </c>
    </row>
    <row r="186" spans="1:8">
      <c r="A186" t="s">
        <v>5427</v>
      </c>
      <c r="B186">
        <v>0</v>
      </c>
      <c r="C186">
        <v>5</v>
      </c>
      <c r="D186">
        <v>11</v>
      </c>
      <c r="E186">
        <v>11</v>
      </c>
      <c r="F186" t="str">
        <f>VLOOKUP(E186,$L$1:$M$25,2,FALSE)</f>
        <v>gold</v>
      </c>
      <c r="G186">
        <f>LOG(C186)</f>
        <v>0.69897000433601886</v>
      </c>
      <c r="H186">
        <f>G186/(B186-1)</f>
        <v>-0.69897000433601886</v>
      </c>
    </row>
    <row r="187" spans="1:8">
      <c r="A187" t="s">
        <v>5914</v>
      </c>
      <c r="B187">
        <v>0</v>
      </c>
      <c r="C187">
        <v>5</v>
      </c>
      <c r="D187">
        <v>17</v>
      </c>
      <c r="E187">
        <v>17</v>
      </c>
      <c r="F187" t="str">
        <f>VLOOKUP(E187,$L$1:$M$25,2,FALSE)</f>
        <v>nat-gas</v>
      </c>
      <c r="G187">
        <f>LOG(C187)</f>
        <v>0.69897000433601886</v>
      </c>
      <c r="H187">
        <f>G187/(B187-1)</f>
        <v>-0.69897000433601886</v>
      </c>
    </row>
    <row r="188" spans="1:8">
      <c r="A188" t="s">
        <v>5985</v>
      </c>
      <c r="B188">
        <v>0</v>
      </c>
      <c r="C188">
        <v>5</v>
      </c>
      <c r="D188">
        <v>17</v>
      </c>
      <c r="E188">
        <v>17</v>
      </c>
      <c r="F188" t="str">
        <f>VLOOKUP(E188,$L$1:$M$25,2,FALSE)</f>
        <v>nat-gas</v>
      </c>
      <c r="G188">
        <f>LOG(C188)</f>
        <v>0.69897000433601886</v>
      </c>
      <c r="H188">
        <f>G188/(B188-1)</f>
        <v>-0.69897000433601886</v>
      </c>
    </row>
    <row r="189" spans="1:8">
      <c r="A189" t="s">
        <v>6018</v>
      </c>
      <c r="B189">
        <v>0</v>
      </c>
      <c r="C189">
        <v>5</v>
      </c>
      <c r="D189">
        <v>22</v>
      </c>
      <c r="E189">
        <v>22</v>
      </c>
      <c r="F189" t="str">
        <f>VLOOKUP(E189,$L$1:$M$25,2,FALSE)</f>
        <v>sugar</v>
      </c>
      <c r="G189">
        <f>LOG(C189)</f>
        <v>0.69897000433601886</v>
      </c>
      <c r="H189">
        <f>G189/(B189-1)</f>
        <v>-0.69897000433601886</v>
      </c>
    </row>
    <row r="190" spans="1:8">
      <c r="A190" t="s">
        <v>6512</v>
      </c>
      <c r="B190">
        <v>0</v>
      </c>
      <c r="C190">
        <v>5</v>
      </c>
      <c r="D190">
        <v>14</v>
      </c>
      <c r="E190">
        <v>14</v>
      </c>
      <c r="F190" t="str">
        <f>VLOOKUP(E190,$L$1:$M$25,2,FALSE)</f>
        <v>livestock</v>
      </c>
      <c r="G190">
        <f>LOG(C190)</f>
        <v>0.69897000433601886</v>
      </c>
      <c r="H190">
        <f>G190/(B190-1)</f>
        <v>-0.69897000433601886</v>
      </c>
    </row>
    <row r="191" spans="1:8">
      <c r="A191" t="s">
        <v>6796</v>
      </c>
      <c r="B191">
        <v>0</v>
      </c>
      <c r="C191">
        <v>5</v>
      </c>
      <c r="D191">
        <v>11</v>
      </c>
      <c r="E191">
        <v>11</v>
      </c>
      <c r="F191" t="str">
        <f>VLOOKUP(E191,$L$1:$M$25,2,FALSE)</f>
        <v>gold</v>
      </c>
      <c r="G191">
        <f>LOG(C191)</f>
        <v>0.69897000433601886</v>
      </c>
      <c r="H191">
        <f>G191/(B191-1)</f>
        <v>-0.69897000433601886</v>
      </c>
    </row>
    <row r="192" spans="1:8">
      <c r="A192" t="s">
        <v>6967</v>
      </c>
      <c r="B192">
        <v>0</v>
      </c>
      <c r="C192">
        <v>5</v>
      </c>
      <c r="D192">
        <v>7</v>
      </c>
      <c r="E192">
        <v>7</v>
      </c>
      <c r="F192" t="str">
        <f>VLOOKUP(E192,$L$1:$M$25,2,FALSE)</f>
        <v>crude</v>
      </c>
      <c r="G192">
        <f>LOG(C192)</f>
        <v>0.69897000433601886</v>
      </c>
      <c r="H192">
        <f>G192/(B192-1)</f>
        <v>-0.69897000433601886</v>
      </c>
    </row>
    <row r="193" spans="1:8">
      <c r="A193" t="s">
        <v>7222</v>
      </c>
      <c r="B193">
        <v>0</v>
      </c>
      <c r="C193">
        <v>5</v>
      </c>
      <c r="D193">
        <v>11</v>
      </c>
      <c r="E193">
        <v>11</v>
      </c>
      <c r="F193" t="str">
        <f>VLOOKUP(E193,$L$1:$M$25,2,FALSE)</f>
        <v>gold</v>
      </c>
      <c r="G193">
        <f>LOG(C193)</f>
        <v>0.69897000433601886</v>
      </c>
      <c r="H193">
        <f>G193/(B193-1)</f>
        <v>-0.69897000433601886</v>
      </c>
    </row>
    <row r="194" spans="1:8">
      <c r="A194" t="s">
        <v>7348</v>
      </c>
      <c r="B194">
        <v>0</v>
      </c>
      <c r="C194">
        <v>5</v>
      </c>
      <c r="D194">
        <v>7</v>
      </c>
      <c r="E194">
        <v>7</v>
      </c>
      <c r="F194" t="str">
        <f>VLOOKUP(E194,$L$1:$M$25,2,FALSE)</f>
        <v>crude</v>
      </c>
      <c r="G194">
        <f>LOG(C194)</f>
        <v>0.69897000433601886</v>
      </c>
      <c r="H194">
        <f>G194/(B194-1)</f>
        <v>-0.69897000433601886</v>
      </c>
    </row>
    <row r="195" spans="1:8">
      <c r="A195" t="s">
        <v>7398</v>
      </c>
      <c r="B195">
        <v>0</v>
      </c>
      <c r="C195">
        <v>5</v>
      </c>
      <c r="D195">
        <v>17</v>
      </c>
      <c r="E195">
        <v>17</v>
      </c>
      <c r="F195" t="str">
        <f>VLOOKUP(E195,$L$1:$M$25,2,FALSE)</f>
        <v>nat-gas</v>
      </c>
      <c r="G195">
        <f>LOG(C195)</f>
        <v>0.69897000433601886</v>
      </c>
      <c r="H195">
        <f>G195/(B195-1)</f>
        <v>-0.69897000433601886</v>
      </c>
    </row>
    <row r="196" spans="1:8">
      <c r="A196" t="s">
        <v>7443</v>
      </c>
      <c r="B196">
        <v>0</v>
      </c>
      <c r="C196">
        <v>5</v>
      </c>
      <c r="D196">
        <v>14</v>
      </c>
      <c r="E196">
        <v>14</v>
      </c>
      <c r="F196" t="str">
        <f>VLOOKUP(E196,$L$1:$M$25,2,FALSE)</f>
        <v>livestock</v>
      </c>
      <c r="G196">
        <f>LOG(C196)</f>
        <v>0.69897000433601886</v>
      </c>
      <c r="H196">
        <f>G196/(B196-1)</f>
        <v>-0.69897000433601886</v>
      </c>
    </row>
    <row r="197" spans="1:8">
      <c r="A197" t="s">
        <v>7458</v>
      </c>
      <c r="B197">
        <v>0</v>
      </c>
      <c r="C197">
        <v>5</v>
      </c>
      <c r="D197">
        <v>1</v>
      </c>
      <c r="E197">
        <v>1</v>
      </c>
      <c r="F197" t="str">
        <f>VLOOKUP(E197,$L$1:$M$25,2,FALSE)</f>
        <v>acq</v>
      </c>
      <c r="G197">
        <f>LOG(C197)</f>
        <v>0.69897000433601886</v>
      </c>
      <c r="H197">
        <f>G197/(B197-1)</f>
        <v>-0.69897000433601886</v>
      </c>
    </row>
    <row r="198" spans="1:8">
      <c r="A198" t="s">
        <v>7463</v>
      </c>
      <c r="B198">
        <v>0</v>
      </c>
      <c r="C198">
        <v>5</v>
      </c>
      <c r="D198">
        <v>9</v>
      </c>
      <c r="E198">
        <v>9</v>
      </c>
      <c r="F198" t="str">
        <f>VLOOKUP(E198,$L$1:$M$25,2,FALSE)</f>
        <v>earn</v>
      </c>
      <c r="G198">
        <f>LOG(C198)</f>
        <v>0.69897000433601886</v>
      </c>
      <c r="H198">
        <f>G198/(B198-1)</f>
        <v>-0.69897000433601886</v>
      </c>
    </row>
    <row r="199" spans="1:8">
      <c r="A199" t="s">
        <v>7547</v>
      </c>
      <c r="B199">
        <v>0</v>
      </c>
      <c r="C199">
        <v>5</v>
      </c>
      <c r="D199">
        <v>1</v>
      </c>
      <c r="E199">
        <v>1</v>
      </c>
      <c r="F199" t="str">
        <f>VLOOKUP(E199,$L$1:$M$25,2,FALSE)</f>
        <v>acq</v>
      </c>
      <c r="G199">
        <f>LOG(C199)</f>
        <v>0.69897000433601886</v>
      </c>
      <c r="H199">
        <f>G199/(B199-1)</f>
        <v>-0.69897000433601886</v>
      </c>
    </row>
    <row r="200" spans="1:8">
      <c r="A200" t="s">
        <v>8475</v>
      </c>
      <c r="B200">
        <v>0</v>
      </c>
      <c r="C200">
        <v>5</v>
      </c>
      <c r="D200">
        <v>1</v>
      </c>
      <c r="E200">
        <v>1</v>
      </c>
      <c r="F200" t="str">
        <f>VLOOKUP(E200,$L$1:$M$25,2,FALSE)</f>
        <v>acq</v>
      </c>
      <c r="G200">
        <f>LOG(C200)</f>
        <v>0.69897000433601886</v>
      </c>
      <c r="H200">
        <f>G200/(B200-1)</f>
        <v>-0.69897000433601886</v>
      </c>
    </row>
    <row r="201" spans="1:8">
      <c r="A201" t="s">
        <v>8734</v>
      </c>
      <c r="B201">
        <v>0</v>
      </c>
      <c r="C201">
        <v>5</v>
      </c>
      <c r="D201">
        <v>19</v>
      </c>
      <c r="E201">
        <v>19</v>
      </c>
      <c r="F201" t="str">
        <f>VLOOKUP(E201,$L$1:$M$25,2,FALSE)</f>
        <v>reserves</v>
      </c>
      <c r="G201">
        <f>LOG(C201)</f>
        <v>0.69897000433601886</v>
      </c>
      <c r="H201">
        <f>G201/(B201-1)</f>
        <v>-0.69897000433601886</v>
      </c>
    </row>
    <row r="202" spans="1:8">
      <c r="A202" t="s">
        <v>8775</v>
      </c>
      <c r="B202">
        <v>0</v>
      </c>
      <c r="C202">
        <v>5</v>
      </c>
      <c r="D202">
        <v>10</v>
      </c>
      <c r="E202">
        <v>10</v>
      </c>
      <c r="F202" t="str">
        <f>VLOOKUP(E202,$L$1:$M$25,2,FALSE)</f>
        <v>gnp</v>
      </c>
      <c r="G202">
        <f>LOG(C202)</f>
        <v>0.69897000433601886</v>
      </c>
      <c r="H202">
        <f>G202/(B202-1)</f>
        <v>-0.69897000433601886</v>
      </c>
    </row>
    <row r="203" spans="1:8">
      <c r="A203" t="s">
        <v>8896</v>
      </c>
      <c r="B203">
        <v>0</v>
      </c>
      <c r="C203">
        <v>5</v>
      </c>
      <c r="D203">
        <v>22</v>
      </c>
      <c r="E203">
        <v>22</v>
      </c>
      <c r="F203" t="str">
        <f>VLOOKUP(E203,$L$1:$M$25,2,FALSE)</f>
        <v>sugar</v>
      </c>
      <c r="G203">
        <f>LOG(C203)</f>
        <v>0.69897000433601886</v>
      </c>
      <c r="H203">
        <f>G203/(B203-1)</f>
        <v>-0.69897000433601886</v>
      </c>
    </row>
    <row r="204" spans="1:8">
      <c r="A204" t="s">
        <v>8902</v>
      </c>
      <c r="B204">
        <v>0</v>
      </c>
      <c r="C204">
        <v>5</v>
      </c>
      <c r="D204">
        <v>14</v>
      </c>
      <c r="E204">
        <v>14</v>
      </c>
      <c r="F204" t="str">
        <f>VLOOKUP(E204,$L$1:$M$25,2,FALSE)</f>
        <v>livestock</v>
      </c>
      <c r="G204">
        <f>LOG(C204)</f>
        <v>0.69897000433601886</v>
      </c>
      <c r="H204">
        <f>G204/(B204-1)</f>
        <v>-0.69897000433601886</v>
      </c>
    </row>
    <row r="205" spans="1:8">
      <c r="A205" t="s">
        <v>8924</v>
      </c>
      <c r="B205">
        <v>0</v>
      </c>
      <c r="C205">
        <v>5</v>
      </c>
      <c r="D205">
        <v>16</v>
      </c>
      <c r="E205">
        <v>16</v>
      </c>
      <c r="F205" t="str">
        <f>VLOOKUP(E205,$L$1:$M$25,2,FALSE)</f>
        <v>money-supply</v>
      </c>
      <c r="G205">
        <f>LOG(C205)</f>
        <v>0.69897000433601886</v>
      </c>
      <c r="H205">
        <f>G205/(B205-1)</f>
        <v>-0.69897000433601886</v>
      </c>
    </row>
    <row r="206" spans="1:8">
      <c r="A206" t="s">
        <v>8982</v>
      </c>
      <c r="B206">
        <v>0</v>
      </c>
      <c r="C206">
        <v>5</v>
      </c>
      <c r="D206">
        <v>23</v>
      </c>
      <c r="E206">
        <v>23</v>
      </c>
      <c r="F206" t="str">
        <f>VLOOKUP(E206,$L$1:$M$25,2,FALSE)</f>
        <v>trade</v>
      </c>
      <c r="G206">
        <f>LOG(C206)</f>
        <v>0.69897000433601886</v>
      </c>
      <c r="H206">
        <f>G206/(B206-1)</f>
        <v>-0.69897000433601886</v>
      </c>
    </row>
    <row r="207" spans="1:8">
      <c r="A207" t="s">
        <v>9080</v>
      </c>
      <c r="B207">
        <v>0</v>
      </c>
      <c r="C207">
        <v>5</v>
      </c>
      <c r="D207">
        <v>24</v>
      </c>
      <c r="E207">
        <v>24</v>
      </c>
      <c r="F207" t="str">
        <f>VLOOKUP(E207,$L$1:$M$25,2,FALSE)</f>
        <v>veg-oil</v>
      </c>
      <c r="G207">
        <f>LOG(C207)</f>
        <v>0.69897000433601886</v>
      </c>
      <c r="H207">
        <f>G207/(B207-1)</f>
        <v>-0.69897000433601886</v>
      </c>
    </row>
    <row r="208" spans="1:8">
      <c r="A208" t="s">
        <v>9280</v>
      </c>
      <c r="B208">
        <v>0</v>
      </c>
      <c r="C208">
        <v>5</v>
      </c>
      <c r="D208">
        <v>1</v>
      </c>
      <c r="E208">
        <v>1</v>
      </c>
      <c r="F208" t="str">
        <f>VLOOKUP(E208,$L$1:$M$25,2,FALSE)</f>
        <v>acq</v>
      </c>
      <c r="G208">
        <f>LOG(C208)</f>
        <v>0.69897000433601886</v>
      </c>
      <c r="H208">
        <f>G208/(B208-1)</f>
        <v>-0.69897000433601886</v>
      </c>
    </row>
    <row r="209" spans="1:8">
      <c r="A209" t="s">
        <v>9324</v>
      </c>
      <c r="B209">
        <v>0</v>
      </c>
      <c r="C209">
        <v>5</v>
      </c>
      <c r="D209">
        <v>20</v>
      </c>
      <c r="E209">
        <v>20</v>
      </c>
      <c r="F209" t="str">
        <f>VLOOKUP(E209,$L$1:$M$25,2,FALSE)</f>
        <v>ship</v>
      </c>
      <c r="G209">
        <f>LOG(C209)</f>
        <v>0.69897000433601886</v>
      </c>
      <c r="H209">
        <f>G209/(B209-1)</f>
        <v>-0.69897000433601886</v>
      </c>
    </row>
    <row r="210" spans="1:8">
      <c r="A210" t="s">
        <v>9334</v>
      </c>
      <c r="B210">
        <v>0</v>
      </c>
      <c r="C210">
        <v>5</v>
      </c>
      <c r="D210">
        <v>20</v>
      </c>
      <c r="E210">
        <v>20</v>
      </c>
      <c r="F210" t="str">
        <f>VLOOKUP(E210,$L$1:$M$25,2,FALSE)</f>
        <v>ship</v>
      </c>
      <c r="G210">
        <f>LOG(C210)</f>
        <v>0.69897000433601886</v>
      </c>
      <c r="H210">
        <f>G210/(B210-1)</f>
        <v>-0.69897000433601886</v>
      </c>
    </row>
    <row r="211" spans="1:8">
      <c r="A211" t="s">
        <v>9383</v>
      </c>
      <c r="B211">
        <v>0</v>
      </c>
      <c r="C211">
        <v>5</v>
      </c>
      <c r="D211">
        <v>1</v>
      </c>
      <c r="E211">
        <v>1</v>
      </c>
      <c r="F211" t="str">
        <f>VLOOKUP(E211,$L$1:$M$25,2,FALSE)</f>
        <v>acq</v>
      </c>
      <c r="G211">
        <f>LOG(C211)</f>
        <v>0.69897000433601886</v>
      </c>
      <c r="H211">
        <f>G211/(B211-1)</f>
        <v>-0.69897000433601886</v>
      </c>
    </row>
    <row r="212" spans="1:8">
      <c r="A212" t="s">
        <v>9407</v>
      </c>
      <c r="B212">
        <v>0</v>
      </c>
      <c r="C212">
        <v>5</v>
      </c>
      <c r="D212">
        <v>7</v>
      </c>
      <c r="E212">
        <v>7</v>
      </c>
      <c r="F212" t="str">
        <f>VLOOKUP(E212,$L$1:$M$25,2,FALSE)</f>
        <v>crude</v>
      </c>
      <c r="G212">
        <f>LOG(C212)</f>
        <v>0.69897000433601886</v>
      </c>
      <c r="H212">
        <f>G212/(B212-1)</f>
        <v>-0.69897000433601886</v>
      </c>
    </row>
    <row r="213" spans="1:8">
      <c r="A213" t="s">
        <v>9443</v>
      </c>
      <c r="B213">
        <v>0</v>
      </c>
      <c r="C213">
        <v>5</v>
      </c>
      <c r="D213">
        <v>1</v>
      </c>
      <c r="E213">
        <v>1</v>
      </c>
      <c r="F213" t="str">
        <f>VLOOKUP(E213,$L$1:$M$25,2,FALSE)</f>
        <v>acq</v>
      </c>
      <c r="G213">
        <f>LOG(C213)</f>
        <v>0.69897000433601886</v>
      </c>
      <c r="H213">
        <f>G213/(B213-1)</f>
        <v>-0.69897000433601886</v>
      </c>
    </row>
    <row r="214" spans="1:8">
      <c r="A214" t="s">
        <v>9457</v>
      </c>
      <c r="B214">
        <v>0</v>
      </c>
      <c r="C214">
        <v>5</v>
      </c>
      <c r="D214">
        <v>23</v>
      </c>
      <c r="E214">
        <v>23</v>
      </c>
      <c r="F214" t="str">
        <f>VLOOKUP(E214,$L$1:$M$25,2,FALSE)</f>
        <v>trade</v>
      </c>
      <c r="G214">
        <f>LOG(C214)</f>
        <v>0.69897000433601886</v>
      </c>
      <c r="H214">
        <f>G214/(B214-1)</f>
        <v>-0.69897000433601886</v>
      </c>
    </row>
    <row r="215" spans="1:8">
      <c r="A215" t="s">
        <v>9471</v>
      </c>
      <c r="B215">
        <v>0</v>
      </c>
      <c r="C215">
        <v>5</v>
      </c>
      <c r="D215">
        <v>20</v>
      </c>
      <c r="E215">
        <v>20</v>
      </c>
      <c r="F215" t="str">
        <f>VLOOKUP(E215,$L$1:$M$25,2,FALSE)</f>
        <v>ship</v>
      </c>
      <c r="G215">
        <f>LOG(C215)</f>
        <v>0.69897000433601886</v>
      </c>
      <c r="H215">
        <f>G215/(B215-1)</f>
        <v>-0.69897000433601886</v>
      </c>
    </row>
    <row r="216" spans="1:8">
      <c r="A216" t="s">
        <v>9948</v>
      </c>
      <c r="B216">
        <v>0</v>
      </c>
      <c r="C216">
        <v>5</v>
      </c>
      <c r="D216">
        <v>3</v>
      </c>
      <c r="E216">
        <v>3</v>
      </c>
      <c r="F216" t="str">
        <f>VLOOKUP(E216,$L$1:$M$25,2,FALSE)</f>
        <v>cocoa</v>
      </c>
      <c r="G216">
        <f>LOG(C216)</f>
        <v>0.69897000433601886</v>
      </c>
      <c r="H216">
        <f>G216/(B216-1)</f>
        <v>-0.69897000433601886</v>
      </c>
    </row>
    <row r="217" spans="1:8">
      <c r="A217" t="s">
        <v>10276</v>
      </c>
      <c r="B217">
        <v>0</v>
      </c>
      <c r="C217">
        <v>5</v>
      </c>
      <c r="D217">
        <v>24</v>
      </c>
      <c r="E217">
        <v>24</v>
      </c>
      <c r="F217" t="str">
        <f>VLOOKUP(E217,$L$1:$M$25,2,FALSE)</f>
        <v>veg-oil</v>
      </c>
      <c r="G217">
        <f>LOG(C217)</f>
        <v>0.69897000433601886</v>
      </c>
      <c r="H217">
        <f>G217/(B217-1)</f>
        <v>-0.69897000433601886</v>
      </c>
    </row>
    <row r="218" spans="1:8">
      <c r="A218" t="s">
        <v>10285</v>
      </c>
      <c r="B218">
        <v>0</v>
      </c>
      <c r="C218">
        <v>5</v>
      </c>
      <c r="D218">
        <v>20</v>
      </c>
      <c r="E218">
        <v>20</v>
      </c>
      <c r="F218" t="str">
        <f>VLOOKUP(E218,$L$1:$M$25,2,FALSE)</f>
        <v>ship</v>
      </c>
      <c r="G218">
        <f>LOG(C218)</f>
        <v>0.69897000433601886</v>
      </c>
      <c r="H218">
        <f>G218/(B218-1)</f>
        <v>-0.69897000433601886</v>
      </c>
    </row>
    <row r="219" spans="1:8">
      <c r="A219" t="s">
        <v>10416</v>
      </c>
      <c r="B219">
        <v>0</v>
      </c>
      <c r="C219">
        <v>5</v>
      </c>
      <c r="D219">
        <v>11</v>
      </c>
      <c r="E219">
        <v>11</v>
      </c>
      <c r="F219" t="str">
        <f>VLOOKUP(E219,$L$1:$M$25,2,FALSE)</f>
        <v>gold</v>
      </c>
      <c r="G219">
        <f>LOG(C219)</f>
        <v>0.69897000433601886</v>
      </c>
      <c r="H219">
        <f>G219/(B219-1)</f>
        <v>-0.69897000433601886</v>
      </c>
    </row>
    <row r="220" spans="1:8">
      <c r="A220" t="s">
        <v>10517</v>
      </c>
      <c r="B220">
        <v>0</v>
      </c>
      <c r="C220">
        <v>5</v>
      </c>
      <c r="D220">
        <v>4</v>
      </c>
      <c r="E220">
        <v>4</v>
      </c>
      <c r="F220" t="str">
        <f>VLOOKUP(E220,$L$1:$M$25,2,FALSE)</f>
        <v>coffee</v>
      </c>
      <c r="G220">
        <f>LOG(C220)</f>
        <v>0.69897000433601886</v>
      </c>
      <c r="H220">
        <f>G220/(B220-1)</f>
        <v>-0.69897000433601886</v>
      </c>
    </row>
    <row r="221" spans="1:8">
      <c r="A221" t="s">
        <v>10847</v>
      </c>
      <c r="B221">
        <v>0</v>
      </c>
      <c r="C221">
        <v>5</v>
      </c>
      <c r="D221">
        <v>25</v>
      </c>
      <c r="E221">
        <v>25</v>
      </c>
      <c r="F221" t="str">
        <f>VLOOKUP(E221,$L$1:$M$25,2,FALSE)</f>
        <v>wheat</v>
      </c>
      <c r="G221">
        <f>LOG(C221)</f>
        <v>0.69897000433601886</v>
      </c>
      <c r="H221">
        <f>G221/(B221-1)</f>
        <v>-0.69897000433601886</v>
      </c>
    </row>
    <row r="222" spans="1:8">
      <c r="A222" t="s">
        <v>10925</v>
      </c>
      <c r="B222">
        <v>0</v>
      </c>
      <c r="C222">
        <v>5</v>
      </c>
      <c r="D222">
        <v>17</v>
      </c>
      <c r="E222">
        <v>17</v>
      </c>
      <c r="F222" t="str">
        <f>VLOOKUP(E222,$L$1:$M$25,2,FALSE)</f>
        <v>nat-gas</v>
      </c>
      <c r="G222">
        <f>LOG(C222)</f>
        <v>0.69897000433601886</v>
      </c>
      <c r="H222">
        <f>G222/(B222-1)</f>
        <v>-0.69897000433601886</v>
      </c>
    </row>
    <row r="223" spans="1:8">
      <c r="A223" t="s">
        <v>11724</v>
      </c>
      <c r="B223">
        <v>0</v>
      </c>
      <c r="C223">
        <v>5</v>
      </c>
      <c r="D223">
        <v>25</v>
      </c>
      <c r="E223">
        <v>25</v>
      </c>
      <c r="F223" t="str">
        <f>VLOOKUP(E223,$L$1:$M$25,2,FALSE)</f>
        <v>wheat</v>
      </c>
      <c r="G223">
        <f>LOG(C223)</f>
        <v>0.69897000433601886</v>
      </c>
      <c r="H223">
        <f>G223/(B223-1)</f>
        <v>-0.69897000433601886</v>
      </c>
    </row>
    <row r="224" spans="1:8">
      <c r="A224" t="s">
        <v>11749</v>
      </c>
      <c r="B224">
        <v>0</v>
      </c>
      <c r="C224">
        <v>5</v>
      </c>
      <c r="D224">
        <v>4</v>
      </c>
      <c r="E224">
        <v>4</v>
      </c>
      <c r="F224" t="str">
        <f>VLOOKUP(E224,$L$1:$M$25,2,FALSE)</f>
        <v>coffee</v>
      </c>
      <c r="G224">
        <f>LOG(C224)</f>
        <v>0.69897000433601886</v>
      </c>
      <c r="H224">
        <f>G224/(B224-1)</f>
        <v>-0.69897000433601886</v>
      </c>
    </row>
    <row r="225" spans="1:8">
      <c r="A225" t="s">
        <v>11752</v>
      </c>
      <c r="B225">
        <v>0</v>
      </c>
      <c r="C225">
        <v>5</v>
      </c>
      <c r="D225">
        <v>11</v>
      </c>
      <c r="E225">
        <v>11</v>
      </c>
      <c r="F225" t="str">
        <f>VLOOKUP(E225,$L$1:$M$25,2,FALSE)</f>
        <v>gold</v>
      </c>
      <c r="G225">
        <f>LOG(C225)</f>
        <v>0.69897000433601886</v>
      </c>
      <c r="H225">
        <f>G225/(B225-1)</f>
        <v>-0.69897000433601886</v>
      </c>
    </row>
    <row r="226" spans="1:8">
      <c r="A226" t="s">
        <v>11757</v>
      </c>
      <c r="B226">
        <v>0</v>
      </c>
      <c r="C226">
        <v>5</v>
      </c>
      <c r="D226">
        <v>1</v>
      </c>
      <c r="E226">
        <v>1</v>
      </c>
      <c r="F226" t="str">
        <f>VLOOKUP(E226,$L$1:$M$25,2,FALSE)</f>
        <v>acq</v>
      </c>
      <c r="G226">
        <f>LOG(C226)</f>
        <v>0.69897000433601886</v>
      </c>
      <c r="H226">
        <f>G226/(B226-1)</f>
        <v>-0.69897000433601886</v>
      </c>
    </row>
    <row r="227" spans="1:8">
      <c r="A227" t="s">
        <v>12238</v>
      </c>
      <c r="B227">
        <v>0</v>
      </c>
      <c r="C227">
        <v>5</v>
      </c>
      <c r="D227">
        <v>23</v>
      </c>
      <c r="E227">
        <v>23</v>
      </c>
      <c r="F227" t="str">
        <f>VLOOKUP(E227,$L$1:$M$25,2,FALSE)</f>
        <v>trade</v>
      </c>
      <c r="G227">
        <f>LOG(C227)</f>
        <v>0.69897000433601886</v>
      </c>
      <c r="H227">
        <f>G227/(B227-1)</f>
        <v>-0.69897000433601886</v>
      </c>
    </row>
    <row r="228" spans="1:8">
      <c r="A228" t="s">
        <v>654</v>
      </c>
      <c r="B228">
        <v>0</v>
      </c>
      <c r="C228">
        <v>4</v>
      </c>
      <c r="D228">
        <v>19</v>
      </c>
      <c r="E228">
        <v>19</v>
      </c>
      <c r="F228" t="str">
        <f>VLOOKUP(E228,$L$1:$M$25,2,FALSE)</f>
        <v>reserves</v>
      </c>
      <c r="G228">
        <f>LOG(C228)</f>
        <v>0.6020599913279624</v>
      </c>
      <c r="H228">
        <f>G228/(B228-1)</f>
        <v>-0.6020599913279624</v>
      </c>
    </row>
    <row r="229" spans="1:8">
      <c r="A229" t="s">
        <v>824</v>
      </c>
      <c r="B229">
        <v>0</v>
      </c>
      <c r="C229">
        <v>4</v>
      </c>
      <c r="D229">
        <v>14</v>
      </c>
      <c r="E229">
        <v>14</v>
      </c>
      <c r="F229" t="str">
        <f>VLOOKUP(E229,$L$1:$M$25,2,FALSE)</f>
        <v>livestock</v>
      </c>
      <c r="G229">
        <f>LOG(C229)</f>
        <v>0.6020599913279624</v>
      </c>
      <c r="H229">
        <f>G229/(B229-1)</f>
        <v>-0.6020599913279624</v>
      </c>
    </row>
    <row r="230" spans="1:8">
      <c r="A230" t="s">
        <v>1006</v>
      </c>
      <c r="B230">
        <v>0</v>
      </c>
      <c r="C230">
        <v>4</v>
      </c>
      <c r="D230">
        <v>2</v>
      </c>
      <c r="E230">
        <v>2</v>
      </c>
      <c r="F230" t="str">
        <f>VLOOKUP(E230,$L$1:$M$25,2,FALSE)</f>
        <v>bop</v>
      </c>
      <c r="G230">
        <f>LOG(C230)</f>
        <v>0.6020599913279624</v>
      </c>
      <c r="H230">
        <f>G230/(B230-1)</f>
        <v>-0.6020599913279624</v>
      </c>
    </row>
    <row r="231" spans="1:8">
      <c r="A231" t="s">
        <v>1010</v>
      </c>
      <c r="B231">
        <v>0</v>
      </c>
      <c r="C231">
        <v>4</v>
      </c>
      <c r="D231">
        <v>23</v>
      </c>
      <c r="E231">
        <v>23</v>
      </c>
      <c r="F231" t="str">
        <f>VLOOKUP(E231,$L$1:$M$25,2,FALSE)</f>
        <v>trade</v>
      </c>
      <c r="G231">
        <f>LOG(C231)</f>
        <v>0.6020599913279624</v>
      </c>
      <c r="H231">
        <f>G231/(B231-1)</f>
        <v>-0.6020599913279624</v>
      </c>
    </row>
    <row r="232" spans="1:8">
      <c r="A232" t="s">
        <v>1065</v>
      </c>
      <c r="B232">
        <v>0</v>
      </c>
      <c r="C232">
        <v>4</v>
      </c>
      <c r="D232">
        <v>11</v>
      </c>
      <c r="E232">
        <v>11</v>
      </c>
      <c r="F232" t="str">
        <f>VLOOKUP(E232,$L$1:$M$25,2,FALSE)</f>
        <v>gold</v>
      </c>
      <c r="G232">
        <f>LOG(C232)</f>
        <v>0.6020599913279624</v>
      </c>
      <c r="H232">
        <f>G232/(B232-1)</f>
        <v>-0.6020599913279624</v>
      </c>
    </row>
    <row r="233" spans="1:8">
      <c r="A233" t="s">
        <v>1103</v>
      </c>
      <c r="B233">
        <v>0</v>
      </c>
      <c r="C233">
        <v>4</v>
      </c>
      <c r="D233">
        <v>11</v>
      </c>
      <c r="E233">
        <v>11</v>
      </c>
      <c r="F233" t="str">
        <f>VLOOKUP(E233,$L$1:$M$25,2,FALSE)</f>
        <v>gold</v>
      </c>
      <c r="G233">
        <f>LOG(C233)</f>
        <v>0.6020599913279624</v>
      </c>
      <c r="H233">
        <f>G233/(B233-1)</f>
        <v>-0.6020599913279624</v>
      </c>
    </row>
    <row r="234" spans="1:8">
      <c r="A234" t="s">
        <v>1163</v>
      </c>
      <c r="B234">
        <v>0</v>
      </c>
      <c r="C234">
        <v>4</v>
      </c>
      <c r="D234">
        <v>16</v>
      </c>
      <c r="E234">
        <v>16</v>
      </c>
      <c r="F234" t="str">
        <f>VLOOKUP(E234,$L$1:$M$25,2,FALSE)</f>
        <v>money-supply</v>
      </c>
      <c r="G234">
        <f>LOG(C234)</f>
        <v>0.6020599913279624</v>
      </c>
      <c r="H234">
        <f>G234/(B234-1)</f>
        <v>-0.6020599913279624</v>
      </c>
    </row>
    <row r="235" spans="1:8">
      <c r="A235" t="s">
        <v>1269</v>
      </c>
      <c r="B235">
        <v>0</v>
      </c>
      <c r="C235">
        <v>4</v>
      </c>
      <c r="D235">
        <v>24</v>
      </c>
      <c r="E235">
        <v>24</v>
      </c>
      <c r="F235" t="str">
        <f>VLOOKUP(E235,$L$1:$M$25,2,FALSE)</f>
        <v>veg-oil</v>
      </c>
      <c r="G235">
        <f>LOG(C235)</f>
        <v>0.6020599913279624</v>
      </c>
      <c r="H235">
        <f>G235/(B235-1)</f>
        <v>-0.6020599913279624</v>
      </c>
    </row>
    <row r="236" spans="1:8">
      <c r="A236" t="s">
        <v>1330</v>
      </c>
      <c r="B236">
        <v>0</v>
      </c>
      <c r="C236">
        <v>4</v>
      </c>
      <c r="D236">
        <v>14</v>
      </c>
      <c r="E236">
        <v>14</v>
      </c>
      <c r="F236" t="str">
        <f>VLOOKUP(E236,$L$1:$M$25,2,FALSE)</f>
        <v>livestock</v>
      </c>
      <c r="G236">
        <f>LOG(C236)</f>
        <v>0.6020599913279624</v>
      </c>
      <c r="H236">
        <f>G236/(B236-1)</f>
        <v>-0.6020599913279624</v>
      </c>
    </row>
    <row r="237" spans="1:8">
      <c r="A237" t="s">
        <v>1388</v>
      </c>
      <c r="B237">
        <v>0</v>
      </c>
      <c r="C237">
        <v>4</v>
      </c>
      <c r="D237">
        <v>20</v>
      </c>
      <c r="E237">
        <v>20</v>
      </c>
      <c r="F237" t="str">
        <f>VLOOKUP(E237,$L$1:$M$25,2,FALSE)</f>
        <v>ship</v>
      </c>
      <c r="G237">
        <f>LOG(C237)</f>
        <v>0.6020599913279624</v>
      </c>
      <c r="H237">
        <f>G237/(B237-1)</f>
        <v>-0.6020599913279624</v>
      </c>
    </row>
    <row r="238" spans="1:8">
      <c r="A238" t="s">
        <v>1599</v>
      </c>
      <c r="B238">
        <v>0</v>
      </c>
      <c r="C238">
        <v>4</v>
      </c>
      <c r="D238">
        <v>13</v>
      </c>
      <c r="E238">
        <v>13</v>
      </c>
      <c r="F238" t="str">
        <f>VLOOKUP(E238,$L$1:$M$25,2,FALSE)</f>
        <v>interest</v>
      </c>
      <c r="G238">
        <f>LOG(C238)</f>
        <v>0.6020599913279624</v>
      </c>
      <c r="H238">
        <f>G238/(B238-1)</f>
        <v>-0.6020599913279624</v>
      </c>
    </row>
    <row r="239" spans="1:8">
      <c r="A239" t="s">
        <v>1868</v>
      </c>
      <c r="B239">
        <v>0</v>
      </c>
      <c r="C239">
        <v>4</v>
      </c>
      <c r="D239">
        <v>7</v>
      </c>
      <c r="E239">
        <v>7</v>
      </c>
      <c r="F239" t="str">
        <f>VLOOKUP(E239,$L$1:$M$25,2,FALSE)</f>
        <v>crude</v>
      </c>
      <c r="G239">
        <f>LOG(C239)</f>
        <v>0.6020599913279624</v>
      </c>
      <c r="H239">
        <f>G239/(B239-1)</f>
        <v>-0.6020599913279624</v>
      </c>
    </row>
    <row r="240" spans="1:8">
      <c r="A240" t="s">
        <v>1892</v>
      </c>
      <c r="B240">
        <v>0</v>
      </c>
      <c r="C240">
        <v>4</v>
      </c>
      <c r="D240">
        <v>11</v>
      </c>
      <c r="E240">
        <v>11</v>
      </c>
      <c r="F240" t="str">
        <f>VLOOKUP(E240,$L$1:$M$25,2,FALSE)</f>
        <v>gold</v>
      </c>
      <c r="G240">
        <f>LOG(C240)</f>
        <v>0.6020599913279624</v>
      </c>
      <c r="H240">
        <f>G240/(B240-1)</f>
        <v>-0.6020599913279624</v>
      </c>
    </row>
    <row r="241" spans="1:8">
      <c r="A241" t="s">
        <v>2100</v>
      </c>
      <c r="B241">
        <v>0</v>
      </c>
      <c r="C241">
        <v>4</v>
      </c>
      <c r="D241">
        <v>8</v>
      </c>
      <c r="E241">
        <v>8</v>
      </c>
      <c r="F241" t="str">
        <f>VLOOKUP(E241,$L$1:$M$25,2,FALSE)</f>
        <v>dlr</v>
      </c>
      <c r="G241">
        <f>LOG(C241)</f>
        <v>0.6020599913279624</v>
      </c>
      <c r="H241">
        <f>G241/(B241-1)</f>
        <v>-0.6020599913279624</v>
      </c>
    </row>
    <row r="242" spans="1:8">
      <c r="A242" t="s">
        <v>2102</v>
      </c>
      <c r="B242">
        <v>0</v>
      </c>
      <c r="C242">
        <v>4</v>
      </c>
      <c r="D242">
        <v>10</v>
      </c>
      <c r="E242">
        <v>10</v>
      </c>
      <c r="F242" t="str">
        <f>VLOOKUP(E242,$L$1:$M$25,2,FALSE)</f>
        <v>gnp</v>
      </c>
      <c r="G242">
        <f>LOG(C242)</f>
        <v>0.6020599913279624</v>
      </c>
      <c r="H242">
        <f>G242/(B242-1)</f>
        <v>-0.6020599913279624</v>
      </c>
    </row>
    <row r="243" spans="1:8">
      <c r="A243" t="s">
        <v>2323</v>
      </c>
      <c r="B243">
        <v>0</v>
      </c>
      <c r="C243">
        <v>4</v>
      </c>
      <c r="D243">
        <v>1</v>
      </c>
      <c r="E243">
        <v>1</v>
      </c>
      <c r="F243" t="str">
        <f>VLOOKUP(E243,$L$1:$M$25,2,FALSE)</f>
        <v>acq</v>
      </c>
      <c r="G243">
        <f>LOG(C243)</f>
        <v>0.6020599913279624</v>
      </c>
      <c r="H243">
        <f>G243/(B243-1)</f>
        <v>-0.6020599913279624</v>
      </c>
    </row>
    <row r="244" spans="1:8">
      <c r="A244" t="s">
        <v>2332</v>
      </c>
      <c r="B244">
        <v>0</v>
      </c>
      <c r="C244">
        <v>4</v>
      </c>
      <c r="D244">
        <v>11</v>
      </c>
      <c r="E244">
        <v>11</v>
      </c>
      <c r="F244" t="str">
        <f>VLOOKUP(E244,$L$1:$M$25,2,FALSE)</f>
        <v>gold</v>
      </c>
      <c r="G244">
        <f>LOG(C244)</f>
        <v>0.6020599913279624</v>
      </c>
      <c r="H244">
        <f>G244/(B244-1)</f>
        <v>-0.6020599913279624</v>
      </c>
    </row>
    <row r="245" spans="1:8">
      <c r="A245" t="s">
        <v>2428</v>
      </c>
      <c r="B245">
        <v>0</v>
      </c>
      <c r="C245">
        <v>4</v>
      </c>
      <c r="D245">
        <v>19</v>
      </c>
      <c r="E245">
        <v>19</v>
      </c>
      <c r="F245" t="str">
        <f>VLOOKUP(E245,$L$1:$M$25,2,FALSE)</f>
        <v>reserves</v>
      </c>
      <c r="G245">
        <f>LOG(C245)</f>
        <v>0.6020599913279624</v>
      </c>
      <c r="H245">
        <f>G245/(B245-1)</f>
        <v>-0.6020599913279624</v>
      </c>
    </row>
    <row r="246" spans="1:8">
      <c r="A246" t="s">
        <v>2552</v>
      </c>
      <c r="B246">
        <v>0</v>
      </c>
      <c r="C246">
        <v>4</v>
      </c>
      <c r="D246">
        <v>1</v>
      </c>
      <c r="E246">
        <v>1</v>
      </c>
      <c r="F246" t="str">
        <f>VLOOKUP(E246,$L$1:$M$25,2,FALSE)</f>
        <v>acq</v>
      </c>
      <c r="G246">
        <f>LOG(C246)</f>
        <v>0.6020599913279624</v>
      </c>
      <c r="H246">
        <f>G246/(B246-1)</f>
        <v>-0.6020599913279624</v>
      </c>
    </row>
    <row r="247" spans="1:8">
      <c r="A247" t="s">
        <v>2593</v>
      </c>
      <c r="B247">
        <v>0</v>
      </c>
      <c r="C247">
        <v>4</v>
      </c>
      <c r="D247">
        <v>11</v>
      </c>
      <c r="E247">
        <v>11</v>
      </c>
      <c r="F247" t="str">
        <f>VLOOKUP(E247,$L$1:$M$25,2,FALSE)</f>
        <v>gold</v>
      </c>
      <c r="G247">
        <f>LOG(C247)</f>
        <v>0.6020599913279624</v>
      </c>
      <c r="H247">
        <f>G247/(B247-1)</f>
        <v>-0.6020599913279624</v>
      </c>
    </row>
    <row r="248" spans="1:8">
      <c r="A248" t="s">
        <v>2659</v>
      </c>
      <c r="B248">
        <v>0</v>
      </c>
      <c r="C248">
        <v>4</v>
      </c>
      <c r="D248">
        <v>20</v>
      </c>
      <c r="E248">
        <v>20</v>
      </c>
      <c r="F248" t="str">
        <f>VLOOKUP(E248,$L$1:$M$25,2,FALSE)</f>
        <v>ship</v>
      </c>
      <c r="G248">
        <f>LOG(C248)</f>
        <v>0.6020599913279624</v>
      </c>
      <c r="H248">
        <f>G248/(B248-1)</f>
        <v>-0.6020599913279624</v>
      </c>
    </row>
    <row r="249" spans="1:8">
      <c r="A249" t="s">
        <v>2845</v>
      </c>
      <c r="B249">
        <v>0</v>
      </c>
      <c r="C249">
        <v>4</v>
      </c>
      <c r="D249">
        <v>7</v>
      </c>
      <c r="E249">
        <v>7</v>
      </c>
      <c r="F249" t="str">
        <f>VLOOKUP(E249,$L$1:$M$25,2,FALSE)</f>
        <v>crude</v>
      </c>
      <c r="G249">
        <f>LOG(C249)</f>
        <v>0.6020599913279624</v>
      </c>
      <c r="H249">
        <f>G249/(B249-1)</f>
        <v>-0.6020599913279624</v>
      </c>
    </row>
    <row r="250" spans="1:8">
      <c r="A250" t="s">
        <v>2958</v>
      </c>
      <c r="B250">
        <v>0</v>
      </c>
      <c r="C250">
        <v>4</v>
      </c>
      <c r="D250">
        <v>10</v>
      </c>
      <c r="E250">
        <v>10</v>
      </c>
      <c r="F250" t="str">
        <f>VLOOKUP(E250,$L$1:$M$25,2,FALSE)</f>
        <v>gnp</v>
      </c>
      <c r="G250">
        <f>LOG(C250)</f>
        <v>0.6020599913279624</v>
      </c>
      <c r="H250">
        <f>G250/(B250-1)</f>
        <v>-0.6020599913279624</v>
      </c>
    </row>
    <row r="251" spans="1:8">
      <c r="A251" t="s">
        <v>3089</v>
      </c>
      <c r="B251">
        <v>0</v>
      </c>
      <c r="C251">
        <v>4</v>
      </c>
      <c r="D251">
        <v>24</v>
      </c>
      <c r="E251">
        <v>24</v>
      </c>
      <c r="F251" t="str">
        <f>VLOOKUP(E251,$L$1:$M$25,2,FALSE)</f>
        <v>veg-oil</v>
      </c>
      <c r="G251">
        <f>LOG(C251)</f>
        <v>0.6020599913279624</v>
      </c>
      <c r="H251">
        <f>G251/(B251-1)</f>
        <v>-0.6020599913279624</v>
      </c>
    </row>
    <row r="252" spans="1:8">
      <c r="A252" t="s">
        <v>3166</v>
      </c>
      <c r="B252">
        <v>0</v>
      </c>
      <c r="C252">
        <v>4</v>
      </c>
      <c r="D252">
        <v>17</v>
      </c>
      <c r="E252">
        <v>17</v>
      </c>
      <c r="F252" t="str">
        <f>VLOOKUP(E252,$L$1:$M$25,2,FALSE)</f>
        <v>nat-gas</v>
      </c>
      <c r="G252">
        <f>LOG(C252)</f>
        <v>0.6020599913279624</v>
      </c>
      <c r="H252">
        <f>G252/(B252-1)</f>
        <v>-0.6020599913279624</v>
      </c>
    </row>
    <row r="253" spans="1:8">
      <c r="A253" t="s">
        <v>3191</v>
      </c>
      <c r="B253">
        <v>0</v>
      </c>
      <c r="C253">
        <v>4</v>
      </c>
      <c r="D253">
        <v>14</v>
      </c>
      <c r="E253">
        <v>14</v>
      </c>
      <c r="F253" t="str">
        <f>VLOOKUP(E253,$L$1:$M$25,2,FALSE)</f>
        <v>livestock</v>
      </c>
      <c r="G253">
        <f>LOG(C253)</f>
        <v>0.6020599913279624</v>
      </c>
      <c r="H253">
        <f>G253/(B253-1)</f>
        <v>-0.6020599913279624</v>
      </c>
    </row>
    <row r="254" spans="1:8">
      <c r="A254" t="s">
        <v>3231</v>
      </c>
      <c r="B254">
        <v>0</v>
      </c>
      <c r="C254">
        <v>4</v>
      </c>
      <c r="D254">
        <v>7</v>
      </c>
      <c r="E254">
        <v>7</v>
      </c>
      <c r="F254" t="str">
        <f>VLOOKUP(E254,$L$1:$M$25,2,FALSE)</f>
        <v>crude</v>
      </c>
      <c r="G254">
        <f>LOG(C254)</f>
        <v>0.6020599913279624</v>
      </c>
      <c r="H254">
        <f>G254/(B254-1)</f>
        <v>-0.6020599913279624</v>
      </c>
    </row>
    <row r="255" spans="1:8">
      <c r="A255" t="s">
        <v>3267</v>
      </c>
      <c r="B255">
        <v>0</v>
      </c>
      <c r="C255">
        <v>4</v>
      </c>
      <c r="D255">
        <v>9</v>
      </c>
      <c r="E255">
        <v>9</v>
      </c>
      <c r="F255" t="str">
        <f>VLOOKUP(E255,$L$1:$M$25,2,FALSE)</f>
        <v>earn</v>
      </c>
      <c r="G255">
        <f>LOG(C255)</f>
        <v>0.6020599913279624</v>
      </c>
      <c r="H255">
        <f>G255/(B255-1)</f>
        <v>-0.6020599913279624</v>
      </c>
    </row>
    <row r="256" spans="1:8">
      <c r="A256" t="s">
        <v>3452</v>
      </c>
      <c r="B256">
        <v>0</v>
      </c>
      <c r="C256">
        <v>4</v>
      </c>
      <c r="D256">
        <v>9</v>
      </c>
      <c r="E256">
        <v>9</v>
      </c>
      <c r="F256" t="str">
        <f>VLOOKUP(E256,$L$1:$M$25,2,FALSE)</f>
        <v>earn</v>
      </c>
      <c r="G256">
        <f>LOG(C256)</f>
        <v>0.6020599913279624</v>
      </c>
      <c r="H256">
        <f>G256/(B256-1)</f>
        <v>-0.6020599913279624</v>
      </c>
    </row>
    <row r="257" spans="1:8">
      <c r="A257" t="s">
        <v>3469</v>
      </c>
      <c r="B257">
        <v>0</v>
      </c>
      <c r="C257">
        <v>4</v>
      </c>
      <c r="D257">
        <v>14</v>
      </c>
      <c r="E257">
        <v>14</v>
      </c>
      <c r="F257" t="str">
        <f>VLOOKUP(E257,$L$1:$M$25,2,FALSE)</f>
        <v>livestock</v>
      </c>
      <c r="G257">
        <f>LOG(C257)</f>
        <v>0.6020599913279624</v>
      </c>
      <c r="H257">
        <f>G257/(B257-1)</f>
        <v>-0.6020599913279624</v>
      </c>
    </row>
    <row r="258" spans="1:8">
      <c r="A258" t="s">
        <v>3497</v>
      </c>
      <c r="B258">
        <v>0</v>
      </c>
      <c r="C258">
        <v>4</v>
      </c>
      <c r="D258">
        <v>11</v>
      </c>
      <c r="E258">
        <v>11</v>
      </c>
      <c r="F258" t="str">
        <f>VLOOKUP(E258,$L$1:$M$25,2,FALSE)</f>
        <v>gold</v>
      </c>
      <c r="G258">
        <f>LOG(C258)</f>
        <v>0.6020599913279624</v>
      </c>
      <c r="H258">
        <f>G258/(B258-1)</f>
        <v>-0.6020599913279624</v>
      </c>
    </row>
    <row r="259" spans="1:8">
      <c r="A259" t="s">
        <v>3904</v>
      </c>
      <c r="B259">
        <v>0</v>
      </c>
      <c r="C259">
        <v>4</v>
      </c>
      <c r="D259">
        <v>15</v>
      </c>
      <c r="E259">
        <v>15</v>
      </c>
      <c r="F259" t="str">
        <f>VLOOKUP(E259,$L$1:$M$25,2,FALSE)</f>
        <v>money-fx</v>
      </c>
      <c r="G259">
        <f>LOG(C259)</f>
        <v>0.6020599913279624</v>
      </c>
      <c r="H259">
        <f>G259/(B259-1)</f>
        <v>-0.6020599913279624</v>
      </c>
    </row>
    <row r="260" spans="1:8">
      <c r="A260" t="s">
        <v>3911</v>
      </c>
      <c r="B260">
        <v>0</v>
      </c>
      <c r="C260">
        <v>4</v>
      </c>
      <c r="D260">
        <v>14</v>
      </c>
      <c r="E260">
        <v>14</v>
      </c>
      <c r="F260" t="str">
        <f>VLOOKUP(E260,$L$1:$M$25,2,FALSE)</f>
        <v>livestock</v>
      </c>
      <c r="G260">
        <f>LOG(C260)</f>
        <v>0.6020599913279624</v>
      </c>
      <c r="H260">
        <f>G260/(B260-1)</f>
        <v>-0.6020599913279624</v>
      </c>
    </row>
    <row r="261" spans="1:8">
      <c r="A261" t="s">
        <v>4039</v>
      </c>
      <c r="B261">
        <v>0</v>
      </c>
      <c r="C261">
        <v>4</v>
      </c>
      <c r="D261">
        <v>7</v>
      </c>
      <c r="E261">
        <v>7</v>
      </c>
      <c r="F261" t="str">
        <f>VLOOKUP(E261,$L$1:$M$25,2,FALSE)</f>
        <v>crude</v>
      </c>
      <c r="G261">
        <f>LOG(C261)</f>
        <v>0.6020599913279624</v>
      </c>
      <c r="H261">
        <f>G261/(B261-1)</f>
        <v>-0.6020599913279624</v>
      </c>
    </row>
    <row r="262" spans="1:8">
      <c r="A262" t="s">
        <v>4133</v>
      </c>
      <c r="B262">
        <v>0</v>
      </c>
      <c r="C262">
        <v>4</v>
      </c>
      <c r="D262">
        <v>11</v>
      </c>
      <c r="E262">
        <v>11</v>
      </c>
      <c r="F262" t="str">
        <f>VLOOKUP(E262,$L$1:$M$25,2,FALSE)</f>
        <v>gold</v>
      </c>
      <c r="G262">
        <f>LOG(C262)</f>
        <v>0.6020599913279624</v>
      </c>
      <c r="H262">
        <f>G262/(B262-1)</f>
        <v>-0.6020599913279624</v>
      </c>
    </row>
    <row r="263" spans="1:8">
      <c r="A263" t="s">
        <v>4182</v>
      </c>
      <c r="B263">
        <v>0</v>
      </c>
      <c r="C263">
        <v>4</v>
      </c>
      <c r="D263">
        <v>24</v>
      </c>
      <c r="E263">
        <v>24</v>
      </c>
      <c r="F263" t="str">
        <f>VLOOKUP(E263,$L$1:$M$25,2,FALSE)</f>
        <v>veg-oil</v>
      </c>
      <c r="G263">
        <f>LOG(C263)</f>
        <v>0.6020599913279624</v>
      </c>
      <c r="H263">
        <f>G263/(B263-1)</f>
        <v>-0.6020599913279624</v>
      </c>
    </row>
    <row r="264" spans="1:8">
      <c r="A264" t="s">
        <v>4225</v>
      </c>
      <c r="B264">
        <v>0</v>
      </c>
      <c r="C264">
        <v>4</v>
      </c>
      <c r="D264">
        <v>14</v>
      </c>
      <c r="E264">
        <v>14</v>
      </c>
      <c r="F264" t="str">
        <f>VLOOKUP(E264,$L$1:$M$25,2,FALSE)</f>
        <v>livestock</v>
      </c>
      <c r="G264">
        <f>LOG(C264)</f>
        <v>0.6020599913279624</v>
      </c>
      <c r="H264">
        <f>G264/(B264-1)</f>
        <v>-0.6020599913279624</v>
      </c>
    </row>
    <row r="265" spans="1:8">
      <c r="A265" t="s">
        <v>4327</v>
      </c>
      <c r="B265">
        <v>0</v>
      </c>
      <c r="C265">
        <v>4</v>
      </c>
      <c r="D265">
        <v>10</v>
      </c>
      <c r="E265">
        <v>10</v>
      </c>
      <c r="F265" t="str">
        <f>VLOOKUP(E265,$L$1:$M$25,2,FALSE)</f>
        <v>gnp</v>
      </c>
      <c r="G265">
        <f>LOG(C265)</f>
        <v>0.6020599913279624</v>
      </c>
      <c r="H265">
        <f>G265/(B265-1)</f>
        <v>-0.6020599913279624</v>
      </c>
    </row>
    <row r="266" spans="1:8">
      <c r="A266" t="s">
        <v>4416</v>
      </c>
      <c r="B266">
        <v>0</v>
      </c>
      <c r="C266">
        <v>4</v>
      </c>
      <c r="D266">
        <v>11</v>
      </c>
      <c r="E266">
        <v>11</v>
      </c>
      <c r="F266" t="str">
        <f>VLOOKUP(E266,$L$1:$M$25,2,FALSE)</f>
        <v>gold</v>
      </c>
      <c r="G266">
        <f>LOG(C266)</f>
        <v>0.6020599913279624</v>
      </c>
      <c r="H266">
        <f>G266/(B266-1)</f>
        <v>-0.6020599913279624</v>
      </c>
    </row>
    <row r="267" spans="1:8">
      <c r="A267" t="s">
        <v>4612</v>
      </c>
      <c r="B267">
        <v>0</v>
      </c>
      <c r="C267">
        <v>4</v>
      </c>
      <c r="D267">
        <v>10</v>
      </c>
      <c r="E267">
        <v>10</v>
      </c>
      <c r="F267" t="str">
        <f>VLOOKUP(E267,$L$1:$M$25,2,FALSE)</f>
        <v>gnp</v>
      </c>
      <c r="G267">
        <f>LOG(C267)</f>
        <v>0.6020599913279624</v>
      </c>
      <c r="H267">
        <f>G267/(B267-1)</f>
        <v>-0.6020599913279624</v>
      </c>
    </row>
    <row r="268" spans="1:8">
      <c r="A268" t="s">
        <v>4618</v>
      </c>
      <c r="B268">
        <v>0</v>
      </c>
      <c r="C268">
        <v>4</v>
      </c>
      <c r="D268">
        <v>1</v>
      </c>
      <c r="E268">
        <v>1</v>
      </c>
      <c r="F268" t="str">
        <f>VLOOKUP(E268,$L$1:$M$25,2,FALSE)</f>
        <v>acq</v>
      </c>
      <c r="G268">
        <f>LOG(C268)</f>
        <v>0.6020599913279624</v>
      </c>
      <c r="H268">
        <f>G268/(B268-1)</f>
        <v>-0.6020599913279624</v>
      </c>
    </row>
    <row r="269" spans="1:8">
      <c r="A269" t="s">
        <v>4679</v>
      </c>
      <c r="B269">
        <v>0</v>
      </c>
      <c r="C269">
        <v>4</v>
      </c>
      <c r="D269">
        <v>14</v>
      </c>
      <c r="E269">
        <v>14</v>
      </c>
      <c r="F269" t="str">
        <f>VLOOKUP(E269,$L$1:$M$25,2,FALSE)</f>
        <v>livestock</v>
      </c>
      <c r="G269">
        <f>LOG(C269)</f>
        <v>0.6020599913279624</v>
      </c>
      <c r="H269">
        <f>G269/(B269-1)</f>
        <v>-0.6020599913279624</v>
      </c>
    </row>
    <row r="270" spans="1:8">
      <c r="A270" t="s">
        <v>4881</v>
      </c>
      <c r="B270">
        <v>0</v>
      </c>
      <c r="C270">
        <v>4</v>
      </c>
      <c r="D270">
        <v>18</v>
      </c>
      <c r="E270">
        <v>18</v>
      </c>
      <c r="F270" t="str">
        <f>VLOOKUP(E270,$L$1:$M$25,2,FALSE)</f>
        <v>oilseed</v>
      </c>
      <c r="G270">
        <f>LOG(C270)</f>
        <v>0.6020599913279624</v>
      </c>
      <c r="H270">
        <f>G270/(B270-1)</f>
        <v>-0.6020599913279624</v>
      </c>
    </row>
    <row r="271" spans="1:8">
      <c r="A271" t="s">
        <v>5041</v>
      </c>
      <c r="B271">
        <v>0</v>
      </c>
      <c r="C271">
        <v>4</v>
      </c>
      <c r="D271">
        <v>16</v>
      </c>
      <c r="E271">
        <v>16</v>
      </c>
      <c r="F271" t="str">
        <f>VLOOKUP(E271,$L$1:$M$25,2,FALSE)</f>
        <v>money-supply</v>
      </c>
      <c r="G271">
        <f>LOG(C271)</f>
        <v>0.6020599913279624</v>
      </c>
      <c r="H271">
        <f>G271/(B271-1)</f>
        <v>-0.6020599913279624</v>
      </c>
    </row>
    <row r="272" spans="1:8">
      <c r="A272" t="s">
        <v>5102</v>
      </c>
      <c r="B272">
        <v>0</v>
      </c>
      <c r="C272">
        <v>4</v>
      </c>
      <c r="D272">
        <v>4</v>
      </c>
      <c r="E272">
        <v>4</v>
      </c>
      <c r="F272" t="str">
        <f>VLOOKUP(E272,$L$1:$M$25,2,FALSE)</f>
        <v>coffee</v>
      </c>
      <c r="G272">
        <f>LOG(C272)</f>
        <v>0.6020599913279624</v>
      </c>
      <c r="H272">
        <f>G272/(B272-1)</f>
        <v>-0.6020599913279624</v>
      </c>
    </row>
    <row r="273" spans="1:8">
      <c r="A273" t="s">
        <v>5120</v>
      </c>
      <c r="B273">
        <v>0</v>
      </c>
      <c r="C273">
        <v>4</v>
      </c>
      <c r="D273">
        <v>20</v>
      </c>
      <c r="E273">
        <v>20</v>
      </c>
      <c r="F273" t="str">
        <f>VLOOKUP(E273,$L$1:$M$25,2,FALSE)</f>
        <v>ship</v>
      </c>
      <c r="G273">
        <f>LOG(C273)</f>
        <v>0.6020599913279624</v>
      </c>
      <c r="H273">
        <f>G273/(B273-1)</f>
        <v>-0.6020599913279624</v>
      </c>
    </row>
    <row r="274" spans="1:8">
      <c r="A274" t="s">
        <v>5138</v>
      </c>
      <c r="B274">
        <v>0</v>
      </c>
      <c r="C274">
        <v>4</v>
      </c>
      <c r="D274">
        <v>13</v>
      </c>
      <c r="E274">
        <v>13</v>
      </c>
      <c r="F274" t="str">
        <f>VLOOKUP(E274,$L$1:$M$25,2,FALSE)</f>
        <v>interest</v>
      </c>
      <c r="G274">
        <f>LOG(C274)</f>
        <v>0.6020599913279624</v>
      </c>
      <c r="H274">
        <f>G274/(B274-1)</f>
        <v>-0.6020599913279624</v>
      </c>
    </row>
    <row r="275" spans="1:8">
      <c r="A275" t="s">
        <v>5325</v>
      </c>
      <c r="B275">
        <v>0</v>
      </c>
      <c r="C275">
        <v>4</v>
      </c>
      <c r="D275">
        <v>14</v>
      </c>
      <c r="E275">
        <v>14</v>
      </c>
      <c r="F275" t="str">
        <f>VLOOKUP(E275,$L$1:$M$25,2,FALSE)</f>
        <v>livestock</v>
      </c>
      <c r="G275">
        <f>LOG(C275)</f>
        <v>0.6020599913279624</v>
      </c>
      <c r="H275">
        <f>G275/(B275-1)</f>
        <v>-0.6020599913279624</v>
      </c>
    </row>
    <row r="276" spans="1:8">
      <c r="A276" t="s">
        <v>5456</v>
      </c>
      <c r="B276">
        <v>0</v>
      </c>
      <c r="C276">
        <v>4</v>
      </c>
      <c r="D276">
        <v>15</v>
      </c>
      <c r="E276">
        <v>15</v>
      </c>
      <c r="F276" t="str">
        <f>VLOOKUP(E276,$L$1:$M$25,2,FALSE)</f>
        <v>money-fx</v>
      </c>
      <c r="G276">
        <f>LOG(C276)</f>
        <v>0.6020599913279624</v>
      </c>
      <c r="H276">
        <f>G276/(B276-1)</f>
        <v>-0.6020599913279624</v>
      </c>
    </row>
    <row r="277" spans="1:8">
      <c r="A277" t="s">
        <v>5500</v>
      </c>
      <c r="B277">
        <v>0</v>
      </c>
      <c r="C277">
        <v>4</v>
      </c>
      <c r="D277">
        <v>1</v>
      </c>
      <c r="E277">
        <v>1</v>
      </c>
      <c r="F277" t="str">
        <f>VLOOKUP(E277,$L$1:$M$25,2,FALSE)</f>
        <v>acq</v>
      </c>
      <c r="G277">
        <f>LOG(C277)</f>
        <v>0.6020599913279624</v>
      </c>
      <c r="H277">
        <f>G277/(B277-1)</f>
        <v>-0.6020599913279624</v>
      </c>
    </row>
    <row r="278" spans="1:8">
      <c r="A278" t="s">
        <v>5718</v>
      </c>
      <c r="B278">
        <v>0</v>
      </c>
      <c r="C278">
        <v>4</v>
      </c>
      <c r="D278">
        <v>22</v>
      </c>
      <c r="E278">
        <v>22</v>
      </c>
      <c r="F278" t="str">
        <f>VLOOKUP(E278,$L$1:$M$25,2,FALSE)</f>
        <v>sugar</v>
      </c>
      <c r="G278">
        <f>LOG(C278)</f>
        <v>0.6020599913279624</v>
      </c>
      <c r="H278">
        <f>G278/(B278-1)</f>
        <v>-0.6020599913279624</v>
      </c>
    </row>
    <row r="279" spans="1:8">
      <c r="A279" t="s">
        <v>5736</v>
      </c>
      <c r="B279">
        <v>0</v>
      </c>
      <c r="C279">
        <v>4</v>
      </c>
      <c r="D279">
        <v>11</v>
      </c>
      <c r="E279">
        <v>11</v>
      </c>
      <c r="F279" t="str">
        <f>VLOOKUP(E279,$L$1:$M$25,2,FALSE)</f>
        <v>gold</v>
      </c>
      <c r="G279">
        <f>LOG(C279)</f>
        <v>0.6020599913279624</v>
      </c>
      <c r="H279">
        <f>G279/(B279-1)</f>
        <v>-0.6020599913279624</v>
      </c>
    </row>
    <row r="280" spans="1:8">
      <c r="A280" t="s">
        <v>5758</v>
      </c>
      <c r="B280">
        <v>0</v>
      </c>
      <c r="C280">
        <v>4</v>
      </c>
      <c r="D280">
        <v>16</v>
      </c>
      <c r="E280">
        <v>16</v>
      </c>
      <c r="F280" t="str">
        <f>VLOOKUP(E280,$L$1:$M$25,2,FALSE)</f>
        <v>money-supply</v>
      </c>
      <c r="G280">
        <f>LOG(C280)</f>
        <v>0.6020599913279624</v>
      </c>
      <c r="H280">
        <f>G280/(B280-1)</f>
        <v>-0.6020599913279624</v>
      </c>
    </row>
    <row r="281" spans="1:8">
      <c r="A281" t="s">
        <v>5785</v>
      </c>
      <c r="B281">
        <v>0</v>
      </c>
      <c r="C281">
        <v>4</v>
      </c>
      <c r="D281">
        <v>22</v>
      </c>
      <c r="E281">
        <v>22</v>
      </c>
      <c r="F281" t="str">
        <f>VLOOKUP(E281,$L$1:$M$25,2,FALSE)</f>
        <v>sugar</v>
      </c>
      <c r="G281">
        <f>LOG(C281)</f>
        <v>0.6020599913279624</v>
      </c>
      <c r="H281">
        <f>G281/(B281-1)</f>
        <v>-0.6020599913279624</v>
      </c>
    </row>
    <row r="282" spans="1:8">
      <c r="A282" t="s">
        <v>5794</v>
      </c>
      <c r="B282">
        <v>0</v>
      </c>
      <c r="C282">
        <v>4</v>
      </c>
      <c r="D282">
        <v>7</v>
      </c>
      <c r="E282">
        <v>7</v>
      </c>
      <c r="F282" t="str">
        <f>VLOOKUP(E282,$L$1:$M$25,2,FALSE)</f>
        <v>crude</v>
      </c>
      <c r="G282">
        <f>LOG(C282)</f>
        <v>0.6020599913279624</v>
      </c>
      <c r="H282">
        <f>G282/(B282-1)</f>
        <v>-0.6020599913279624</v>
      </c>
    </row>
    <row r="283" spans="1:8">
      <c r="A283" t="s">
        <v>5942</v>
      </c>
      <c r="B283">
        <v>0</v>
      </c>
      <c r="C283">
        <v>4</v>
      </c>
      <c r="D283">
        <v>7</v>
      </c>
      <c r="E283">
        <v>7</v>
      </c>
      <c r="F283" t="str">
        <f>VLOOKUP(E283,$L$1:$M$25,2,FALSE)</f>
        <v>crude</v>
      </c>
      <c r="G283">
        <f>LOG(C283)</f>
        <v>0.6020599913279624</v>
      </c>
      <c r="H283">
        <f>G283/(B283-1)</f>
        <v>-0.6020599913279624</v>
      </c>
    </row>
    <row r="284" spans="1:8">
      <c r="A284" t="s">
        <v>6221</v>
      </c>
      <c r="B284">
        <v>0</v>
      </c>
      <c r="C284">
        <v>4</v>
      </c>
      <c r="D284">
        <v>11</v>
      </c>
      <c r="E284">
        <v>11</v>
      </c>
      <c r="F284" t="str">
        <f>VLOOKUP(E284,$L$1:$M$25,2,FALSE)</f>
        <v>gold</v>
      </c>
      <c r="G284">
        <f>LOG(C284)</f>
        <v>0.6020599913279624</v>
      </c>
      <c r="H284">
        <f>G284/(B284-1)</f>
        <v>-0.6020599913279624</v>
      </c>
    </row>
    <row r="285" spans="1:8">
      <c r="A285" t="s">
        <v>6293</v>
      </c>
      <c r="B285">
        <v>0</v>
      </c>
      <c r="C285">
        <v>4</v>
      </c>
      <c r="D285">
        <v>7</v>
      </c>
      <c r="E285">
        <v>7</v>
      </c>
      <c r="F285" t="str">
        <f>VLOOKUP(E285,$L$1:$M$25,2,FALSE)</f>
        <v>crude</v>
      </c>
      <c r="G285">
        <f>LOG(C285)</f>
        <v>0.6020599913279624</v>
      </c>
      <c r="H285">
        <f>G285/(B285-1)</f>
        <v>-0.6020599913279624</v>
      </c>
    </row>
    <row r="286" spans="1:8">
      <c r="A286" t="s">
        <v>6296</v>
      </c>
      <c r="B286">
        <v>0</v>
      </c>
      <c r="C286">
        <v>4</v>
      </c>
      <c r="D286">
        <v>14</v>
      </c>
      <c r="E286">
        <v>14</v>
      </c>
      <c r="F286" t="str">
        <f>VLOOKUP(E286,$L$1:$M$25,2,FALSE)</f>
        <v>livestock</v>
      </c>
      <c r="G286">
        <f>LOG(C286)</f>
        <v>0.6020599913279624</v>
      </c>
      <c r="H286">
        <f>G286/(B286-1)</f>
        <v>-0.6020599913279624</v>
      </c>
    </row>
    <row r="287" spans="1:8">
      <c r="A287" t="s">
        <v>6371</v>
      </c>
      <c r="B287">
        <v>0</v>
      </c>
      <c r="C287">
        <v>4</v>
      </c>
      <c r="D287">
        <v>19</v>
      </c>
      <c r="E287">
        <v>19</v>
      </c>
      <c r="F287" t="str">
        <f>VLOOKUP(E287,$L$1:$M$25,2,FALSE)</f>
        <v>reserves</v>
      </c>
      <c r="G287">
        <f>LOG(C287)</f>
        <v>0.6020599913279624</v>
      </c>
      <c r="H287">
        <f>G287/(B287-1)</f>
        <v>-0.6020599913279624</v>
      </c>
    </row>
    <row r="288" spans="1:8">
      <c r="A288" t="s">
        <v>6476</v>
      </c>
      <c r="B288">
        <v>0</v>
      </c>
      <c r="C288">
        <v>4</v>
      </c>
      <c r="D288">
        <v>1</v>
      </c>
      <c r="E288">
        <v>1</v>
      </c>
      <c r="F288" t="str">
        <f>VLOOKUP(E288,$L$1:$M$25,2,FALSE)</f>
        <v>acq</v>
      </c>
      <c r="G288">
        <f>LOG(C288)</f>
        <v>0.6020599913279624</v>
      </c>
      <c r="H288">
        <f>G288/(B288-1)</f>
        <v>-0.6020599913279624</v>
      </c>
    </row>
    <row r="289" spans="1:8">
      <c r="A289" t="s">
        <v>6510</v>
      </c>
      <c r="B289">
        <v>0</v>
      </c>
      <c r="C289">
        <v>4</v>
      </c>
      <c r="D289">
        <v>11</v>
      </c>
      <c r="E289">
        <v>11</v>
      </c>
      <c r="F289" t="str">
        <f>VLOOKUP(E289,$L$1:$M$25,2,FALSE)</f>
        <v>gold</v>
      </c>
      <c r="G289">
        <f>LOG(C289)</f>
        <v>0.6020599913279624</v>
      </c>
      <c r="H289">
        <f>G289/(B289-1)</f>
        <v>-0.6020599913279624</v>
      </c>
    </row>
    <row r="290" spans="1:8">
      <c r="A290" t="s">
        <v>6775</v>
      </c>
      <c r="B290">
        <v>0</v>
      </c>
      <c r="C290">
        <v>4</v>
      </c>
      <c r="D290">
        <v>7</v>
      </c>
      <c r="E290">
        <v>7</v>
      </c>
      <c r="F290" t="str">
        <f>VLOOKUP(E290,$L$1:$M$25,2,FALSE)</f>
        <v>crude</v>
      </c>
      <c r="G290">
        <f>LOG(C290)</f>
        <v>0.6020599913279624</v>
      </c>
      <c r="H290">
        <f>G290/(B290-1)</f>
        <v>-0.6020599913279624</v>
      </c>
    </row>
    <row r="291" spans="1:8">
      <c r="A291" t="s">
        <v>6875</v>
      </c>
      <c r="B291">
        <v>0</v>
      </c>
      <c r="C291">
        <v>4</v>
      </c>
      <c r="D291">
        <v>7</v>
      </c>
      <c r="E291">
        <v>7</v>
      </c>
      <c r="F291" t="str">
        <f>VLOOKUP(E291,$L$1:$M$25,2,FALSE)</f>
        <v>crude</v>
      </c>
      <c r="G291">
        <f>LOG(C291)</f>
        <v>0.6020599913279624</v>
      </c>
      <c r="H291">
        <f>G291/(B291-1)</f>
        <v>-0.6020599913279624</v>
      </c>
    </row>
    <row r="292" spans="1:8">
      <c r="A292" t="s">
        <v>6965</v>
      </c>
      <c r="B292">
        <v>0</v>
      </c>
      <c r="C292">
        <v>4</v>
      </c>
      <c r="D292">
        <v>17</v>
      </c>
      <c r="E292">
        <v>17</v>
      </c>
      <c r="F292" t="str">
        <f>VLOOKUP(E292,$L$1:$M$25,2,FALSE)</f>
        <v>nat-gas</v>
      </c>
      <c r="G292">
        <f>LOG(C292)</f>
        <v>0.6020599913279624</v>
      </c>
      <c r="H292">
        <f>G292/(B292-1)</f>
        <v>-0.6020599913279624</v>
      </c>
    </row>
    <row r="293" spans="1:8">
      <c r="A293" t="s">
        <v>6980</v>
      </c>
      <c r="B293">
        <v>0</v>
      </c>
      <c r="C293">
        <v>4</v>
      </c>
      <c r="D293">
        <v>25</v>
      </c>
      <c r="E293">
        <v>25</v>
      </c>
      <c r="F293" t="str">
        <f>VLOOKUP(E293,$L$1:$M$25,2,FALSE)</f>
        <v>wheat</v>
      </c>
      <c r="G293">
        <f>LOG(C293)</f>
        <v>0.6020599913279624</v>
      </c>
      <c r="H293">
        <f>G293/(B293-1)</f>
        <v>-0.6020599913279624</v>
      </c>
    </row>
    <row r="294" spans="1:8">
      <c r="A294" t="s">
        <v>7001</v>
      </c>
      <c r="B294">
        <v>0</v>
      </c>
      <c r="C294">
        <v>4</v>
      </c>
      <c r="D294">
        <v>1</v>
      </c>
      <c r="E294">
        <v>1</v>
      </c>
      <c r="F294" t="str">
        <f>VLOOKUP(E294,$L$1:$M$25,2,FALSE)</f>
        <v>acq</v>
      </c>
      <c r="G294">
        <f>LOG(C294)</f>
        <v>0.6020599913279624</v>
      </c>
      <c r="H294">
        <f>G294/(B294-1)</f>
        <v>-0.6020599913279624</v>
      </c>
    </row>
    <row r="295" spans="1:8">
      <c r="A295" t="s">
        <v>7093</v>
      </c>
      <c r="B295">
        <v>0</v>
      </c>
      <c r="C295">
        <v>4</v>
      </c>
      <c r="D295">
        <v>8</v>
      </c>
      <c r="E295">
        <v>8</v>
      </c>
      <c r="F295" t="str">
        <f>VLOOKUP(E295,$L$1:$M$25,2,FALSE)</f>
        <v>dlr</v>
      </c>
      <c r="G295">
        <f>LOG(C295)</f>
        <v>0.6020599913279624</v>
      </c>
      <c r="H295">
        <f>G295/(B295-1)</f>
        <v>-0.6020599913279624</v>
      </c>
    </row>
    <row r="296" spans="1:8">
      <c r="A296" t="s">
        <v>7101</v>
      </c>
      <c r="B296">
        <v>0</v>
      </c>
      <c r="C296">
        <v>4</v>
      </c>
      <c r="D296">
        <v>1</v>
      </c>
      <c r="E296">
        <v>1</v>
      </c>
      <c r="F296" t="str">
        <f>VLOOKUP(E296,$L$1:$M$25,2,FALSE)</f>
        <v>acq</v>
      </c>
      <c r="G296">
        <f>LOG(C296)</f>
        <v>0.6020599913279624</v>
      </c>
      <c r="H296">
        <f>G296/(B296-1)</f>
        <v>-0.6020599913279624</v>
      </c>
    </row>
    <row r="297" spans="1:8">
      <c r="A297" t="s">
        <v>7146</v>
      </c>
      <c r="B297">
        <v>0</v>
      </c>
      <c r="C297">
        <v>4</v>
      </c>
      <c r="D297">
        <v>23</v>
      </c>
      <c r="E297">
        <v>23</v>
      </c>
      <c r="F297" t="str">
        <f>VLOOKUP(E297,$L$1:$M$25,2,FALSE)</f>
        <v>trade</v>
      </c>
      <c r="G297">
        <f>LOG(C297)</f>
        <v>0.6020599913279624</v>
      </c>
      <c r="H297">
        <f>G297/(B297-1)</f>
        <v>-0.6020599913279624</v>
      </c>
    </row>
    <row r="298" spans="1:8">
      <c r="A298" t="s">
        <v>7180</v>
      </c>
      <c r="B298">
        <v>0</v>
      </c>
      <c r="C298">
        <v>4</v>
      </c>
      <c r="D298">
        <v>7</v>
      </c>
      <c r="E298">
        <v>7</v>
      </c>
      <c r="F298" t="str">
        <f>VLOOKUP(E298,$L$1:$M$25,2,FALSE)</f>
        <v>crude</v>
      </c>
      <c r="G298">
        <f>LOG(C298)</f>
        <v>0.6020599913279624</v>
      </c>
      <c r="H298">
        <f>G298/(B298-1)</f>
        <v>-0.6020599913279624</v>
      </c>
    </row>
    <row r="299" spans="1:8">
      <c r="A299" t="s">
        <v>7363</v>
      </c>
      <c r="B299">
        <v>0</v>
      </c>
      <c r="C299">
        <v>4</v>
      </c>
      <c r="D299">
        <v>16</v>
      </c>
      <c r="E299">
        <v>16</v>
      </c>
      <c r="F299" t="str">
        <f>VLOOKUP(E299,$L$1:$M$25,2,FALSE)</f>
        <v>money-supply</v>
      </c>
      <c r="G299">
        <f>LOG(C299)</f>
        <v>0.6020599913279624</v>
      </c>
      <c r="H299">
        <f>G299/(B299-1)</f>
        <v>-0.6020599913279624</v>
      </c>
    </row>
    <row r="300" spans="1:8">
      <c r="A300" t="s">
        <v>7370</v>
      </c>
      <c r="B300">
        <v>0</v>
      </c>
      <c r="C300">
        <v>4</v>
      </c>
      <c r="D300">
        <v>11</v>
      </c>
      <c r="E300">
        <v>11</v>
      </c>
      <c r="F300" t="str">
        <f>VLOOKUP(E300,$L$1:$M$25,2,FALSE)</f>
        <v>gold</v>
      </c>
      <c r="G300">
        <f>LOG(C300)</f>
        <v>0.6020599913279624</v>
      </c>
      <c r="H300">
        <f>G300/(B300-1)</f>
        <v>-0.6020599913279624</v>
      </c>
    </row>
    <row r="301" spans="1:8">
      <c r="A301" t="s">
        <v>7770</v>
      </c>
      <c r="B301">
        <v>0</v>
      </c>
      <c r="C301">
        <v>4</v>
      </c>
      <c r="D301">
        <v>17</v>
      </c>
      <c r="E301">
        <v>17</v>
      </c>
      <c r="F301" t="str">
        <f>VLOOKUP(E301,$L$1:$M$25,2,FALSE)</f>
        <v>nat-gas</v>
      </c>
      <c r="G301">
        <f>LOG(C301)</f>
        <v>0.6020599913279624</v>
      </c>
      <c r="H301">
        <f>G301/(B301-1)</f>
        <v>-0.6020599913279624</v>
      </c>
    </row>
    <row r="302" spans="1:8">
      <c r="A302" t="s">
        <v>7799</v>
      </c>
      <c r="B302">
        <v>0</v>
      </c>
      <c r="C302">
        <v>4</v>
      </c>
      <c r="D302">
        <v>1</v>
      </c>
      <c r="E302">
        <v>1</v>
      </c>
      <c r="F302" t="str">
        <f>VLOOKUP(E302,$L$1:$M$25,2,FALSE)</f>
        <v>acq</v>
      </c>
      <c r="G302">
        <f>LOG(C302)</f>
        <v>0.6020599913279624</v>
      </c>
      <c r="H302">
        <f>G302/(B302-1)</f>
        <v>-0.6020599913279624</v>
      </c>
    </row>
    <row r="303" spans="1:8">
      <c r="A303" t="s">
        <v>7905</v>
      </c>
      <c r="B303">
        <v>0</v>
      </c>
      <c r="C303">
        <v>4</v>
      </c>
      <c r="D303">
        <v>1</v>
      </c>
      <c r="E303">
        <v>1</v>
      </c>
      <c r="F303" t="str">
        <f>VLOOKUP(E303,$L$1:$M$25,2,FALSE)</f>
        <v>acq</v>
      </c>
      <c r="G303">
        <f>LOG(C303)</f>
        <v>0.6020599913279624</v>
      </c>
      <c r="H303">
        <f>G303/(B303-1)</f>
        <v>-0.6020599913279624</v>
      </c>
    </row>
    <row r="304" spans="1:8">
      <c r="A304" t="s">
        <v>8058</v>
      </c>
      <c r="B304">
        <v>0</v>
      </c>
      <c r="C304">
        <v>4</v>
      </c>
      <c r="D304">
        <v>2</v>
      </c>
      <c r="E304">
        <v>2</v>
      </c>
      <c r="F304" t="str">
        <f>VLOOKUP(E304,$L$1:$M$25,2,FALSE)</f>
        <v>bop</v>
      </c>
      <c r="G304">
        <f>LOG(C304)</f>
        <v>0.6020599913279624</v>
      </c>
      <c r="H304">
        <f>G304/(B304-1)</f>
        <v>-0.6020599913279624</v>
      </c>
    </row>
    <row r="305" spans="1:8">
      <c r="A305" t="s">
        <v>8082</v>
      </c>
      <c r="B305">
        <v>0</v>
      </c>
      <c r="C305">
        <v>4</v>
      </c>
      <c r="D305">
        <v>11</v>
      </c>
      <c r="E305">
        <v>11</v>
      </c>
      <c r="F305" t="str">
        <f>VLOOKUP(E305,$L$1:$M$25,2,FALSE)</f>
        <v>gold</v>
      </c>
      <c r="G305">
        <f>LOG(C305)</f>
        <v>0.6020599913279624</v>
      </c>
      <c r="H305">
        <f>G305/(B305-1)</f>
        <v>-0.6020599913279624</v>
      </c>
    </row>
    <row r="306" spans="1:8">
      <c r="A306" t="s">
        <v>8171</v>
      </c>
      <c r="B306">
        <v>0</v>
      </c>
      <c r="C306">
        <v>4</v>
      </c>
      <c r="D306">
        <v>23</v>
      </c>
      <c r="E306">
        <v>23</v>
      </c>
      <c r="F306" t="str">
        <f>VLOOKUP(E306,$L$1:$M$25,2,FALSE)</f>
        <v>trade</v>
      </c>
      <c r="G306">
        <f>LOG(C306)</f>
        <v>0.6020599913279624</v>
      </c>
      <c r="H306">
        <f>G306/(B306-1)</f>
        <v>-0.6020599913279624</v>
      </c>
    </row>
    <row r="307" spans="1:8">
      <c r="A307" t="s">
        <v>8186</v>
      </c>
      <c r="B307">
        <v>0</v>
      </c>
      <c r="C307">
        <v>4</v>
      </c>
      <c r="D307">
        <v>1</v>
      </c>
      <c r="E307">
        <v>1</v>
      </c>
      <c r="F307" t="str">
        <f>VLOOKUP(E307,$L$1:$M$25,2,FALSE)</f>
        <v>acq</v>
      </c>
      <c r="G307">
        <f>LOG(C307)</f>
        <v>0.6020599913279624</v>
      </c>
      <c r="H307">
        <f>G307/(B307-1)</f>
        <v>-0.6020599913279624</v>
      </c>
    </row>
    <row r="308" spans="1:8">
      <c r="A308" t="s">
        <v>8395</v>
      </c>
      <c r="B308">
        <v>0</v>
      </c>
      <c r="C308">
        <v>4</v>
      </c>
      <c r="D308">
        <v>23</v>
      </c>
      <c r="E308">
        <v>23</v>
      </c>
      <c r="F308" t="str">
        <f>VLOOKUP(E308,$L$1:$M$25,2,FALSE)</f>
        <v>trade</v>
      </c>
      <c r="G308">
        <f>LOG(C308)</f>
        <v>0.6020599913279624</v>
      </c>
      <c r="H308">
        <f>G308/(B308-1)</f>
        <v>-0.6020599913279624</v>
      </c>
    </row>
    <row r="309" spans="1:8">
      <c r="A309" t="s">
        <v>8563</v>
      </c>
      <c r="B309">
        <v>0</v>
      </c>
      <c r="C309">
        <v>4</v>
      </c>
      <c r="D309">
        <v>11</v>
      </c>
      <c r="E309">
        <v>11</v>
      </c>
      <c r="F309" t="str">
        <f>VLOOKUP(E309,$L$1:$M$25,2,FALSE)</f>
        <v>gold</v>
      </c>
      <c r="G309">
        <f>LOG(C309)</f>
        <v>0.6020599913279624</v>
      </c>
      <c r="H309">
        <f>G309/(B309-1)</f>
        <v>-0.6020599913279624</v>
      </c>
    </row>
    <row r="310" spans="1:8">
      <c r="A310" t="s">
        <v>8571</v>
      </c>
      <c r="B310">
        <v>0</v>
      </c>
      <c r="C310">
        <v>4</v>
      </c>
      <c r="D310">
        <v>1</v>
      </c>
      <c r="E310">
        <v>1</v>
      </c>
      <c r="F310" t="str">
        <f>VLOOKUP(E310,$L$1:$M$25,2,FALSE)</f>
        <v>acq</v>
      </c>
      <c r="G310">
        <f>LOG(C310)</f>
        <v>0.6020599913279624</v>
      </c>
      <c r="H310">
        <f>G310/(B310-1)</f>
        <v>-0.6020599913279624</v>
      </c>
    </row>
    <row r="311" spans="1:8">
      <c r="A311" t="s">
        <v>8586</v>
      </c>
      <c r="B311">
        <v>0</v>
      </c>
      <c r="C311">
        <v>4</v>
      </c>
      <c r="D311">
        <v>14</v>
      </c>
      <c r="E311">
        <v>14</v>
      </c>
      <c r="F311" t="str">
        <f>VLOOKUP(E311,$L$1:$M$25,2,FALSE)</f>
        <v>livestock</v>
      </c>
      <c r="G311">
        <f>LOG(C311)</f>
        <v>0.6020599913279624</v>
      </c>
      <c r="H311">
        <f>G311/(B311-1)</f>
        <v>-0.6020599913279624</v>
      </c>
    </row>
    <row r="312" spans="1:8">
      <c r="A312" t="s">
        <v>8678</v>
      </c>
      <c r="B312">
        <v>0</v>
      </c>
      <c r="C312">
        <v>4</v>
      </c>
      <c r="D312">
        <v>24</v>
      </c>
      <c r="E312">
        <v>24</v>
      </c>
      <c r="F312" t="str">
        <f>VLOOKUP(E312,$L$1:$M$25,2,FALSE)</f>
        <v>veg-oil</v>
      </c>
      <c r="G312">
        <f>LOG(C312)</f>
        <v>0.6020599913279624</v>
      </c>
      <c r="H312">
        <f>G312/(B312-1)</f>
        <v>-0.6020599913279624</v>
      </c>
    </row>
    <row r="313" spans="1:8">
      <c r="A313" t="s">
        <v>8739</v>
      </c>
      <c r="B313">
        <v>0</v>
      </c>
      <c r="C313">
        <v>4</v>
      </c>
      <c r="D313">
        <v>4</v>
      </c>
      <c r="E313">
        <v>4</v>
      </c>
      <c r="F313" t="str">
        <f>VLOOKUP(E313,$L$1:$M$25,2,FALSE)</f>
        <v>coffee</v>
      </c>
      <c r="G313">
        <f>LOG(C313)</f>
        <v>0.6020599913279624</v>
      </c>
      <c r="H313">
        <f>G313/(B313-1)</f>
        <v>-0.6020599913279624</v>
      </c>
    </row>
    <row r="314" spans="1:8">
      <c r="A314" t="s">
        <v>8760</v>
      </c>
      <c r="B314">
        <v>0</v>
      </c>
      <c r="C314">
        <v>4</v>
      </c>
      <c r="D314">
        <v>17</v>
      </c>
      <c r="E314">
        <v>17</v>
      </c>
      <c r="F314" t="str">
        <f>VLOOKUP(E314,$L$1:$M$25,2,FALSE)</f>
        <v>nat-gas</v>
      </c>
      <c r="G314">
        <f>LOG(C314)</f>
        <v>0.6020599913279624</v>
      </c>
      <c r="H314">
        <f>G314/(B314-1)</f>
        <v>-0.6020599913279624</v>
      </c>
    </row>
    <row r="315" spans="1:8">
      <c r="A315" t="s">
        <v>8766</v>
      </c>
      <c r="B315">
        <v>0</v>
      </c>
      <c r="C315">
        <v>4</v>
      </c>
      <c r="D315">
        <v>11</v>
      </c>
      <c r="E315">
        <v>11</v>
      </c>
      <c r="F315" t="str">
        <f>VLOOKUP(E315,$L$1:$M$25,2,FALSE)</f>
        <v>gold</v>
      </c>
      <c r="G315">
        <f>LOG(C315)</f>
        <v>0.6020599913279624</v>
      </c>
      <c r="H315">
        <f>G315/(B315-1)</f>
        <v>-0.6020599913279624</v>
      </c>
    </row>
    <row r="316" spans="1:8">
      <c r="A316" t="s">
        <v>8785</v>
      </c>
      <c r="B316">
        <v>0</v>
      </c>
      <c r="C316">
        <v>4</v>
      </c>
      <c r="D316">
        <v>1</v>
      </c>
      <c r="E316">
        <v>1</v>
      </c>
      <c r="F316" t="str">
        <f>VLOOKUP(E316,$L$1:$M$25,2,FALSE)</f>
        <v>acq</v>
      </c>
      <c r="G316">
        <f>LOG(C316)</f>
        <v>0.6020599913279624</v>
      </c>
      <c r="H316">
        <f>G316/(B316-1)</f>
        <v>-0.6020599913279624</v>
      </c>
    </row>
    <row r="317" spans="1:8">
      <c r="A317" t="s">
        <v>8916</v>
      </c>
      <c r="B317">
        <v>0</v>
      </c>
      <c r="C317">
        <v>4</v>
      </c>
      <c r="D317">
        <v>14</v>
      </c>
      <c r="E317">
        <v>14</v>
      </c>
      <c r="F317" t="str">
        <f>VLOOKUP(E317,$L$1:$M$25,2,FALSE)</f>
        <v>livestock</v>
      </c>
      <c r="G317">
        <f>LOG(C317)</f>
        <v>0.6020599913279624</v>
      </c>
      <c r="H317">
        <f>G317/(B317-1)</f>
        <v>-0.6020599913279624</v>
      </c>
    </row>
    <row r="318" spans="1:8">
      <c r="A318" t="s">
        <v>8959</v>
      </c>
      <c r="B318">
        <v>0</v>
      </c>
      <c r="C318">
        <v>4</v>
      </c>
      <c r="D318">
        <v>14</v>
      </c>
      <c r="E318">
        <v>14</v>
      </c>
      <c r="F318" t="str">
        <f>VLOOKUP(E318,$L$1:$M$25,2,FALSE)</f>
        <v>livestock</v>
      </c>
      <c r="G318">
        <f>LOG(C318)</f>
        <v>0.6020599913279624</v>
      </c>
      <c r="H318">
        <f>G318/(B318-1)</f>
        <v>-0.6020599913279624</v>
      </c>
    </row>
    <row r="319" spans="1:8">
      <c r="A319" t="s">
        <v>9031</v>
      </c>
      <c r="B319">
        <v>0</v>
      </c>
      <c r="C319">
        <v>4</v>
      </c>
      <c r="D319">
        <v>16</v>
      </c>
      <c r="E319">
        <v>16</v>
      </c>
      <c r="F319" t="str">
        <f>VLOOKUP(E319,$L$1:$M$25,2,FALSE)</f>
        <v>money-supply</v>
      </c>
      <c r="G319">
        <f>LOG(C319)</f>
        <v>0.6020599913279624</v>
      </c>
      <c r="H319">
        <f>G319/(B319-1)</f>
        <v>-0.6020599913279624</v>
      </c>
    </row>
    <row r="320" spans="1:8">
      <c r="A320" t="s">
        <v>9201</v>
      </c>
      <c r="B320">
        <v>0</v>
      </c>
      <c r="C320">
        <v>4</v>
      </c>
      <c r="D320">
        <v>10</v>
      </c>
      <c r="E320">
        <v>10</v>
      </c>
      <c r="F320" t="str">
        <f>VLOOKUP(E320,$L$1:$M$25,2,FALSE)</f>
        <v>gnp</v>
      </c>
      <c r="G320">
        <f>LOG(C320)</f>
        <v>0.6020599913279624</v>
      </c>
      <c r="H320">
        <f>G320/(B320-1)</f>
        <v>-0.6020599913279624</v>
      </c>
    </row>
    <row r="321" spans="1:8">
      <c r="A321" t="s">
        <v>9221</v>
      </c>
      <c r="B321">
        <v>0</v>
      </c>
      <c r="C321">
        <v>4</v>
      </c>
      <c r="D321">
        <v>4</v>
      </c>
      <c r="E321">
        <v>4</v>
      </c>
      <c r="F321" t="str">
        <f>VLOOKUP(E321,$L$1:$M$25,2,FALSE)</f>
        <v>coffee</v>
      </c>
      <c r="G321">
        <f>LOG(C321)</f>
        <v>0.6020599913279624</v>
      </c>
      <c r="H321">
        <f>G321/(B321-1)</f>
        <v>-0.6020599913279624</v>
      </c>
    </row>
    <row r="322" spans="1:8">
      <c r="A322" t="s">
        <v>9287</v>
      </c>
      <c r="B322">
        <v>0</v>
      </c>
      <c r="C322">
        <v>4</v>
      </c>
      <c r="D322">
        <v>1</v>
      </c>
      <c r="E322">
        <v>1</v>
      </c>
      <c r="F322" t="str">
        <f>VLOOKUP(E322,$L$1:$M$25,2,FALSE)</f>
        <v>acq</v>
      </c>
      <c r="G322">
        <f>LOG(C322)</f>
        <v>0.6020599913279624</v>
      </c>
      <c r="H322">
        <f>G322/(B322-1)</f>
        <v>-0.6020599913279624</v>
      </c>
    </row>
    <row r="323" spans="1:8">
      <c r="A323" t="s">
        <v>9366</v>
      </c>
      <c r="B323">
        <v>0</v>
      </c>
      <c r="C323">
        <v>4</v>
      </c>
      <c r="D323">
        <v>1</v>
      </c>
      <c r="E323">
        <v>1</v>
      </c>
      <c r="F323" t="str">
        <f>VLOOKUP(E323,$L$1:$M$25,2,FALSE)</f>
        <v>acq</v>
      </c>
      <c r="G323">
        <f>LOG(C323)</f>
        <v>0.6020599913279624</v>
      </c>
      <c r="H323">
        <f>G323/(B323-1)</f>
        <v>-0.6020599913279624</v>
      </c>
    </row>
    <row r="324" spans="1:8">
      <c r="A324" t="s">
        <v>9524</v>
      </c>
      <c r="B324">
        <v>0</v>
      </c>
      <c r="C324">
        <v>4</v>
      </c>
      <c r="D324">
        <v>14</v>
      </c>
      <c r="E324">
        <v>14</v>
      </c>
      <c r="F324" t="str">
        <f>VLOOKUP(E324,$L$1:$M$25,2,FALSE)</f>
        <v>livestock</v>
      </c>
      <c r="G324">
        <f>LOG(C324)</f>
        <v>0.6020599913279624</v>
      </c>
      <c r="H324">
        <f>G324/(B324-1)</f>
        <v>-0.6020599913279624</v>
      </c>
    </row>
    <row r="325" spans="1:8">
      <c r="A325" t="s">
        <v>9527</v>
      </c>
      <c r="B325">
        <v>0</v>
      </c>
      <c r="C325">
        <v>4</v>
      </c>
      <c r="D325">
        <v>11</v>
      </c>
      <c r="E325">
        <v>11</v>
      </c>
      <c r="F325" t="str">
        <f>VLOOKUP(E325,$L$1:$M$25,2,FALSE)</f>
        <v>gold</v>
      </c>
      <c r="G325">
        <f>LOG(C325)</f>
        <v>0.6020599913279624</v>
      </c>
      <c r="H325">
        <f>G325/(B325-1)</f>
        <v>-0.6020599913279624</v>
      </c>
    </row>
    <row r="326" spans="1:8">
      <c r="A326" t="s">
        <v>9556</v>
      </c>
      <c r="B326">
        <v>0</v>
      </c>
      <c r="C326">
        <v>4</v>
      </c>
      <c r="D326">
        <v>19</v>
      </c>
      <c r="E326">
        <v>19</v>
      </c>
      <c r="F326" t="str">
        <f>VLOOKUP(E326,$L$1:$M$25,2,FALSE)</f>
        <v>reserves</v>
      </c>
      <c r="G326">
        <f>LOG(C326)</f>
        <v>0.6020599913279624</v>
      </c>
      <c r="H326">
        <f>G326/(B326-1)</f>
        <v>-0.6020599913279624</v>
      </c>
    </row>
    <row r="327" spans="1:8">
      <c r="A327" t="s">
        <v>9722</v>
      </c>
      <c r="B327">
        <v>0</v>
      </c>
      <c r="C327">
        <v>4</v>
      </c>
      <c r="D327">
        <v>4</v>
      </c>
      <c r="E327">
        <v>4</v>
      </c>
      <c r="F327" t="str">
        <f>VLOOKUP(E327,$L$1:$M$25,2,FALSE)</f>
        <v>coffee</v>
      </c>
      <c r="G327">
        <f>LOG(C327)</f>
        <v>0.6020599913279624</v>
      </c>
      <c r="H327">
        <f>G327/(B327-1)</f>
        <v>-0.6020599913279624</v>
      </c>
    </row>
    <row r="328" spans="1:8">
      <c r="A328" t="s">
        <v>9853</v>
      </c>
      <c r="B328">
        <v>0</v>
      </c>
      <c r="C328">
        <v>4</v>
      </c>
      <c r="D328">
        <v>4</v>
      </c>
      <c r="E328">
        <v>4</v>
      </c>
      <c r="F328" t="str">
        <f>VLOOKUP(E328,$L$1:$M$25,2,FALSE)</f>
        <v>coffee</v>
      </c>
      <c r="G328">
        <f>LOG(C328)</f>
        <v>0.6020599913279624</v>
      </c>
      <c r="H328">
        <f>G328/(B328-1)</f>
        <v>-0.6020599913279624</v>
      </c>
    </row>
    <row r="329" spans="1:8">
      <c r="A329" t="s">
        <v>9890</v>
      </c>
      <c r="B329">
        <v>0</v>
      </c>
      <c r="C329">
        <v>4</v>
      </c>
      <c r="D329">
        <v>7</v>
      </c>
      <c r="E329">
        <v>7</v>
      </c>
      <c r="F329" t="str">
        <f>VLOOKUP(E329,$L$1:$M$25,2,FALSE)</f>
        <v>crude</v>
      </c>
      <c r="G329">
        <f>LOG(C329)</f>
        <v>0.6020599913279624</v>
      </c>
      <c r="H329">
        <f>G329/(B329-1)</f>
        <v>-0.6020599913279624</v>
      </c>
    </row>
    <row r="330" spans="1:8">
      <c r="A330" t="s">
        <v>9910</v>
      </c>
      <c r="B330">
        <v>0</v>
      </c>
      <c r="C330">
        <v>4</v>
      </c>
      <c r="D330">
        <v>11</v>
      </c>
      <c r="E330">
        <v>11</v>
      </c>
      <c r="F330" t="str">
        <f>VLOOKUP(E330,$L$1:$M$25,2,FALSE)</f>
        <v>gold</v>
      </c>
      <c r="G330">
        <f>LOG(C330)</f>
        <v>0.6020599913279624</v>
      </c>
      <c r="H330">
        <f>G330/(B330-1)</f>
        <v>-0.6020599913279624</v>
      </c>
    </row>
    <row r="331" spans="1:8">
      <c r="A331" t="s">
        <v>10124</v>
      </c>
      <c r="B331">
        <v>0</v>
      </c>
      <c r="C331">
        <v>4</v>
      </c>
      <c r="D331">
        <v>1</v>
      </c>
      <c r="E331">
        <v>1</v>
      </c>
      <c r="F331" t="str">
        <f>VLOOKUP(E331,$L$1:$M$25,2,FALSE)</f>
        <v>acq</v>
      </c>
      <c r="G331">
        <f>LOG(C331)</f>
        <v>0.6020599913279624</v>
      </c>
      <c r="H331">
        <f>G331/(B331-1)</f>
        <v>-0.6020599913279624</v>
      </c>
    </row>
    <row r="332" spans="1:8">
      <c r="A332" t="s">
        <v>10191</v>
      </c>
      <c r="B332">
        <v>0</v>
      </c>
      <c r="C332">
        <v>4</v>
      </c>
      <c r="D332">
        <v>20</v>
      </c>
      <c r="E332">
        <v>20</v>
      </c>
      <c r="F332" t="str">
        <f>VLOOKUP(E332,$L$1:$M$25,2,FALSE)</f>
        <v>ship</v>
      </c>
      <c r="G332">
        <f>LOG(C332)</f>
        <v>0.6020599913279624</v>
      </c>
      <c r="H332">
        <f>G332/(B332-1)</f>
        <v>-0.6020599913279624</v>
      </c>
    </row>
    <row r="333" spans="1:8">
      <c r="A333" t="s">
        <v>10216</v>
      </c>
      <c r="B333">
        <v>0</v>
      </c>
      <c r="C333">
        <v>4</v>
      </c>
      <c r="D333">
        <v>14</v>
      </c>
      <c r="E333">
        <v>14</v>
      </c>
      <c r="F333" t="str">
        <f>VLOOKUP(E333,$L$1:$M$25,2,FALSE)</f>
        <v>livestock</v>
      </c>
      <c r="G333">
        <f>LOG(C333)</f>
        <v>0.6020599913279624</v>
      </c>
      <c r="H333">
        <f>G333/(B333-1)</f>
        <v>-0.6020599913279624</v>
      </c>
    </row>
    <row r="334" spans="1:8">
      <c r="A334" t="s">
        <v>10300</v>
      </c>
      <c r="B334">
        <v>0</v>
      </c>
      <c r="C334">
        <v>4</v>
      </c>
      <c r="D334">
        <v>17</v>
      </c>
      <c r="E334">
        <v>17</v>
      </c>
      <c r="F334" t="str">
        <f>VLOOKUP(E334,$L$1:$M$25,2,FALSE)</f>
        <v>nat-gas</v>
      </c>
      <c r="G334">
        <f>LOG(C334)</f>
        <v>0.6020599913279624</v>
      </c>
      <c r="H334">
        <f>G334/(B334-1)</f>
        <v>-0.6020599913279624</v>
      </c>
    </row>
    <row r="335" spans="1:8">
      <c r="A335" t="s">
        <v>10327</v>
      </c>
      <c r="B335">
        <v>0</v>
      </c>
      <c r="C335">
        <v>4</v>
      </c>
      <c r="D335">
        <v>22</v>
      </c>
      <c r="E335">
        <v>22</v>
      </c>
      <c r="F335" t="str">
        <f>VLOOKUP(E335,$L$1:$M$25,2,FALSE)</f>
        <v>sugar</v>
      </c>
      <c r="G335">
        <f>LOG(C335)</f>
        <v>0.6020599913279624</v>
      </c>
      <c r="H335">
        <f>G335/(B335-1)</f>
        <v>-0.6020599913279624</v>
      </c>
    </row>
    <row r="336" spans="1:8">
      <c r="A336" t="s">
        <v>10337</v>
      </c>
      <c r="B336">
        <v>0</v>
      </c>
      <c r="C336">
        <v>4</v>
      </c>
      <c r="D336">
        <v>10</v>
      </c>
      <c r="E336">
        <v>10</v>
      </c>
      <c r="F336" t="str">
        <f>VLOOKUP(E336,$L$1:$M$25,2,FALSE)</f>
        <v>gnp</v>
      </c>
      <c r="G336">
        <f>LOG(C336)</f>
        <v>0.6020599913279624</v>
      </c>
      <c r="H336">
        <f>G336/(B336-1)</f>
        <v>-0.6020599913279624</v>
      </c>
    </row>
    <row r="337" spans="1:8">
      <c r="A337" t="s">
        <v>10414</v>
      </c>
      <c r="B337">
        <v>0</v>
      </c>
      <c r="C337">
        <v>4</v>
      </c>
      <c r="D337">
        <v>17</v>
      </c>
      <c r="E337">
        <v>17</v>
      </c>
      <c r="F337" t="str">
        <f>VLOOKUP(E337,$L$1:$M$25,2,FALSE)</f>
        <v>nat-gas</v>
      </c>
      <c r="G337">
        <f>LOG(C337)</f>
        <v>0.6020599913279624</v>
      </c>
      <c r="H337">
        <f>G337/(B337-1)</f>
        <v>-0.6020599913279624</v>
      </c>
    </row>
    <row r="338" spans="1:8">
      <c r="A338" t="s">
        <v>10485</v>
      </c>
      <c r="B338">
        <v>0</v>
      </c>
      <c r="C338">
        <v>4</v>
      </c>
      <c r="D338">
        <v>1</v>
      </c>
      <c r="E338">
        <v>1</v>
      </c>
      <c r="F338" t="str">
        <f>VLOOKUP(E338,$L$1:$M$25,2,FALSE)</f>
        <v>acq</v>
      </c>
      <c r="G338">
        <f>LOG(C338)</f>
        <v>0.6020599913279624</v>
      </c>
      <c r="H338">
        <f>G338/(B338-1)</f>
        <v>-0.6020599913279624</v>
      </c>
    </row>
    <row r="339" spans="1:8">
      <c r="A339" t="s">
        <v>10500</v>
      </c>
      <c r="B339">
        <v>0</v>
      </c>
      <c r="C339">
        <v>4</v>
      </c>
      <c r="D339">
        <v>4</v>
      </c>
      <c r="E339">
        <v>4</v>
      </c>
      <c r="F339" t="str">
        <f>VLOOKUP(E339,$L$1:$M$25,2,FALSE)</f>
        <v>coffee</v>
      </c>
      <c r="G339">
        <f>LOG(C339)</f>
        <v>0.6020599913279624</v>
      </c>
      <c r="H339">
        <f>G339/(B339-1)</f>
        <v>-0.6020599913279624</v>
      </c>
    </row>
    <row r="340" spans="1:8">
      <c r="A340" t="s">
        <v>10630</v>
      </c>
      <c r="B340">
        <v>0</v>
      </c>
      <c r="C340">
        <v>4</v>
      </c>
      <c r="D340">
        <v>4</v>
      </c>
      <c r="E340">
        <v>4</v>
      </c>
      <c r="F340" t="str">
        <f>VLOOKUP(E340,$L$1:$M$25,2,FALSE)</f>
        <v>coffee</v>
      </c>
      <c r="G340">
        <f>LOG(C340)</f>
        <v>0.6020599913279624</v>
      </c>
      <c r="H340">
        <f>G340/(B340-1)</f>
        <v>-0.6020599913279624</v>
      </c>
    </row>
    <row r="341" spans="1:8">
      <c r="A341" t="s">
        <v>10631</v>
      </c>
      <c r="B341">
        <v>0</v>
      </c>
      <c r="C341">
        <v>4</v>
      </c>
      <c r="D341">
        <v>1</v>
      </c>
      <c r="E341">
        <v>1</v>
      </c>
      <c r="F341" t="str">
        <f>VLOOKUP(E341,$L$1:$M$25,2,FALSE)</f>
        <v>acq</v>
      </c>
      <c r="G341">
        <f>LOG(C341)</f>
        <v>0.6020599913279624</v>
      </c>
      <c r="H341">
        <f>G341/(B341-1)</f>
        <v>-0.6020599913279624</v>
      </c>
    </row>
    <row r="342" spans="1:8">
      <c r="A342" t="s">
        <v>10676</v>
      </c>
      <c r="B342">
        <v>0</v>
      </c>
      <c r="C342">
        <v>4</v>
      </c>
      <c r="D342">
        <v>7</v>
      </c>
      <c r="E342">
        <v>7</v>
      </c>
      <c r="F342" t="str">
        <f>VLOOKUP(E342,$L$1:$M$25,2,FALSE)</f>
        <v>crude</v>
      </c>
      <c r="G342">
        <f>LOG(C342)</f>
        <v>0.6020599913279624</v>
      </c>
      <c r="H342">
        <f>G342/(B342-1)</f>
        <v>-0.6020599913279624</v>
      </c>
    </row>
    <row r="343" spans="1:8">
      <c r="A343" t="s">
        <v>10799</v>
      </c>
      <c r="B343">
        <v>0</v>
      </c>
      <c r="C343">
        <v>4</v>
      </c>
      <c r="D343">
        <v>14</v>
      </c>
      <c r="E343">
        <v>14</v>
      </c>
      <c r="F343" t="str">
        <f>VLOOKUP(E343,$L$1:$M$25,2,FALSE)</f>
        <v>livestock</v>
      </c>
      <c r="G343">
        <f>LOG(C343)</f>
        <v>0.6020599913279624</v>
      </c>
      <c r="H343">
        <f>G343/(B343-1)</f>
        <v>-0.6020599913279624</v>
      </c>
    </row>
    <row r="344" spans="1:8">
      <c r="A344" t="s">
        <v>10939</v>
      </c>
      <c r="B344">
        <v>0</v>
      </c>
      <c r="C344">
        <v>4</v>
      </c>
      <c r="D344">
        <v>18</v>
      </c>
      <c r="E344">
        <v>18</v>
      </c>
      <c r="F344" t="str">
        <f>VLOOKUP(E344,$L$1:$M$25,2,FALSE)</f>
        <v>oilseed</v>
      </c>
      <c r="G344">
        <f>LOG(C344)</f>
        <v>0.6020599913279624</v>
      </c>
      <c r="H344">
        <f>G344/(B344-1)</f>
        <v>-0.6020599913279624</v>
      </c>
    </row>
    <row r="345" spans="1:8">
      <c r="A345" t="s">
        <v>10952</v>
      </c>
      <c r="B345">
        <v>0</v>
      </c>
      <c r="C345">
        <v>4</v>
      </c>
      <c r="D345">
        <v>4</v>
      </c>
      <c r="E345">
        <v>4</v>
      </c>
      <c r="F345" t="str">
        <f>VLOOKUP(E345,$L$1:$M$25,2,FALSE)</f>
        <v>coffee</v>
      </c>
      <c r="G345">
        <f>LOG(C345)</f>
        <v>0.6020599913279624</v>
      </c>
      <c r="H345">
        <f>G345/(B345-1)</f>
        <v>-0.6020599913279624</v>
      </c>
    </row>
    <row r="346" spans="1:8">
      <c r="A346" t="s">
        <v>11276</v>
      </c>
      <c r="B346">
        <v>0</v>
      </c>
      <c r="C346">
        <v>4</v>
      </c>
      <c r="D346">
        <v>20</v>
      </c>
      <c r="E346">
        <v>20</v>
      </c>
      <c r="F346" t="str">
        <f>VLOOKUP(E346,$L$1:$M$25,2,FALSE)</f>
        <v>ship</v>
      </c>
      <c r="G346">
        <f>LOG(C346)</f>
        <v>0.6020599913279624</v>
      </c>
      <c r="H346">
        <f>G346/(B346-1)</f>
        <v>-0.6020599913279624</v>
      </c>
    </row>
    <row r="347" spans="1:8">
      <c r="A347" t="s">
        <v>11460</v>
      </c>
      <c r="B347">
        <v>0</v>
      </c>
      <c r="C347">
        <v>4</v>
      </c>
      <c r="D347">
        <v>11</v>
      </c>
      <c r="E347">
        <v>11</v>
      </c>
      <c r="F347" t="str">
        <f>VLOOKUP(E347,$L$1:$M$25,2,FALSE)</f>
        <v>gold</v>
      </c>
      <c r="G347">
        <f>LOG(C347)</f>
        <v>0.6020599913279624</v>
      </c>
      <c r="H347">
        <f>G347/(B347-1)</f>
        <v>-0.6020599913279624</v>
      </c>
    </row>
    <row r="348" spans="1:8">
      <c r="A348" t="s">
        <v>11507</v>
      </c>
      <c r="B348">
        <v>0</v>
      </c>
      <c r="C348">
        <v>4</v>
      </c>
      <c r="D348">
        <v>4</v>
      </c>
      <c r="E348">
        <v>4</v>
      </c>
      <c r="F348" t="str">
        <f>VLOOKUP(E348,$L$1:$M$25,2,FALSE)</f>
        <v>coffee</v>
      </c>
      <c r="G348">
        <f>LOG(C348)</f>
        <v>0.6020599913279624</v>
      </c>
      <c r="H348">
        <f>G348/(B348-1)</f>
        <v>-0.6020599913279624</v>
      </c>
    </row>
    <row r="349" spans="1:8">
      <c r="A349" t="s">
        <v>11524</v>
      </c>
      <c r="B349">
        <v>0</v>
      </c>
      <c r="C349">
        <v>4</v>
      </c>
      <c r="D349">
        <v>7</v>
      </c>
      <c r="E349">
        <v>7</v>
      </c>
      <c r="F349" t="str">
        <f>VLOOKUP(E349,$L$1:$M$25,2,FALSE)</f>
        <v>crude</v>
      </c>
      <c r="G349">
        <f>LOG(C349)</f>
        <v>0.6020599913279624</v>
      </c>
      <c r="H349">
        <f>G349/(B349-1)</f>
        <v>-0.6020599913279624</v>
      </c>
    </row>
    <row r="350" spans="1:8">
      <c r="A350" t="s">
        <v>11578</v>
      </c>
      <c r="B350">
        <v>0</v>
      </c>
      <c r="C350">
        <v>4</v>
      </c>
      <c r="D350">
        <v>24</v>
      </c>
      <c r="E350">
        <v>24</v>
      </c>
      <c r="F350" t="str">
        <f>VLOOKUP(E350,$L$1:$M$25,2,FALSE)</f>
        <v>veg-oil</v>
      </c>
      <c r="G350">
        <f>LOG(C350)</f>
        <v>0.6020599913279624</v>
      </c>
      <c r="H350">
        <f>G350/(B350-1)</f>
        <v>-0.6020599913279624</v>
      </c>
    </row>
    <row r="351" spans="1:8">
      <c r="A351" t="s">
        <v>11579</v>
      </c>
      <c r="B351">
        <v>0</v>
      </c>
      <c r="C351">
        <v>4</v>
      </c>
      <c r="D351">
        <v>1</v>
      </c>
      <c r="E351">
        <v>1</v>
      </c>
      <c r="F351" t="str">
        <f>VLOOKUP(E351,$L$1:$M$25,2,FALSE)</f>
        <v>acq</v>
      </c>
      <c r="G351">
        <f>LOG(C351)</f>
        <v>0.6020599913279624</v>
      </c>
      <c r="H351">
        <f>G351/(B351-1)</f>
        <v>-0.6020599913279624</v>
      </c>
    </row>
    <row r="352" spans="1:8">
      <c r="A352" t="s">
        <v>11722</v>
      </c>
      <c r="B352">
        <v>0</v>
      </c>
      <c r="C352">
        <v>4</v>
      </c>
      <c r="D352">
        <v>10</v>
      </c>
      <c r="E352">
        <v>10</v>
      </c>
      <c r="F352" t="str">
        <f>VLOOKUP(E352,$L$1:$M$25,2,FALSE)</f>
        <v>gnp</v>
      </c>
      <c r="G352">
        <f>LOG(C352)</f>
        <v>0.6020599913279624</v>
      </c>
      <c r="H352">
        <f>G352/(B352-1)</f>
        <v>-0.6020599913279624</v>
      </c>
    </row>
    <row r="353" spans="1:8">
      <c r="A353" t="s">
        <v>11778</v>
      </c>
      <c r="B353">
        <v>0</v>
      </c>
      <c r="C353">
        <v>4</v>
      </c>
      <c r="D353">
        <v>7</v>
      </c>
      <c r="E353">
        <v>7</v>
      </c>
      <c r="F353" t="str">
        <f>VLOOKUP(E353,$L$1:$M$25,2,FALSE)</f>
        <v>crude</v>
      </c>
      <c r="G353">
        <f>LOG(C353)</f>
        <v>0.6020599913279624</v>
      </c>
      <c r="H353">
        <f>G353/(B353-1)</f>
        <v>-0.6020599913279624</v>
      </c>
    </row>
    <row r="354" spans="1:8">
      <c r="A354" t="s">
        <v>11801</v>
      </c>
      <c r="B354">
        <v>0</v>
      </c>
      <c r="C354">
        <v>4</v>
      </c>
      <c r="D354">
        <v>22</v>
      </c>
      <c r="E354">
        <v>22</v>
      </c>
      <c r="F354" t="str">
        <f>VLOOKUP(E354,$L$1:$M$25,2,FALSE)</f>
        <v>sugar</v>
      </c>
      <c r="G354">
        <f>LOG(C354)</f>
        <v>0.6020599913279624</v>
      </c>
      <c r="H354">
        <f>G354/(B354-1)</f>
        <v>-0.6020599913279624</v>
      </c>
    </row>
    <row r="355" spans="1:8">
      <c r="A355" t="s">
        <v>12142</v>
      </c>
      <c r="B355">
        <v>0</v>
      </c>
      <c r="C355">
        <v>4</v>
      </c>
      <c r="D355">
        <v>10</v>
      </c>
      <c r="E355">
        <v>10</v>
      </c>
      <c r="F355" t="str">
        <f>VLOOKUP(E355,$L$1:$M$25,2,FALSE)</f>
        <v>gnp</v>
      </c>
      <c r="G355">
        <f>LOG(C355)</f>
        <v>0.6020599913279624</v>
      </c>
      <c r="H355">
        <f>G355/(B355-1)</f>
        <v>-0.6020599913279624</v>
      </c>
    </row>
    <row r="356" spans="1:8">
      <c r="A356" t="s">
        <v>12153</v>
      </c>
      <c r="B356">
        <v>0</v>
      </c>
      <c r="C356">
        <v>4</v>
      </c>
      <c r="D356">
        <v>11</v>
      </c>
      <c r="E356">
        <v>11</v>
      </c>
      <c r="F356" t="str">
        <f>VLOOKUP(E356,$L$1:$M$25,2,FALSE)</f>
        <v>gold</v>
      </c>
      <c r="G356">
        <f>LOG(C356)</f>
        <v>0.6020599913279624</v>
      </c>
      <c r="H356">
        <f>G356/(B356-1)</f>
        <v>-0.6020599913279624</v>
      </c>
    </row>
    <row r="357" spans="1:8">
      <c r="A357" t="s">
        <v>12225</v>
      </c>
      <c r="B357">
        <v>0</v>
      </c>
      <c r="C357">
        <v>4</v>
      </c>
      <c r="D357">
        <v>23</v>
      </c>
      <c r="E357">
        <v>23</v>
      </c>
      <c r="F357" t="str">
        <f>VLOOKUP(E357,$L$1:$M$25,2,FALSE)</f>
        <v>trade</v>
      </c>
      <c r="G357">
        <f>LOG(C357)</f>
        <v>0.6020599913279624</v>
      </c>
      <c r="H357">
        <f>G357/(B357-1)</f>
        <v>-0.6020599913279624</v>
      </c>
    </row>
    <row r="358" spans="1:8">
      <c r="A358" t="s">
        <v>12233</v>
      </c>
      <c r="B358">
        <v>0</v>
      </c>
      <c r="C358">
        <v>4</v>
      </c>
      <c r="D358">
        <v>17</v>
      </c>
      <c r="E358">
        <v>17</v>
      </c>
      <c r="F358" t="str">
        <f>VLOOKUP(E358,$L$1:$M$25,2,FALSE)</f>
        <v>nat-gas</v>
      </c>
      <c r="G358">
        <f>LOG(C358)</f>
        <v>0.6020599913279624</v>
      </c>
      <c r="H358">
        <f>G358/(B358-1)</f>
        <v>-0.6020599913279624</v>
      </c>
    </row>
    <row r="359" spans="1:8">
      <c r="A359" t="s">
        <v>12236</v>
      </c>
      <c r="B359">
        <v>0</v>
      </c>
      <c r="C359">
        <v>4</v>
      </c>
      <c r="D359">
        <v>4</v>
      </c>
      <c r="E359">
        <v>4</v>
      </c>
      <c r="F359" t="str">
        <f>VLOOKUP(E359,$L$1:$M$25,2,FALSE)</f>
        <v>coffee</v>
      </c>
      <c r="G359">
        <f>LOG(C359)</f>
        <v>0.6020599913279624</v>
      </c>
      <c r="H359">
        <f>G359/(B359-1)</f>
        <v>-0.6020599913279624</v>
      </c>
    </row>
    <row r="360" spans="1:8">
      <c r="A360" t="s">
        <v>12274</v>
      </c>
      <c r="B360">
        <v>0</v>
      </c>
      <c r="C360">
        <v>4</v>
      </c>
      <c r="D360">
        <v>11</v>
      </c>
      <c r="E360">
        <v>11</v>
      </c>
      <c r="F360" t="str">
        <f>VLOOKUP(E360,$L$1:$M$25,2,FALSE)</f>
        <v>gold</v>
      </c>
      <c r="G360">
        <f>LOG(C360)</f>
        <v>0.6020599913279624</v>
      </c>
      <c r="H360">
        <f>G360/(B360-1)</f>
        <v>-0.6020599913279624</v>
      </c>
    </row>
    <row r="361" spans="1:8">
      <c r="A361" t="s">
        <v>651</v>
      </c>
      <c r="B361">
        <v>0</v>
      </c>
      <c r="C361">
        <v>3</v>
      </c>
      <c r="D361">
        <v>17</v>
      </c>
      <c r="E361">
        <v>17</v>
      </c>
      <c r="F361" t="str">
        <f>VLOOKUP(E361,$L$1:$M$25,2,FALSE)</f>
        <v>nat-gas</v>
      </c>
      <c r="G361">
        <f>LOG(C361)</f>
        <v>0.47712125471966244</v>
      </c>
      <c r="H361">
        <f>G361/(B361-1)</f>
        <v>-0.47712125471966244</v>
      </c>
    </row>
    <row r="362" spans="1:8">
      <c r="A362" t="s">
        <v>677</v>
      </c>
      <c r="B362">
        <v>0</v>
      </c>
      <c r="C362">
        <v>3</v>
      </c>
      <c r="D362">
        <v>11</v>
      </c>
      <c r="E362">
        <v>11</v>
      </c>
      <c r="F362" t="str">
        <f>VLOOKUP(E362,$L$1:$M$25,2,FALSE)</f>
        <v>gold</v>
      </c>
      <c r="G362">
        <f>LOG(C362)</f>
        <v>0.47712125471966244</v>
      </c>
      <c r="H362">
        <f>G362/(B362-1)</f>
        <v>-0.47712125471966244</v>
      </c>
    </row>
    <row r="363" spans="1:8">
      <c r="A363" t="s">
        <v>700</v>
      </c>
      <c r="B363">
        <v>0</v>
      </c>
      <c r="C363">
        <v>3</v>
      </c>
      <c r="D363">
        <v>4</v>
      </c>
      <c r="E363">
        <v>4</v>
      </c>
      <c r="F363" t="str">
        <f>VLOOKUP(E363,$L$1:$M$25,2,FALSE)</f>
        <v>coffee</v>
      </c>
      <c r="G363">
        <f>LOG(C363)</f>
        <v>0.47712125471966244</v>
      </c>
      <c r="H363">
        <f>G363/(B363-1)</f>
        <v>-0.47712125471966244</v>
      </c>
    </row>
    <row r="364" spans="1:8">
      <c r="A364" t="s">
        <v>720</v>
      </c>
      <c r="B364">
        <v>0</v>
      </c>
      <c r="C364">
        <v>3</v>
      </c>
      <c r="D364">
        <v>11</v>
      </c>
      <c r="E364">
        <v>11</v>
      </c>
      <c r="F364" t="str">
        <f>VLOOKUP(E364,$L$1:$M$25,2,FALSE)</f>
        <v>gold</v>
      </c>
      <c r="G364">
        <f>LOG(C364)</f>
        <v>0.47712125471966244</v>
      </c>
      <c r="H364">
        <f>G364/(B364-1)</f>
        <v>-0.47712125471966244</v>
      </c>
    </row>
    <row r="365" spans="1:8">
      <c r="A365" t="s">
        <v>737</v>
      </c>
      <c r="B365">
        <v>0</v>
      </c>
      <c r="C365">
        <v>3</v>
      </c>
      <c r="D365">
        <v>4</v>
      </c>
      <c r="E365">
        <v>4</v>
      </c>
      <c r="F365" t="str">
        <f>VLOOKUP(E365,$L$1:$M$25,2,FALSE)</f>
        <v>coffee</v>
      </c>
      <c r="G365">
        <f>LOG(C365)</f>
        <v>0.47712125471966244</v>
      </c>
      <c r="H365">
        <f>G365/(B365-1)</f>
        <v>-0.47712125471966244</v>
      </c>
    </row>
    <row r="366" spans="1:8">
      <c r="A366" t="s">
        <v>870</v>
      </c>
      <c r="B366">
        <v>0</v>
      </c>
      <c r="C366">
        <v>3</v>
      </c>
      <c r="D366">
        <v>4</v>
      </c>
      <c r="E366">
        <v>4</v>
      </c>
      <c r="F366" t="str">
        <f>VLOOKUP(E366,$L$1:$M$25,2,FALSE)</f>
        <v>coffee</v>
      </c>
      <c r="G366">
        <f>LOG(C366)</f>
        <v>0.47712125471966244</v>
      </c>
      <c r="H366">
        <f>G366/(B366-1)</f>
        <v>-0.47712125471966244</v>
      </c>
    </row>
    <row r="367" spans="1:8">
      <c r="A367" t="s">
        <v>880</v>
      </c>
      <c r="B367">
        <v>0</v>
      </c>
      <c r="C367">
        <v>3</v>
      </c>
      <c r="D367">
        <v>20</v>
      </c>
      <c r="E367">
        <v>20</v>
      </c>
      <c r="F367" t="str">
        <f>VLOOKUP(E367,$L$1:$M$25,2,FALSE)</f>
        <v>ship</v>
      </c>
      <c r="G367">
        <f>LOG(C367)</f>
        <v>0.47712125471966244</v>
      </c>
      <c r="H367">
        <f>G367/(B367-1)</f>
        <v>-0.47712125471966244</v>
      </c>
    </row>
    <row r="368" spans="1:8">
      <c r="A368" t="s">
        <v>906</v>
      </c>
      <c r="B368">
        <v>0</v>
      </c>
      <c r="C368">
        <v>3</v>
      </c>
      <c r="D368">
        <v>20</v>
      </c>
      <c r="E368">
        <v>20</v>
      </c>
      <c r="F368" t="str">
        <f>VLOOKUP(E368,$L$1:$M$25,2,FALSE)</f>
        <v>ship</v>
      </c>
      <c r="G368">
        <f>LOG(C368)</f>
        <v>0.47712125471966244</v>
      </c>
      <c r="H368">
        <f>G368/(B368-1)</f>
        <v>-0.47712125471966244</v>
      </c>
    </row>
    <row r="369" spans="1:8">
      <c r="A369" t="s">
        <v>947</v>
      </c>
      <c r="B369">
        <v>0</v>
      </c>
      <c r="C369">
        <v>3</v>
      </c>
      <c r="D369">
        <v>4</v>
      </c>
      <c r="E369">
        <v>4</v>
      </c>
      <c r="F369" t="str">
        <f>VLOOKUP(E369,$L$1:$M$25,2,FALSE)</f>
        <v>coffee</v>
      </c>
      <c r="G369">
        <f>LOG(C369)</f>
        <v>0.47712125471966244</v>
      </c>
      <c r="H369">
        <f>G369/(B369-1)</f>
        <v>-0.47712125471966244</v>
      </c>
    </row>
    <row r="370" spans="1:8">
      <c r="A370" t="s">
        <v>961</v>
      </c>
      <c r="B370">
        <v>0</v>
      </c>
      <c r="C370">
        <v>3</v>
      </c>
      <c r="D370">
        <v>1</v>
      </c>
      <c r="E370">
        <v>1</v>
      </c>
      <c r="F370" t="str">
        <f>VLOOKUP(E370,$L$1:$M$25,2,FALSE)</f>
        <v>acq</v>
      </c>
      <c r="G370">
        <f>LOG(C370)</f>
        <v>0.47712125471966244</v>
      </c>
      <c r="H370">
        <f>G370/(B370-1)</f>
        <v>-0.47712125471966244</v>
      </c>
    </row>
    <row r="371" spans="1:8">
      <c r="A371" t="s">
        <v>964</v>
      </c>
      <c r="B371">
        <v>0</v>
      </c>
      <c r="C371">
        <v>3</v>
      </c>
      <c r="D371">
        <v>16</v>
      </c>
      <c r="E371">
        <v>16</v>
      </c>
      <c r="F371" t="str">
        <f>VLOOKUP(E371,$L$1:$M$25,2,FALSE)</f>
        <v>money-supply</v>
      </c>
      <c r="G371">
        <f>LOG(C371)</f>
        <v>0.47712125471966244</v>
      </c>
      <c r="H371">
        <f>G371/(B371-1)</f>
        <v>-0.47712125471966244</v>
      </c>
    </row>
    <row r="372" spans="1:8">
      <c r="A372" t="e">
        <f>-x</f>
        <v>#NAME?</v>
      </c>
      <c r="B372">
        <v>0</v>
      </c>
      <c r="C372">
        <v>3</v>
      </c>
      <c r="D372">
        <v>24</v>
      </c>
      <c r="E372">
        <v>24</v>
      </c>
      <c r="F372" t="str">
        <f>VLOOKUP(E372,$L$1:$M$25,2,FALSE)</f>
        <v>veg-oil</v>
      </c>
      <c r="G372">
        <f>LOG(C372)</f>
        <v>0.47712125471966244</v>
      </c>
      <c r="H372">
        <f>G372/(B372-1)</f>
        <v>-0.47712125471966244</v>
      </c>
    </row>
    <row r="373" spans="1:8">
      <c r="A373" t="s">
        <v>1214</v>
      </c>
      <c r="B373">
        <v>0</v>
      </c>
      <c r="C373">
        <v>3</v>
      </c>
      <c r="D373">
        <v>1</v>
      </c>
      <c r="E373">
        <v>1</v>
      </c>
      <c r="F373" t="str">
        <f>VLOOKUP(E373,$L$1:$M$25,2,FALSE)</f>
        <v>acq</v>
      </c>
      <c r="G373">
        <f>LOG(C373)</f>
        <v>0.47712125471966244</v>
      </c>
      <c r="H373">
        <f>G373/(B373-1)</f>
        <v>-0.47712125471966244</v>
      </c>
    </row>
    <row r="374" spans="1:8">
      <c r="A374" t="s">
        <v>1239</v>
      </c>
      <c r="B374">
        <v>0</v>
      </c>
      <c r="C374">
        <v>3</v>
      </c>
      <c r="D374">
        <v>16</v>
      </c>
      <c r="E374">
        <v>16</v>
      </c>
      <c r="F374" t="str">
        <f>VLOOKUP(E374,$L$1:$M$25,2,FALSE)</f>
        <v>money-supply</v>
      </c>
      <c r="G374">
        <f>LOG(C374)</f>
        <v>0.47712125471966244</v>
      </c>
      <c r="H374">
        <f>G374/(B374-1)</f>
        <v>-0.47712125471966244</v>
      </c>
    </row>
    <row r="375" spans="1:8">
      <c r="A375" t="s">
        <v>1265</v>
      </c>
      <c r="B375">
        <v>0</v>
      </c>
      <c r="C375">
        <v>3</v>
      </c>
      <c r="D375">
        <v>14</v>
      </c>
      <c r="E375">
        <v>14</v>
      </c>
      <c r="F375" t="str">
        <f>VLOOKUP(E375,$L$1:$M$25,2,FALSE)</f>
        <v>livestock</v>
      </c>
      <c r="G375">
        <f>LOG(C375)</f>
        <v>0.47712125471966244</v>
      </c>
      <c r="H375">
        <f>G375/(B375-1)</f>
        <v>-0.47712125471966244</v>
      </c>
    </row>
    <row r="376" spans="1:8">
      <c r="A376" t="s">
        <v>1314</v>
      </c>
      <c r="B376">
        <v>0</v>
      </c>
      <c r="C376">
        <v>3</v>
      </c>
      <c r="D376">
        <v>7</v>
      </c>
      <c r="E376">
        <v>7</v>
      </c>
      <c r="F376" t="str">
        <f>VLOOKUP(E376,$L$1:$M$25,2,FALSE)</f>
        <v>crude</v>
      </c>
      <c r="G376">
        <f>LOG(C376)</f>
        <v>0.47712125471966244</v>
      </c>
      <c r="H376">
        <f>G376/(B376-1)</f>
        <v>-0.47712125471966244</v>
      </c>
    </row>
    <row r="377" spans="1:8">
      <c r="A377" t="s">
        <v>1454</v>
      </c>
      <c r="B377">
        <v>0</v>
      </c>
      <c r="C377">
        <v>3</v>
      </c>
      <c r="D377">
        <v>23</v>
      </c>
      <c r="E377">
        <v>23</v>
      </c>
      <c r="F377" t="str">
        <f>VLOOKUP(E377,$L$1:$M$25,2,FALSE)</f>
        <v>trade</v>
      </c>
      <c r="G377">
        <f>LOG(C377)</f>
        <v>0.47712125471966244</v>
      </c>
      <c r="H377">
        <f>G377/(B377-1)</f>
        <v>-0.47712125471966244</v>
      </c>
    </row>
    <row r="378" spans="1:8">
      <c r="A378" t="s">
        <v>1488</v>
      </c>
      <c r="B378">
        <v>0</v>
      </c>
      <c r="C378">
        <v>3</v>
      </c>
      <c r="D378">
        <v>11</v>
      </c>
      <c r="E378">
        <v>11</v>
      </c>
      <c r="F378" t="str">
        <f>VLOOKUP(E378,$L$1:$M$25,2,FALSE)</f>
        <v>gold</v>
      </c>
      <c r="G378">
        <f>LOG(C378)</f>
        <v>0.47712125471966244</v>
      </c>
      <c r="H378">
        <f>G378/(B378-1)</f>
        <v>-0.47712125471966244</v>
      </c>
    </row>
    <row r="379" spans="1:8">
      <c r="A379" t="s">
        <v>1524</v>
      </c>
      <c r="B379">
        <v>0</v>
      </c>
      <c r="C379">
        <v>3</v>
      </c>
      <c r="D379">
        <v>11</v>
      </c>
      <c r="E379">
        <v>11</v>
      </c>
      <c r="F379" t="str">
        <f>VLOOKUP(E379,$L$1:$M$25,2,FALSE)</f>
        <v>gold</v>
      </c>
      <c r="G379">
        <f>LOG(C379)</f>
        <v>0.47712125471966244</v>
      </c>
      <c r="H379">
        <f>G379/(B379-1)</f>
        <v>-0.47712125471966244</v>
      </c>
    </row>
    <row r="380" spans="1:8">
      <c r="A380" t="s">
        <v>1593</v>
      </c>
      <c r="B380">
        <v>0</v>
      </c>
      <c r="C380">
        <v>3</v>
      </c>
      <c r="D380">
        <v>23</v>
      </c>
      <c r="E380">
        <v>23</v>
      </c>
      <c r="F380" t="str">
        <f>VLOOKUP(E380,$L$1:$M$25,2,FALSE)</f>
        <v>trade</v>
      </c>
      <c r="G380">
        <f>LOG(C380)</f>
        <v>0.47712125471966244</v>
      </c>
      <c r="H380">
        <f>G380/(B380-1)</f>
        <v>-0.47712125471966244</v>
      </c>
    </row>
    <row r="381" spans="1:8">
      <c r="A381" t="s">
        <v>1619</v>
      </c>
      <c r="B381">
        <v>0</v>
      </c>
      <c r="C381">
        <v>3</v>
      </c>
      <c r="D381">
        <v>17</v>
      </c>
      <c r="E381">
        <v>17</v>
      </c>
      <c r="F381" t="str">
        <f>VLOOKUP(E381,$L$1:$M$25,2,FALSE)</f>
        <v>nat-gas</v>
      </c>
      <c r="G381">
        <f>LOG(C381)</f>
        <v>0.47712125471966244</v>
      </c>
      <c r="H381">
        <f>G381/(B381-1)</f>
        <v>-0.47712125471966244</v>
      </c>
    </row>
    <row r="382" spans="1:8">
      <c r="A382" t="s">
        <v>1624</v>
      </c>
      <c r="B382">
        <v>0</v>
      </c>
      <c r="C382">
        <v>3</v>
      </c>
      <c r="D382">
        <v>12</v>
      </c>
      <c r="E382">
        <v>12</v>
      </c>
      <c r="F382" t="str">
        <f>VLOOKUP(E382,$L$1:$M$25,2,FALSE)</f>
        <v>grain</v>
      </c>
      <c r="G382">
        <f>LOG(C382)</f>
        <v>0.47712125471966244</v>
      </c>
      <c r="H382">
        <f>G382/(B382-1)</f>
        <v>-0.47712125471966244</v>
      </c>
    </row>
    <row r="383" spans="1:8">
      <c r="A383" t="s">
        <v>1651</v>
      </c>
      <c r="B383">
        <v>0</v>
      </c>
      <c r="C383">
        <v>3</v>
      </c>
      <c r="D383">
        <v>17</v>
      </c>
      <c r="E383">
        <v>17</v>
      </c>
      <c r="F383" t="str">
        <f>VLOOKUP(E383,$L$1:$M$25,2,FALSE)</f>
        <v>nat-gas</v>
      </c>
      <c r="G383">
        <f>LOG(C383)</f>
        <v>0.47712125471966244</v>
      </c>
      <c r="H383">
        <f>G383/(B383-1)</f>
        <v>-0.47712125471966244</v>
      </c>
    </row>
    <row r="384" spans="1:8">
      <c r="A384" t="s">
        <v>1700</v>
      </c>
      <c r="B384">
        <v>0</v>
      </c>
      <c r="C384">
        <v>3</v>
      </c>
      <c r="D384">
        <v>4</v>
      </c>
      <c r="E384">
        <v>4</v>
      </c>
      <c r="F384" t="str">
        <f>VLOOKUP(E384,$L$1:$M$25,2,FALSE)</f>
        <v>coffee</v>
      </c>
      <c r="G384">
        <f>LOG(C384)</f>
        <v>0.47712125471966244</v>
      </c>
      <c r="H384">
        <f>G384/(B384-1)</f>
        <v>-0.47712125471966244</v>
      </c>
    </row>
    <row r="385" spans="1:8">
      <c r="A385" t="s">
        <v>1795</v>
      </c>
      <c r="B385">
        <v>0</v>
      </c>
      <c r="C385">
        <v>3</v>
      </c>
      <c r="D385">
        <v>1</v>
      </c>
      <c r="E385">
        <v>1</v>
      </c>
      <c r="F385" t="str">
        <f>VLOOKUP(E385,$L$1:$M$25,2,FALSE)</f>
        <v>acq</v>
      </c>
      <c r="G385">
        <f>LOG(C385)</f>
        <v>0.47712125471966244</v>
      </c>
      <c r="H385">
        <f>G385/(B385-1)</f>
        <v>-0.47712125471966244</v>
      </c>
    </row>
    <row r="386" spans="1:8">
      <c r="A386" t="s">
        <v>1819</v>
      </c>
      <c r="B386">
        <v>0</v>
      </c>
      <c r="C386">
        <v>3</v>
      </c>
      <c r="D386">
        <v>9</v>
      </c>
      <c r="E386">
        <v>9</v>
      </c>
      <c r="F386" t="str">
        <f>VLOOKUP(E386,$L$1:$M$25,2,FALSE)</f>
        <v>earn</v>
      </c>
      <c r="G386">
        <f>LOG(C386)</f>
        <v>0.47712125471966244</v>
      </c>
      <c r="H386">
        <f>G386/(B386-1)</f>
        <v>-0.47712125471966244</v>
      </c>
    </row>
    <row r="387" spans="1:8">
      <c r="A387" t="s">
        <v>1864</v>
      </c>
      <c r="B387">
        <v>0</v>
      </c>
      <c r="C387">
        <v>3</v>
      </c>
      <c r="D387">
        <v>16</v>
      </c>
      <c r="E387">
        <v>16</v>
      </c>
      <c r="F387" t="str">
        <f>VLOOKUP(E387,$L$1:$M$25,2,FALSE)</f>
        <v>money-supply</v>
      </c>
      <c r="G387">
        <f>LOG(C387)</f>
        <v>0.47712125471966244</v>
      </c>
      <c r="H387">
        <f>G387/(B387-1)</f>
        <v>-0.47712125471966244</v>
      </c>
    </row>
    <row r="388" spans="1:8">
      <c r="A388" t="s">
        <v>1897</v>
      </c>
      <c r="B388">
        <v>0</v>
      </c>
      <c r="C388">
        <v>3</v>
      </c>
      <c r="D388">
        <v>4</v>
      </c>
      <c r="E388">
        <v>4</v>
      </c>
      <c r="F388" t="str">
        <f>VLOOKUP(E388,$L$1:$M$25,2,FALSE)</f>
        <v>coffee</v>
      </c>
      <c r="G388">
        <f>LOG(C388)</f>
        <v>0.47712125471966244</v>
      </c>
      <c r="H388">
        <f>G388/(B388-1)</f>
        <v>-0.47712125471966244</v>
      </c>
    </row>
    <row r="389" spans="1:8">
      <c r="A389" t="s">
        <v>1919</v>
      </c>
      <c r="B389">
        <v>0</v>
      </c>
      <c r="C389">
        <v>3</v>
      </c>
      <c r="D389">
        <v>4</v>
      </c>
      <c r="E389">
        <v>4</v>
      </c>
      <c r="F389" t="str">
        <f>VLOOKUP(E389,$L$1:$M$25,2,FALSE)</f>
        <v>coffee</v>
      </c>
      <c r="G389">
        <f>LOG(C389)</f>
        <v>0.47712125471966244</v>
      </c>
      <c r="H389">
        <f>G389/(B389-1)</f>
        <v>-0.47712125471966244</v>
      </c>
    </row>
    <row r="390" spans="1:8">
      <c r="A390" t="s">
        <v>2172</v>
      </c>
      <c r="B390">
        <v>0</v>
      </c>
      <c r="C390">
        <v>3</v>
      </c>
      <c r="D390">
        <v>1</v>
      </c>
      <c r="E390">
        <v>1</v>
      </c>
      <c r="F390" t="str">
        <f>VLOOKUP(E390,$L$1:$M$25,2,FALSE)</f>
        <v>acq</v>
      </c>
      <c r="G390">
        <f>LOG(C390)</f>
        <v>0.47712125471966244</v>
      </c>
      <c r="H390">
        <f>G390/(B390-1)</f>
        <v>-0.47712125471966244</v>
      </c>
    </row>
    <row r="391" spans="1:8">
      <c r="A391" t="s">
        <v>2199</v>
      </c>
      <c r="B391">
        <v>0</v>
      </c>
      <c r="C391">
        <v>3</v>
      </c>
      <c r="D391">
        <v>22</v>
      </c>
      <c r="E391">
        <v>22</v>
      </c>
      <c r="F391" t="str">
        <f>VLOOKUP(E391,$L$1:$M$25,2,FALSE)</f>
        <v>sugar</v>
      </c>
      <c r="G391">
        <f>LOG(C391)</f>
        <v>0.47712125471966244</v>
      </c>
      <c r="H391">
        <f>G391/(B391-1)</f>
        <v>-0.47712125471966244</v>
      </c>
    </row>
    <row r="392" spans="1:8">
      <c r="A392" t="s">
        <v>2218</v>
      </c>
      <c r="B392">
        <v>0</v>
      </c>
      <c r="C392">
        <v>3</v>
      </c>
      <c r="D392">
        <v>16</v>
      </c>
      <c r="E392">
        <v>16</v>
      </c>
      <c r="F392" t="str">
        <f>VLOOKUP(E392,$L$1:$M$25,2,FALSE)</f>
        <v>money-supply</v>
      </c>
      <c r="G392">
        <f>LOG(C392)</f>
        <v>0.47712125471966244</v>
      </c>
      <c r="H392">
        <f>G392/(B392-1)</f>
        <v>-0.47712125471966244</v>
      </c>
    </row>
    <row r="393" spans="1:8">
      <c r="A393" t="s">
        <v>2280</v>
      </c>
      <c r="B393">
        <v>0</v>
      </c>
      <c r="C393">
        <v>3</v>
      </c>
      <c r="D393">
        <v>1</v>
      </c>
      <c r="E393">
        <v>1</v>
      </c>
      <c r="F393" t="str">
        <f>VLOOKUP(E393,$L$1:$M$25,2,FALSE)</f>
        <v>acq</v>
      </c>
      <c r="G393">
        <f>LOG(C393)</f>
        <v>0.47712125471966244</v>
      </c>
      <c r="H393">
        <f>G393/(B393-1)</f>
        <v>-0.47712125471966244</v>
      </c>
    </row>
    <row r="394" spans="1:8">
      <c r="A394" t="s">
        <v>2338</v>
      </c>
      <c r="B394">
        <v>0</v>
      </c>
      <c r="C394">
        <v>3</v>
      </c>
      <c r="D394">
        <v>12</v>
      </c>
      <c r="E394">
        <v>12</v>
      </c>
      <c r="F394" t="str">
        <f>VLOOKUP(E394,$L$1:$M$25,2,FALSE)</f>
        <v>grain</v>
      </c>
      <c r="G394">
        <f>LOG(C394)</f>
        <v>0.47712125471966244</v>
      </c>
      <c r="H394">
        <f>G394/(B394-1)</f>
        <v>-0.47712125471966244</v>
      </c>
    </row>
    <row r="395" spans="1:8">
      <c r="A395" t="s">
        <v>2501</v>
      </c>
      <c r="B395">
        <v>0</v>
      </c>
      <c r="C395">
        <v>3</v>
      </c>
      <c r="D395">
        <v>4</v>
      </c>
      <c r="E395">
        <v>4</v>
      </c>
      <c r="F395" t="str">
        <f>VLOOKUP(E395,$L$1:$M$25,2,FALSE)</f>
        <v>coffee</v>
      </c>
      <c r="G395">
        <f>LOG(C395)</f>
        <v>0.47712125471966244</v>
      </c>
      <c r="H395">
        <f>G395/(B395-1)</f>
        <v>-0.47712125471966244</v>
      </c>
    </row>
    <row r="396" spans="1:8">
      <c r="A396" t="s">
        <v>2544</v>
      </c>
      <c r="B396">
        <v>0</v>
      </c>
      <c r="C396">
        <v>3</v>
      </c>
      <c r="D396">
        <v>25</v>
      </c>
      <c r="E396">
        <v>25</v>
      </c>
      <c r="F396" t="str">
        <f>VLOOKUP(E396,$L$1:$M$25,2,FALSE)</f>
        <v>wheat</v>
      </c>
      <c r="G396">
        <f>LOG(C396)</f>
        <v>0.47712125471966244</v>
      </c>
      <c r="H396">
        <f>G396/(B396-1)</f>
        <v>-0.47712125471966244</v>
      </c>
    </row>
    <row r="397" spans="1:8">
      <c r="A397" t="s">
        <v>2803</v>
      </c>
      <c r="B397">
        <v>0</v>
      </c>
      <c r="C397">
        <v>3</v>
      </c>
      <c r="D397">
        <v>11</v>
      </c>
      <c r="E397">
        <v>11</v>
      </c>
      <c r="F397" t="str">
        <f>VLOOKUP(E397,$L$1:$M$25,2,FALSE)</f>
        <v>gold</v>
      </c>
      <c r="G397">
        <f>LOG(C397)</f>
        <v>0.47712125471966244</v>
      </c>
      <c r="H397">
        <f>G397/(B397-1)</f>
        <v>-0.47712125471966244</v>
      </c>
    </row>
    <row r="398" spans="1:8">
      <c r="A398" t="s">
        <v>2903</v>
      </c>
      <c r="B398">
        <v>0</v>
      </c>
      <c r="C398">
        <v>3</v>
      </c>
      <c r="D398">
        <v>23</v>
      </c>
      <c r="E398">
        <v>23</v>
      </c>
      <c r="F398" t="str">
        <f>VLOOKUP(E398,$L$1:$M$25,2,FALSE)</f>
        <v>trade</v>
      </c>
      <c r="G398">
        <f>LOG(C398)</f>
        <v>0.47712125471966244</v>
      </c>
      <c r="H398">
        <f>G398/(B398-1)</f>
        <v>-0.47712125471966244</v>
      </c>
    </row>
    <row r="399" spans="1:8">
      <c r="A399" t="s">
        <v>2909</v>
      </c>
      <c r="B399">
        <v>0</v>
      </c>
      <c r="C399">
        <v>3</v>
      </c>
      <c r="D399">
        <v>20</v>
      </c>
      <c r="E399">
        <v>20</v>
      </c>
      <c r="F399" t="str">
        <f>VLOOKUP(E399,$L$1:$M$25,2,FALSE)</f>
        <v>ship</v>
      </c>
      <c r="G399">
        <f>LOG(C399)</f>
        <v>0.47712125471966244</v>
      </c>
      <c r="H399">
        <f>G399/(B399-1)</f>
        <v>-0.47712125471966244</v>
      </c>
    </row>
    <row r="400" spans="1:8">
      <c r="A400" t="s">
        <v>2933</v>
      </c>
      <c r="B400">
        <v>0</v>
      </c>
      <c r="C400">
        <v>3</v>
      </c>
      <c r="D400">
        <v>17</v>
      </c>
      <c r="E400">
        <v>17</v>
      </c>
      <c r="F400" t="str">
        <f>VLOOKUP(E400,$L$1:$M$25,2,FALSE)</f>
        <v>nat-gas</v>
      </c>
      <c r="G400">
        <f>LOG(C400)</f>
        <v>0.47712125471966244</v>
      </c>
      <c r="H400">
        <f>G400/(B400-1)</f>
        <v>-0.47712125471966244</v>
      </c>
    </row>
    <row r="401" spans="1:8">
      <c r="A401" t="s">
        <v>2942</v>
      </c>
      <c r="B401">
        <v>0</v>
      </c>
      <c r="C401">
        <v>3</v>
      </c>
      <c r="D401">
        <v>22</v>
      </c>
      <c r="E401">
        <v>22</v>
      </c>
      <c r="F401" t="str">
        <f>VLOOKUP(E401,$L$1:$M$25,2,FALSE)</f>
        <v>sugar</v>
      </c>
      <c r="G401">
        <f>LOG(C401)</f>
        <v>0.47712125471966244</v>
      </c>
      <c r="H401">
        <f>G401/(B401-1)</f>
        <v>-0.47712125471966244</v>
      </c>
    </row>
    <row r="402" spans="1:8">
      <c r="A402" t="s">
        <v>2981</v>
      </c>
      <c r="B402">
        <v>0</v>
      </c>
      <c r="C402">
        <v>3</v>
      </c>
      <c r="D402">
        <v>24</v>
      </c>
      <c r="E402">
        <v>24</v>
      </c>
      <c r="F402" t="str">
        <f>VLOOKUP(E402,$L$1:$M$25,2,FALSE)</f>
        <v>veg-oil</v>
      </c>
      <c r="G402">
        <f>LOG(C402)</f>
        <v>0.47712125471966244</v>
      </c>
      <c r="H402">
        <f>G402/(B402-1)</f>
        <v>-0.47712125471966244</v>
      </c>
    </row>
    <row r="403" spans="1:8">
      <c r="A403" t="s">
        <v>2994</v>
      </c>
      <c r="B403">
        <v>0</v>
      </c>
      <c r="C403">
        <v>3</v>
      </c>
      <c r="D403">
        <v>14</v>
      </c>
      <c r="E403">
        <v>14</v>
      </c>
      <c r="F403" t="str">
        <f>VLOOKUP(E403,$L$1:$M$25,2,FALSE)</f>
        <v>livestock</v>
      </c>
      <c r="G403">
        <f>LOG(C403)</f>
        <v>0.47712125471966244</v>
      </c>
      <c r="H403">
        <f>G403/(B403-1)</f>
        <v>-0.47712125471966244</v>
      </c>
    </row>
    <row r="404" spans="1:8">
      <c r="A404" t="s">
        <v>3000</v>
      </c>
      <c r="B404">
        <v>0</v>
      </c>
      <c r="C404">
        <v>3</v>
      </c>
      <c r="D404">
        <v>1</v>
      </c>
      <c r="E404">
        <v>1</v>
      </c>
      <c r="F404" t="str">
        <f>VLOOKUP(E404,$L$1:$M$25,2,FALSE)</f>
        <v>acq</v>
      </c>
      <c r="G404">
        <f>LOG(C404)</f>
        <v>0.47712125471966244</v>
      </c>
      <c r="H404">
        <f>G404/(B404-1)</f>
        <v>-0.47712125471966244</v>
      </c>
    </row>
    <row r="405" spans="1:8">
      <c r="A405" t="s">
        <v>3074</v>
      </c>
      <c r="B405">
        <v>0</v>
      </c>
      <c r="C405">
        <v>3</v>
      </c>
      <c r="D405">
        <v>14</v>
      </c>
      <c r="E405">
        <v>14</v>
      </c>
      <c r="F405" t="str">
        <f>VLOOKUP(E405,$L$1:$M$25,2,FALSE)</f>
        <v>livestock</v>
      </c>
      <c r="G405">
        <f>LOG(C405)</f>
        <v>0.47712125471966244</v>
      </c>
      <c r="H405">
        <f>G405/(B405-1)</f>
        <v>-0.47712125471966244</v>
      </c>
    </row>
    <row r="406" spans="1:8">
      <c r="A406" t="s">
        <v>3078</v>
      </c>
      <c r="B406">
        <v>0</v>
      </c>
      <c r="C406">
        <v>3</v>
      </c>
      <c r="D406">
        <v>22</v>
      </c>
      <c r="E406">
        <v>22</v>
      </c>
      <c r="F406" t="str">
        <f>VLOOKUP(E406,$L$1:$M$25,2,FALSE)</f>
        <v>sugar</v>
      </c>
      <c r="G406">
        <f>LOG(C406)</f>
        <v>0.47712125471966244</v>
      </c>
      <c r="H406">
        <f>G406/(B406-1)</f>
        <v>-0.47712125471966244</v>
      </c>
    </row>
    <row r="407" spans="1:8">
      <c r="A407" t="s">
        <v>3154</v>
      </c>
      <c r="B407">
        <v>0</v>
      </c>
      <c r="C407">
        <v>3</v>
      </c>
      <c r="D407">
        <v>20</v>
      </c>
      <c r="E407">
        <v>20</v>
      </c>
      <c r="F407" t="str">
        <f>VLOOKUP(E407,$L$1:$M$25,2,FALSE)</f>
        <v>ship</v>
      </c>
      <c r="G407">
        <f>LOG(C407)</f>
        <v>0.47712125471966244</v>
      </c>
      <c r="H407">
        <f>G407/(B407-1)</f>
        <v>-0.47712125471966244</v>
      </c>
    </row>
    <row r="408" spans="1:8">
      <c r="A408" t="s">
        <v>3199</v>
      </c>
      <c r="B408">
        <v>0</v>
      </c>
      <c r="C408">
        <v>3</v>
      </c>
      <c r="D408">
        <v>3</v>
      </c>
      <c r="E408">
        <v>3</v>
      </c>
      <c r="F408" t="str">
        <f>VLOOKUP(E408,$L$1:$M$25,2,FALSE)</f>
        <v>cocoa</v>
      </c>
      <c r="G408">
        <f>LOG(C408)</f>
        <v>0.47712125471966244</v>
      </c>
      <c r="H408">
        <f>G408/(B408-1)</f>
        <v>-0.47712125471966244</v>
      </c>
    </row>
    <row r="409" spans="1:8">
      <c r="A409" t="s">
        <v>3257</v>
      </c>
      <c r="B409">
        <v>0</v>
      </c>
      <c r="C409">
        <v>3</v>
      </c>
      <c r="D409">
        <v>4</v>
      </c>
      <c r="E409">
        <v>4</v>
      </c>
      <c r="F409" t="str">
        <f>VLOOKUP(E409,$L$1:$M$25,2,FALSE)</f>
        <v>coffee</v>
      </c>
      <c r="G409">
        <f>LOG(C409)</f>
        <v>0.47712125471966244</v>
      </c>
      <c r="H409">
        <f>G409/(B409-1)</f>
        <v>-0.47712125471966244</v>
      </c>
    </row>
    <row r="410" spans="1:8">
      <c r="A410" t="s">
        <v>3277</v>
      </c>
      <c r="B410">
        <v>0</v>
      </c>
      <c r="C410">
        <v>3</v>
      </c>
      <c r="D410">
        <v>11</v>
      </c>
      <c r="E410">
        <v>11</v>
      </c>
      <c r="F410" t="str">
        <f>VLOOKUP(E410,$L$1:$M$25,2,FALSE)</f>
        <v>gold</v>
      </c>
      <c r="G410">
        <f>LOG(C410)</f>
        <v>0.47712125471966244</v>
      </c>
      <c r="H410">
        <f>G410/(B410-1)</f>
        <v>-0.47712125471966244</v>
      </c>
    </row>
    <row r="411" spans="1:8">
      <c r="A411" t="s">
        <v>3288</v>
      </c>
      <c r="B411">
        <v>0</v>
      </c>
      <c r="C411">
        <v>3</v>
      </c>
      <c r="D411">
        <v>1</v>
      </c>
      <c r="E411">
        <v>1</v>
      </c>
      <c r="F411" t="str">
        <f>VLOOKUP(E411,$L$1:$M$25,2,FALSE)</f>
        <v>acq</v>
      </c>
      <c r="G411">
        <f>LOG(C411)</f>
        <v>0.47712125471966244</v>
      </c>
      <c r="H411">
        <f>G411/(B411-1)</f>
        <v>-0.47712125471966244</v>
      </c>
    </row>
    <row r="412" spans="1:8">
      <c r="A412" t="s">
        <v>3301</v>
      </c>
      <c r="B412">
        <v>0</v>
      </c>
      <c r="C412">
        <v>3</v>
      </c>
      <c r="D412">
        <v>1</v>
      </c>
      <c r="E412">
        <v>1</v>
      </c>
      <c r="F412" t="str">
        <f>VLOOKUP(E412,$L$1:$M$25,2,FALSE)</f>
        <v>acq</v>
      </c>
      <c r="G412">
        <f>LOG(C412)</f>
        <v>0.47712125471966244</v>
      </c>
      <c r="H412">
        <f>G412/(B412-1)</f>
        <v>-0.47712125471966244</v>
      </c>
    </row>
    <row r="413" spans="1:8">
      <c r="A413" t="s">
        <v>3322</v>
      </c>
      <c r="B413">
        <v>0</v>
      </c>
      <c r="C413">
        <v>3</v>
      </c>
      <c r="D413">
        <v>7</v>
      </c>
      <c r="E413">
        <v>7</v>
      </c>
      <c r="F413" t="str">
        <f>VLOOKUP(E413,$L$1:$M$25,2,FALSE)</f>
        <v>crude</v>
      </c>
      <c r="G413">
        <f>LOG(C413)</f>
        <v>0.47712125471966244</v>
      </c>
      <c r="H413">
        <f>G413/(B413-1)</f>
        <v>-0.47712125471966244</v>
      </c>
    </row>
    <row r="414" spans="1:8">
      <c r="A414" t="s">
        <v>3453</v>
      </c>
      <c r="B414">
        <v>0</v>
      </c>
      <c r="C414">
        <v>3</v>
      </c>
      <c r="D414">
        <v>23</v>
      </c>
      <c r="E414">
        <v>23</v>
      </c>
      <c r="F414" t="str">
        <f>VLOOKUP(E414,$L$1:$M$25,2,FALSE)</f>
        <v>trade</v>
      </c>
      <c r="G414">
        <f>LOG(C414)</f>
        <v>0.47712125471966244</v>
      </c>
      <c r="H414">
        <f>G414/(B414-1)</f>
        <v>-0.47712125471966244</v>
      </c>
    </row>
    <row r="415" spans="1:8">
      <c r="A415" t="s">
        <v>3485</v>
      </c>
      <c r="B415">
        <v>0</v>
      </c>
      <c r="C415">
        <v>3</v>
      </c>
      <c r="D415">
        <v>1</v>
      </c>
      <c r="E415">
        <v>1</v>
      </c>
      <c r="F415" t="str">
        <f>VLOOKUP(E415,$L$1:$M$25,2,FALSE)</f>
        <v>acq</v>
      </c>
      <c r="G415">
        <f>LOG(C415)</f>
        <v>0.47712125471966244</v>
      </c>
      <c r="H415">
        <f>G415/(B415-1)</f>
        <v>-0.47712125471966244</v>
      </c>
    </row>
    <row r="416" spans="1:8">
      <c r="A416" t="s">
        <v>3493</v>
      </c>
      <c r="B416">
        <v>0</v>
      </c>
      <c r="C416">
        <v>3</v>
      </c>
      <c r="D416">
        <v>15</v>
      </c>
      <c r="E416">
        <v>15</v>
      </c>
      <c r="F416" t="str">
        <f>VLOOKUP(E416,$L$1:$M$25,2,FALSE)</f>
        <v>money-fx</v>
      </c>
      <c r="G416">
        <f>LOG(C416)</f>
        <v>0.47712125471966244</v>
      </c>
      <c r="H416">
        <f>G416/(B416-1)</f>
        <v>-0.47712125471966244</v>
      </c>
    </row>
    <row r="417" spans="1:8">
      <c r="A417" t="s">
        <v>3860</v>
      </c>
      <c r="B417">
        <v>0</v>
      </c>
      <c r="C417">
        <v>3</v>
      </c>
      <c r="D417">
        <v>4</v>
      </c>
      <c r="E417">
        <v>4</v>
      </c>
      <c r="F417" t="str">
        <f>VLOOKUP(E417,$L$1:$M$25,2,FALSE)</f>
        <v>coffee</v>
      </c>
      <c r="G417">
        <f>LOG(C417)</f>
        <v>0.47712125471966244</v>
      </c>
      <c r="H417">
        <f>G417/(B417-1)</f>
        <v>-0.47712125471966244</v>
      </c>
    </row>
    <row r="418" spans="1:8">
      <c r="A418" t="s">
        <v>3875</v>
      </c>
      <c r="B418">
        <v>0</v>
      </c>
      <c r="C418">
        <v>3</v>
      </c>
      <c r="D418">
        <v>7</v>
      </c>
      <c r="E418">
        <v>7</v>
      </c>
      <c r="F418" t="str">
        <f>VLOOKUP(E418,$L$1:$M$25,2,FALSE)</f>
        <v>crude</v>
      </c>
      <c r="G418">
        <f>LOG(C418)</f>
        <v>0.47712125471966244</v>
      </c>
      <c r="H418">
        <f>G418/(B418-1)</f>
        <v>-0.47712125471966244</v>
      </c>
    </row>
    <row r="419" spans="1:8">
      <c r="A419" t="s">
        <v>3935</v>
      </c>
      <c r="B419">
        <v>0</v>
      </c>
      <c r="C419">
        <v>3</v>
      </c>
      <c r="D419">
        <v>13</v>
      </c>
      <c r="E419">
        <v>13</v>
      </c>
      <c r="F419" t="str">
        <f>VLOOKUP(E419,$L$1:$M$25,2,FALSE)</f>
        <v>interest</v>
      </c>
      <c r="G419">
        <f>LOG(C419)</f>
        <v>0.47712125471966244</v>
      </c>
      <c r="H419">
        <f>G419/(B419-1)</f>
        <v>-0.47712125471966244</v>
      </c>
    </row>
    <row r="420" spans="1:8">
      <c r="A420" t="s">
        <v>3941</v>
      </c>
      <c r="B420">
        <v>0</v>
      </c>
      <c r="C420">
        <v>3</v>
      </c>
      <c r="D420">
        <v>4</v>
      </c>
      <c r="E420">
        <v>4</v>
      </c>
      <c r="F420" t="str">
        <f>VLOOKUP(E420,$L$1:$M$25,2,FALSE)</f>
        <v>coffee</v>
      </c>
      <c r="G420">
        <f>LOG(C420)</f>
        <v>0.47712125471966244</v>
      </c>
      <c r="H420">
        <f>G420/(B420-1)</f>
        <v>-0.47712125471966244</v>
      </c>
    </row>
    <row r="421" spans="1:8">
      <c r="A421" t="s">
        <v>3945</v>
      </c>
      <c r="B421">
        <v>0</v>
      </c>
      <c r="C421">
        <v>3</v>
      </c>
      <c r="D421">
        <v>14</v>
      </c>
      <c r="E421">
        <v>14</v>
      </c>
      <c r="F421" t="str">
        <f>VLOOKUP(E421,$L$1:$M$25,2,FALSE)</f>
        <v>livestock</v>
      </c>
      <c r="G421">
        <f>LOG(C421)</f>
        <v>0.47712125471966244</v>
      </c>
      <c r="H421">
        <f>G421/(B421-1)</f>
        <v>-0.47712125471966244</v>
      </c>
    </row>
    <row r="422" spans="1:8">
      <c r="A422" t="s">
        <v>3962</v>
      </c>
      <c r="B422">
        <v>0</v>
      </c>
      <c r="C422">
        <v>3</v>
      </c>
      <c r="D422">
        <v>22</v>
      </c>
      <c r="E422">
        <v>22</v>
      </c>
      <c r="F422" t="str">
        <f>VLOOKUP(E422,$L$1:$M$25,2,FALSE)</f>
        <v>sugar</v>
      </c>
      <c r="G422">
        <f>LOG(C422)</f>
        <v>0.47712125471966244</v>
      </c>
      <c r="H422">
        <f>G422/(B422-1)</f>
        <v>-0.47712125471966244</v>
      </c>
    </row>
    <row r="423" spans="1:8">
      <c r="A423" t="s">
        <v>3981</v>
      </c>
      <c r="B423">
        <v>0</v>
      </c>
      <c r="C423">
        <v>3</v>
      </c>
      <c r="D423">
        <v>12</v>
      </c>
      <c r="E423">
        <v>12</v>
      </c>
      <c r="F423" t="str">
        <f>VLOOKUP(E423,$L$1:$M$25,2,FALSE)</f>
        <v>grain</v>
      </c>
      <c r="G423">
        <f>LOG(C423)</f>
        <v>0.47712125471966244</v>
      </c>
      <c r="H423">
        <f>G423/(B423-1)</f>
        <v>-0.47712125471966244</v>
      </c>
    </row>
    <row r="424" spans="1:8">
      <c r="A424" t="s">
        <v>3993</v>
      </c>
      <c r="B424">
        <v>0</v>
      </c>
      <c r="C424">
        <v>3</v>
      </c>
      <c r="D424">
        <v>20</v>
      </c>
      <c r="E424">
        <v>20</v>
      </c>
      <c r="F424" t="str">
        <f>VLOOKUP(E424,$L$1:$M$25,2,FALSE)</f>
        <v>ship</v>
      </c>
      <c r="G424">
        <f>LOG(C424)</f>
        <v>0.47712125471966244</v>
      </c>
      <c r="H424">
        <f>G424/(B424-1)</f>
        <v>-0.47712125471966244</v>
      </c>
    </row>
    <row r="425" spans="1:8">
      <c r="A425" t="s">
        <v>4006</v>
      </c>
      <c r="B425">
        <v>0</v>
      </c>
      <c r="C425">
        <v>3</v>
      </c>
      <c r="D425">
        <v>11</v>
      </c>
      <c r="E425">
        <v>11</v>
      </c>
      <c r="F425" t="str">
        <f>VLOOKUP(E425,$L$1:$M$25,2,FALSE)</f>
        <v>gold</v>
      </c>
      <c r="G425">
        <f>LOG(C425)</f>
        <v>0.47712125471966244</v>
      </c>
      <c r="H425">
        <f>G425/(B425-1)</f>
        <v>-0.47712125471966244</v>
      </c>
    </row>
    <row r="426" spans="1:8">
      <c r="A426" t="s">
        <v>4127</v>
      </c>
      <c r="B426">
        <v>0</v>
      </c>
      <c r="C426">
        <v>3</v>
      </c>
      <c r="D426">
        <v>1</v>
      </c>
      <c r="E426">
        <v>1</v>
      </c>
      <c r="F426" t="str">
        <f>VLOOKUP(E426,$L$1:$M$25,2,FALSE)</f>
        <v>acq</v>
      </c>
      <c r="G426">
        <f>LOG(C426)</f>
        <v>0.47712125471966244</v>
      </c>
      <c r="H426">
        <f>G426/(B426-1)</f>
        <v>-0.47712125471966244</v>
      </c>
    </row>
    <row r="427" spans="1:8">
      <c r="A427" t="s">
        <v>4166</v>
      </c>
      <c r="B427">
        <v>0</v>
      </c>
      <c r="C427">
        <v>3</v>
      </c>
      <c r="D427">
        <v>1</v>
      </c>
      <c r="E427">
        <v>1</v>
      </c>
      <c r="F427" t="str">
        <f>VLOOKUP(E427,$L$1:$M$25,2,FALSE)</f>
        <v>acq</v>
      </c>
      <c r="G427">
        <f>LOG(C427)</f>
        <v>0.47712125471966244</v>
      </c>
      <c r="H427">
        <f>G427/(B427-1)</f>
        <v>-0.47712125471966244</v>
      </c>
    </row>
    <row r="428" spans="1:8">
      <c r="A428" t="s">
        <v>4206</v>
      </c>
      <c r="B428">
        <v>0</v>
      </c>
      <c r="C428">
        <v>3</v>
      </c>
      <c r="D428">
        <v>7</v>
      </c>
      <c r="E428">
        <v>7</v>
      </c>
      <c r="F428" t="str">
        <f>VLOOKUP(E428,$L$1:$M$25,2,FALSE)</f>
        <v>crude</v>
      </c>
      <c r="G428">
        <f>LOG(C428)</f>
        <v>0.47712125471966244</v>
      </c>
      <c r="H428">
        <f>G428/(B428-1)</f>
        <v>-0.47712125471966244</v>
      </c>
    </row>
    <row r="429" spans="1:8">
      <c r="A429" t="s">
        <v>4251</v>
      </c>
      <c r="B429">
        <v>0</v>
      </c>
      <c r="C429">
        <v>3</v>
      </c>
      <c r="D429">
        <v>4</v>
      </c>
      <c r="E429">
        <v>4</v>
      </c>
      <c r="F429" t="str">
        <f>VLOOKUP(E429,$L$1:$M$25,2,FALSE)</f>
        <v>coffee</v>
      </c>
      <c r="G429">
        <f>LOG(C429)</f>
        <v>0.47712125471966244</v>
      </c>
      <c r="H429">
        <f>G429/(B429-1)</f>
        <v>-0.47712125471966244</v>
      </c>
    </row>
    <row r="430" spans="1:8">
      <c r="A430" t="s">
        <v>4385</v>
      </c>
      <c r="B430">
        <v>0</v>
      </c>
      <c r="C430">
        <v>3</v>
      </c>
      <c r="D430">
        <v>7</v>
      </c>
      <c r="E430">
        <v>7</v>
      </c>
      <c r="F430" t="str">
        <f>VLOOKUP(E430,$L$1:$M$25,2,FALSE)</f>
        <v>crude</v>
      </c>
      <c r="G430">
        <f>LOG(C430)</f>
        <v>0.47712125471966244</v>
      </c>
      <c r="H430">
        <f>G430/(B430-1)</f>
        <v>-0.47712125471966244</v>
      </c>
    </row>
    <row r="431" spans="1:8">
      <c r="A431" t="s">
        <v>4441</v>
      </c>
      <c r="B431">
        <v>0</v>
      </c>
      <c r="C431">
        <v>3</v>
      </c>
      <c r="D431">
        <v>4</v>
      </c>
      <c r="E431">
        <v>4</v>
      </c>
      <c r="F431" t="str">
        <f>VLOOKUP(E431,$L$1:$M$25,2,FALSE)</f>
        <v>coffee</v>
      </c>
      <c r="G431">
        <f>LOG(C431)</f>
        <v>0.47712125471966244</v>
      </c>
      <c r="H431">
        <f>G431/(B431-1)</f>
        <v>-0.47712125471966244</v>
      </c>
    </row>
    <row r="432" spans="1:8">
      <c r="A432" t="s">
        <v>4512</v>
      </c>
      <c r="B432">
        <v>0</v>
      </c>
      <c r="C432">
        <v>3</v>
      </c>
      <c r="D432">
        <v>1</v>
      </c>
      <c r="E432">
        <v>1</v>
      </c>
      <c r="F432" t="str">
        <f>VLOOKUP(E432,$L$1:$M$25,2,FALSE)</f>
        <v>acq</v>
      </c>
      <c r="G432">
        <f>LOG(C432)</f>
        <v>0.47712125471966244</v>
      </c>
      <c r="H432">
        <f>G432/(B432-1)</f>
        <v>-0.47712125471966244</v>
      </c>
    </row>
    <row r="433" spans="1:8">
      <c r="A433" t="s">
        <v>4522</v>
      </c>
      <c r="B433">
        <v>0</v>
      </c>
      <c r="C433">
        <v>3</v>
      </c>
      <c r="D433">
        <v>17</v>
      </c>
      <c r="E433">
        <v>17</v>
      </c>
      <c r="F433" t="str">
        <f>VLOOKUP(E433,$L$1:$M$25,2,FALSE)</f>
        <v>nat-gas</v>
      </c>
      <c r="G433">
        <f>LOG(C433)</f>
        <v>0.47712125471966244</v>
      </c>
      <c r="H433">
        <f>G433/(B433-1)</f>
        <v>-0.47712125471966244</v>
      </c>
    </row>
    <row r="434" spans="1:8">
      <c r="A434" t="s">
        <v>4547</v>
      </c>
      <c r="B434">
        <v>0</v>
      </c>
      <c r="C434">
        <v>3</v>
      </c>
      <c r="D434">
        <v>17</v>
      </c>
      <c r="E434">
        <v>17</v>
      </c>
      <c r="F434" t="str">
        <f>VLOOKUP(E434,$L$1:$M$25,2,FALSE)</f>
        <v>nat-gas</v>
      </c>
      <c r="G434">
        <f>LOG(C434)</f>
        <v>0.47712125471966244</v>
      </c>
      <c r="H434">
        <f>G434/(B434-1)</f>
        <v>-0.47712125471966244</v>
      </c>
    </row>
    <row r="435" spans="1:8">
      <c r="A435" t="s">
        <v>4571</v>
      </c>
      <c r="B435">
        <v>0</v>
      </c>
      <c r="C435">
        <v>3</v>
      </c>
      <c r="D435">
        <v>17</v>
      </c>
      <c r="E435">
        <v>17</v>
      </c>
      <c r="F435" t="str">
        <f>VLOOKUP(E435,$L$1:$M$25,2,FALSE)</f>
        <v>nat-gas</v>
      </c>
      <c r="G435">
        <f>LOG(C435)</f>
        <v>0.47712125471966244</v>
      </c>
      <c r="H435">
        <f>G435/(B435-1)</f>
        <v>-0.47712125471966244</v>
      </c>
    </row>
    <row r="436" spans="1:8">
      <c r="A436" t="s">
        <v>4578</v>
      </c>
      <c r="B436">
        <v>0</v>
      </c>
      <c r="C436">
        <v>3</v>
      </c>
      <c r="D436">
        <v>20</v>
      </c>
      <c r="E436">
        <v>20</v>
      </c>
      <c r="F436" t="str">
        <f>VLOOKUP(E436,$L$1:$M$25,2,FALSE)</f>
        <v>ship</v>
      </c>
      <c r="G436">
        <f>LOG(C436)</f>
        <v>0.47712125471966244</v>
      </c>
      <c r="H436">
        <f>G436/(B436-1)</f>
        <v>-0.47712125471966244</v>
      </c>
    </row>
    <row r="437" spans="1:8">
      <c r="A437" t="s">
        <v>4594</v>
      </c>
      <c r="B437">
        <v>0</v>
      </c>
      <c r="C437">
        <v>3</v>
      </c>
      <c r="D437">
        <v>11</v>
      </c>
      <c r="E437">
        <v>11</v>
      </c>
      <c r="F437" t="str">
        <f>VLOOKUP(E437,$L$1:$M$25,2,FALSE)</f>
        <v>gold</v>
      </c>
      <c r="G437">
        <f>LOG(C437)</f>
        <v>0.47712125471966244</v>
      </c>
      <c r="H437">
        <f>G437/(B437-1)</f>
        <v>-0.47712125471966244</v>
      </c>
    </row>
    <row r="438" spans="1:8">
      <c r="A438" t="s">
        <v>4635</v>
      </c>
      <c r="B438">
        <v>0</v>
      </c>
      <c r="C438">
        <v>3</v>
      </c>
      <c r="D438">
        <v>1</v>
      </c>
      <c r="E438">
        <v>1</v>
      </c>
      <c r="F438" t="str">
        <f>VLOOKUP(E438,$L$1:$M$25,2,FALSE)</f>
        <v>acq</v>
      </c>
      <c r="G438">
        <f>LOG(C438)</f>
        <v>0.47712125471966244</v>
      </c>
      <c r="H438">
        <f>G438/(B438-1)</f>
        <v>-0.47712125471966244</v>
      </c>
    </row>
    <row r="439" spans="1:8">
      <c r="A439" t="s">
        <v>4650</v>
      </c>
      <c r="B439">
        <v>0</v>
      </c>
      <c r="C439">
        <v>3</v>
      </c>
      <c r="D439">
        <v>16</v>
      </c>
      <c r="E439">
        <v>16</v>
      </c>
      <c r="F439" t="str">
        <f>VLOOKUP(E439,$L$1:$M$25,2,FALSE)</f>
        <v>money-supply</v>
      </c>
      <c r="G439">
        <f>LOG(C439)</f>
        <v>0.47712125471966244</v>
      </c>
      <c r="H439">
        <f>G439/(B439-1)</f>
        <v>-0.47712125471966244</v>
      </c>
    </row>
    <row r="440" spans="1:8">
      <c r="A440" t="s">
        <v>4676</v>
      </c>
      <c r="B440">
        <v>0</v>
      </c>
      <c r="C440">
        <v>3</v>
      </c>
      <c r="D440">
        <v>11</v>
      </c>
      <c r="E440">
        <v>11</v>
      </c>
      <c r="F440" t="str">
        <f>VLOOKUP(E440,$L$1:$M$25,2,FALSE)</f>
        <v>gold</v>
      </c>
      <c r="G440">
        <f>LOG(C440)</f>
        <v>0.47712125471966244</v>
      </c>
      <c r="H440">
        <f>G440/(B440-1)</f>
        <v>-0.47712125471966244</v>
      </c>
    </row>
    <row r="441" spans="1:8">
      <c r="A441" t="s">
        <v>4687</v>
      </c>
      <c r="B441">
        <v>0</v>
      </c>
      <c r="C441">
        <v>3</v>
      </c>
      <c r="D441">
        <v>17</v>
      </c>
      <c r="E441">
        <v>17</v>
      </c>
      <c r="F441" t="str">
        <f>VLOOKUP(E441,$L$1:$M$25,2,FALSE)</f>
        <v>nat-gas</v>
      </c>
      <c r="G441">
        <f>LOG(C441)</f>
        <v>0.47712125471966244</v>
      </c>
      <c r="H441">
        <f>G441/(B441-1)</f>
        <v>-0.47712125471966244</v>
      </c>
    </row>
    <row r="442" spans="1:8">
      <c r="A442" t="s">
        <v>4709</v>
      </c>
      <c r="B442">
        <v>0</v>
      </c>
      <c r="C442">
        <v>3</v>
      </c>
      <c r="D442">
        <v>11</v>
      </c>
      <c r="E442">
        <v>11</v>
      </c>
      <c r="F442" t="str">
        <f>VLOOKUP(E442,$L$1:$M$25,2,FALSE)</f>
        <v>gold</v>
      </c>
      <c r="G442">
        <f>LOG(C442)</f>
        <v>0.47712125471966244</v>
      </c>
      <c r="H442">
        <f>G442/(B442-1)</f>
        <v>-0.47712125471966244</v>
      </c>
    </row>
    <row r="443" spans="1:8">
      <c r="A443" t="s">
        <v>4847</v>
      </c>
      <c r="B443">
        <v>0</v>
      </c>
      <c r="C443">
        <v>3</v>
      </c>
      <c r="D443">
        <v>20</v>
      </c>
      <c r="E443">
        <v>20</v>
      </c>
      <c r="F443" t="str">
        <f>VLOOKUP(E443,$L$1:$M$25,2,FALSE)</f>
        <v>ship</v>
      </c>
      <c r="G443">
        <f>LOG(C443)</f>
        <v>0.47712125471966244</v>
      </c>
      <c r="H443">
        <f>G443/(B443-1)</f>
        <v>-0.47712125471966244</v>
      </c>
    </row>
    <row r="444" spans="1:8">
      <c r="A444" t="s">
        <v>4878</v>
      </c>
      <c r="B444">
        <v>0</v>
      </c>
      <c r="C444">
        <v>3</v>
      </c>
      <c r="D444">
        <v>9</v>
      </c>
      <c r="E444">
        <v>9</v>
      </c>
      <c r="F444" t="str">
        <f>VLOOKUP(E444,$L$1:$M$25,2,FALSE)</f>
        <v>earn</v>
      </c>
      <c r="G444">
        <f>LOG(C444)</f>
        <v>0.47712125471966244</v>
      </c>
      <c r="H444">
        <f>G444/(B444-1)</f>
        <v>-0.47712125471966244</v>
      </c>
    </row>
    <row r="445" spans="1:8">
      <c r="A445" t="s">
        <v>4894</v>
      </c>
      <c r="B445">
        <v>0</v>
      </c>
      <c r="C445">
        <v>3</v>
      </c>
      <c r="D445">
        <v>4</v>
      </c>
      <c r="E445">
        <v>4</v>
      </c>
      <c r="F445" t="str">
        <f>VLOOKUP(E445,$L$1:$M$25,2,FALSE)</f>
        <v>coffee</v>
      </c>
      <c r="G445">
        <f>LOG(C445)</f>
        <v>0.47712125471966244</v>
      </c>
      <c r="H445">
        <f>G445/(B445-1)</f>
        <v>-0.47712125471966244</v>
      </c>
    </row>
    <row r="446" spans="1:8">
      <c r="A446" t="s">
        <v>4972</v>
      </c>
      <c r="B446">
        <v>0</v>
      </c>
      <c r="C446">
        <v>3</v>
      </c>
      <c r="D446">
        <v>24</v>
      </c>
      <c r="E446">
        <v>24</v>
      </c>
      <c r="F446" t="str">
        <f>VLOOKUP(E446,$L$1:$M$25,2,FALSE)</f>
        <v>veg-oil</v>
      </c>
      <c r="G446">
        <f>LOG(C446)</f>
        <v>0.47712125471966244</v>
      </c>
      <c r="H446">
        <f>G446/(B446-1)</f>
        <v>-0.47712125471966244</v>
      </c>
    </row>
    <row r="447" spans="1:8">
      <c r="A447" t="s">
        <v>5098</v>
      </c>
      <c r="B447">
        <v>0</v>
      </c>
      <c r="C447">
        <v>3</v>
      </c>
      <c r="D447">
        <v>13</v>
      </c>
      <c r="E447">
        <v>13</v>
      </c>
      <c r="F447" t="str">
        <f>VLOOKUP(E447,$L$1:$M$25,2,FALSE)</f>
        <v>interest</v>
      </c>
      <c r="G447">
        <f>LOG(C447)</f>
        <v>0.47712125471966244</v>
      </c>
      <c r="H447">
        <f>G447/(B447-1)</f>
        <v>-0.47712125471966244</v>
      </c>
    </row>
    <row r="448" spans="1:8">
      <c r="A448" t="s">
        <v>5099</v>
      </c>
      <c r="B448">
        <v>0</v>
      </c>
      <c r="C448">
        <v>3</v>
      </c>
      <c r="D448">
        <v>17</v>
      </c>
      <c r="E448">
        <v>17</v>
      </c>
      <c r="F448" t="str">
        <f>VLOOKUP(E448,$L$1:$M$25,2,FALSE)</f>
        <v>nat-gas</v>
      </c>
      <c r="G448">
        <f>LOG(C448)</f>
        <v>0.47712125471966244</v>
      </c>
      <c r="H448">
        <f>G448/(B448-1)</f>
        <v>-0.47712125471966244</v>
      </c>
    </row>
    <row r="449" spans="1:8">
      <c r="A449" t="s">
        <v>5108</v>
      </c>
      <c r="B449">
        <v>0</v>
      </c>
      <c r="C449">
        <v>3</v>
      </c>
      <c r="D449">
        <v>23</v>
      </c>
      <c r="E449">
        <v>23</v>
      </c>
      <c r="F449" t="str">
        <f>VLOOKUP(E449,$L$1:$M$25,2,FALSE)</f>
        <v>trade</v>
      </c>
      <c r="G449">
        <f>LOG(C449)</f>
        <v>0.47712125471966244</v>
      </c>
      <c r="H449">
        <f>G449/(B449-1)</f>
        <v>-0.47712125471966244</v>
      </c>
    </row>
    <row r="450" spans="1:8">
      <c r="A450" t="s">
        <v>5185</v>
      </c>
      <c r="B450">
        <v>0</v>
      </c>
      <c r="C450">
        <v>3</v>
      </c>
      <c r="D450">
        <v>23</v>
      </c>
      <c r="E450">
        <v>23</v>
      </c>
      <c r="F450" t="str">
        <f>VLOOKUP(E450,$L$1:$M$25,2,FALSE)</f>
        <v>trade</v>
      </c>
      <c r="G450">
        <f>LOG(C450)</f>
        <v>0.47712125471966244</v>
      </c>
      <c r="H450">
        <f>G450/(B450-1)</f>
        <v>-0.47712125471966244</v>
      </c>
    </row>
    <row r="451" spans="1:8">
      <c r="A451" t="s">
        <v>5208</v>
      </c>
      <c r="B451">
        <v>0</v>
      </c>
      <c r="C451">
        <v>3</v>
      </c>
      <c r="D451">
        <v>7</v>
      </c>
      <c r="E451">
        <v>7</v>
      </c>
      <c r="F451" t="str">
        <f>VLOOKUP(E451,$L$1:$M$25,2,FALSE)</f>
        <v>crude</v>
      </c>
      <c r="G451">
        <f>LOG(C451)</f>
        <v>0.47712125471966244</v>
      </c>
      <c r="H451">
        <f>G451/(B451-1)</f>
        <v>-0.47712125471966244</v>
      </c>
    </row>
    <row r="452" spans="1:8">
      <c r="A452" t="s">
        <v>5222</v>
      </c>
      <c r="B452">
        <v>0</v>
      </c>
      <c r="C452">
        <v>3</v>
      </c>
      <c r="D452">
        <v>11</v>
      </c>
      <c r="E452">
        <v>11</v>
      </c>
      <c r="F452" t="str">
        <f>VLOOKUP(E452,$L$1:$M$25,2,FALSE)</f>
        <v>gold</v>
      </c>
      <c r="G452">
        <f>LOG(C452)</f>
        <v>0.47712125471966244</v>
      </c>
      <c r="H452">
        <f>G452/(B452-1)</f>
        <v>-0.47712125471966244</v>
      </c>
    </row>
    <row r="453" spans="1:8">
      <c r="A453" t="s">
        <v>5248</v>
      </c>
      <c r="B453">
        <v>0</v>
      </c>
      <c r="C453">
        <v>3</v>
      </c>
      <c r="D453">
        <v>14</v>
      </c>
      <c r="E453">
        <v>14</v>
      </c>
      <c r="F453" t="str">
        <f>VLOOKUP(E453,$L$1:$M$25,2,FALSE)</f>
        <v>livestock</v>
      </c>
      <c r="G453">
        <f>LOG(C453)</f>
        <v>0.47712125471966244</v>
      </c>
      <c r="H453">
        <f>G453/(B453-1)</f>
        <v>-0.47712125471966244</v>
      </c>
    </row>
    <row r="454" spans="1:8">
      <c r="A454" t="s">
        <v>5251</v>
      </c>
      <c r="B454">
        <v>0</v>
      </c>
      <c r="C454">
        <v>3</v>
      </c>
      <c r="D454">
        <v>22</v>
      </c>
      <c r="E454">
        <v>22</v>
      </c>
      <c r="F454" t="str">
        <f>VLOOKUP(E454,$L$1:$M$25,2,FALSE)</f>
        <v>sugar</v>
      </c>
      <c r="G454">
        <f>LOG(C454)</f>
        <v>0.47712125471966244</v>
      </c>
      <c r="H454">
        <f>G454/(B454-1)</f>
        <v>-0.47712125471966244</v>
      </c>
    </row>
    <row r="455" spans="1:8">
      <c r="A455" t="s">
        <v>5360</v>
      </c>
      <c r="B455">
        <v>0</v>
      </c>
      <c r="C455">
        <v>3</v>
      </c>
      <c r="D455">
        <v>11</v>
      </c>
      <c r="E455">
        <v>11</v>
      </c>
      <c r="F455" t="str">
        <f>VLOOKUP(E455,$L$1:$M$25,2,FALSE)</f>
        <v>gold</v>
      </c>
      <c r="G455">
        <f>LOG(C455)</f>
        <v>0.47712125471966244</v>
      </c>
      <c r="H455">
        <f>G455/(B455-1)</f>
        <v>-0.47712125471966244</v>
      </c>
    </row>
    <row r="456" spans="1:8">
      <c r="A456" t="s">
        <v>5435</v>
      </c>
      <c r="B456">
        <v>0</v>
      </c>
      <c r="C456">
        <v>3</v>
      </c>
      <c r="D456">
        <v>3</v>
      </c>
      <c r="E456">
        <v>3</v>
      </c>
      <c r="F456" t="str">
        <f>VLOOKUP(E456,$L$1:$M$25,2,FALSE)</f>
        <v>cocoa</v>
      </c>
      <c r="G456">
        <f>LOG(C456)</f>
        <v>0.47712125471966244</v>
      </c>
      <c r="H456">
        <f>G456/(B456-1)</f>
        <v>-0.47712125471966244</v>
      </c>
    </row>
    <row r="457" spans="1:8">
      <c r="A457" t="s">
        <v>5466</v>
      </c>
      <c r="B457">
        <v>0</v>
      </c>
      <c r="C457">
        <v>3</v>
      </c>
      <c r="D457">
        <v>6</v>
      </c>
      <c r="E457">
        <v>6</v>
      </c>
      <c r="F457" t="str">
        <f>VLOOKUP(E457,$L$1:$M$25,2,FALSE)</f>
        <v>cpi</v>
      </c>
      <c r="G457">
        <f>LOG(C457)</f>
        <v>0.47712125471966244</v>
      </c>
      <c r="H457">
        <f>G457/(B457-1)</f>
        <v>-0.47712125471966244</v>
      </c>
    </row>
    <row r="458" spans="1:8">
      <c r="A458" t="s">
        <v>5471</v>
      </c>
      <c r="B458">
        <v>0</v>
      </c>
      <c r="C458">
        <v>3</v>
      </c>
      <c r="D458">
        <v>15</v>
      </c>
      <c r="E458">
        <v>15</v>
      </c>
      <c r="F458" t="str">
        <f>VLOOKUP(E458,$L$1:$M$25,2,FALSE)</f>
        <v>money-fx</v>
      </c>
      <c r="G458">
        <f>LOG(C458)</f>
        <v>0.47712125471966244</v>
      </c>
      <c r="H458">
        <f>G458/(B458-1)</f>
        <v>-0.47712125471966244</v>
      </c>
    </row>
    <row r="459" spans="1:8">
      <c r="A459" t="s">
        <v>5503</v>
      </c>
      <c r="B459">
        <v>0</v>
      </c>
      <c r="C459">
        <v>3</v>
      </c>
      <c r="D459">
        <v>1</v>
      </c>
      <c r="E459">
        <v>1</v>
      </c>
      <c r="F459" t="str">
        <f>VLOOKUP(E459,$L$1:$M$25,2,FALSE)</f>
        <v>acq</v>
      </c>
      <c r="G459">
        <f>LOG(C459)</f>
        <v>0.47712125471966244</v>
      </c>
      <c r="H459">
        <f>G459/(B459-1)</f>
        <v>-0.47712125471966244</v>
      </c>
    </row>
    <row r="460" spans="1:8">
      <c r="A460" t="s">
        <v>5531</v>
      </c>
      <c r="B460">
        <v>0</v>
      </c>
      <c r="C460">
        <v>3</v>
      </c>
      <c r="D460">
        <v>20</v>
      </c>
      <c r="E460">
        <v>20</v>
      </c>
      <c r="F460" t="str">
        <f>VLOOKUP(E460,$L$1:$M$25,2,FALSE)</f>
        <v>ship</v>
      </c>
      <c r="G460">
        <f>LOG(C460)</f>
        <v>0.47712125471966244</v>
      </c>
      <c r="H460">
        <f>G460/(B460-1)</f>
        <v>-0.47712125471966244</v>
      </c>
    </row>
    <row r="461" spans="1:8">
      <c r="A461" t="s">
        <v>5557</v>
      </c>
      <c r="B461">
        <v>0</v>
      </c>
      <c r="C461">
        <v>3</v>
      </c>
      <c r="D461">
        <v>20</v>
      </c>
      <c r="E461">
        <v>20</v>
      </c>
      <c r="F461" t="str">
        <f>VLOOKUP(E461,$L$1:$M$25,2,FALSE)</f>
        <v>ship</v>
      </c>
      <c r="G461">
        <f>LOG(C461)</f>
        <v>0.47712125471966244</v>
      </c>
      <c r="H461">
        <f>G461/(B461-1)</f>
        <v>-0.47712125471966244</v>
      </c>
    </row>
    <row r="462" spans="1:8">
      <c r="A462" t="s">
        <v>5723</v>
      </c>
      <c r="B462">
        <v>0</v>
      </c>
      <c r="C462">
        <v>3</v>
      </c>
      <c r="D462">
        <v>23</v>
      </c>
      <c r="E462">
        <v>23</v>
      </c>
      <c r="F462" t="str">
        <f>VLOOKUP(E462,$L$1:$M$25,2,FALSE)</f>
        <v>trade</v>
      </c>
      <c r="G462">
        <f>LOG(C462)</f>
        <v>0.47712125471966244</v>
      </c>
      <c r="H462">
        <f>G462/(B462-1)</f>
        <v>-0.47712125471966244</v>
      </c>
    </row>
    <row r="463" spans="1:8">
      <c r="A463" t="s">
        <v>5728</v>
      </c>
      <c r="B463">
        <v>0</v>
      </c>
      <c r="C463">
        <v>3</v>
      </c>
      <c r="D463">
        <v>19</v>
      </c>
      <c r="E463">
        <v>19</v>
      </c>
      <c r="F463" t="str">
        <f>VLOOKUP(E463,$L$1:$M$25,2,FALSE)</f>
        <v>reserves</v>
      </c>
      <c r="G463">
        <f>LOG(C463)</f>
        <v>0.47712125471966244</v>
      </c>
      <c r="H463">
        <f>G463/(B463-1)</f>
        <v>-0.47712125471966244</v>
      </c>
    </row>
    <row r="464" spans="1:8">
      <c r="A464" t="s">
        <v>5739</v>
      </c>
      <c r="B464">
        <v>0</v>
      </c>
      <c r="C464">
        <v>3</v>
      </c>
      <c r="D464">
        <v>1</v>
      </c>
      <c r="E464">
        <v>1</v>
      </c>
      <c r="F464" t="str">
        <f>VLOOKUP(E464,$L$1:$M$25,2,FALSE)</f>
        <v>acq</v>
      </c>
      <c r="G464">
        <f>LOG(C464)</f>
        <v>0.47712125471966244</v>
      </c>
      <c r="H464">
        <f>G464/(B464-1)</f>
        <v>-0.47712125471966244</v>
      </c>
    </row>
    <row r="465" spans="1:8">
      <c r="A465" t="s">
        <v>5855</v>
      </c>
      <c r="B465">
        <v>0</v>
      </c>
      <c r="C465">
        <v>3</v>
      </c>
      <c r="D465">
        <v>1</v>
      </c>
      <c r="E465">
        <v>1</v>
      </c>
      <c r="F465" t="str">
        <f>VLOOKUP(E465,$L$1:$M$25,2,FALSE)</f>
        <v>acq</v>
      </c>
      <c r="G465">
        <f>LOG(C465)</f>
        <v>0.47712125471966244</v>
      </c>
      <c r="H465">
        <f>G465/(B465-1)</f>
        <v>-0.47712125471966244</v>
      </c>
    </row>
    <row r="466" spans="1:8">
      <c r="A466" t="s">
        <v>5908</v>
      </c>
      <c r="B466">
        <v>0</v>
      </c>
      <c r="C466">
        <v>3</v>
      </c>
      <c r="D466">
        <v>17</v>
      </c>
      <c r="E466">
        <v>17</v>
      </c>
      <c r="F466" t="str">
        <f>VLOOKUP(E466,$L$1:$M$25,2,FALSE)</f>
        <v>nat-gas</v>
      </c>
      <c r="G466">
        <f>LOG(C466)</f>
        <v>0.47712125471966244</v>
      </c>
      <c r="H466">
        <f>G466/(B466-1)</f>
        <v>-0.47712125471966244</v>
      </c>
    </row>
    <row r="467" spans="1:8">
      <c r="A467" t="s">
        <v>5939</v>
      </c>
      <c r="B467">
        <v>0</v>
      </c>
      <c r="C467">
        <v>3</v>
      </c>
      <c r="D467">
        <v>23</v>
      </c>
      <c r="E467">
        <v>23</v>
      </c>
      <c r="F467" t="str">
        <f>VLOOKUP(E467,$L$1:$M$25,2,FALSE)</f>
        <v>trade</v>
      </c>
      <c r="G467">
        <f>LOG(C467)</f>
        <v>0.47712125471966244</v>
      </c>
      <c r="H467">
        <f>G467/(B467-1)</f>
        <v>-0.47712125471966244</v>
      </c>
    </row>
    <row r="468" spans="1:8">
      <c r="A468" t="s">
        <v>6170</v>
      </c>
      <c r="B468">
        <v>0</v>
      </c>
      <c r="C468">
        <v>3</v>
      </c>
      <c r="D468">
        <v>4</v>
      </c>
      <c r="E468">
        <v>4</v>
      </c>
      <c r="F468" t="str">
        <f>VLOOKUP(E468,$L$1:$M$25,2,FALSE)</f>
        <v>coffee</v>
      </c>
      <c r="G468">
        <f>LOG(C468)</f>
        <v>0.47712125471966244</v>
      </c>
      <c r="H468">
        <f>G468/(B468-1)</f>
        <v>-0.47712125471966244</v>
      </c>
    </row>
    <row r="469" spans="1:8">
      <c r="A469" t="s">
        <v>6174</v>
      </c>
      <c r="B469">
        <v>0</v>
      </c>
      <c r="C469">
        <v>3</v>
      </c>
      <c r="D469">
        <v>11</v>
      </c>
      <c r="E469">
        <v>11</v>
      </c>
      <c r="F469" t="str">
        <f>VLOOKUP(E469,$L$1:$M$25,2,FALSE)</f>
        <v>gold</v>
      </c>
      <c r="G469">
        <f>LOG(C469)</f>
        <v>0.47712125471966244</v>
      </c>
      <c r="H469">
        <f>G469/(B469-1)</f>
        <v>-0.47712125471966244</v>
      </c>
    </row>
    <row r="470" spans="1:8">
      <c r="A470" t="e">
        <f>-kg</f>
        <v>#NAME?</v>
      </c>
      <c r="B470">
        <v>0</v>
      </c>
      <c r="C470">
        <v>3</v>
      </c>
      <c r="D470">
        <v>4</v>
      </c>
      <c r="E470">
        <v>4</v>
      </c>
      <c r="F470" t="str">
        <f>VLOOKUP(E470,$L$1:$M$25,2,FALSE)</f>
        <v>coffee</v>
      </c>
      <c r="G470">
        <f>LOG(C470)</f>
        <v>0.47712125471966244</v>
      </c>
      <c r="H470">
        <f>G470/(B470-1)</f>
        <v>-0.47712125471966244</v>
      </c>
    </row>
    <row r="471" spans="1:8">
      <c r="A471" t="s">
        <v>6272</v>
      </c>
      <c r="B471">
        <v>0</v>
      </c>
      <c r="C471">
        <v>3</v>
      </c>
      <c r="D471">
        <v>4</v>
      </c>
      <c r="E471">
        <v>4</v>
      </c>
      <c r="F471" t="str">
        <f>VLOOKUP(E471,$L$1:$M$25,2,FALSE)</f>
        <v>coffee</v>
      </c>
      <c r="G471">
        <f>LOG(C471)</f>
        <v>0.47712125471966244</v>
      </c>
      <c r="H471">
        <f>G471/(B471-1)</f>
        <v>-0.47712125471966244</v>
      </c>
    </row>
    <row r="472" spans="1:8">
      <c r="A472" t="s">
        <v>6285</v>
      </c>
      <c r="B472">
        <v>0</v>
      </c>
      <c r="C472">
        <v>3</v>
      </c>
      <c r="D472">
        <v>9</v>
      </c>
      <c r="E472">
        <v>9</v>
      </c>
      <c r="F472" t="str">
        <f>VLOOKUP(E472,$L$1:$M$25,2,FALSE)</f>
        <v>earn</v>
      </c>
      <c r="G472">
        <f>LOG(C472)</f>
        <v>0.47712125471966244</v>
      </c>
      <c r="H472">
        <f>G472/(B472-1)</f>
        <v>-0.47712125471966244</v>
      </c>
    </row>
    <row r="473" spans="1:8">
      <c r="A473" t="s">
        <v>6378</v>
      </c>
      <c r="B473">
        <v>0</v>
      </c>
      <c r="C473">
        <v>3</v>
      </c>
      <c r="D473">
        <v>3</v>
      </c>
      <c r="E473">
        <v>3</v>
      </c>
      <c r="F473" t="str">
        <f>VLOOKUP(E473,$L$1:$M$25,2,FALSE)</f>
        <v>cocoa</v>
      </c>
      <c r="G473">
        <f>LOG(C473)</f>
        <v>0.47712125471966244</v>
      </c>
      <c r="H473">
        <f>G473/(B473-1)</f>
        <v>-0.47712125471966244</v>
      </c>
    </row>
    <row r="474" spans="1:8">
      <c r="A474" t="s">
        <v>6379</v>
      </c>
      <c r="B474">
        <v>0</v>
      </c>
      <c r="C474">
        <v>3</v>
      </c>
      <c r="D474">
        <v>20</v>
      </c>
      <c r="E474">
        <v>20</v>
      </c>
      <c r="F474" t="str">
        <f>VLOOKUP(E474,$L$1:$M$25,2,FALSE)</f>
        <v>ship</v>
      </c>
      <c r="G474">
        <f>LOG(C474)</f>
        <v>0.47712125471966244</v>
      </c>
      <c r="H474">
        <f>G474/(B474-1)</f>
        <v>-0.47712125471966244</v>
      </c>
    </row>
    <row r="475" spans="1:8">
      <c r="A475" t="s">
        <v>6428</v>
      </c>
      <c r="B475">
        <v>0</v>
      </c>
      <c r="C475">
        <v>3</v>
      </c>
      <c r="D475">
        <v>1</v>
      </c>
      <c r="E475">
        <v>1</v>
      </c>
      <c r="F475" t="str">
        <f>VLOOKUP(E475,$L$1:$M$25,2,FALSE)</f>
        <v>acq</v>
      </c>
      <c r="G475">
        <f>LOG(C475)</f>
        <v>0.47712125471966244</v>
      </c>
      <c r="H475">
        <f>G475/(B475-1)</f>
        <v>-0.47712125471966244</v>
      </c>
    </row>
    <row r="476" spans="1:8">
      <c r="A476" t="s">
        <v>6462</v>
      </c>
      <c r="B476">
        <v>0</v>
      </c>
      <c r="C476">
        <v>3</v>
      </c>
      <c r="D476">
        <v>20</v>
      </c>
      <c r="E476">
        <v>20</v>
      </c>
      <c r="F476" t="str">
        <f>VLOOKUP(E476,$L$1:$M$25,2,FALSE)</f>
        <v>ship</v>
      </c>
      <c r="G476">
        <f>LOG(C476)</f>
        <v>0.47712125471966244</v>
      </c>
      <c r="H476">
        <f>G476/(B476-1)</f>
        <v>-0.47712125471966244</v>
      </c>
    </row>
    <row r="477" spans="1:8">
      <c r="A477" t="s">
        <v>6567</v>
      </c>
      <c r="B477">
        <v>0</v>
      </c>
      <c r="C477">
        <v>3</v>
      </c>
      <c r="D477">
        <v>22</v>
      </c>
      <c r="E477">
        <v>22</v>
      </c>
      <c r="F477" t="str">
        <f>VLOOKUP(E477,$L$1:$M$25,2,FALSE)</f>
        <v>sugar</v>
      </c>
      <c r="G477">
        <f>LOG(C477)</f>
        <v>0.47712125471966244</v>
      </c>
      <c r="H477">
        <f>G477/(B477-1)</f>
        <v>-0.47712125471966244</v>
      </c>
    </row>
    <row r="478" spans="1:8">
      <c r="A478" t="s">
        <v>6610</v>
      </c>
      <c r="B478">
        <v>0</v>
      </c>
      <c r="C478">
        <v>3</v>
      </c>
      <c r="D478">
        <v>9</v>
      </c>
      <c r="E478">
        <v>9</v>
      </c>
      <c r="F478" t="str">
        <f>VLOOKUP(E478,$L$1:$M$25,2,FALSE)</f>
        <v>earn</v>
      </c>
      <c r="G478">
        <f>LOG(C478)</f>
        <v>0.47712125471966244</v>
      </c>
      <c r="H478">
        <f>G478/(B478-1)</f>
        <v>-0.47712125471966244</v>
      </c>
    </row>
    <row r="479" spans="1:8">
      <c r="A479" t="s">
        <v>6720</v>
      </c>
      <c r="B479">
        <v>0</v>
      </c>
      <c r="C479">
        <v>3</v>
      </c>
      <c r="D479">
        <v>20</v>
      </c>
      <c r="E479">
        <v>20</v>
      </c>
      <c r="F479" t="str">
        <f>VLOOKUP(E479,$L$1:$M$25,2,FALSE)</f>
        <v>ship</v>
      </c>
      <c r="G479">
        <f>LOG(C479)</f>
        <v>0.47712125471966244</v>
      </c>
      <c r="H479">
        <f>G479/(B479-1)</f>
        <v>-0.47712125471966244</v>
      </c>
    </row>
    <row r="480" spans="1:8">
      <c r="A480" t="s">
        <v>6767</v>
      </c>
      <c r="B480">
        <v>0</v>
      </c>
      <c r="C480">
        <v>3</v>
      </c>
      <c r="D480">
        <v>11</v>
      </c>
      <c r="E480">
        <v>11</v>
      </c>
      <c r="F480" t="str">
        <f>VLOOKUP(E480,$L$1:$M$25,2,FALSE)</f>
        <v>gold</v>
      </c>
      <c r="G480">
        <f>LOG(C480)</f>
        <v>0.47712125471966244</v>
      </c>
      <c r="H480">
        <f>G480/(B480-1)</f>
        <v>-0.47712125471966244</v>
      </c>
    </row>
    <row r="481" spans="1:8">
      <c r="A481" t="s">
        <v>6849</v>
      </c>
      <c r="B481">
        <v>0</v>
      </c>
      <c r="C481">
        <v>3</v>
      </c>
      <c r="D481">
        <v>10</v>
      </c>
      <c r="E481">
        <v>10</v>
      </c>
      <c r="F481" t="str">
        <f>VLOOKUP(E481,$L$1:$M$25,2,FALSE)</f>
        <v>gnp</v>
      </c>
      <c r="G481">
        <f>LOG(C481)</f>
        <v>0.47712125471966244</v>
      </c>
      <c r="H481">
        <f>G481/(B481-1)</f>
        <v>-0.47712125471966244</v>
      </c>
    </row>
    <row r="482" spans="1:8">
      <c r="A482" t="s">
        <v>6869</v>
      </c>
      <c r="B482">
        <v>0</v>
      </c>
      <c r="C482">
        <v>3</v>
      </c>
      <c r="D482">
        <v>7</v>
      </c>
      <c r="E482">
        <v>7</v>
      </c>
      <c r="F482" t="str">
        <f>VLOOKUP(E482,$L$1:$M$25,2,FALSE)</f>
        <v>crude</v>
      </c>
      <c r="G482">
        <f>LOG(C482)</f>
        <v>0.47712125471966244</v>
      </c>
      <c r="H482">
        <f>G482/(B482-1)</f>
        <v>-0.47712125471966244</v>
      </c>
    </row>
    <row r="483" spans="1:8">
      <c r="A483" t="s">
        <v>6956</v>
      </c>
      <c r="B483">
        <v>0</v>
      </c>
      <c r="C483">
        <v>3</v>
      </c>
      <c r="D483">
        <v>11</v>
      </c>
      <c r="E483">
        <v>11</v>
      </c>
      <c r="F483" t="str">
        <f>VLOOKUP(E483,$L$1:$M$25,2,FALSE)</f>
        <v>gold</v>
      </c>
      <c r="G483">
        <f>LOG(C483)</f>
        <v>0.47712125471966244</v>
      </c>
      <c r="H483">
        <f>G483/(B483-1)</f>
        <v>-0.47712125471966244</v>
      </c>
    </row>
    <row r="484" spans="1:8">
      <c r="A484" t="s">
        <v>6960</v>
      </c>
      <c r="B484">
        <v>0</v>
      </c>
      <c r="C484">
        <v>3</v>
      </c>
      <c r="D484">
        <v>4</v>
      </c>
      <c r="E484">
        <v>4</v>
      </c>
      <c r="F484" t="str">
        <f>VLOOKUP(E484,$L$1:$M$25,2,FALSE)</f>
        <v>coffee</v>
      </c>
      <c r="G484">
        <f>LOG(C484)</f>
        <v>0.47712125471966244</v>
      </c>
      <c r="H484">
        <f>G484/(B484-1)</f>
        <v>-0.47712125471966244</v>
      </c>
    </row>
    <row r="485" spans="1:8">
      <c r="A485" t="s">
        <v>6990</v>
      </c>
      <c r="B485">
        <v>0</v>
      </c>
      <c r="C485">
        <v>3</v>
      </c>
      <c r="D485">
        <v>9</v>
      </c>
      <c r="E485">
        <v>9</v>
      </c>
      <c r="F485" t="str">
        <f>VLOOKUP(E485,$L$1:$M$25,2,FALSE)</f>
        <v>earn</v>
      </c>
      <c r="G485">
        <f>LOG(C485)</f>
        <v>0.47712125471966244</v>
      </c>
      <c r="H485">
        <f>G485/(B485-1)</f>
        <v>-0.47712125471966244</v>
      </c>
    </row>
    <row r="486" spans="1:8">
      <c r="A486" t="s">
        <v>7004</v>
      </c>
      <c r="B486">
        <v>0</v>
      </c>
      <c r="C486">
        <v>3</v>
      </c>
      <c r="D486">
        <v>3</v>
      </c>
      <c r="E486">
        <v>3</v>
      </c>
      <c r="F486" t="str">
        <f>VLOOKUP(E486,$L$1:$M$25,2,FALSE)</f>
        <v>cocoa</v>
      </c>
      <c r="G486">
        <f>LOG(C486)</f>
        <v>0.47712125471966244</v>
      </c>
      <c r="H486">
        <f>G486/(B486-1)</f>
        <v>-0.47712125471966244</v>
      </c>
    </row>
    <row r="487" spans="1:8">
      <c r="A487" t="s">
        <v>7075</v>
      </c>
      <c r="B487">
        <v>0</v>
      </c>
      <c r="C487">
        <v>3</v>
      </c>
      <c r="D487">
        <v>11</v>
      </c>
      <c r="E487">
        <v>11</v>
      </c>
      <c r="F487" t="str">
        <f>VLOOKUP(E487,$L$1:$M$25,2,FALSE)</f>
        <v>gold</v>
      </c>
      <c r="G487">
        <f>LOG(C487)</f>
        <v>0.47712125471966244</v>
      </c>
      <c r="H487">
        <f>G487/(B487-1)</f>
        <v>-0.47712125471966244</v>
      </c>
    </row>
    <row r="488" spans="1:8">
      <c r="A488" t="s">
        <v>7086</v>
      </c>
      <c r="B488">
        <v>0</v>
      </c>
      <c r="C488">
        <v>3</v>
      </c>
      <c r="D488">
        <v>20</v>
      </c>
      <c r="E488">
        <v>20</v>
      </c>
      <c r="F488" t="str">
        <f>VLOOKUP(E488,$L$1:$M$25,2,FALSE)</f>
        <v>ship</v>
      </c>
      <c r="G488">
        <f>LOG(C488)</f>
        <v>0.47712125471966244</v>
      </c>
      <c r="H488">
        <f>G488/(B488-1)</f>
        <v>-0.47712125471966244</v>
      </c>
    </row>
    <row r="489" spans="1:8">
      <c r="A489" t="s">
        <v>7162</v>
      </c>
      <c r="B489">
        <v>0</v>
      </c>
      <c r="C489">
        <v>3</v>
      </c>
      <c r="D489">
        <v>1</v>
      </c>
      <c r="E489">
        <v>1</v>
      </c>
      <c r="F489" t="str">
        <f>VLOOKUP(E489,$L$1:$M$25,2,FALSE)</f>
        <v>acq</v>
      </c>
      <c r="G489">
        <f>LOG(C489)</f>
        <v>0.47712125471966244</v>
      </c>
      <c r="H489">
        <f>G489/(B489-1)</f>
        <v>-0.47712125471966244</v>
      </c>
    </row>
    <row r="490" spans="1:8">
      <c r="A490" t="s">
        <v>7188</v>
      </c>
      <c r="B490">
        <v>0</v>
      </c>
      <c r="C490">
        <v>3</v>
      </c>
      <c r="D490">
        <v>3</v>
      </c>
      <c r="E490">
        <v>3</v>
      </c>
      <c r="F490" t="str">
        <f>VLOOKUP(E490,$L$1:$M$25,2,FALSE)</f>
        <v>cocoa</v>
      </c>
      <c r="G490">
        <f>LOG(C490)</f>
        <v>0.47712125471966244</v>
      </c>
      <c r="H490">
        <f>G490/(B490-1)</f>
        <v>-0.47712125471966244</v>
      </c>
    </row>
    <row r="491" spans="1:8">
      <c r="A491" t="s">
        <v>7205</v>
      </c>
      <c r="B491">
        <v>0</v>
      </c>
      <c r="C491">
        <v>3</v>
      </c>
      <c r="D491">
        <v>4</v>
      </c>
      <c r="E491">
        <v>4</v>
      </c>
      <c r="F491" t="str">
        <f>VLOOKUP(E491,$L$1:$M$25,2,FALSE)</f>
        <v>coffee</v>
      </c>
      <c r="G491">
        <f>LOG(C491)</f>
        <v>0.47712125471966244</v>
      </c>
      <c r="H491">
        <f>G491/(B491-1)</f>
        <v>-0.47712125471966244</v>
      </c>
    </row>
    <row r="492" spans="1:8">
      <c r="A492" t="s">
        <v>7249</v>
      </c>
      <c r="B492">
        <v>0</v>
      </c>
      <c r="C492">
        <v>3</v>
      </c>
      <c r="D492">
        <v>4</v>
      </c>
      <c r="E492">
        <v>4</v>
      </c>
      <c r="F492" t="str">
        <f>VLOOKUP(E492,$L$1:$M$25,2,FALSE)</f>
        <v>coffee</v>
      </c>
      <c r="G492">
        <f>LOG(C492)</f>
        <v>0.47712125471966244</v>
      </c>
      <c r="H492">
        <f>G492/(B492-1)</f>
        <v>-0.47712125471966244</v>
      </c>
    </row>
    <row r="493" spans="1:8">
      <c r="A493" t="s">
        <v>7284</v>
      </c>
      <c r="B493">
        <v>0</v>
      </c>
      <c r="C493">
        <v>3</v>
      </c>
      <c r="D493">
        <v>11</v>
      </c>
      <c r="E493">
        <v>11</v>
      </c>
      <c r="F493" t="str">
        <f>VLOOKUP(E493,$L$1:$M$25,2,FALSE)</f>
        <v>gold</v>
      </c>
      <c r="G493">
        <f>LOG(C493)</f>
        <v>0.47712125471966244</v>
      </c>
      <c r="H493">
        <f>G493/(B493-1)</f>
        <v>-0.47712125471966244</v>
      </c>
    </row>
    <row r="494" spans="1:8">
      <c r="A494" t="s">
        <v>7289</v>
      </c>
      <c r="B494">
        <v>0</v>
      </c>
      <c r="C494">
        <v>3</v>
      </c>
      <c r="D494">
        <v>10</v>
      </c>
      <c r="E494">
        <v>10</v>
      </c>
      <c r="F494" t="str">
        <f>VLOOKUP(E494,$L$1:$M$25,2,FALSE)</f>
        <v>gnp</v>
      </c>
      <c r="G494">
        <f>LOG(C494)</f>
        <v>0.47712125471966244</v>
      </c>
      <c r="H494">
        <f>G494/(B494-1)</f>
        <v>-0.47712125471966244</v>
      </c>
    </row>
    <row r="495" spans="1:8">
      <c r="A495" t="s">
        <v>7296</v>
      </c>
      <c r="B495">
        <v>0</v>
      </c>
      <c r="C495">
        <v>3</v>
      </c>
      <c r="D495">
        <v>8</v>
      </c>
      <c r="E495">
        <v>8</v>
      </c>
      <c r="F495" t="str">
        <f>VLOOKUP(E495,$L$1:$M$25,2,FALSE)</f>
        <v>dlr</v>
      </c>
      <c r="G495">
        <f>LOG(C495)</f>
        <v>0.47712125471966244</v>
      </c>
      <c r="H495">
        <f>G495/(B495-1)</f>
        <v>-0.47712125471966244</v>
      </c>
    </row>
    <row r="496" spans="1:8">
      <c r="A496" t="s">
        <v>7325</v>
      </c>
      <c r="B496">
        <v>0</v>
      </c>
      <c r="C496">
        <v>3</v>
      </c>
      <c r="D496">
        <v>22</v>
      </c>
      <c r="E496">
        <v>22</v>
      </c>
      <c r="F496" t="str">
        <f>VLOOKUP(E496,$L$1:$M$25,2,FALSE)</f>
        <v>sugar</v>
      </c>
      <c r="G496">
        <f>LOG(C496)</f>
        <v>0.47712125471966244</v>
      </c>
      <c r="H496">
        <f>G496/(B496-1)</f>
        <v>-0.47712125471966244</v>
      </c>
    </row>
    <row r="497" spans="1:8">
      <c r="A497" t="s">
        <v>7343</v>
      </c>
      <c r="B497">
        <v>0</v>
      </c>
      <c r="C497">
        <v>3</v>
      </c>
      <c r="D497">
        <v>7</v>
      </c>
      <c r="E497">
        <v>7</v>
      </c>
      <c r="F497" t="str">
        <f>VLOOKUP(E497,$L$1:$M$25,2,FALSE)</f>
        <v>crude</v>
      </c>
      <c r="G497">
        <f>LOG(C497)</f>
        <v>0.47712125471966244</v>
      </c>
      <c r="H497">
        <f>G497/(B497-1)</f>
        <v>-0.47712125471966244</v>
      </c>
    </row>
    <row r="498" spans="1:8">
      <c r="A498" t="s">
        <v>7355</v>
      </c>
      <c r="B498">
        <v>0</v>
      </c>
      <c r="C498">
        <v>3</v>
      </c>
      <c r="D498">
        <v>25</v>
      </c>
      <c r="E498">
        <v>25</v>
      </c>
      <c r="F498" t="str">
        <f>VLOOKUP(E498,$L$1:$M$25,2,FALSE)</f>
        <v>wheat</v>
      </c>
      <c r="G498">
        <f>LOG(C498)</f>
        <v>0.47712125471966244</v>
      </c>
      <c r="H498">
        <f>G498/(B498-1)</f>
        <v>-0.47712125471966244</v>
      </c>
    </row>
    <row r="499" spans="1:8">
      <c r="A499" t="s">
        <v>7495</v>
      </c>
      <c r="B499">
        <v>0</v>
      </c>
      <c r="C499">
        <v>3</v>
      </c>
      <c r="D499">
        <v>2</v>
      </c>
      <c r="E499">
        <v>2</v>
      </c>
      <c r="F499" t="str">
        <f>VLOOKUP(E499,$L$1:$M$25,2,FALSE)</f>
        <v>bop</v>
      </c>
      <c r="G499">
        <f>LOG(C499)</f>
        <v>0.47712125471966244</v>
      </c>
      <c r="H499">
        <f>G499/(B499-1)</f>
        <v>-0.47712125471966244</v>
      </c>
    </row>
    <row r="500" spans="1:8">
      <c r="A500" t="s">
        <v>7508</v>
      </c>
      <c r="B500">
        <v>0</v>
      </c>
      <c r="C500">
        <v>3</v>
      </c>
      <c r="D500">
        <v>17</v>
      </c>
      <c r="E500">
        <v>17</v>
      </c>
      <c r="F500" t="str">
        <f>VLOOKUP(E500,$L$1:$M$25,2,FALSE)</f>
        <v>nat-gas</v>
      </c>
      <c r="G500">
        <f>LOG(C500)</f>
        <v>0.47712125471966244</v>
      </c>
      <c r="H500">
        <f>G500/(B500-1)</f>
        <v>-0.47712125471966244</v>
      </c>
    </row>
    <row r="501" spans="1:8">
      <c r="A501" t="s">
        <v>7549</v>
      </c>
      <c r="B501">
        <v>0</v>
      </c>
      <c r="C501">
        <v>3</v>
      </c>
      <c r="D501">
        <v>4</v>
      </c>
      <c r="E501">
        <v>4</v>
      </c>
      <c r="F501" t="str">
        <f>VLOOKUP(E501,$L$1:$M$25,2,FALSE)</f>
        <v>coffee</v>
      </c>
      <c r="G501">
        <f>LOG(C501)</f>
        <v>0.47712125471966244</v>
      </c>
      <c r="H501">
        <f>G501/(B501-1)</f>
        <v>-0.47712125471966244</v>
      </c>
    </row>
    <row r="502" spans="1:8">
      <c r="A502" t="s">
        <v>7569</v>
      </c>
      <c r="B502">
        <v>0</v>
      </c>
      <c r="C502">
        <v>3</v>
      </c>
      <c r="D502">
        <v>6</v>
      </c>
      <c r="E502">
        <v>6</v>
      </c>
      <c r="F502" t="str">
        <f>VLOOKUP(E502,$L$1:$M$25,2,FALSE)</f>
        <v>cpi</v>
      </c>
      <c r="G502">
        <f>LOG(C502)</f>
        <v>0.47712125471966244</v>
      </c>
      <c r="H502">
        <f>G502/(B502-1)</f>
        <v>-0.47712125471966244</v>
      </c>
    </row>
    <row r="503" spans="1:8">
      <c r="A503" t="s">
        <v>7677</v>
      </c>
      <c r="B503">
        <v>0</v>
      </c>
      <c r="C503">
        <v>3</v>
      </c>
      <c r="D503">
        <v>6</v>
      </c>
      <c r="E503">
        <v>6</v>
      </c>
      <c r="F503" t="str">
        <f>VLOOKUP(E503,$L$1:$M$25,2,FALSE)</f>
        <v>cpi</v>
      </c>
      <c r="G503">
        <f>LOG(C503)</f>
        <v>0.47712125471966244</v>
      </c>
      <c r="H503">
        <f>G503/(B503-1)</f>
        <v>-0.47712125471966244</v>
      </c>
    </row>
    <row r="504" spans="1:8">
      <c r="A504" t="s">
        <v>7749</v>
      </c>
      <c r="B504">
        <v>0</v>
      </c>
      <c r="C504">
        <v>3</v>
      </c>
      <c r="D504">
        <v>11</v>
      </c>
      <c r="E504">
        <v>11</v>
      </c>
      <c r="F504" t="str">
        <f>VLOOKUP(E504,$L$1:$M$25,2,FALSE)</f>
        <v>gold</v>
      </c>
      <c r="G504">
        <f>LOG(C504)</f>
        <v>0.47712125471966244</v>
      </c>
      <c r="H504">
        <f>G504/(B504-1)</f>
        <v>-0.47712125471966244</v>
      </c>
    </row>
    <row r="505" spans="1:8">
      <c r="A505" t="s">
        <v>7750</v>
      </c>
      <c r="B505">
        <v>0</v>
      </c>
      <c r="C505">
        <v>3</v>
      </c>
      <c r="D505">
        <v>20</v>
      </c>
      <c r="E505">
        <v>20</v>
      </c>
      <c r="F505" t="str">
        <f>VLOOKUP(E505,$L$1:$M$25,2,FALSE)</f>
        <v>ship</v>
      </c>
      <c r="G505">
        <f>LOG(C505)</f>
        <v>0.47712125471966244</v>
      </c>
      <c r="H505">
        <f>G505/(B505-1)</f>
        <v>-0.47712125471966244</v>
      </c>
    </row>
    <row r="506" spans="1:8">
      <c r="A506" t="s">
        <v>7841</v>
      </c>
      <c r="B506">
        <v>0</v>
      </c>
      <c r="C506">
        <v>3</v>
      </c>
      <c r="D506">
        <v>1</v>
      </c>
      <c r="E506">
        <v>1</v>
      </c>
      <c r="F506" t="str">
        <f>VLOOKUP(E506,$L$1:$M$25,2,FALSE)</f>
        <v>acq</v>
      </c>
      <c r="G506">
        <f>LOG(C506)</f>
        <v>0.47712125471966244</v>
      </c>
      <c r="H506">
        <f>G506/(B506-1)</f>
        <v>-0.47712125471966244</v>
      </c>
    </row>
    <row r="507" spans="1:8">
      <c r="A507" t="s">
        <v>7870</v>
      </c>
      <c r="B507">
        <v>0</v>
      </c>
      <c r="C507">
        <v>3</v>
      </c>
      <c r="D507">
        <v>7</v>
      </c>
      <c r="E507">
        <v>7</v>
      </c>
      <c r="F507" t="str">
        <f>VLOOKUP(E507,$L$1:$M$25,2,FALSE)</f>
        <v>crude</v>
      </c>
      <c r="G507">
        <f>LOG(C507)</f>
        <v>0.47712125471966244</v>
      </c>
      <c r="H507">
        <f>G507/(B507-1)</f>
        <v>-0.47712125471966244</v>
      </c>
    </row>
    <row r="508" spans="1:8">
      <c r="A508" t="s">
        <v>7880</v>
      </c>
      <c r="B508">
        <v>0</v>
      </c>
      <c r="C508">
        <v>3</v>
      </c>
      <c r="D508">
        <v>11</v>
      </c>
      <c r="E508">
        <v>11</v>
      </c>
      <c r="F508" t="str">
        <f>VLOOKUP(E508,$L$1:$M$25,2,FALSE)</f>
        <v>gold</v>
      </c>
      <c r="G508">
        <f>LOG(C508)</f>
        <v>0.47712125471966244</v>
      </c>
      <c r="H508">
        <f>G508/(B508-1)</f>
        <v>-0.47712125471966244</v>
      </c>
    </row>
    <row r="509" spans="1:8">
      <c r="A509" t="s">
        <v>7909</v>
      </c>
      <c r="B509">
        <v>0</v>
      </c>
      <c r="C509">
        <v>3</v>
      </c>
      <c r="D509">
        <v>19</v>
      </c>
      <c r="E509">
        <v>19</v>
      </c>
      <c r="F509" t="str">
        <f>VLOOKUP(E509,$L$1:$M$25,2,FALSE)</f>
        <v>reserves</v>
      </c>
      <c r="G509">
        <f>LOG(C509)</f>
        <v>0.47712125471966244</v>
      </c>
      <c r="H509">
        <f>G509/(B509-1)</f>
        <v>-0.47712125471966244</v>
      </c>
    </row>
    <row r="510" spans="1:8">
      <c r="A510" t="s">
        <v>7920</v>
      </c>
      <c r="B510">
        <v>0</v>
      </c>
      <c r="C510">
        <v>3</v>
      </c>
      <c r="D510">
        <v>1</v>
      </c>
      <c r="E510">
        <v>1</v>
      </c>
      <c r="F510" t="str">
        <f>VLOOKUP(E510,$L$1:$M$25,2,FALSE)</f>
        <v>acq</v>
      </c>
      <c r="G510">
        <f>LOG(C510)</f>
        <v>0.47712125471966244</v>
      </c>
      <c r="H510">
        <f>G510/(B510-1)</f>
        <v>-0.47712125471966244</v>
      </c>
    </row>
    <row r="511" spans="1:8">
      <c r="A511" t="s">
        <v>7935</v>
      </c>
      <c r="B511">
        <v>0</v>
      </c>
      <c r="C511">
        <v>3</v>
      </c>
      <c r="D511">
        <v>24</v>
      </c>
      <c r="E511">
        <v>24</v>
      </c>
      <c r="F511" t="str">
        <f>VLOOKUP(E511,$L$1:$M$25,2,FALSE)</f>
        <v>veg-oil</v>
      </c>
      <c r="G511">
        <f>LOG(C511)</f>
        <v>0.47712125471966244</v>
      </c>
      <c r="H511">
        <f>G511/(B511-1)</f>
        <v>-0.47712125471966244</v>
      </c>
    </row>
    <row r="512" spans="1:8">
      <c r="A512" t="s">
        <v>7994</v>
      </c>
      <c r="B512">
        <v>0</v>
      </c>
      <c r="C512">
        <v>3</v>
      </c>
      <c r="D512">
        <v>7</v>
      </c>
      <c r="E512">
        <v>7</v>
      </c>
      <c r="F512" t="str">
        <f>VLOOKUP(E512,$L$1:$M$25,2,FALSE)</f>
        <v>crude</v>
      </c>
      <c r="G512">
        <f>LOG(C512)</f>
        <v>0.47712125471966244</v>
      </c>
      <c r="H512">
        <f>G512/(B512-1)</f>
        <v>-0.47712125471966244</v>
      </c>
    </row>
    <row r="513" spans="1:8">
      <c r="A513" t="s">
        <v>8017</v>
      </c>
      <c r="B513">
        <v>0</v>
      </c>
      <c r="C513">
        <v>3</v>
      </c>
      <c r="D513">
        <v>11</v>
      </c>
      <c r="E513">
        <v>11</v>
      </c>
      <c r="F513" t="str">
        <f>VLOOKUP(E513,$L$1:$M$25,2,FALSE)</f>
        <v>gold</v>
      </c>
      <c r="G513">
        <f>LOG(C513)</f>
        <v>0.47712125471966244</v>
      </c>
      <c r="H513">
        <f>G513/(B513-1)</f>
        <v>-0.47712125471966244</v>
      </c>
    </row>
    <row r="514" spans="1:8">
      <c r="A514" t="s">
        <v>8032</v>
      </c>
      <c r="B514">
        <v>0</v>
      </c>
      <c r="C514">
        <v>3</v>
      </c>
      <c r="D514">
        <v>14</v>
      </c>
      <c r="E514">
        <v>14</v>
      </c>
      <c r="F514" t="str">
        <f>VLOOKUP(E514,$L$1:$M$25,2,FALSE)</f>
        <v>livestock</v>
      </c>
      <c r="G514">
        <f>LOG(C514)</f>
        <v>0.47712125471966244</v>
      </c>
      <c r="H514">
        <f>G514/(B514-1)</f>
        <v>-0.47712125471966244</v>
      </c>
    </row>
    <row r="515" spans="1:8">
      <c r="A515" t="s">
        <v>8051</v>
      </c>
      <c r="B515">
        <v>0</v>
      </c>
      <c r="C515">
        <v>3</v>
      </c>
      <c r="D515">
        <v>16</v>
      </c>
      <c r="E515">
        <v>16</v>
      </c>
      <c r="F515" t="str">
        <f>VLOOKUP(E515,$L$1:$M$25,2,FALSE)</f>
        <v>money-supply</v>
      </c>
      <c r="G515">
        <f>LOG(C515)</f>
        <v>0.47712125471966244</v>
      </c>
      <c r="H515">
        <f>G515/(B515-1)</f>
        <v>-0.47712125471966244</v>
      </c>
    </row>
    <row r="516" spans="1:8">
      <c r="A516" t="s">
        <v>8079</v>
      </c>
      <c r="B516">
        <v>0</v>
      </c>
      <c r="C516">
        <v>3</v>
      </c>
      <c r="D516">
        <v>17</v>
      </c>
      <c r="E516">
        <v>17</v>
      </c>
      <c r="F516" t="str">
        <f>VLOOKUP(E516,$L$1:$M$25,2,FALSE)</f>
        <v>nat-gas</v>
      </c>
      <c r="G516">
        <f>LOG(C516)</f>
        <v>0.47712125471966244</v>
      </c>
      <c r="H516">
        <f>G516/(B516-1)</f>
        <v>-0.47712125471966244</v>
      </c>
    </row>
    <row r="517" spans="1:8">
      <c r="A517" t="s">
        <v>8089</v>
      </c>
      <c r="B517">
        <v>0</v>
      </c>
      <c r="C517">
        <v>3</v>
      </c>
      <c r="D517">
        <v>16</v>
      </c>
      <c r="E517">
        <v>16</v>
      </c>
      <c r="F517" t="str">
        <f>VLOOKUP(E517,$L$1:$M$25,2,FALSE)</f>
        <v>money-supply</v>
      </c>
      <c r="G517">
        <f>LOG(C517)</f>
        <v>0.47712125471966244</v>
      </c>
      <c r="H517">
        <f>G517/(B517-1)</f>
        <v>-0.47712125471966244</v>
      </c>
    </row>
    <row r="518" spans="1:8">
      <c r="A518" t="s">
        <v>8114</v>
      </c>
      <c r="B518">
        <v>0</v>
      </c>
      <c r="C518">
        <v>3</v>
      </c>
      <c r="D518">
        <v>22</v>
      </c>
      <c r="E518">
        <v>22</v>
      </c>
      <c r="F518" t="str">
        <f>VLOOKUP(E518,$L$1:$M$25,2,FALSE)</f>
        <v>sugar</v>
      </c>
      <c r="G518">
        <f>LOG(C518)</f>
        <v>0.47712125471966244</v>
      </c>
      <c r="H518">
        <f>G518/(B518-1)</f>
        <v>-0.47712125471966244</v>
      </c>
    </row>
    <row r="519" spans="1:8">
      <c r="A519" t="s">
        <v>8141</v>
      </c>
      <c r="B519">
        <v>0</v>
      </c>
      <c r="C519">
        <v>3</v>
      </c>
      <c r="D519">
        <v>17</v>
      </c>
      <c r="E519">
        <v>17</v>
      </c>
      <c r="F519" t="str">
        <f>VLOOKUP(E519,$L$1:$M$25,2,FALSE)</f>
        <v>nat-gas</v>
      </c>
      <c r="G519">
        <f>LOG(C519)</f>
        <v>0.47712125471966244</v>
      </c>
      <c r="H519">
        <f>G519/(B519-1)</f>
        <v>-0.47712125471966244</v>
      </c>
    </row>
    <row r="520" spans="1:8">
      <c r="A520" t="s">
        <v>8147</v>
      </c>
      <c r="B520">
        <v>0</v>
      </c>
      <c r="C520">
        <v>3</v>
      </c>
      <c r="D520">
        <v>10</v>
      </c>
      <c r="E520">
        <v>10</v>
      </c>
      <c r="F520" t="str">
        <f>VLOOKUP(E520,$L$1:$M$25,2,FALSE)</f>
        <v>gnp</v>
      </c>
      <c r="G520">
        <f>LOG(C520)</f>
        <v>0.47712125471966244</v>
      </c>
      <c r="H520">
        <f>G520/(B520-1)</f>
        <v>-0.47712125471966244</v>
      </c>
    </row>
    <row r="521" spans="1:8">
      <c r="A521" t="s">
        <v>8151</v>
      </c>
      <c r="B521">
        <v>0</v>
      </c>
      <c r="C521">
        <v>3</v>
      </c>
      <c r="D521">
        <v>12</v>
      </c>
      <c r="E521">
        <v>12</v>
      </c>
      <c r="F521" t="str">
        <f>VLOOKUP(E521,$L$1:$M$25,2,FALSE)</f>
        <v>grain</v>
      </c>
      <c r="G521">
        <f>LOG(C521)</f>
        <v>0.47712125471966244</v>
      </c>
      <c r="H521">
        <f>G521/(B521-1)</f>
        <v>-0.47712125471966244</v>
      </c>
    </row>
    <row r="522" spans="1:8">
      <c r="A522" t="s">
        <v>8184</v>
      </c>
      <c r="B522">
        <v>0</v>
      </c>
      <c r="C522">
        <v>3</v>
      </c>
      <c r="D522">
        <v>7</v>
      </c>
      <c r="E522">
        <v>7</v>
      </c>
      <c r="F522" t="str">
        <f>VLOOKUP(E522,$L$1:$M$25,2,FALSE)</f>
        <v>crude</v>
      </c>
      <c r="G522">
        <f>LOG(C522)</f>
        <v>0.47712125471966244</v>
      </c>
      <c r="H522">
        <f>G522/(B522-1)</f>
        <v>-0.47712125471966244</v>
      </c>
    </row>
    <row r="523" spans="1:8">
      <c r="A523" t="s">
        <v>8189</v>
      </c>
      <c r="B523">
        <v>0</v>
      </c>
      <c r="C523">
        <v>3</v>
      </c>
      <c r="D523">
        <v>17</v>
      </c>
      <c r="E523">
        <v>17</v>
      </c>
      <c r="F523" t="str">
        <f>VLOOKUP(E523,$L$1:$M$25,2,FALSE)</f>
        <v>nat-gas</v>
      </c>
      <c r="G523">
        <f>LOG(C523)</f>
        <v>0.47712125471966244</v>
      </c>
      <c r="H523">
        <f>G523/(B523-1)</f>
        <v>-0.47712125471966244</v>
      </c>
    </row>
    <row r="524" spans="1:8">
      <c r="A524" t="s">
        <v>8220</v>
      </c>
      <c r="B524">
        <v>0</v>
      </c>
      <c r="C524">
        <v>3</v>
      </c>
      <c r="D524">
        <v>1</v>
      </c>
      <c r="E524">
        <v>1</v>
      </c>
      <c r="F524" t="str">
        <f>VLOOKUP(E524,$L$1:$M$25,2,FALSE)</f>
        <v>acq</v>
      </c>
      <c r="G524">
        <f>LOG(C524)</f>
        <v>0.47712125471966244</v>
      </c>
      <c r="H524">
        <f>G524/(B524-1)</f>
        <v>-0.47712125471966244</v>
      </c>
    </row>
    <row r="525" spans="1:8">
      <c r="A525" t="s">
        <v>8322</v>
      </c>
      <c r="B525">
        <v>0</v>
      </c>
      <c r="C525">
        <v>3</v>
      </c>
      <c r="D525">
        <v>11</v>
      </c>
      <c r="E525">
        <v>11</v>
      </c>
      <c r="F525" t="str">
        <f>VLOOKUP(E525,$L$1:$M$25,2,FALSE)</f>
        <v>gold</v>
      </c>
      <c r="G525">
        <f>LOG(C525)</f>
        <v>0.47712125471966244</v>
      </c>
      <c r="H525">
        <f>G525/(B525-1)</f>
        <v>-0.47712125471966244</v>
      </c>
    </row>
    <row r="526" spans="1:8">
      <c r="A526" t="s">
        <v>8332</v>
      </c>
      <c r="B526">
        <v>0</v>
      </c>
      <c r="C526">
        <v>3</v>
      </c>
      <c r="D526">
        <v>4</v>
      </c>
      <c r="E526">
        <v>4</v>
      </c>
      <c r="F526" t="str">
        <f>VLOOKUP(E526,$L$1:$M$25,2,FALSE)</f>
        <v>coffee</v>
      </c>
      <c r="G526">
        <f>LOG(C526)</f>
        <v>0.47712125471966244</v>
      </c>
      <c r="H526">
        <f>G526/(B526-1)</f>
        <v>-0.47712125471966244</v>
      </c>
    </row>
    <row r="527" spans="1:8">
      <c r="A527" t="s">
        <v>8433</v>
      </c>
      <c r="B527">
        <v>0</v>
      </c>
      <c r="C527">
        <v>3</v>
      </c>
      <c r="D527">
        <v>20</v>
      </c>
      <c r="E527">
        <v>20</v>
      </c>
      <c r="F527" t="str">
        <f>VLOOKUP(E527,$L$1:$M$25,2,FALSE)</f>
        <v>ship</v>
      </c>
      <c r="G527">
        <f>LOG(C527)</f>
        <v>0.47712125471966244</v>
      </c>
      <c r="H527">
        <f>G527/(B527-1)</f>
        <v>-0.47712125471966244</v>
      </c>
    </row>
    <row r="528" spans="1:8">
      <c r="A528" t="s">
        <v>8633</v>
      </c>
      <c r="B528">
        <v>0</v>
      </c>
      <c r="C528">
        <v>3</v>
      </c>
      <c r="D528">
        <v>23</v>
      </c>
      <c r="E528">
        <v>23</v>
      </c>
      <c r="F528" t="str">
        <f>VLOOKUP(E528,$L$1:$M$25,2,FALSE)</f>
        <v>trade</v>
      </c>
      <c r="G528">
        <f>LOG(C528)</f>
        <v>0.47712125471966244</v>
      </c>
      <c r="H528">
        <f>G528/(B528-1)</f>
        <v>-0.47712125471966244</v>
      </c>
    </row>
    <row r="529" spans="1:8">
      <c r="A529" t="s">
        <v>8658</v>
      </c>
      <c r="B529">
        <v>0</v>
      </c>
      <c r="C529">
        <v>3</v>
      </c>
      <c r="D529">
        <v>4</v>
      </c>
      <c r="E529">
        <v>4</v>
      </c>
      <c r="F529" t="str">
        <f>VLOOKUP(E529,$L$1:$M$25,2,FALSE)</f>
        <v>coffee</v>
      </c>
      <c r="G529">
        <f>LOG(C529)</f>
        <v>0.47712125471966244</v>
      </c>
      <c r="H529">
        <f>G529/(B529-1)</f>
        <v>-0.47712125471966244</v>
      </c>
    </row>
    <row r="530" spans="1:8">
      <c r="A530" t="s">
        <v>8674</v>
      </c>
      <c r="B530">
        <v>0</v>
      </c>
      <c r="C530">
        <v>3</v>
      </c>
      <c r="D530">
        <v>11</v>
      </c>
      <c r="E530">
        <v>11</v>
      </c>
      <c r="F530" t="str">
        <f>VLOOKUP(E530,$L$1:$M$25,2,FALSE)</f>
        <v>gold</v>
      </c>
      <c r="G530">
        <f>LOG(C530)</f>
        <v>0.47712125471966244</v>
      </c>
      <c r="H530">
        <f>G530/(B530-1)</f>
        <v>-0.47712125471966244</v>
      </c>
    </row>
    <row r="531" spans="1:8">
      <c r="A531" t="s">
        <v>8740</v>
      </c>
      <c r="B531">
        <v>0</v>
      </c>
      <c r="C531">
        <v>3</v>
      </c>
      <c r="D531">
        <v>7</v>
      </c>
      <c r="E531">
        <v>7</v>
      </c>
      <c r="F531" t="str">
        <f>VLOOKUP(E531,$L$1:$M$25,2,FALSE)</f>
        <v>crude</v>
      </c>
      <c r="G531">
        <f>LOG(C531)</f>
        <v>0.47712125471966244</v>
      </c>
      <c r="H531">
        <f>G531/(B531-1)</f>
        <v>-0.47712125471966244</v>
      </c>
    </row>
    <row r="532" spans="1:8">
      <c r="A532" t="s">
        <v>8744</v>
      </c>
      <c r="B532">
        <v>0</v>
      </c>
      <c r="C532">
        <v>3</v>
      </c>
      <c r="D532">
        <v>17</v>
      </c>
      <c r="E532">
        <v>17</v>
      </c>
      <c r="F532" t="str">
        <f>VLOOKUP(E532,$L$1:$M$25,2,FALSE)</f>
        <v>nat-gas</v>
      </c>
      <c r="G532">
        <f>LOG(C532)</f>
        <v>0.47712125471966244</v>
      </c>
      <c r="H532">
        <f>G532/(B532-1)</f>
        <v>-0.47712125471966244</v>
      </c>
    </row>
    <row r="533" spans="1:8">
      <c r="A533" t="s">
        <v>8756</v>
      </c>
      <c r="B533">
        <v>0</v>
      </c>
      <c r="C533">
        <v>3</v>
      </c>
      <c r="D533">
        <v>14</v>
      </c>
      <c r="E533">
        <v>14</v>
      </c>
      <c r="F533" t="str">
        <f>VLOOKUP(E533,$L$1:$M$25,2,FALSE)</f>
        <v>livestock</v>
      </c>
      <c r="G533">
        <f>LOG(C533)</f>
        <v>0.47712125471966244</v>
      </c>
      <c r="H533">
        <f>G533/(B533-1)</f>
        <v>-0.47712125471966244</v>
      </c>
    </row>
    <row r="534" spans="1:8">
      <c r="A534" t="s">
        <v>8769</v>
      </c>
      <c r="B534">
        <v>0</v>
      </c>
      <c r="C534">
        <v>3</v>
      </c>
      <c r="D534">
        <v>13</v>
      </c>
      <c r="E534">
        <v>13</v>
      </c>
      <c r="F534" t="str">
        <f>VLOOKUP(E534,$L$1:$M$25,2,FALSE)</f>
        <v>interest</v>
      </c>
      <c r="G534">
        <f>LOG(C534)</f>
        <v>0.47712125471966244</v>
      </c>
      <c r="H534">
        <f>G534/(B534-1)</f>
        <v>-0.47712125471966244</v>
      </c>
    </row>
    <row r="535" spans="1:8">
      <c r="A535" t="s">
        <v>8789</v>
      </c>
      <c r="B535">
        <v>0</v>
      </c>
      <c r="C535">
        <v>3</v>
      </c>
      <c r="D535">
        <v>20</v>
      </c>
      <c r="E535">
        <v>20</v>
      </c>
      <c r="F535" t="str">
        <f>VLOOKUP(E535,$L$1:$M$25,2,FALSE)</f>
        <v>ship</v>
      </c>
      <c r="G535">
        <f>LOG(C535)</f>
        <v>0.47712125471966244</v>
      </c>
      <c r="H535">
        <f>G535/(B535-1)</f>
        <v>-0.47712125471966244</v>
      </c>
    </row>
    <row r="536" spans="1:8">
      <c r="A536" t="s">
        <v>8910</v>
      </c>
      <c r="B536">
        <v>0</v>
      </c>
      <c r="C536">
        <v>3</v>
      </c>
      <c r="D536">
        <v>20</v>
      </c>
      <c r="E536">
        <v>20</v>
      </c>
      <c r="F536" t="str">
        <f>VLOOKUP(E536,$L$1:$M$25,2,FALSE)</f>
        <v>ship</v>
      </c>
      <c r="G536">
        <f>LOG(C536)</f>
        <v>0.47712125471966244</v>
      </c>
      <c r="H536">
        <f>G536/(B536-1)</f>
        <v>-0.47712125471966244</v>
      </c>
    </row>
    <row r="537" spans="1:8">
      <c r="A537" t="s">
        <v>8913</v>
      </c>
      <c r="B537">
        <v>0</v>
      </c>
      <c r="C537">
        <v>3</v>
      </c>
      <c r="D537">
        <v>23</v>
      </c>
      <c r="E537">
        <v>23</v>
      </c>
      <c r="F537" t="str">
        <f>VLOOKUP(E537,$L$1:$M$25,2,FALSE)</f>
        <v>trade</v>
      </c>
      <c r="G537">
        <f>LOG(C537)</f>
        <v>0.47712125471966244</v>
      </c>
      <c r="H537">
        <f>G537/(B537-1)</f>
        <v>-0.47712125471966244</v>
      </c>
    </row>
    <row r="538" spans="1:8">
      <c r="A538" t="s">
        <v>8928</v>
      </c>
      <c r="B538">
        <v>0</v>
      </c>
      <c r="C538">
        <v>3</v>
      </c>
      <c r="D538">
        <v>13</v>
      </c>
      <c r="E538">
        <v>13</v>
      </c>
      <c r="F538" t="str">
        <f>VLOOKUP(E538,$L$1:$M$25,2,FALSE)</f>
        <v>interest</v>
      </c>
      <c r="G538">
        <f>LOG(C538)</f>
        <v>0.47712125471966244</v>
      </c>
      <c r="H538">
        <f>G538/(B538-1)</f>
        <v>-0.47712125471966244</v>
      </c>
    </row>
    <row r="539" spans="1:8">
      <c r="A539" t="s">
        <v>8994</v>
      </c>
      <c r="B539">
        <v>0</v>
      </c>
      <c r="C539">
        <v>3</v>
      </c>
      <c r="D539">
        <v>22</v>
      </c>
      <c r="E539">
        <v>22</v>
      </c>
      <c r="F539" t="str">
        <f>VLOOKUP(E539,$L$1:$M$25,2,FALSE)</f>
        <v>sugar</v>
      </c>
      <c r="G539">
        <f>LOG(C539)</f>
        <v>0.47712125471966244</v>
      </c>
      <c r="H539">
        <f>G539/(B539-1)</f>
        <v>-0.47712125471966244</v>
      </c>
    </row>
    <row r="540" spans="1:8">
      <c r="A540" t="s">
        <v>9006</v>
      </c>
      <c r="B540">
        <v>0</v>
      </c>
      <c r="C540">
        <v>3</v>
      </c>
      <c r="D540">
        <v>4</v>
      </c>
      <c r="E540">
        <v>4</v>
      </c>
      <c r="F540" t="str">
        <f>VLOOKUP(E540,$L$1:$M$25,2,FALSE)</f>
        <v>coffee</v>
      </c>
      <c r="G540">
        <f>LOG(C540)</f>
        <v>0.47712125471966244</v>
      </c>
      <c r="H540">
        <f>G540/(B540-1)</f>
        <v>-0.47712125471966244</v>
      </c>
    </row>
    <row r="541" spans="1:8">
      <c r="A541" t="s">
        <v>9042</v>
      </c>
      <c r="B541">
        <v>0</v>
      </c>
      <c r="C541">
        <v>3</v>
      </c>
      <c r="D541">
        <v>2</v>
      </c>
      <c r="E541">
        <v>2</v>
      </c>
      <c r="F541" t="str">
        <f>VLOOKUP(E541,$L$1:$M$25,2,FALSE)</f>
        <v>bop</v>
      </c>
      <c r="G541">
        <f>LOG(C541)</f>
        <v>0.47712125471966244</v>
      </c>
      <c r="H541">
        <f>G541/(B541-1)</f>
        <v>-0.47712125471966244</v>
      </c>
    </row>
    <row r="542" spans="1:8">
      <c r="A542" t="s">
        <v>9088</v>
      </c>
      <c r="B542">
        <v>0</v>
      </c>
      <c r="C542">
        <v>3</v>
      </c>
      <c r="D542">
        <v>11</v>
      </c>
      <c r="E542">
        <v>11</v>
      </c>
      <c r="F542" t="str">
        <f>VLOOKUP(E542,$L$1:$M$25,2,FALSE)</f>
        <v>gold</v>
      </c>
      <c r="G542">
        <f>LOG(C542)</f>
        <v>0.47712125471966244</v>
      </c>
      <c r="H542">
        <f>G542/(B542-1)</f>
        <v>-0.47712125471966244</v>
      </c>
    </row>
    <row r="543" spans="1:8">
      <c r="A543" t="s">
        <v>9090</v>
      </c>
      <c r="B543">
        <v>0</v>
      </c>
      <c r="C543">
        <v>3</v>
      </c>
      <c r="D543">
        <v>1</v>
      </c>
      <c r="E543">
        <v>1</v>
      </c>
      <c r="F543" t="str">
        <f>VLOOKUP(E543,$L$1:$M$25,2,FALSE)</f>
        <v>acq</v>
      </c>
      <c r="G543">
        <f>LOG(C543)</f>
        <v>0.47712125471966244</v>
      </c>
      <c r="H543">
        <f>G543/(B543-1)</f>
        <v>-0.47712125471966244</v>
      </c>
    </row>
    <row r="544" spans="1:8">
      <c r="A544" t="s">
        <v>9097</v>
      </c>
      <c r="B544">
        <v>0</v>
      </c>
      <c r="C544">
        <v>3</v>
      </c>
      <c r="D544">
        <v>6</v>
      </c>
      <c r="E544">
        <v>6</v>
      </c>
      <c r="F544" t="str">
        <f>VLOOKUP(E544,$L$1:$M$25,2,FALSE)</f>
        <v>cpi</v>
      </c>
      <c r="G544">
        <f>LOG(C544)</f>
        <v>0.47712125471966244</v>
      </c>
      <c r="H544">
        <f>G544/(B544-1)</f>
        <v>-0.47712125471966244</v>
      </c>
    </row>
    <row r="545" spans="1:8">
      <c r="A545" t="s">
        <v>9102</v>
      </c>
      <c r="B545">
        <v>0</v>
      </c>
      <c r="C545">
        <v>3</v>
      </c>
      <c r="D545">
        <v>3</v>
      </c>
      <c r="E545">
        <v>3</v>
      </c>
      <c r="F545" t="str">
        <f>VLOOKUP(E545,$L$1:$M$25,2,FALSE)</f>
        <v>cocoa</v>
      </c>
      <c r="G545">
        <f>LOG(C545)</f>
        <v>0.47712125471966244</v>
      </c>
      <c r="H545">
        <f>G545/(B545-1)</f>
        <v>-0.47712125471966244</v>
      </c>
    </row>
    <row r="546" spans="1:8">
      <c r="A546" t="s">
        <v>9108</v>
      </c>
      <c r="B546">
        <v>0</v>
      </c>
      <c r="C546">
        <v>3</v>
      </c>
      <c r="D546">
        <v>2</v>
      </c>
      <c r="E546">
        <v>2</v>
      </c>
      <c r="F546" t="str">
        <f>VLOOKUP(E546,$L$1:$M$25,2,FALSE)</f>
        <v>bop</v>
      </c>
      <c r="G546">
        <f>LOG(C546)</f>
        <v>0.47712125471966244</v>
      </c>
      <c r="H546">
        <f>G546/(B546-1)</f>
        <v>-0.47712125471966244</v>
      </c>
    </row>
    <row r="547" spans="1:8">
      <c r="A547" t="s">
        <v>9119</v>
      </c>
      <c r="B547">
        <v>0</v>
      </c>
      <c r="C547">
        <v>3</v>
      </c>
      <c r="D547">
        <v>1</v>
      </c>
      <c r="E547">
        <v>1</v>
      </c>
      <c r="F547" t="str">
        <f>VLOOKUP(E547,$L$1:$M$25,2,FALSE)</f>
        <v>acq</v>
      </c>
      <c r="G547">
        <f>LOG(C547)</f>
        <v>0.47712125471966244</v>
      </c>
      <c r="H547">
        <f>G547/(B547-1)</f>
        <v>-0.47712125471966244</v>
      </c>
    </row>
    <row r="548" spans="1:8">
      <c r="A548" t="s">
        <v>9147</v>
      </c>
      <c r="B548">
        <v>0</v>
      </c>
      <c r="C548">
        <v>3</v>
      </c>
      <c r="D548">
        <v>20</v>
      </c>
      <c r="E548">
        <v>20</v>
      </c>
      <c r="F548" t="str">
        <f>VLOOKUP(E548,$L$1:$M$25,2,FALSE)</f>
        <v>ship</v>
      </c>
      <c r="G548">
        <f>LOG(C548)</f>
        <v>0.47712125471966244</v>
      </c>
      <c r="H548">
        <f>G548/(B548-1)</f>
        <v>-0.47712125471966244</v>
      </c>
    </row>
    <row r="549" spans="1:8">
      <c r="A549" t="s">
        <v>9166</v>
      </c>
      <c r="B549">
        <v>0</v>
      </c>
      <c r="C549">
        <v>3</v>
      </c>
      <c r="D549">
        <v>2</v>
      </c>
      <c r="E549">
        <v>2</v>
      </c>
      <c r="F549" t="str">
        <f>VLOOKUP(E549,$L$1:$M$25,2,FALSE)</f>
        <v>bop</v>
      </c>
      <c r="G549">
        <f>LOG(C549)</f>
        <v>0.47712125471966244</v>
      </c>
      <c r="H549">
        <f>G549/(B549-1)</f>
        <v>-0.47712125471966244</v>
      </c>
    </row>
    <row r="550" spans="1:8">
      <c r="A550" t="s">
        <v>9284</v>
      </c>
      <c r="B550">
        <v>0</v>
      </c>
      <c r="C550">
        <v>3</v>
      </c>
      <c r="D550">
        <v>9</v>
      </c>
      <c r="E550">
        <v>9</v>
      </c>
      <c r="F550" t="str">
        <f>VLOOKUP(E550,$L$1:$M$25,2,FALSE)</f>
        <v>earn</v>
      </c>
      <c r="G550">
        <f>LOG(C550)</f>
        <v>0.47712125471966244</v>
      </c>
      <c r="H550">
        <f>G550/(B550-1)</f>
        <v>-0.47712125471966244</v>
      </c>
    </row>
    <row r="551" spans="1:8">
      <c r="A551" t="s">
        <v>9294</v>
      </c>
      <c r="B551">
        <v>0</v>
      </c>
      <c r="C551">
        <v>3</v>
      </c>
      <c r="D551">
        <v>6</v>
      </c>
      <c r="E551">
        <v>6</v>
      </c>
      <c r="F551" t="str">
        <f>VLOOKUP(E551,$L$1:$M$25,2,FALSE)</f>
        <v>cpi</v>
      </c>
      <c r="G551">
        <f>LOG(C551)</f>
        <v>0.47712125471966244</v>
      </c>
      <c r="H551">
        <f>G551/(B551-1)</f>
        <v>-0.47712125471966244</v>
      </c>
    </row>
    <row r="552" spans="1:8">
      <c r="A552" t="s">
        <v>9350</v>
      </c>
      <c r="B552">
        <v>0</v>
      </c>
      <c r="C552">
        <v>3</v>
      </c>
      <c r="D552">
        <v>22</v>
      </c>
      <c r="E552">
        <v>22</v>
      </c>
      <c r="F552" t="str">
        <f>VLOOKUP(E552,$L$1:$M$25,2,FALSE)</f>
        <v>sugar</v>
      </c>
      <c r="G552">
        <f>LOG(C552)</f>
        <v>0.47712125471966244</v>
      </c>
      <c r="H552">
        <f>G552/(B552-1)</f>
        <v>-0.47712125471966244</v>
      </c>
    </row>
    <row r="553" spans="1:8">
      <c r="A553" t="s">
        <v>9398</v>
      </c>
      <c r="B553">
        <v>0</v>
      </c>
      <c r="C553">
        <v>3</v>
      </c>
      <c r="D553">
        <v>1</v>
      </c>
      <c r="E553">
        <v>1</v>
      </c>
      <c r="F553" t="str">
        <f>VLOOKUP(E553,$L$1:$M$25,2,FALSE)</f>
        <v>acq</v>
      </c>
      <c r="G553">
        <f>LOG(C553)</f>
        <v>0.47712125471966244</v>
      </c>
      <c r="H553">
        <f>G553/(B553-1)</f>
        <v>-0.47712125471966244</v>
      </c>
    </row>
    <row r="554" spans="1:8">
      <c r="A554" t="s">
        <v>9412</v>
      </c>
      <c r="B554">
        <v>0</v>
      </c>
      <c r="C554">
        <v>3</v>
      </c>
      <c r="D554">
        <v>22</v>
      </c>
      <c r="E554">
        <v>22</v>
      </c>
      <c r="F554" t="str">
        <f>VLOOKUP(E554,$L$1:$M$25,2,FALSE)</f>
        <v>sugar</v>
      </c>
      <c r="G554">
        <f>LOG(C554)</f>
        <v>0.47712125471966244</v>
      </c>
      <c r="H554">
        <f>G554/(B554-1)</f>
        <v>-0.47712125471966244</v>
      </c>
    </row>
    <row r="555" spans="1:8">
      <c r="A555" t="s">
        <v>9521</v>
      </c>
      <c r="B555">
        <v>0</v>
      </c>
      <c r="C555">
        <v>3</v>
      </c>
      <c r="D555">
        <v>1</v>
      </c>
      <c r="E555">
        <v>1</v>
      </c>
      <c r="F555" t="str">
        <f>VLOOKUP(E555,$L$1:$M$25,2,FALSE)</f>
        <v>acq</v>
      </c>
      <c r="G555">
        <f>LOG(C555)</f>
        <v>0.47712125471966244</v>
      </c>
      <c r="H555">
        <f>G555/(B555-1)</f>
        <v>-0.47712125471966244</v>
      </c>
    </row>
    <row r="556" spans="1:8">
      <c r="A556" t="s">
        <v>9594</v>
      </c>
      <c r="B556">
        <v>0</v>
      </c>
      <c r="C556">
        <v>3</v>
      </c>
      <c r="D556">
        <v>4</v>
      </c>
      <c r="E556">
        <v>4</v>
      </c>
      <c r="F556" t="str">
        <f>VLOOKUP(E556,$L$1:$M$25,2,FALSE)</f>
        <v>coffee</v>
      </c>
      <c r="G556">
        <f>LOG(C556)</f>
        <v>0.47712125471966244</v>
      </c>
      <c r="H556">
        <f>G556/(B556-1)</f>
        <v>-0.47712125471966244</v>
      </c>
    </row>
    <row r="557" spans="1:8">
      <c r="A557" t="s">
        <v>9665</v>
      </c>
      <c r="B557">
        <v>0</v>
      </c>
      <c r="C557">
        <v>3</v>
      </c>
      <c r="D557">
        <v>11</v>
      </c>
      <c r="E557">
        <v>11</v>
      </c>
      <c r="F557" t="str">
        <f>VLOOKUP(E557,$L$1:$M$25,2,FALSE)</f>
        <v>gold</v>
      </c>
      <c r="G557">
        <f>LOG(C557)</f>
        <v>0.47712125471966244</v>
      </c>
      <c r="H557">
        <f>G557/(B557-1)</f>
        <v>-0.47712125471966244</v>
      </c>
    </row>
    <row r="558" spans="1:8">
      <c r="A558" t="s">
        <v>9673</v>
      </c>
      <c r="B558">
        <v>0</v>
      </c>
      <c r="C558">
        <v>3</v>
      </c>
      <c r="D558">
        <v>4</v>
      </c>
      <c r="E558">
        <v>4</v>
      </c>
      <c r="F558" t="str">
        <f>VLOOKUP(E558,$L$1:$M$25,2,FALSE)</f>
        <v>coffee</v>
      </c>
      <c r="G558">
        <f>LOG(C558)</f>
        <v>0.47712125471966244</v>
      </c>
      <c r="H558">
        <f>G558/(B558-1)</f>
        <v>-0.47712125471966244</v>
      </c>
    </row>
    <row r="559" spans="1:8">
      <c r="A559" t="s">
        <v>9708</v>
      </c>
      <c r="B559">
        <v>0</v>
      </c>
      <c r="C559">
        <v>3</v>
      </c>
      <c r="D559">
        <v>15</v>
      </c>
      <c r="E559">
        <v>15</v>
      </c>
      <c r="F559" t="str">
        <f>VLOOKUP(E559,$L$1:$M$25,2,FALSE)</f>
        <v>money-fx</v>
      </c>
      <c r="G559">
        <f>LOG(C559)</f>
        <v>0.47712125471966244</v>
      </c>
      <c r="H559">
        <f>G559/(B559-1)</f>
        <v>-0.47712125471966244</v>
      </c>
    </row>
    <row r="560" spans="1:8">
      <c r="A560" t="s">
        <v>9721</v>
      </c>
      <c r="B560">
        <v>0</v>
      </c>
      <c r="C560">
        <v>3</v>
      </c>
      <c r="D560">
        <v>11</v>
      </c>
      <c r="E560">
        <v>11</v>
      </c>
      <c r="F560" t="str">
        <f>VLOOKUP(E560,$L$1:$M$25,2,FALSE)</f>
        <v>gold</v>
      </c>
      <c r="G560">
        <f>LOG(C560)</f>
        <v>0.47712125471966244</v>
      </c>
      <c r="H560">
        <f>G560/(B560-1)</f>
        <v>-0.47712125471966244</v>
      </c>
    </row>
    <row r="561" spans="1:8">
      <c r="A561" t="s">
        <v>9723</v>
      </c>
      <c r="B561">
        <v>0</v>
      </c>
      <c r="C561">
        <v>3</v>
      </c>
      <c r="D561">
        <v>23</v>
      </c>
      <c r="E561">
        <v>23</v>
      </c>
      <c r="F561" t="str">
        <f>VLOOKUP(E561,$L$1:$M$25,2,FALSE)</f>
        <v>trade</v>
      </c>
      <c r="G561">
        <f>LOG(C561)</f>
        <v>0.47712125471966244</v>
      </c>
      <c r="H561">
        <f>G561/(B561-1)</f>
        <v>-0.47712125471966244</v>
      </c>
    </row>
    <row r="562" spans="1:8">
      <c r="A562" t="s">
        <v>9739</v>
      </c>
      <c r="B562">
        <v>0</v>
      </c>
      <c r="C562">
        <v>3</v>
      </c>
      <c r="D562">
        <v>11</v>
      </c>
      <c r="E562">
        <v>11</v>
      </c>
      <c r="F562" t="str">
        <f>VLOOKUP(E562,$L$1:$M$25,2,FALSE)</f>
        <v>gold</v>
      </c>
      <c r="G562">
        <f>LOG(C562)</f>
        <v>0.47712125471966244</v>
      </c>
      <c r="H562">
        <f>G562/(B562-1)</f>
        <v>-0.47712125471966244</v>
      </c>
    </row>
    <row r="563" spans="1:8">
      <c r="A563" t="s">
        <v>9776</v>
      </c>
      <c r="B563">
        <v>0</v>
      </c>
      <c r="C563">
        <v>3</v>
      </c>
      <c r="D563">
        <v>1</v>
      </c>
      <c r="E563">
        <v>1</v>
      </c>
      <c r="F563" t="str">
        <f>VLOOKUP(E563,$L$1:$M$25,2,FALSE)</f>
        <v>acq</v>
      </c>
      <c r="G563">
        <f>LOG(C563)</f>
        <v>0.47712125471966244</v>
      </c>
      <c r="H563">
        <f>G563/(B563-1)</f>
        <v>-0.47712125471966244</v>
      </c>
    </row>
    <row r="564" spans="1:8">
      <c r="A564" t="s">
        <v>9796</v>
      </c>
      <c r="B564">
        <v>0</v>
      </c>
      <c r="C564">
        <v>3</v>
      </c>
      <c r="D564">
        <v>4</v>
      </c>
      <c r="E564">
        <v>4</v>
      </c>
      <c r="F564" t="str">
        <f>VLOOKUP(E564,$L$1:$M$25,2,FALSE)</f>
        <v>coffee</v>
      </c>
      <c r="G564">
        <f>LOG(C564)</f>
        <v>0.47712125471966244</v>
      </c>
      <c r="H564">
        <f>G564/(B564-1)</f>
        <v>-0.47712125471966244</v>
      </c>
    </row>
    <row r="565" spans="1:8">
      <c r="A565" t="s">
        <v>9815</v>
      </c>
      <c r="B565">
        <v>0</v>
      </c>
      <c r="C565">
        <v>3</v>
      </c>
      <c r="D565">
        <v>11</v>
      </c>
      <c r="E565">
        <v>11</v>
      </c>
      <c r="F565" t="str">
        <f>VLOOKUP(E565,$L$1:$M$25,2,FALSE)</f>
        <v>gold</v>
      </c>
      <c r="G565">
        <f>LOG(C565)</f>
        <v>0.47712125471966244</v>
      </c>
      <c r="H565">
        <f>G565/(B565-1)</f>
        <v>-0.47712125471966244</v>
      </c>
    </row>
    <row r="566" spans="1:8">
      <c r="A566" t="s">
        <v>9894</v>
      </c>
      <c r="B566">
        <v>0</v>
      </c>
      <c r="C566">
        <v>3</v>
      </c>
      <c r="D566">
        <v>17</v>
      </c>
      <c r="E566">
        <v>17</v>
      </c>
      <c r="F566" t="str">
        <f>VLOOKUP(E566,$L$1:$M$25,2,FALSE)</f>
        <v>nat-gas</v>
      </c>
      <c r="G566">
        <f>LOG(C566)</f>
        <v>0.47712125471966244</v>
      </c>
      <c r="H566">
        <f>G566/(B566-1)</f>
        <v>-0.47712125471966244</v>
      </c>
    </row>
    <row r="567" spans="1:8">
      <c r="A567" t="s">
        <v>9918</v>
      </c>
      <c r="B567">
        <v>0</v>
      </c>
      <c r="C567">
        <v>3</v>
      </c>
      <c r="D567">
        <v>1</v>
      </c>
      <c r="E567">
        <v>1</v>
      </c>
      <c r="F567" t="str">
        <f>VLOOKUP(E567,$L$1:$M$25,2,FALSE)</f>
        <v>acq</v>
      </c>
      <c r="G567">
        <f>LOG(C567)</f>
        <v>0.47712125471966244</v>
      </c>
      <c r="H567">
        <f>G567/(B567-1)</f>
        <v>-0.47712125471966244</v>
      </c>
    </row>
    <row r="568" spans="1:8">
      <c r="A568" t="s">
        <v>9997</v>
      </c>
      <c r="B568">
        <v>0</v>
      </c>
      <c r="C568">
        <v>3</v>
      </c>
      <c r="D568">
        <v>5</v>
      </c>
      <c r="E568">
        <v>5</v>
      </c>
      <c r="F568" t="str">
        <f>VLOOKUP(E568,$L$1:$M$25,2,FALSE)</f>
        <v>corn</v>
      </c>
      <c r="G568">
        <f>LOG(C568)</f>
        <v>0.47712125471966244</v>
      </c>
      <c r="H568">
        <f>G568/(B568-1)</f>
        <v>-0.47712125471966244</v>
      </c>
    </row>
    <row r="569" spans="1:8">
      <c r="A569" t="s">
        <v>10013</v>
      </c>
      <c r="B569">
        <v>0</v>
      </c>
      <c r="C569">
        <v>3</v>
      </c>
      <c r="D569">
        <v>23</v>
      </c>
      <c r="E569">
        <v>23</v>
      </c>
      <c r="F569" t="str">
        <f>VLOOKUP(E569,$L$1:$M$25,2,FALSE)</f>
        <v>trade</v>
      </c>
      <c r="G569">
        <f>LOG(C569)</f>
        <v>0.47712125471966244</v>
      </c>
      <c r="H569">
        <f>G569/(B569-1)</f>
        <v>-0.47712125471966244</v>
      </c>
    </row>
    <row r="570" spans="1:8">
      <c r="A570" t="s">
        <v>10094</v>
      </c>
      <c r="B570">
        <v>0</v>
      </c>
      <c r="C570">
        <v>3</v>
      </c>
      <c r="D570">
        <v>11</v>
      </c>
      <c r="E570">
        <v>11</v>
      </c>
      <c r="F570" t="str">
        <f>VLOOKUP(E570,$L$1:$M$25,2,FALSE)</f>
        <v>gold</v>
      </c>
      <c r="G570">
        <f>LOG(C570)</f>
        <v>0.47712125471966244</v>
      </c>
      <c r="H570">
        <f>G570/(B570-1)</f>
        <v>-0.47712125471966244</v>
      </c>
    </row>
    <row r="571" spans="1:8">
      <c r="A571" t="s">
        <v>10151</v>
      </c>
      <c r="B571">
        <v>0</v>
      </c>
      <c r="C571">
        <v>3</v>
      </c>
      <c r="D571">
        <v>4</v>
      </c>
      <c r="E571">
        <v>4</v>
      </c>
      <c r="F571" t="str">
        <f>VLOOKUP(E571,$L$1:$M$25,2,FALSE)</f>
        <v>coffee</v>
      </c>
      <c r="G571">
        <f>LOG(C571)</f>
        <v>0.47712125471966244</v>
      </c>
      <c r="H571">
        <f>G571/(B571-1)</f>
        <v>-0.47712125471966244</v>
      </c>
    </row>
    <row r="572" spans="1:8">
      <c r="A572" t="s">
        <v>10155</v>
      </c>
      <c r="B572">
        <v>0</v>
      </c>
      <c r="C572">
        <v>3</v>
      </c>
      <c r="D572">
        <v>1</v>
      </c>
      <c r="E572">
        <v>1</v>
      </c>
      <c r="F572" t="str">
        <f>VLOOKUP(E572,$L$1:$M$25,2,FALSE)</f>
        <v>acq</v>
      </c>
      <c r="G572">
        <f>LOG(C572)</f>
        <v>0.47712125471966244</v>
      </c>
      <c r="H572">
        <f>G572/(B572-1)</f>
        <v>-0.47712125471966244</v>
      </c>
    </row>
    <row r="573" spans="1:8">
      <c r="A573" t="s">
        <v>10182</v>
      </c>
      <c r="B573">
        <v>0</v>
      </c>
      <c r="C573">
        <v>3</v>
      </c>
      <c r="D573">
        <v>17</v>
      </c>
      <c r="E573">
        <v>17</v>
      </c>
      <c r="F573" t="str">
        <f>VLOOKUP(E573,$L$1:$M$25,2,FALSE)</f>
        <v>nat-gas</v>
      </c>
      <c r="G573">
        <f>LOG(C573)</f>
        <v>0.47712125471966244</v>
      </c>
      <c r="H573">
        <f>G573/(B573-1)</f>
        <v>-0.47712125471966244</v>
      </c>
    </row>
    <row r="574" spans="1:8">
      <c r="A574" t="s">
        <v>10278</v>
      </c>
      <c r="B574">
        <v>0</v>
      </c>
      <c r="C574">
        <v>3</v>
      </c>
      <c r="D574">
        <v>1</v>
      </c>
      <c r="E574">
        <v>1</v>
      </c>
      <c r="F574" t="str">
        <f>VLOOKUP(E574,$L$1:$M$25,2,FALSE)</f>
        <v>acq</v>
      </c>
      <c r="G574">
        <f>LOG(C574)</f>
        <v>0.47712125471966244</v>
      </c>
      <c r="H574">
        <f>G574/(B574-1)</f>
        <v>-0.47712125471966244</v>
      </c>
    </row>
    <row r="575" spans="1:8">
      <c r="A575" t="s">
        <v>10313</v>
      </c>
      <c r="B575">
        <v>0</v>
      </c>
      <c r="C575">
        <v>3</v>
      </c>
      <c r="D575">
        <v>1</v>
      </c>
      <c r="E575">
        <v>1</v>
      </c>
      <c r="F575" t="str">
        <f>VLOOKUP(E575,$L$1:$M$25,2,FALSE)</f>
        <v>acq</v>
      </c>
      <c r="G575">
        <f>LOG(C575)</f>
        <v>0.47712125471966244</v>
      </c>
      <c r="H575">
        <f>G575/(B575-1)</f>
        <v>-0.47712125471966244</v>
      </c>
    </row>
    <row r="576" spans="1:8">
      <c r="A576" t="s">
        <v>10427</v>
      </c>
      <c r="B576">
        <v>0</v>
      </c>
      <c r="C576">
        <v>3</v>
      </c>
      <c r="D576">
        <v>1</v>
      </c>
      <c r="E576">
        <v>1</v>
      </c>
      <c r="F576" t="str">
        <f>VLOOKUP(E576,$L$1:$M$25,2,FALSE)</f>
        <v>acq</v>
      </c>
      <c r="G576">
        <f>LOG(C576)</f>
        <v>0.47712125471966244</v>
      </c>
      <c r="H576">
        <f>G576/(B576-1)</f>
        <v>-0.47712125471966244</v>
      </c>
    </row>
    <row r="577" spans="1:8">
      <c r="A577" t="s">
        <v>10429</v>
      </c>
      <c r="B577">
        <v>0</v>
      </c>
      <c r="C577">
        <v>3</v>
      </c>
      <c r="D577">
        <v>10</v>
      </c>
      <c r="E577">
        <v>10</v>
      </c>
      <c r="F577" t="str">
        <f>VLOOKUP(E577,$L$1:$M$25,2,FALSE)</f>
        <v>gnp</v>
      </c>
      <c r="G577">
        <f>LOG(C577)</f>
        <v>0.47712125471966244</v>
      </c>
      <c r="H577">
        <f>G577/(B577-1)</f>
        <v>-0.47712125471966244</v>
      </c>
    </row>
    <row r="578" spans="1:8">
      <c r="A578" t="s">
        <v>10637</v>
      </c>
      <c r="B578">
        <v>0</v>
      </c>
      <c r="C578">
        <v>3</v>
      </c>
      <c r="D578">
        <v>20</v>
      </c>
      <c r="E578">
        <v>20</v>
      </c>
      <c r="F578" t="str">
        <f>VLOOKUP(E578,$L$1:$M$25,2,FALSE)</f>
        <v>ship</v>
      </c>
      <c r="G578">
        <f>LOG(C578)</f>
        <v>0.47712125471966244</v>
      </c>
      <c r="H578">
        <f>G578/(B578-1)</f>
        <v>-0.47712125471966244</v>
      </c>
    </row>
    <row r="579" spans="1:8">
      <c r="A579" t="s">
        <v>10657</v>
      </c>
      <c r="B579">
        <v>0</v>
      </c>
      <c r="C579">
        <v>3</v>
      </c>
      <c r="D579">
        <v>14</v>
      </c>
      <c r="E579">
        <v>14</v>
      </c>
      <c r="F579" t="str">
        <f>VLOOKUP(E579,$L$1:$M$25,2,FALSE)</f>
        <v>livestock</v>
      </c>
      <c r="G579">
        <f>LOG(C579)</f>
        <v>0.47712125471966244</v>
      </c>
      <c r="H579">
        <f>G579/(B579-1)</f>
        <v>-0.47712125471966244</v>
      </c>
    </row>
    <row r="580" spans="1:8">
      <c r="A580" t="s">
        <v>10661</v>
      </c>
      <c r="B580">
        <v>0</v>
      </c>
      <c r="C580">
        <v>3</v>
      </c>
      <c r="D580">
        <v>23</v>
      </c>
      <c r="E580">
        <v>23</v>
      </c>
      <c r="F580" t="str">
        <f>VLOOKUP(E580,$L$1:$M$25,2,FALSE)</f>
        <v>trade</v>
      </c>
      <c r="G580">
        <f>LOG(C580)</f>
        <v>0.47712125471966244</v>
      </c>
      <c r="H580">
        <f>G580/(B580-1)</f>
        <v>-0.47712125471966244</v>
      </c>
    </row>
    <row r="581" spans="1:8">
      <c r="A581" t="s">
        <v>10664</v>
      </c>
      <c r="B581">
        <v>0</v>
      </c>
      <c r="C581">
        <v>3</v>
      </c>
      <c r="D581">
        <v>20</v>
      </c>
      <c r="E581">
        <v>20</v>
      </c>
      <c r="F581" t="str">
        <f>VLOOKUP(E581,$L$1:$M$25,2,FALSE)</f>
        <v>ship</v>
      </c>
      <c r="G581">
        <f>LOG(C581)</f>
        <v>0.47712125471966244</v>
      </c>
      <c r="H581">
        <f>G581/(B581-1)</f>
        <v>-0.47712125471966244</v>
      </c>
    </row>
    <row r="582" spans="1:8">
      <c r="A582" t="s">
        <v>10708</v>
      </c>
      <c r="B582">
        <v>0</v>
      </c>
      <c r="C582">
        <v>3</v>
      </c>
      <c r="D582">
        <v>4</v>
      </c>
      <c r="E582">
        <v>4</v>
      </c>
      <c r="F582" t="str">
        <f>VLOOKUP(E582,$L$1:$M$25,2,FALSE)</f>
        <v>coffee</v>
      </c>
      <c r="G582">
        <f>LOG(C582)</f>
        <v>0.47712125471966244</v>
      </c>
      <c r="H582">
        <f>G582/(B582-1)</f>
        <v>-0.47712125471966244</v>
      </c>
    </row>
    <row r="583" spans="1:8">
      <c r="A583" t="s">
        <v>10714</v>
      </c>
      <c r="B583">
        <v>0</v>
      </c>
      <c r="C583">
        <v>3</v>
      </c>
      <c r="D583">
        <v>1</v>
      </c>
      <c r="E583">
        <v>1</v>
      </c>
      <c r="F583" t="str">
        <f>VLOOKUP(E583,$L$1:$M$25,2,FALSE)</f>
        <v>acq</v>
      </c>
      <c r="G583">
        <f>LOG(C583)</f>
        <v>0.47712125471966244</v>
      </c>
      <c r="H583">
        <f>G583/(B583-1)</f>
        <v>-0.47712125471966244</v>
      </c>
    </row>
    <row r="584" spans="1:8">
      <c r="A584" t="s">
        <v>10719</v>
      </c>
      <c r="B584">
        <v>0</v>
      </c>
      <c r="C584">
        <v>3</v>
      </c>
      <c r="D584">
        <v>23</v>
      </c>
      <c r="E584">
        <v>23</v>
      </c>
      <c r="F584" t="str">
        <f>VLOOKUP(E584,$L$1:$M$25,2,FALSE)</f>
        <v>trade</v>
      </c>
      <c r="G584">
        <f>LOG(C584)</f>
        <v>0.47712125471966244</v>
      </c>
      <c r="H584">
        <f>G584/(B584-1)</f>
        <v>-0.47712125471966244</v>
      </c>
    </row>
    <row r="585" spans="1:8">
      <c r="A585" t="s">
        <v>10757</v>
      </c>
      <c r="B585">
        <v>0</v>
      </c>
      <c r="C585">
        <v>3</v>
      </c>
      <c r="D585">
        <v>23</v>
      </c>
      <c r="E585">
        <v>23</v>
      </c>
      <c r="F585" t="str">
        <f>VLOOKUP(E585,$L$1:$M$25,2,FALSE)</f>
        <v>trade</v>
      </c>
      <c r="G585">
        <f>LOG(C585)</f>
        <v>0.47712125471966244</v>
      </c>
      <c r="H585">
        <f>G585/(B585-1)</f>
        <v>-0.47712125471966244</v>
      </c>
    </row>
    <row r="586" spans="1:8">
      <c r="A586" t="s">
        <v>10937</v>
      </c>
      <c r="B586">
        <v>0</v>
      </c>
      <c r="C586">
        <v>3</v>
      </c>
      <c r="D586">
        <v>1</v>
      </c>
      <c r="E586">
        <v>1</v>
      </c>
      <c r="F586" t="str">
        <f>VLOOKUP(E586,$L$1:$M$25,2,FALSE)</f>
        <v>acq</v>
      </c>
      <c r="G586">
        <f>LOG(C586)</f>
        <v>0.47712125471966244</v>
      </c>
      <c r="H586">
        <f>G586/(B586-1)</f>
        <v>-0.47712125471966244</v>
      </c>
    </row>
    <row r="587" spans="1:8">
      <c r="A587" t="s">
        <v>10944</v>
      </c>
      <c r="B587">
        <v>0</v>
      </c>
      <c r="C587">
        <v>3</v>
      </c>
      <c r="D587">
        <v>20</v>
      </c>
      <c r="E587">
        <v>20</v>
      </c>
      <c r="F587" t="str">
        <f>VLOOKUP(E587,$L$1:$M$25,2,FALSE)</f>
        <v>ship</v>
      </c>
      <c r="G587">
        <f>LOG(C587)</f>
        <v>0.47712125471966244</v>
      </c>
      <c r="H587">
        <f>G587/(B587-1)</f>
        <v>-0.47712125471966244</v>
      </c>
    </row>
    <row r="588" spans="1:8">
      <c r="A588" t="s">
        <v>10963</v>
      </c>
      <c r="B588">
        <v>0</v>
      </c>
      <c r="C588">
        <v>3</v>
      </c>
      <c r="D588">
        <v>20</v>
      </c>
      <c r="E588">
        <v>20</v>
      </c>
      <c r="F588" t="str">
        <f>VLOOKUP(E588,$L$1:$M$25,2,FALSE)</f>
        <v>ship</v>
      </c>
      <c r="G588">
        <f>LOG(C588)</f>
        <v>0.47712125471966244</v>
      </c>
      <c r="H588">
        <f>G588/(B588-1)</f>
        <v>-0.47712125471966244</v>
      </c>
    </row>
    <row r="589" spans="1:8">
      <c r="A589" t="s">
        <v>10976</v>
      </c>
      <c r="B589">
        <v>0</v>
      </c>
      <c r="C589">
        <v>3</v>
      </c>
      <c r="D589">
        <v>23</v>
      </c>
      <c r="E589">
        <v>23</v>
      </c>
      <c r="F589" t="str">
        <f>VLOOKUP(E589,$L$1:$M$25,2,FALSE)</f>
        <v>trade</v>
      </c>
      <c r="G589">
        <f>LOG(C589)</f>
        <v>0.47712125471966244</v>
      </c>
      <c r="H589">
        <f>G589/(B589-1)</f>
        <v>-0.47712125471966244</v>
      </c>
    </row>
    <row r="590" spans="1:8">
      <c r="A590" t="s">
        <v>11097</v>
      </c>
      <c r="B590">
        <v>0</v>
      </c>
      <c r="C590">
        <v>3</v>
      </c>
      <c r="D590">
        <v>20</v>
      </c>
      <c r="E590">
        <v>20</v>
      </c>
      <c r="F590" t="str">
        <f>VLOOKUP(E590,$L$1:$M$25,2,FALSE)</f>
        <v>ship</v>
      </c>
      <c r="G590">
        <f>LOG(C590)</f>
        <v>0.47712125471966244</v>
      </c>
      <c r="H590">
        <f>G590/(B590-1)</f>
        <v>-0.47712125471966244</v>
      </c>
    </row>
    <row r="591" spans="1:8">
      <c r="A591" t="s">
        <v>11124</v>
      </c>
      <c r="B591">
        <v>0</v>
      </c>
      <c r="C591">
        <v>3</v>
      </c>
      <c r="D591">
        <v>16</v>
      </c>
      <c r="E591">
        <v>16</v>
      </c>
      <c r="F591" t="str">
        <f>VLOOKUP(E591,$L$1:$M$25,2,FALSE)</f>
        <v>money-supply</v>
      </c>
      <c r="G591">
        <f>LOG(C591)</f>
        <v>0.47712125471966244</v>
      </c>
      <c r="H591">
        <f>G591/(B591-1)</f>
        <v>-0.47712125471966244</v>
      </c>
    </row>
    <row r="592" spans="1:8">
      <c r="A592" t="s">
        <v>11159</v>
      </c>
      <c r="B592">
        <v>0</v>
      </c>
      <c r="C592">
        <v>3</v>
      </c>
      <c r="D592">
        <v>17</v>
      </c>
      <c r="E592">
        <v>17</v>
      </c>
      <c r="F592" t="str">
        <f>VLOOKUP(E592,$L$1:$M$25,2,FALSE)</f>
        <v>nat-gas</v>
      </c>
      <c r="G592">
        <f>LOG(C592)</f>
        <v>0.47712125471966244</v>
      </c>
      <c r="H592">
        <f>G592/(B592-1)</f>
        <v>-0.47712125471966244</v>
      </c>
    </row>
    <row r="593" spans="1:8">
      <c r="A593" t="s">
        <v>11234</v>
      </c>
      <c r="B593">
        <v>0</v>
      </c>
      <c r="C593">
        <v>3</v>
      </c>
      <c r="D593">
        <v>22</v>
      </c>
      <c r="E593">
        <v>22</v>
      </c>
      <c r="F593" t="str">
        <f>VLOOKUP(E593,$L$1:$M$25,2,FALSE)</f>
        <v>sugar</v>
      </c>
      <c r="G593">
        <f>LOG(C593)</f>
        <v>0.47712125471966244</v>
      </c>
      <c r="H593">
        <f>G593/(B593-1)</f>
        <v>-0.47712125471966244</v>
      </c>
    </row>
    <row r="594" spans="1:8">
      <c r="A594" t="s">
        <v>11325</v>
      </c>
      <c r="B594">
        <v>0</v>
      </c>
      <c r="C594">
        <v>3</v>
      </c>
      <c r="D594">
        <v>20</v>
      </c>
      <c r="E594">
        <v>20</v>
      </c>
      <c r="F594" t="str">
        <f>VLOOKUP(E594,$L$1:$M$25,2,FALSE)</f>
        <v>ship</v>
      </c>
      <c r="G594">
        <f>LOG(C594)</f>
        <v>0.47712125471966244</v>
      </c>
      <c r="H594">
        <f>G594/(B594-1)</f>
        <v>-0.47712125471966244</v>
      </c>
    </row>
    <row r="595" spans="1:8">
      <c r="A595" t="s">
        <v>11353</v>
      </c>
      <c r="B595">
        <v>0</v>
      </c>
      <c r="C595">
        <v>3</v>
      </c>
      <c r="D595">
        <v>10</v>
      </c>
      <c r="E595">
        <v>10</v>
      </c>
      <c r="F595" t="str">
        <f>VLOOKUP(E595,$L$1:$M$25,2,FALSE)</f>
        <v>gnp</v>
      </c>
      <c r="G595">
        <f>LOG(C595)</f>
        <v>0.47712125471966244</v>
      </c>
      <c r="H595">
        <f>G595/(B595-1)</f>
        <v>-0.47712125471966244</v>
      </c>
    </row>
    <row r="596" spans="1:8">
      <c r="A596" t="s">
        <v>11417</v>
      </c>
      <c r="B596">
        <v>0</v>
      </c>
      <c r="C596">
        <v>3</v>
      </c>
      <c r="D596">
        <v>10</v>
      </c>
      <c r="E596">
        <v>10</v>
      </c>
      <c r="F596" t="str">
        <f>VLOOKUP(E596,$L$1:$M$25,2,FALSE)</f>
        <v>gnp</v>
      </c>
      <c r="G596">
        <f>LOG(C596)</f>
        <v>0.47712125471966244</v>
      </c>
      <c r="H596">
        <f>G596/(B596-1)</f>
        <v>-0.47712125471966244</v>
      </c>
    </row>
    <row r="597" spans="1:8">
      <c r="A597" t="s">
        <v>11457</v>
      </c>
      <c r="B597">
        <v>0</v>
      </c>
      <c r="C597">
        <v>3</v>
      </c>
      <c r="D597">
        <v>11</v>
      </c>
      <c r="E597">
        <v>11</v>
      </c>
      <c r="F597" t="str">
        <f>VLOOKUP(E597,$L$1:$M$25,2,FALSE)</f>
        <v>gold</v>
      </c>
      <c r="G597">
        <f>LOG(C597)</f>
        <v>0.47712125471966244</v>
      </c>
      <c r="H597">
        <f>G597/(B597-1)</f>
        <v>-0.47712125471966244</v>
      </c>
    </row>
    <row r="598" spans="1:8">
      <c r="A598" t="s">
        <v>11505</v>
      </c>
      <c r="B598">
        <v>0</v>
      </c>
      <c r="C598">
        <v>3</v>
      </c>
      <c r="D598">
        <v>11</v>
      </c>
      <c r="E598">
        <v>11</v>
      </c>
      <c r="F598" t="str">
        <f>VLOOKUP(E598,$L$1:$M$25,2,FALSE)</f>
        <v>gold</v>
      </c>
      <c r="G598">
        <f>LOG(C598)</f>
        <v>0.47712125471966244</v>
      </c>
      <c r="H598">
        <f>G598/(B598-1)</f>
        <v>-0.47712125471966244</v>
      </c>
    </row>
    <row r="599" spans="1:8">
      <c r="A599" t="s">
        <v>11510</v>
      </c>
      <c r="B599">
        <v>0</v>
      </c>
      <c r="C599">
        <v>3</v>
      </c>
      <c r="D599">
        <v>20</v>
      </c>
      <c r="E599">
        <v>20</v>
      </c>
      <c r="F599" t="str">
        <f>VLOOKUP(E599,$L$1:$M$25,2,FALSE)</f>
        <v>ship</v>
      </c>
      <c r="G599">
        <f>LOG(C599)</f>
        <v>0.47712125471966244</v>
      </c>
      <c r="H599">
        <f>G599/(B599-1)</f>
        <v>-0.47712125471966244</v>
      </c>
    </row>
    <row r="600" spans="1:8">
      <c r="A600" t="s">
        <v>11533</v>
      </c>
      <c r="B600">
        <v>0</v>
      </c>
      <c r="C600">
        <v>3</v>
      </c>
      <c r="D600">
        <v>6</v>
      </c>
      <c r="E600">
        <v>6</v>
      </c>
      <c r="F600" t="str">
        <f>VLOOKUP(E600,$L$1:$M$25,2,FALSE)</f>
        <v>cpi</v>
      </c>
      <c r="G600">
        <f>LOG(C600)</f>
        <v>0.47712125471966244</v>
      </c>
      <c r="H600">
        <f>G600/(B600-1)</f>
        <v>-0.47712125471966244</v>
      </c>
    </row>
    <row r="601" spans="1:8">
      <c r="A601" t="s">
        <v>11643</v>
      </c>
      <c r="B601">
        <v>0</v>
      </c>
      <c r="C601">
        <v>3</v>
      </c>
      <c r="D601">
        <v>16</v>
      </c>
      <c r="E601">
        <v>16</v>
      </c>
      <c r="F601" t="str">
        <f>VLOOKUP(E601,$L$1:$M$25,2,FALSE)</f>
        <v>money-supply</v>
      </c>
      <c r="G601">
        <f>LOG(C601)</f>
        <v>0.47712125471966244</v>
      </c>
      <c r="H601">
        <f>G601/(B601-1)</f>
        <v>-0.47712125471966244</v>
      </c>
    </row>
    <row r="602" spans="1:8">
      <c r="A602" t="s">
        <v>11693</v>
      </c>
      <c r="B602">
        <v>0</v>
      </c>
      <c r="C602">
        <v>3</v>
      </c>
      <c r="D602">
        <v>16</v>
      </c>
      <c r="E602">
        <v>16</v>
      </c>
      <c r="F602" t="str">
        <f>VLOOKUP(E602,$L$1:$M$25,2,FALSE)</f>
        <v>money-supply</v>
      </c>
      <c r="G602">
        <f>LOG(C602)</f>
        <v>0.47712125471966244</v>
      </c>
      <c r="H602">
        <f>G602/(B602-1)</f>
        <v>-0.47712125471966244</v>
      </c>
    </row>
    <row r="603" spans="1:8">
      <c r="A603" t="s">
        <v>11718</v>
      </c>
      <c r="B603">
        <v>0</v>
      </c>
      <c r="C603">
        <v>3</v>
      </c>
      <c r="D603">
        <v>1</v>
      </c>
      <c r="E603">
        <v>1</v>
      </c>
      <c r="F603" t="str">
        <f>VLOOKUP(E603,$L$1:$M$25,2,FALSE)</f>
        <v>acq</v>
      </c>
      <c r="G603">
        <f>LOG(C603)</f>
        <v>0.47712125471966244</v>
      </c>
      <c r="H603">
        <f>G603/(B603-1)</f>
        <v>-0.47712125471966244</v>
      </c>
    </row>
    <row r="604" spans="1:8">
      <c r="A604" t="s">
        <v>11788</v>
      </c>
      <c r="B604">
        <v>0</v>
      </c>
      <c r="C604">
        <v>3</v>
      </c>
      <c r="D604">
        <v>20</v>
      </c>
      <c r="E604">
        <v>20</v>
      </c>
      <c r="F604" t="str">
        <f>VLOOKUP(E604,$L$1:$M$25,2,FALSE)</f>
        <v>ship</v>
      </c>
      <c r="G604">
        <f>LOG(C604)</f>
        <v>0.47712125471966244</v>
      </c>
      <c r="H604">
        <f>G604/(B604-1)</f>
        <v>-0.47712125471966244</v>
      </c>
    </row>
    <row r="605" spans="1:8">
      <c r="A605" t="s">
        <v>11806</v>
      </c>
      <c r="B605">
        <v>0</v>
      </c>
      <c r="C605">
        <v>3</v>
      </c>
      <c r="D605">
        <v>9</v>
      </c>
      <c r="E605">
        <v>9</v>
      </c>
      <c r="F605" t="str">
        <f>VLOOKUP(E605,$L$1:$M$25,2,FALSE)</f>
        <v>earn</v>
      </c>
      <c r="G605">
        <f>LOG(C605)</f>
        <v>0.47712125471966244</v>
      </c>
      <c r="H605">
        <f>G605/(B605-1)</f>
        <v>-0.47712125471966244</v>
      </c>
    </row>
    <row r="606" spans="1:8">
      <c r="A606" t="s">
        <v>11825</v>
      </c>
      <c r="B606">
        <v>0</v>
      </c>
      <c r="C606">
        <v>3</v>
      </c>
      <c r="D606">
        <v>20</v>
      </c>
      <c r="E606">
        <v>20</v>
      </c>
      <c r="F606" t="str">
        <f>VLOOKUP(E606,$L$1:$M$25,2,FALSE)</f>
        <v>ship</v>
      </c>
      <c r="G606">
        <f>LOG(C606)</f>
        <v>0.47712125471966244</v>
      </c>
      <c r="H606">
        <f>G606/(B606-1)</f>
        <v>-0.47712125471966244</v>
      </c>
    </row>
    <row r="607" spans="1:8">
      <c r="A607" t="s">
        <v>11885</v>
      </c>
      <c r="B607">
        <v>0</v>
      </c>
      <c r="C607">
        <v>3</v>
      </c>
      <c r="D607">
        <v>11</v>
      </c>
      <c r="E607">
        <v>11</v>
      </c>
      <c r="F607" t="str">
        <f>VLOOKUP(E607,$L$1:$M$25,2,FALSE)</f>
        <v>gold</v>
      </c>
      <c r="G607">
        <f>LOG(C607)</f>
        <v>0.47712125471966244</v>
      </c>
      <c r="H607">
        <f>G607/(B607-1)</f>
        <v>-0.47712125471966244</v>
      </c>
    </row>
    <row r="608" spans="1:8">
      <c r="A608" t="s">
        <v>11886</v>
      </c>
      <c r="B608">
        <v>0</v>
      </c>
      <c r="C608">
        <v>3</v>
      </c>
      <c r="D608">
        <v>14</v>
      </c>
      <c r="E608">
        <v>14</v>
      </c>
      <c r="F608" t="str">
        <f>VLOOKUP(E608,$L$1:$M$25,2,FALSE)</f>
        <v>livestock</v>
      </c>
      <c r="G608">
        <f>LOG(C608)</f>
        <v>0.47712125471966244</v>
      </c>
      <c r="H608">
        <f>G608/(B608-1)</f>
        <v>-0.47712125471966244</v>
      </c>
    </row>
    <row r="609" spans="1:8">
      <c r="A609" t="s">
        <v>11891</v>
      </c>
      <c r="B609">
        <v>0</v>
      </c>
      <c r="C609">
        <v>3</v>
      </c>
      <c r="D609">
        <v>11</v>
      </c>
      <c r="E609">
        <v>11</v>
      </c>
      <c r="F609" t="str">
        <f>VLOOKUP(E609,$L$1:$M$25,2,FALSE)</f>
        <v>gold</v>
      </c>
      <c r="G609">
        <f>LOG(C609)</f>
        <v>0.47712125471966244</v>
      </c>
      <c r="H609">
        <f>G609/(B609-1)</f>
        <v>-0.47712125471966244</v>
      </c>
    </row>
    <row r="610" spans="1:8">
      <c r="A610" t="s">
        <v>11916</v>
      </c>
      <c r="B610">
        <v>0</v>
      </c>
      <c r="C610">
        <v>3</v>
      </c>
      <c r="D610">
        <v>13</v>
      </c>
      <c r="E610">
        <v>13</v>
      </c>
      <c r="F610" t="str">
        <f>VLOOKUP(E610,$L$1:$M$25,2,FALSE)</f>
        <v>interest</v>
      </c>
      <c r="G610">
        <f>LOG(C610)</f>
        <v>0.47712125471966244</v>
      </c>
      <c r="H610">
        <f>G610/(B610-1)</f>
        <v>-0.47712125471966244</v>
      </c>
    </row>
    <row r="611" spans="1:8">
      <c r="A611" t="s">
        <v>11941</v>
      </c>
      <c r="B611">
        <v>0</v>
      </c>
      <c r="C611">
        <v>3</v>
      </c>
      <c r="D611">
        <v>11</v>
      </c>
      <c r="E611">
        <v>11</v>
      </c>
      <c r="F611" t="str">
        <f>VLOOKUP(E611,$L$1:$M$25,2,FALSE)</f>
        <v>gold</v>
      </c>
      <c r="G611">
        <f>LOG(C611)</f>
        <v>0.47712125471966244</v>
      </c>
      <c r="H611">
        <f>G611/(B611-1)</f>
        <v>-0.47712125471966244</v>
      </c>
    </row>
    <row r="612" spans="1:8">
      <c r="A612" t="s">
        <v>12023</v>
      </c>
      <c r="B612">
        <v>0</v>
      </c>
      <c r="C612">
        <v>3</v>
      </c>
      <c r="D612">
        <v>15</v>
      </c>
      <c r="E612">
        <v>15</v>
      </c>
      <c r="F612" t="str">
        <f>VLOOKUP(E612,$L$1:$M$25,2,FALSE)</f>
        <v>money-fx</v>
      </c>
      <c r="G612">
        <f>LOG(C612)</f>
        <v>0.47712125471966244</v>
      </c>
      <c r="H612">
        <f>G612/(B612-1)</f>
        <v>-0.47712125471966244</v>
      </c>
    </row>
    <row r="613" spans="1:8">
      <c r="A613" t="s">
        <v>12028</v>
      </c>
      <c r="B613">
        <v>0</v>
      </c>
      <c r="C613">
        <v>3</v>
      </c>
      <c r="D613">
        <v>10</v>
      </c>
      <c r="E613">
        <v>10</v>
      </c>
      <c r="F613" t="str">
        <f>VLOOKUP(E613,$L$1:$M$25,2,FALSE)</f>
        <v>gnp</v>
      </c>
      <c r="G613">
        <f>LOG(C613)</f>
        <v>0.47712125471966244</v>
      </c>
      <c r="H613">
        <f>G613/(B613-1)</f>
        <v>-0.47712125471966244</v>
      </c>
    </row>
    <row r="614" spans="1:8">
      <c r="A614" t="s">
        <v>12046</v>
      </c>
      <c r="B614">
        <v>0</v>
      </c>
      <c r="C614">
        <v>3</v>
      </c>
      <c r="D614">
        <v>25</v>
      </c>
      <c r="E614">
        <v>25</v>
      </c>
      <c r="F614" t="str">
        <f>VLOOKUP(E614,$L$1:$M$25,2,FALSE)</f>
        <v>wheat</v>
      </c>
      <c r="G614">
        <f>LOG(C614)</f>
        <v>0.47712125471966244</v>
      </c>
      <c r="H614">
        <f>G614/(B614-1)</f>
        <v>-0.47712125471966244</v>
      </c>
    </row>
    <row r="615" spans="1:8">
      <c r="A615" t="s">
        <v>12106</v>
      </c>
      <c r="B615">
        <v>0</v>
      </c>
      <c r="C615">
        <v>3</v>
      </c>
      <c r="D615">
        <v>1</v>
      </c>
      <c r="E615">
        <v>1</v>
      </c>
      <c r="F615" t="str">
        <f>VLOOKUP(E615,$L$1:$M$25,2,FALSE)</f>
        <v>acq</v>
      </c>
      <c r="G615">
        <f>LOG(C615)</f>
        <v>0.47712125471966244</v>
      </c>
      <c r="H615">
        <f>G615/(B615-1)</f>
        <v>-0.47712125471966244</v>
      </c>
    </row>
    <row r="616" spans="1:8">
      <c r="A616" t="s">
        <v>12187</v>
      </c>
      <c r="B616">
        <v>0</v>
      </c>
      <c r="C616">
        <v>3</v>
      </c>
      <c r="D616">
        <v>14</v>
      </c>
      <c r="E616">
        <v>14</v>
      </c>
      <c r="F616" t="str">
        <f>VLOOKUP(E616,$L$1:$M$25,2,FALSE)</f>
        <v>livestock</v>
      </c>
      <c r="G616">
        <f>LOG(C616)</f>
        <v>0.47712125471966244</v>
      </c>
      <c r="H616">
        <f>G616/(B616-1)</f>
        <v>-0.47712125471966244</v>
      </c>
    </row>
    <row r="617" spans="1:8">
      <c r="A617" t="s">
        <v>12190</v>
      </c>
      <c r="B617">
        <v>0</v>
      </c>
      <c r="C617">
        <v>3</v>
      </c>
      <c r="D617">
        <v>17</v>
      </c>
      <c r="E617">
        <v>17</v>
      </c>
      <c r="F617" t="str">
        <f>VLOOKUP(E617,$L$1:$M$25,2,FALSE)</f>
        <v>nat-gas</v>
      </c>
      <c r="G617">
        <f>LOG(C617)</f>
        <v>0.47712125471966244</v>
      </c>
      <c r="H617">
        <f>G617/(B617-1)</f>
        <v>-0.47712125471966244</v>
      </c>
    </row>
    <row r="618" spans="1:8">
      <c r="A618" t="s">
        <v>659</v>
      </c>
      <c r="B618">
        <v>0</v>
      </c>
      <c r="C618">
        <v>2</v>
      </c>
      <c r="D618">
        <v>1</v>
      </c>
      <c r="E618">
        <v>1</v>
      </c>
      <c r="F618" t="str">
        <f>VLOOKUP(E618,$L$1:$M$25,2,FALSE)</f>
        <v>acq</v>
      </c>
      <c r="G618">
        <f>LOG(C618)</f>
        <v>0.3010299956639812</v>
      </c>
      <c r="H618">
        <f>G618/(B618-1)</f>
        <v>-0.3010299956639812</v>
      </c>
    </row>
    <row r="619" spans="1:8">
      <c r="A619" t="s">
        <v>681</v>
      </c>
      <c r="B619">
        <v>0</v>
      </c>
      <c r="C619">
        <v>2</v>
      </c>
      <c r="D619">
        <v>1</v>
      </c>
      <c r="E619">
        <v>1</v>
      </c>
      <c r="F619" t="str">
        <f>VLOOKUP(E619,$L$1:$M$25,2,FALSE)</f>
        <v>acq</v>
      </c>
      <c r="G619">
        <f>LOG(C619)</f>
        <v>0.3010299956639812</v>
      </c>
      <c r="H619">
        <f>G619/(B619-1)</f>
        <v>-0.3010299956639812</v>
      </c>
    </row>
    <row r="620" spans="1:8">
      <c r="A620" t="s">
        <v>683</v>
      </c>
      <c r="B620">
        <v>0</v>
      </c>
      <c r="C620">
        <v>2</v>
      </c>
      <c r="D620">
        <v>23</v>
      </c>
      <c r="E620">
        <v>23</v>
      </c>
      <c r="F620" t="str">
        <f>VLOOKUP(E620,$L$1:$M$25,2,FALSE)</f>
        <v>trade</v>
      </c>
      <c r="G620">
        <f>LOG(C620)</f>
        <v>0.3010299956639812</v>
      </c>
      <c r="H620">
        <f>G620/(B620-1)</f>
        <v>-0.3010299956639812</v>
      </c>
    </row>
    <row r="621" spans="1:8">
      <c r="A621" t="s">
        <v>695</v>
      </c>
      <c r="B621">
        <v>0</v>
      </c>
      <c r="C621">
        <v>2</v>
      </c>
      <c r="D621">
        <v>23</v>
      </c>
      <c r="E621">
        <v>23</v>
      </c>
      <c r="F621" t="str">
        <f>VLOOKUP(E621,$L$1:$M$25,2,FALSE)</f>
        <v>trade</v>
      </c>
      <c r="G621">
        <f>LOG(C621)</f>
        <v>0.3010299956639812</v>
      </c>
      <c r="H621">
        <f>G621/(B621-1)</f>
        <v>-0.3010299956639812</v>
      </c>
    </row>
    <row r="622" spans="1:8">
      <c r="A622" t="s">
        <v>731</v>
      </c>
      <c r="B622">
        <v>0</v>
      </c>
      <c r="C622">
        <v>2</v>
      </c>
      <c r="D622">
        <v>10</v>
      </c>
      <c r="E622">
        <v>10</v>
      </c>
      <c r="F622" t="str">
        <f>VLOOKUP(E622,$L$1:$M$25,2,FALSE)</f>
        <v>gnp</v>
      </c>
      <c r="G622">
        <f>LOG(C622)</f>
        <v>0.3010299956639812</v>
      </c>
      <c r="H622">
        <f>G622/(B622-1)</f>
        <v>-0.3010299956639812</v>
      </c>
    </row>
    <row r="623" spans="1:8">
      <c r="A623" t="s">
        <v>738</v>
      </c>
      <c r="B623">
        <v>0</v>
      </c>
      <c r="C623">
        <v>2</v>
      </c>
      <c r="D623">
        <v>23</v>
      </c>
      <c r="E623">
        <v>23</v>
      </c>
      <c r="F623" t="str">
        <f>VLOOKUP(E623,$L$1:$M$25,2,FALSE)</f>
        <v>trade</v>
      </c>
      <c r="G623">
        <f>LOG(C623)</f>
        <v>0.3010299956639812</v>
      </c>
      <c r="H623">
        <f>G623/(B623-1)</f>
        <v>-0.3010299956639812</v>
      </c>
    </row>
    <row r="624" spans="1:8">
      <c r="A624" t="s">
        <v>741</v>
      </c>
      <c r="B624">
        <v>0</v>
      </c>
      <c r="C624">
        <v>2</v>
      </c>
      <c r="D624">
        <v>20</v>
      </c>
      <c r="E624">
        <v>20</v>
      </c>
      <c r="F624" t="str">
        <f>VLOOKUP(E624,$L$1:$M$25,2,FALSE)</f>
        <v>ship</v>
      </c>
      <c r="G624">
        <f>LOG(C624)</f>
        <v>0.3010299956639812</v>
      </c>
      <c r="H624">
        <f>G624/(B624-1)</f>
        <v>-0.3010299956639812</v>
      </c>
    </row>
    <row r="625" spans="1:8">
      <c r="A625" t="s">
        <v>746</v>
      </c>
      <c r="B625">
        <v>0</v>
      </c>
      <c r="C625">
        <v>2</v>
      </c>
      <c r="D625">
        <v>14</v>
      </c>
      <c r="E625">
        <v>14</v>
      </c>
      <c r="F625" t="str">
        <f>VLOOKUP(E625,$L$1:$M$25,2,FALSE)</f>
        <v>livestock</v>
      </c>
      <c r="G625">
        <f>LOG(C625)</f>
        <v>0.3010299956639812</v>
      </c>
      <c r="H625">
        <f>G625/(B625-1)</f>
        <v>-0.3010299956639812</v>
      </c>
    </row>
    <row r="626" spans="1:8">
      <c r="A626" t="s">
        <v>780</v>
      </c>
      <c r="B626">
        <v>0</v>
      </c>
      <c r="C626">
        <v>2</v>
      </c>
      <c r="D626">
        <v>4</v>
      </c>
      <c r="E626">
        <v>4</v>
      </c>
      <c r="F626" t="str">
        <f>VLOOKUP(E626,$L$1:$M$25,2,FALSE)</f>
        <v>coffee</v>
      </c>
      <c r="G626">
        <f>LOG(C626)</f>
        <v>0.3010299956639812</v>
      </c>
      <c r="H626">
        <f>G626/(B626-1)</f>
        <v>-0.3010299956639812</v>
      </c>
    </row>
    <row r="627" spans="1:8">
      <c r="A627" t="s">
        <v>812</v>
      </c>
      <c r="B627">
        <v>0</v>
      </c>
      <c r="C627">
        <v>2</v>
      </c>
      <c r="D627">
        <v>11</v>
      </c>
      <c r="E627">
        <v>11</v>
      </c>
      <c r="F627" t="str">
        <f>VLOOKUP(E627,$L$1:$M$25,2,FALSE)</f>
        <v>gold</v>
      </c>
      <c r="G627">
        <f>LOG(C627)</f>
        <v>0.3010299956639812</v>
      </c>
      <c r="H627">
        <f>G627/(B627-1)</f>
        <v>-0.3010299956639812</v>
      </c>
    </row>
    <row r="628" spans="1:8">
      <c r="A628" t="s">
        <v>841</v>
      </c>
      <c r="B628">
        <v>0</v>
      </c>
      <c r="C628">
        <v>2</v>
      </c>
      <c r="D628">
        <v>15</v>
      </c>
      <c r="E628">
        <v>15</v>
      </c>
      <c r="F628" t="str">
        <f>VLOOKUP(E628,$L$1:$M$25,2,FALSE)</f>
        <v>money-fx</v>
      </c>
      <c r="G628">
        <f>LOG(C628)</f>
        <v>0.3010299956639812</v>
      </c>
      <c r="H628">
        <f>G628/(B628-1)</f>
        <v>-0.3010299956639812</v>
      </c>
    </row>
    <row r="629" spans="1:8">
      <c r="A629" t="s">
        <v>864</v>
      </c>
      <c r="B629">
        <v>0</v>
      </c>
      <c r="C629">
        <v>2</v>
      </c>
      <c r="D629">
        <v>12</v>
      </c>
      <c r="E629">
        <v>12</v>
      </c>
      <c r="F629" t="str">
        <f>VLOOKUP(E629,$L$1:$M$25,2,FALSE)</f>
        <v>grain</v>
      </c>
      <c r="G629">
        <f>LOG(C629)</f>
        <v>0.3010299956639812</v>
      </c>
      <c r="H629">
        <f>G629/(B629-1)</f>
        <v>-0.3010299956639812</v>
      </c>
    </row>
    <row r="630" spans="1:8">
      <c r="A630" t="s">
        <v>881</v>
      </c>
      <c r="B630">
        <v>0</v>
      </c>
      <c r="C630">
        <v>2</v>
      </c>
      <c r="D630">
        <v>20</v>
      </c>
      <c r="E630">
        <v>20</v>
      </c>
      <c r="F630" t="str">
        <f>VLOOKUP(E630,$L$1:$M$25,2,FALSE)</f>
        <v>ship</v>
      </c>
      <c r="G630">
        <f>LOG(C630)</f>
        <v>0.3010299956639812</v>
      </c>
      <c r="H630">
        <f>G630/(B630-1)</f>
        <v>-0.3010299956639812</v>
      </c>
    </row>
    <row r="631" spans="1:8">
      <c r="A631" t="s">
        <v>908</v>
      </c>
      <c r="B631">
        <v>0</v>
      </c>
      <c r="C631">
        <v>2</v>
      </c>
      <c r="D631">
        <v>22</v>
      </c>
      <c r="E631">
        <v>22</v>
      </c>
      <c r="F631" t="str">
        <f>VLOOKUP(E631,$L$1:$M$25,2,FALSE)</f>
        <v>sugar</v>
      </c>
      <c r="G631">
        <f>LOG(C631)</f>
        <v>0.3010299956639812</v>
      </c>
      <c r="H631">
        <f>G631/(B631-1)</f>
        <v>-0.3010299956639812</v>
      </c>
    </row>
    <row r="632" spans="1:8">
      <c r="A632" t="s">
        <v>925</v>
      </c>
      <c r="B632">
        <v>0</v>
      </c>
      <c r="C632">
        <v>2</v>
      </c>
      <c r="D632">
        <v>12</v>
      </c>
      <c r="E632">
        <v>12</v>
      </c>
      <c r="F632" t="str">
        <f>VLOOKUP(E632,$L$1:$M$25,2,FALSE)</f>
        <v>grain</v>
      </c>
      <c r="G632">
        <f>LOG(C632)</f>
        <v>0.3010299956639812</v>
      </c>
      <c r="H632">
        <f>G632/(B632-1)</f>
        <v>-0.3010299956639812</v>
      </c>
    </row>
    <row r="633" spans="1:8">
      <c r="A633" t="s">
        <v>930</v>
      </c>
      <c r="B633">
        <v>0</v>
      </c>
      <c r="C633">
        <v>2</v>
      </c>
      <c r="D633">
        <v>11</v>
      </c>
      <c r="E633">
        <v>11</v>
      </c>
      <c r="F633" t="str">
        <f>VLOOKUP(E633,$L$1:$M$25,2,FALSE)</f>
        <v>gold</v>
      </c>
      <c r="G633">
        <f>LOG(C633)</f>
        <v>0.3010299956639812</v>
      </c>
      <c r="H633">
        <f>G633/(B633-1)</f>
        <v>-0.3010299956639812</v>
      </c>
    </row>
    <row r="634" spans="1:8">
      <c r="A634" t="s">
        <v>939</v>
      </c>
      <c r="B634">
        <v>0</v>
      </c>
      <c r="C634">
        <v>2</v>
      </c>
      <c r="D634">
        <v>14</v>
      </c>
      <c r="E634">
        <v>14</v>
      </c>
      <c r="F634" t="str">
        <f>VLOOKUP(E634,$L$1:$M$25,2,FALSE)</f>
        <v>livestock</v>
      </c>
      <c r="G634">
        <f>LOG(C634)</f>
        <v>0.3010299956639812</v>
      </c>
      <c r="H634">
        <f>G634/(B634-1)</f>
        <v>-0.3010299956639812</v>
      </c>
    </row>
    <row r="635" spans="1:8">
      <c r="A635" t="s">
        <v>943</v>
      </c>
      <c r="B635">
        <v>0</v>
      </c>
      <c r="C635">
        <v>2</v>
      </c>
      <c r="D635">
        <v>16</v>
      </c>
      <c r="E635">
        <v>16</v>
      </c>
      <c r="F635" t="str">
        <f>VLOOKUP(E635,$L$1:$M$25,2,FALSE)</f>
        <v>money-supply</v>
      </c>
      <c r="G635">
        <f>LOG(C635)</f>
        <v>0.3010299956639812</v>
      </c>
      <c r="H635">
        <f>G635/(B635-1)</f>
        <v>-0.3010299956639812</v>
      </c>
    </row>
    <row r="636" spans="1:8">
      <c r="A636" t="s">
        <v>963</v>
      </c>
      <c r="B636">
        <v>0</v>
      </c>
      <c r="C636">
        <v>2</v>
      </c>
      <c r="D636">
        <v>11</v>
      </c>
      <c r="E636">
        <v>11</v>
      </c>
      <c r="F636" t="str">
        <f>VLOOKUP(E636,$L$1:$M$25,2,FALSE)</f>
        <v>gold</v>
      </c>
      <c r="G636">
        <f>LOG(C636)</f>
        <v>0.3010299956639812</v>
      </c>
      <c r="H636">
        <f>G636/(B636-1)</f>
        <v>-0.3010299956639812</v>
      </c>
    </row>
    <row r="637" spans="1:8">
      <c r="A637" t="s">
        <v>970</v>
      </c>
      <c r="B637">
        <v>0</v>
      </c>
      <c r="C637">
        <v>2</v>
      </c>
      <c r="D637">
        <v>18</v>
      </c>
      <c r="E637">
        <v>18</v>
      </c>
      <c r="F637" t="str">
        <f>VLOOKUP(E637,$L$1:$M$25,2,FALSE)</f>
        <v>oilseed</v>
      </c>
      <c r="G637">
        <f>LOG(C637)</f>
        <v>0.3010299956639812</v>
      </c>
      <c r="H637">
        <f>G637/(B637-1)</f>
        <v>-0.3010299956639812</v>
      </c>
    </row>
    <row r="638" spans="1:8">
      <c r="A638" t="s">
        <v>974</v>
      </c>
      <c r="B638">
        <v>0</v>
      </c>
      <c r="C638">
        <v>2</v>
      </c>
      <c r="D638">
        <v>12</v>
      </c>
      <c r="E638">
        <v>12</v>
      </c>
      <c r="F638" t="str">
        <f>VLOOKUP(E638,$L$1:$M$25,2,FALSE)</f>
        <v>grain</v>
      </c>
      <c r="G638">
        <f>LOG(C638)</f>
        <v>0.3010299956639812</v>
      </c>
      <c r="H638">
        <f>G638/(B638-1)</f>
        <v>-0.3010299956639812</v>
      </c>
    </row>
    <row r="639" spans="1:8">
      <c r="A639" t="s">
        <v>997</v>
      </c>
      <c r="B639">
        <v>0</v>
      </c>
      <c r="C639">
        <v>2</v>
      </c>
      <c r="D639">
        <v>11</v>
      </c>
      <c r="E639">
        <v>11</v>
      </c>
      <c r="F639" t="str">
        <f>VLOOKUP(E639,$L$1:$M$25,2,FALSE)</f>
        <v>gold</v>
      </c>
      <c r="G639">
        <f>LOG(C639)</f>
        <v>0.3010299956639812</v>
      </c>
      <c r="H639">
        <f>G639/(B639-1)</f>
        <v>-0.3010299956639812</v>
      </c>
    </row>
    <row r="640" spans="1:8">
      <c r="A640" t="s">
        <v>1014</v>
      </c>
      <c r="B640">
        <v>0</v>
      </c>
      <c r="C640">
        <v>2</v>
      </c>
      <c r="D640">
        <v>11</v>
      </c>
      <c r="E640">
        <v>11</v>
      </c>
      <c r="F640" t="str">
        <f>VLOOKUP(E640,$L$1:$M$25,2,FALSE)</f>
        <v>gold</v>
      </c>
      <c r="G640">
        <f>LOG(C640)</f>
        <v>0.3010299956639812</v>
      </c>
      <c r="H640">
        <f>G640/(B640-1)</f>
        <v>-0.3010299956639812</v>
      </c>
    </row>
    <row r="641" spans="1:8">
      <c r="A641" t="s">
        <v>1019</v>
      </c>
      <c r="B641">
        <v>0</v>
      </c>
      <c r="C641">
        <v>2</v>
      </c>
      <c r="D641">
        <v>24</v>
      </c>
      <c r="E641">
        <v>24</v>
      </c>
      <c r="F641" t="str">
        <f>VLOOKUP(E641,$L$1:$M$25,2,FALSE)</f>
        <v>veg-oil</v>
      </c>
      <c r="G641">
        <f>LOG(C641)</f>
        <v>0.3010299956639812</v>
      </c>
      <c r="H641">
        <f>G641/(B641-1)</f>
        <v>-0.3010299956639812</v>
      </c>
    </row>
    <row r="642" spans="1:8">
      <c r="A642" t="s">
        <v>1069</v>
      </c>
      <c r="B642">
        <v>0</v>
      </c>
      <c r="C642">
        <v>2</v>
      </c>
      <c r="D642">
        <v>20</v>
      </c>
      <c r="E642">
        <v>20</v>
      </c>
      <c r="F642" t="str">
        <f>VLOOKUP(E642,$L$1:$M$25,2,FALSE)</f>
        <v>ship</v>
      </c>
      <c r="G642">
        <f>LOG(C642)</f>
        <v>0.3010299956639812</v>
      </c>
      <c r="H642">
        <f>G642/(B642-1)</f>
        <v>-0.3010299956639812</v>
      </c>
    </row>
    <row r="643" spans="1:8">
      <c r="A643" t="s">
        <v>1084</v>
      </c>
      <c r="B643">
        <v>0</v>
      </c>
      <c r="C643">
        <v>2</v>
      </c>
      <c r="D643">
        <v>23</v>
      </c>
      <c r="E643">
        <v>23</v>
      </c>
      <c r="F643" t="str">
        <f>VLOOKUP(E643,$L$1:$M$25,2,FALSE)</f>
        <v>trade</v>
      </c>
      <c r="G643">
        <f>LOG(C643)</f>
        <v>0.3010299956639812</v>
      </c>
      <c r="H643">
        <f>G643/(B643-1)</f>
        <v>-0.3010299956639812</v>
      </c>
    </row>
    <row r="644" spans="1:8">
      <c r="A644" t="s">
        <v>1093</v>
      </c>
      <c r="B644">
        <v>0</v>
      </c>
      <c r="C644">
        <v>2</v>
      </c>
      <c r="D644">
        <v>16</v>
      </c>
      <c r="E644">
        <v>16</v>
      </c>
      <c r="F644" t="str">
        <f>VLOOKUP(E644,$L$1:$M$25,2,FALSE)</f>
        <v>money-supply</v>
      </c>
      <c r="G644">
        <f>LOG(C644)</f>
        <v>0.3010299956639812</v>
      </c>
      <c r="H644">
        <f>G644/(B644-1)</f>
        <v>-0.3010299956639812</v>
      </c>
    </row>
    <row r="645" spans="1:8">
      <c r="A645" t="s">
        <v>1151</v>
      </c>
      <c r="B645">
        <v>0</v>
      </c>
      <c r="C645">
        <v>2</v>
      </c>
      <c r="D645">
        <v>6</v>
      </c>
      <c r="E645">
        <v>6</v>
      </c>
      <c r="F645" t="str">
        <f>VLOOKUP(E645,$L$1:$M$25,2,FALSE)</f>
        <v>cpi</v>
      </c>
      <c r="G645">
        <f>LOG(C645)</f>
        <v>0.3010299956639812</v>
      </c>
      <c r="H645">
        <f>G645/(B645-1)</f>
        <v>-0.3010299956639812</v>
      </c>
    </row>
    <row r="646" spans="1:8">
      <c r="A646" t="s">
        <v>1154</v>
      </c>
      <c r="B646">
        <v>0</v>
      </c>
      <c r="C646">
        <v>2</v>
      </c>
      <c r="D646">
        <v>14</v>
      </c>
      <c r="E646">
        <v>14</v>
      </c>
      <c r="F646" t="str">
        <f>VLOOKUP(E646,$L$1:$M$25,2,FALSE)</f>
        <v>livestock</v>
      </c>
      <c r="G646">
        <f>LOG(C646)</f>
        <v>0.3010299956639812</v>
      </c>
      <c r="H646">
        <f>G646/(B646-1)</f>
        <v>-0.3010299956639812</v>
      </c>
    </row>
    <row r="647" spans="1:8">
      <c r="A647" t="s">
        <v>1168</v>
      </c>
      <c r="B647">
        <v>0</v>
      </c>
      <c r="C647">
        <v>2</v>
      </c>
      <c r="D647">
        <v>1</v>
      </c>
      <c r="E647">
        <v>1</v>
      </c>
      <c r="F647" t="str">
        <f>VLOOKUP(E647,$L$1:$M$25,2,FALSE)</f>
        <v>acq</v>
      </c>
      <c r="G647">
        <f>LOG(C647)</f>
        <v>0.3010299956639812</v>
      </c>
      <c r="H647">
        <f>G647/(B647-1)</f>
        <v>-0.3010299956639812</v>
      </c>
    </row>
    <row r="648" spans="1:8">
      <c r="A648" t="s">
        <v>1185</v>
      </c>
      <c r="B648">
        <v>0</v>
      </c>
      <c r="C648">
        <v>2</v>
      </c>
      <c r="D648">
        <v>8</v>
      </c>
      <c r="E648">
        <v>8</v>
      </c>
      <c r="F648" t="str">
        <f>VLOOKUP(E648,$L$1:$M$25,2,FALSE)</f>
        <v>dlr</v>
      </c>
      <c r="G648">
        <f>LOG(C648)</f>
        <v>0.3010299956639812</v>
      </c>
      <c r="H648">
        <f>G648/(B648-1)</f>
        <v>-0.3010299956639812</v>
      </c>
    </row>
    <row r="649" spans="1:8">
      <c r="A649" t="s">
        <v>1225</v>
      </c>
      <c r="B649">
        <v>0</v>
      </c>
      <c r="C649">
        <v>2</v>
      </c>
      <c r="D649">
        <v>8</v>
      </c>
      <c r="E649">
        <v>8</v>
      </c>
      <c r="F649" t="str">
        <f>VLOOKUP(E649,$L$1:$M$25,2,FALSE)</f>
        <v>dlr</v>
      </c>
      <c r="G649">
        <f>LOG(C649)</f>
        <v>0.3010299956639812</v>
      </c>
      <c r="H649">
        <f>G649/(B649-1)</f>
        <v>-0.3010299956639812</v>
      </c>
    </row>
    <row r="650" spans="1:8">
      <c r="A650" t="s">
        <v>1227</v>
      </c>
      <c r="B650">
        <v>0</v>
      </c>
      <c r="C650">
        <v>2</v>
      </c>
      <c r="D650">
        <v>24</v>
      </c>
      <c r="E650">
        <v>24</v>
      </c>
      <c r="F650" t="str">
        <f>VLOOKUP(E650,$L$1:$M$25,2,FALSE)</f>
        <v>veg-oil</v>
      </c>
      <c r="G650">
        <f>LOG(C650)</f>
        <v>0.3010299956639812</v>
      </c>
      <c r="H650">
        <f>G650/(B650-1)</f>
        <v>-0.3010299956639812</v>
      </c>
    </row>
    <row r="651" spans="1:8">
      <c r="A651" t="s">
        <v>1232</v>
      </c>
      <c r="B651">
        <v>0</v>
      </c>
      <c r="C651">
        <v>2</v>
      </c>
      <c r="D651">
        <v>16</v>
      </c>
      <c r="E651">
        <v>16</v>
      </c>
      <c r="F651" t="str">
        <f>VLOOKUP(E651,$L$1:$M$25,2,FALSE)</f>
        <v>money-supply</v>
      </c>
      <c r="G651">
        <f>LOG(C651)</f>
        <v>0.3010299956639812</v>
      </c>
      <c r="H651">
        <f>G651/(B651-1)</f>
        <v>-0.3010299956639812</v>
      </c>
    </row>
    <row r="652" spans="1:8">
      <c r="A652" t="s">
        <v>1238</v>
      </c>
      <c r="B652">
        <v>0</v>
      </c>
      <c r="C652">
        <v>2</v>
      </c>
      <c r="D652">
        <v>24</v>
      </c>
      <c r="E652">
        <v>24</v>
      </c>
      <c r="F652" t="str">
        <f>VLOOKUP(E652,$L$1:$M$25,2,FALSE)</f>
        <v>veg-oil</v>
      </c>
      <c r="G652">
        <f>LOG(C652)</f>
        <v>0.3010299956639812</v>
      </c>
      <c r="H652">
        <f>G652/(B652-1)</f>
        <v>-0.3010299956639812</v>
      </c>
    </row>
    <row r="653" spans="1:8">
      <c r="A653" t="s">
        <v>1245</v>
      </c>
      <c r="B653">
        <v>0</v>
      </c>
      <c r="C653">
        <v>2</v>
      </c>
      <c r="D653">
        <v>11</v>
      </c>
      <c r="E653">
        <v>11</v>
      </c>
      <c r="F653" t="str">
        <f>VLOOKUP(E653,$L$1:$M$25,2,FALSE)</f>
        <v>gold</v>
      </c>
      <c r="G653">
        <f>LOG(C653)</f>
        <v>0.3010299956639812</v>
      </c>
      <c r="H653">
        <f>G653/(B653-1)</f>
        <v>-0.3010299956639812</v>
      </c>
    </row>
    <row r="654" spans="1:8">
      <c r="A654" t="s">
        <v>1280</v>
      </c>
      <c r="B654">
        <v>0</v>
      </c>
      <c r="C654">
        <v>2</v>
      </c>
      <c r="D654">
        <v>15</v>
      </c>
      <c r="E654">
        <v>15</v>
      </c>
      <c r="F654" t="str">
        <f>VLOOKUP(E654,$L$1:$M$25,2,FALSE)</f>
        <v>money-fx</v>
      </c>
      <c r="G654">
        <f>LOG(C654)</f>
        <v>0.3010299956639812</v>
      </c>
      <c r="H654">
        <f>G654/(B654-1)</f>
        <v>-0.3010299956639812</v>
      </c>
    </row>
    <row r="655" spans="1:8">
      <c r="A655" t="s">
        <v>1300</v>
      </c>
      <c r="B655">
        <v>0</v>
      </c>
      <c r="C655">
        <v>2</v>
      </c>
      <c r="D655">
        <v>20</v>
      </c>
      <c r="E655">
        <v>20</v>
      </c>
      <c r="F655" t="str">
        <f>VLOOKUP(E655,$L$1:$M$25,2,FALSE)</f>
        <v>ship</v>
      </c>
      <c r="G655">
        <f>LOG(C655)</f>
        <v>0.3010299956639812</v>
      </c>
      <c r="H655">
        <f>G655/(B655-1)</f>
        <v>-0.3010299956639812</v>
      </c>
    </row>
    <row r="656" spans="1:8">
      <c r="A656" t="s">
        <v>1317</v>
      </c>
      <c r="B656">
        <v>0</v>
      </c>
      <c r="C656">
        <v>2</v>
      </c>
      <c r="D656">
        <v>17</v>
      </c>
      <c r="E656">
        <v>17</v>
      </c>
      <c r="F656" t="str">
        <f>VLOOKUP(E656,$L$1:$M$25,2,FALSE)</f>
        <v>nat-gas</v>
      </c>
      <c r="G656">
        <f>LOG(C656)</f>
        <v>0.3010299956639812</v>
      </c>
      <c r="H656">
        <f>G656/(B656-1)</f>
        <v>-0.3010299956639812</v>
      </c>
    </row>
    <row r="657" spans="1:8">
      <c r="A657" t="s">
        <v>1322</v>
      </c>
      <c r="B657">
        <v>0</v>
      </c>
      <c r="C657">
        <v>2</v>
      </c>
      <c r="D657">
        <v>17</v>
      </c>
      <c r="E657">
        <v>17</v>
      </c>
      <c r="F657" t="str">
        <f>VLOOKUP(E657,$L$1:$M$25,2,FALSE)</f>
        <v>nat-gas</v>
      </c>
      <c r="G657">
        <f>LOG(C657)</f>
        <v>0.3010299956639812</v>
      </c>
      <c r="H657">
        <f>G657/(B657-1)</f>
        <v>-0.3010299956639812</v>
      </c>
    </row>
    <row r="658" spans="1:8">
      <c r="A658" t="s">
        <v>1325</v>
      </c>
      <c r="B658">
        <v>0</v>
      </c>
      <c r="C658">
        <v>2</v>
      </c>
      <c r="D658">
        <v>5</v>
      </c>
      <c r="E658">
        <v>5</v>
      </c>
      <c r="F658" t="str">
        <f>VLOOKUP(E658,$L$1:$M$25,2,FALSE)</f>
        <v>corn</v>
      </c>
      <c r="G658">
        <f>LOG(C658)</f>
        <v>0.3010299956639812</v>
      </c>
      <c r="H658">
        <f>G658/(B658-1)</f>
        <v>-0.3010299956639812</v>
      </c>
    </row>
    <row r="659" spans="1:8">
      <c r="A659" t="s">
        <v>1326</v>
      </c>
      <c r="B659">
        <v>0</v>
      </c>
      <c r="C659">
        <v>2</v>
      </c>
      <c r="D659">
        <v>17</v>
      </c>
      <c r="E659">
        <v>17</v>
      </c>
      <c r="F659" t="str">
        <f>VLOOKUP(E659,$L$1:$M$25,2,FALSE)</f>
        <v>nat-gas</v>
      </c>
      <c r="G659">
        <f>LOG(C659)</f>
        <v>0.3010299956639812</v>
      </c>
      <c r="H659">
        <f>G659/(B659-1)</f>
        <v>-0.3010299956639812</v>
      </c>
    </row>
    <row r="660" spans="1:8">
      <c r="A660" t="s">
        <v>1342</v>
      </c>
      <c r="B660">
        <v>0</v>
      </c>
      <c r="C660">
        <v>2</v>
      </c>
      <c r="D660">
        <v>8</v>
      </c>
      <c r="E660">
        <v>8</v>
      </c>
      <c r="F660" t="str">
        <f>VLOOKUP(E660,$L$1:$M$25,2,FALSE)</f>
        <v>dlr</v>
      </c>
      <c r="G660">
        <f>LOG(C660)</f>
        <v>0.3010299956639812</v>
      </c>
      <c r="H660">
        <f>G660/(B660-1)</f>
        <v>-0.3010299956639812</v>
      </c>
    </row>
    <row r="661" spans="1:8">
      <c r="A661" t="s">
        <v>1364</v>
      </c>
      <c r="B661">
        <v>0</v>
      </c>
      <c r="C661">
        <v>2</v>
      </c>
      <c r="D661">
        <v>11</v>
      </c>
      <c r="E661">
        <v>11</v>
      </c>
      <c r="F661" t="str">
        <f>VLOOKUP(E661,$L$1:$M$25,2,FALSE)</f>
        <v>gold</v>
      </c>
      <c r="G661">
        <f>LOG(C661)</f>
        <v>0.3010299956639812</v>
      </c>
      <c r="H661">
        <f>G661/(B661-1)</f>
        <v>-0.3010299956639812</v>
      </c>
    </row>
    <row r="662" spans="1:8">
      <c r="A662" t="s">
        <v>1417</v>
      </c>
      <c r="B662">
        <v>0</v>
      </c>
      <c r="C662">
        <v>2</v>
      </c>
      <c r="D662">
        <v>5</v>
      </c>
      <c r="E662">
        <v>5</v>
      </c>
      <c r="F662" t="str">
        <f>VLOOKUP(E662,$L$1:$M$25,2,FALSE)</f>
        <v>corn</v>
      </c>
      <c r="G662">
        <f>LOG(C662)</f>
        <v>0.3010299956639812</v>
      </c>
      <c r="H662">
        <f>G662/(B662-1)</f>
        <v>-0.3010299956639812</v>
      </c>
    </row>
    <row r="663" spans="1:8">
      <c r="A663" t="s">
        <v>1460</v>
      </c>
      <c r="B663">
        <v>0</v>
      </c>
      <c r="C663">
        <v>2</v>
      </c>
      <c r="D663">
        <v>24</v>
      </c>
      <c r="E663">
        <v>24</v>
      </c>
      <c r="F663" t="str">
        <f>VLOOKUP(E663,$L$1:$M$25,2,FALSE)</f>
        <v>veg-oil</v>
      </c>
      <c r="G663">
        <f>LOG(C663)</f>
        <v>0.3010299956639812</v>
      </c>
      <c r="H663">
        <f>G663/(B663-1)</f>
        <v>-0.3010299956639812</v>
      </c>
    </row>
    <row r="664" spans="1:8">
      <c r="A664" t="s">
        <v>1507</v>
      </c>
      <c r="B664">
        <v>0</v>
      </c>
      <c r="C664">
        <v>2</v>
      </c>
      <c r="D664">
        <v>16</v>
      </c>
      <c r="E664">
        <v>16</v>
      </c>
      <c r="F664" t="str">
        <f>VLOOKUP(E664,$L$1:$M$25,2,FALSE)</f>
        <v>money-supply</v>
      </c>
      <c r="G664">
        <f>LOG(C664)</f>
        <v>0.3010299956639812</v>
      </c>
      <c r="H664">
        <f>G664/(B664-1)</f>
        <v>-0.3010299956639812</v>
      </c>
    </row>
    <row r="665" spans="1:8">
      <c r="A665" t="s">
        <v>1543</v>
      </c>
      <c r="B665">
        <v>0</v>
      </c>
      <c r="C665">
        <v>2</v>
      </c>
      <c r="D665">
        <v>5</v>
      </c>
      <c r="E665">
        <v>5</v>
      </c>
      <c r="F665" t="str">
        <f>VLOOKUP(E665,$L$1:$M$25,2,FALSE)</f>
        <v>corn</v>
      </c>
      <c r="G665">
        <f>LOG(C665)</f>
        <v>0.3010299956639812</v>
      </c>
      <c r="H665">
        <f>G665/(B665-1)</f>
        <v>-0.3010299956639812</v>
      </c>
    </row>
    <row r="666" spans="1:8">
      <c r="A666" t="s">
        <v>1559</v>
      </c>
      <c r="B666">
        <v>0</v>
      </c>
      <c r="C666">
        <v>2</v>
      </c>
      <c r="D666">
        <v>7</v>
      </c>
      <c r="E666">
        <v>7</v>
      </c>
      <c r="F666" t="str">
        <f>VLOOKUP(E666,$L$1:$M$25,2,FALSE)</f>
        <v>crude</v>
      </c>
      <c r="G666">
        <f>LOG(C666)</f>
        <v>0.3010299956639812</v>
      </c>
      <c r="H666">
        <f>G666/(B666-1)</f>
        <v>-0.3010299956639812</v>
      </c>
    </row>
    <row r="667" spans="1:8">
      <c r="A667" t="s">
        <v>1567</v>
      </c>
      <c r="B667">
        <v>0</v>
      </c>
      <c r="C667">
        <v>2</v>
      </c>
      <c r="D667">
        <v>11</v>
      </c>
      <c r="E667">
        <v>11</v>
      </c>
      <c r="F667" t="str">
        <f>VLOOKUP(E667,$L$1:$M$25,2,FALSE)</f>
        <v>gold</v>
      </c>
      <c r="G667">
        <f>LOG(C667)</f>
        <v>0.3010299956639812</v>
      </c>
      <c r="H667">
        <f>G667/(B667-1)</f>
        <v>-0.3010299956639812</v>
      </c>
    </row>
    <row r="668" spans="1:8">
      <c r="A668" t="s">
        <v>1569</v>
      </c>
      <c r="B668">
        <v>0</v>
      </c>
      <c r="C668">
        <v>2</v>
      </c>
      <c r="D668">
        <v>11</v>
      </c>
      <c r="E668">
        <v>11</v>
      </c>
      <c r="F668" t="str">
        <f>VLOOKUP(E668,$L$1:$M$25,2,FALSE)</f>
        <v>gold</v>
      </c>
      <c r="G668">
        <f>LOG(C668)</f>
        <v>0.3010299956639812</v>
      </c>
      <c r="H668">
        <f>G668/(B668-1)</f>
        <v>-0.3010299956639812</v>
      </c>
    </row>
    <row r="669" spans="1:8">
      <c r="A669" t="s">
        <v>1639</v>
      </c>
      <c r="B669">
        <v>0</v>
      </c>
      <c r="C669">
        <v>2</v>
      </c>
      <c r="D669">
        <v>17</v>
      </c>
      <c r="E669">
        <v>17</v>
      </c>
      <c r="F669" t="str">
        <f>VLOOKUP(E669,$L$1:$M$25,2,FALSE)</f>
        <v>nat-gas</v>
      </c>
      <c r="G669">
        <f>LOG(C669)</f>
        <v>0.3010299956639812</v>
      </c>
      <c r="H669">
        <f>G669/(B669-1)</f>
        <v>-0.3010299956639812</v>
      </c>
    </row>
    <row r="670" spans="1:8">
      <c r="A670" t="s">
        <v>1648</v>
      </c>
      <c r="B670">
        <v>0</v>
      </c>
      <c r="C670">
        <v>2</v>
      </c>
      <c r="D670">
        <v>7</v>
      </c>
      <c r="E670">
        <v>7</v>
      </c>
      <c r="F670" t="str">
        <f>VLOOKUP(E670,$L$1:$M$25,2,FALSE)</f>
        <v>crude</v>
      </c>
      <c r="G670">
        <f>LOG(C670)</f>
        <v>0.3010299956639812</v>
      </c>
      <c r="H670">
        <f>G670/(B670-1)</f>
        <v>-0.3010299956639812</v>
      </c>
    </row>
    <row r="671" spans="1:8">
      <c r="A671" t="s">
        <v>1670</v>
      </c>
      <c r="B671">
        <v>0</v>
      </c>
      <c r="C671">
        <v>2</v>
      </c>
      <c r="D671">
        <v>23</v>
      </c>
      <c r="E671">
        <v>23</v>
      </c>
      <c r="F671" t="str">
        <f>VLOOKUP(E671,$L$1:$M$25,2,FALSE)</f>
        <v>trade</v>
      </c>
      <c r="G671">
        <f>LOG(C671)</f>
        <v>0.3010299956639812</v>
      </c>
      <c r="H671">
        <f>G671/(B671-1)</f>
        <v>-0.3010299956639812</v>
      </c>
    </row>
    <row r="672" spans="1:8">
      <c r="A672" t="s">
        <v>1678</v>
      </c>
      <c r="B672">
        <v>0</v>
      </c>
      <c r="C672">
        <v>2</v>
      </c>
      <c r="D672">
        <v>15</v>
      </c>
      <c r="E672">
        <v>15</v>
      </c>
      <c r="F672" t="str">
        <f>VLOOKUP(E672,$L$1:$M$25,2,FALSE)</f>
        <v>money-fx</v>
      </c>
      <c r="G672">
        <f>LOG(C672)</f>
        <v>0.3010299956639812</v>
      </c>
      <c r="H672">
        <f>G672/(B672-1)</f>
        <v>-0.3010299956639812</v>
      </c>
    </row>
    <row r="673" spans="1:8">
      <c r="A673" t="s">
        <v>1687</v>
      </c>
      <c r="B673">
        <v>0</v>
      </c>
      <c r="C673">
        <v>2</v>
      </c>
      <c r="D673">
        <v>9</v>
      </c>
      <c r="E673">
        <v>9</v>
      </c>
      <c r="F673" t="str">
        <f>VLOOKUP(E673,$L$1:$M$25,2,FALSE)</f>
        <v>earn</v>
      </c>
      <c r="G673">
        <f>LOG(C673)</f>
        <v>0.3010299956639812</v>
      </c>
      <c r="H673">
        <f>G673/(B673-1)</f>
        <v>-0.3010299956639812</v>
      </c>
    </row>
    <row r="674" spans="1:8">
      <c r="A674" t="s">
        <v>1690</v>
      </c>
      <c r="B674">
        <v>0</v>
      </c>
      <c r="C674">
        <v>2</v>
      </c>
      <c r="D674">
        <v>4</v>
      </c>
      <c r="E674">
        <v>4</v>
      </c>
      <c r="F674" t="str">
        <f>VLOOKUP(E674,$L$1:$M$25,2,FALSE)</f>
        <v>coffee</v>
      </c>
      <c r="G674">
        <f>LOG(C674)</f>
        <v>0.3010299956639812</v>
      </c>
      <c r="H674">
        <f>G674/(B674-1)</f>
        <v>-0.3010299956639812</v>
      </c>
    </row>
    <row r="675" spans="1:8">
      <c r="A675" t="s">
        <v>1697</v>
      </c>
      <c r="B675">
        <v>0</v>
      </c>
      <c r="C675">
        <v>2</v>
      </c>
      <c r="D675">
        <v>1</v>
      </c>
      <c r="E675">
        <v>1</v>
      </c>
      <c r="F675" t="str">
        <f>VLOOKUP(E675,$L$1:$M$25,2,FALSE)</f>
        <v>acq</v>
      </c>
      <c r="G675">
        <f>LOG(C675)</f>
        <v>0.3010299956639812</v>
      </c>
      <c r="H675">
        <f>G675/(B675-1)</f>
        <v>-0.3010299956639812</v>
      </c>
    </row>
    <row r="676" spans="1:8">
      <c r="A676" t="s">
        <v>1709</v>
      </c>
      <c r="B676">
        <v>0</v>
      </c>
      <c r="C676">
        <v>2</v>
      </c>
      <c r="D676">
        <v>13</v>
      </c>
      <c r="E676">
        <v>13</v>
      </c>
      <c r="F676" t="str">
        <f>VLOOKUP(E676,$L$1:$M$25,2,FALSE)</f>
        <v>interest</v>
      </c>
      <c r="G676">
        <f>LOG(C676)</f>
        <v>0.3010299956639812</v>
      </c>
      <c r="H676">
        <f>G676/(B676-1)</f>
        <v>-0.3010299956639812</v>
      </c>
    </row>
    <row r="677" spans="1:8">
      <c r="A677" t="s">
        <v>1719</v>
      </c>
      <c r="B677">
        <v>0</v>
      </c>
      <c r="C677">
        <v>2</v>
      </c>
      <c r="D677">
        <v>20</v>
      </c>
      <c r="E677">
        <v>20</v>
      </c>
      <c r="F677" t="str">
        <f>VLOOKUP(E677,$L$1:$M$25,2,FALSE)</f>
        <v>ship</v>
      </c>
      <c r="G677">
        <f>LOG(C677)</f>
        <v>0.3010299956639812</v>
      </c>
      <c r="H677">
        <f>G677/(B677-1)</f>
        <v>-0.3010299956639812</v>
      </c>
    </row>
    <row r="678" spans="1:8">
      <c r="A678" t="s">
        <v>1724</v>
      </c>
      <c r="B678">
        <v>0</v>
      </c>
      <c r="C678">
        <v>2</v>
      </c>
      <c r="D678">
        <v>1</v>
      </c>
      <c r="E678">
        <v>1</v>
      </c>
      <c r="F678" t="str">
        <f>VLOOKUP(E678,$L$1:$M$25,2,FALSE)</f>
        <v>acq</v>
      </c>
      <c r="G678">
        <f>LOG(C678)</f>
        <v>0.3010299956639812</v>
      </c>
      <c r="H678">
        <f>G678/(B678-1)</f>
        <v>-0.3010299956639812</v>
      </c>
    </row>
    <row r="679" spans="1:8">
      <c r="A679" t="s">
        <v>1732</v>
      </c>
      <c r="B679">
        <v>0</v>
      </c>
      <c r="C679">
        <v>2</v>
      </c>
      <c r="D679">
        <v>2</v>
      </c>
      <c r="E679">
        <v>2</v>
      </c>
      <c r="F679" t="str">
        <f>VLOOKUP(E679,$L$1:$M$25,2,FALSE)</f>
        <v>bop</v>
      </c>
      <c r="G679">
        <f>LOG(C679)</f>
        <v>0.3010299956639812</v>
      </c>
      <c r="H679">
        <f>G679/(B679-1)</f>
        <v>-0.3010299956639812</v>
      </c>
    </row>
    <row r="680" spans="1:8">
      <c r="A680" t="s">
        <v>1735</v>
      </c>
      <c r="B680">
        <v>0</v>
      </c>
      <c r="C680">
        <v>2</v>
      </c>
      <c r="D680">
        <v>24</v>
      </c>
      <c r="E680">
        <v>24</v>
      </c>
      <c r="F680" t="str">
        <f>VLOOKUP(E680,$L$1:$M$25,2,FALSE)</f>
        <v>veg-oil</v>
      </c>
      <c r="G680">
        <f>LOG(C680)</f>
        <v>0.3010299956639812</v>
      </c>
      <c r="H680">
        <f>G680/(B680-1)</f>
        <v>-0.3010299956639812</v>
      </c>
    </row>
    <row r="681" spans="1:8">
      <c r="A681" t="s">
        <v>1749</v>
      </c>
      <c r="B681">
        <v>0</v>
      </c>
      <c r="C681">
        <v>2</v>
      </c>
      <c r="D681">
        <v>20</v>
      </c>
      <c r="E681">
        <v>20</v>
      </c>
      <c r="F681" t="str">
        <f>VLOOKUP(E681,$L$1:$M$25,2,FALSE)</f>
        <v>ship</v>
      </c>
      <c r="G681">
        <f>LOG(C681)</f>
        <v>0.3010299956639812</v>
      </c>
      <c r="H681">
        <f>G681/(B681-1)</f>
        <v>-0.3010299956639812</v>
      </c>
    </row>
    <row r="682" spans="1:8">
      <c r="A682" t="s">
        <v>1771</v>
      </c>
      <c r="B682">
        <v>0</v>
      </c>
      <c r="C682">
        <v>2</v>
      </c>
      <c r="D682">
        <v>20</v>
      </c>
      <c r="E682">
        <v>20</v>
      </c>
      <c r="F682" t="str">
        <f>VLOOKUP(E682,$L$1:$M$25,2,FALSE)</f>
        <v>ship</v>
      </c>
      <c r="G682">
        <f>LOG(C682)</f>
        <v>0.3010299956639812</v>
      </c>
      <c r="H682">
        <f>G682/(B682-1)</f>
        <v>-0.3010299956639812</v>
      </c>
    </row>
    <row r="683" spans="1:8">
      <c r="A683" t="s">
        <v>1780</v>
      </c>
      <c r="B683">
        <v>0</v>
      </c>
      <c r="C683">
        <v>2</v>
      </c>
      <c r="D683">
        <v>14</v>
      </c>
      <c r="E683">
        <v>14</v>
      </c>
      <c r="F683" t="str">
        <f>VLOOKUP(E683,$L$1:$M$25,2,FALSE)</f>
        <v>livestock</v>
      </c>
      <c r="G683">
        <f>LOG(C683)</f>
        <v>0.3010299956639812</v>
      </c>
      <c r="H683">
        <f>G683/(B683-1)</f>
        <v>-0.3010299956639812</v>
      </c>
    </row>
    <row r="684" spans="1:8">
      <c r="A684" t="s">
        <v>1808</v>
      </c>
      <c r="B684">
        <v>0</v>
      </c>
      <c r="C684">
        <v>2</v>
      </c>
      <c r="D684">
        <v>1</v>
      </c>
      <c r="E684">
        <v>1</v>
      </c>
      <c r="F684" t="str">
        <f>VLOOKUP(E684,$L$1:$M$25,2,FALSE)</f>
        <v>acq</v>
      </c>
      <c r="G684">
        <f>LOG(C684)</f>
        <v>0.3010299956639812</v>
      </c>
      <c r="H684">
        <f>G684/(B684-1)</f>
        <v>-0.3010299956639812</v>
      </c>
    </row>
    <row r="685" spans="1:8">
      <c r="A685" t="s">
        <v>1840</v>
      </c>
      <c r="B685">
        <v>0</v>
      </c>
      <c r="C685">
        <v>2</v>
      </c>
      <c r="D685">
        <v>20</v>
      </c>
      <c r="E685">
        <v>20</v>
      </c>
      <c r="F685" t="str">
        <f>VLOOKUP(E685,$L$1:$M$25,2,FALSE)</f>
        <v>ship</v>
      </c>
      <c r="G685">
        <f>LOG(C685)</f>
        <v>0.3010299956639812</v>
      </c>
      <c r="H685">
        <f>G685/(B685-1)</f>
        <v>-0.3010299956639812</v>
      </c>
    </row>
    <row r="686" spans="1:8">
      <c r="A686" t="s">
        <v>1842</v>
      </c>
      <c r="B686">
        <v>0</v>
      </c>
      <c r="C686">
        <v>2</v>
      </c>
      <c r="D686">
        <v>1</v>
      </c>
      <c r="E686">
        <v>1</v>
      </c>
      <c r="F686" t="str">
        <f>VLOOKUP(E686,$L$1:$M$25,2,FALSE)</f>
        <v>acq</v>
      </c>
      <c r="G686">
        <f>LOG(C686)</f>
        <v>0.3010299956639812</v>
      </c>
      <c r="H686">
        <f>G686/(B686-1)</f>
        <v>-0.3010299956639812</v>
      </c>
    </row>
    <row r="687" spans="1:8">
      <c r="A687" t="s">
        <v>1846</v>
      </c>
      <c r="B687">
        <v>0</v>
      </c>
      <c r="C687">
        <v>2</v>
      </c>
      <c r="D687">
        <v>23</v>
      </c>
      <c r="E687">
        <v>23</v>
      </c>
      <c r="F687" t="str">
        <f>VLOOKUP(E687,$L$1:$M$25,2,FALSE)</f>
        <v>trade</v>
      </c>
      <c r="G687">
        <f>LOG(C687)</f>
        <v>0.3010299956639812</v>
      </c>
      <c r="H687">
        <f>G687/(B687-1)</f>
        <v>-0.3010299956639812</v>
      </c>
    </row>
    <row r="688" spans="1:8">
      <c r="A688" t="s">
        <v>1859</v>
      </c>
      <c r="B688">
        <v>0</v>
      </c>
      <c r="C688">
        <v>2</v>
      </c>
      <c r="D688">
        <v>5</v>
      </c>
      <c r="E688">
        <v>5</v>
      </c>
      <c r="F688" t="str">
        <f>VLOOKUP(E688,$L$1:$M$25,2,FALSE)</f>
        <v>corn</v>
      </c>
      <c r="G688">
        <f>LOG(C688)</f>
        <v>0.3010299956639812</v>
      </c>
      <c r="H688">
        <f>G688/(B688-1)</f>
        <v>-0.3010299956639812</v>
      </c>
    </row>
    <row r="689" spans="1:8">
      <c r="A689" t="s">
        <v>1882</v>
      </c>
      <c r="B689">
        <v>0</v>
      </c>
      <c r="C689">
        <v>2</v>
      </c>
      <c r="D689">
        <v>4</v>
      </c>
      <c r="E689">
        <v>4</v>
      </c>
      <c r="F689" t="str">
        <f>VLOOKUP(E689,$L$1:$M$25,2,FALSE)</f>
        <v>coffee</v>
      </c>
      <c r="G689">
        <f>LOG(C689)</f>
        <v>0.3010299956639812</v>
      </c>
      <c r="H689">
        <f>G689/(B689-1)</f>
        <v>-0.3010299956639812</v>
      </c>
    </row>
    <row r="690" spans="1:8">
      <c r="A690" t="s">
        <v>1894</v>
      </c>
      <c r="B690">
        <v>0</v>
      </c>
      <c r="C690">
        <v>2</v>
      </c>
      <c r="D690">
        <v>11</v>
      </c>
      <c r="E690">
        <v>11</v>
      </c>
      <c r="F690" t="str">
        <f>VLOOKUP(E690,$L$1:$M$25,2,FALSE)</f>
        <v>gold</v>
      </c>
      <c r="G690">
        <f>LOG(C690)</f>
        <v>0.3010299956639812</v>
      </c>
      <c r="H690">
        <f>G690/(B690-1)</f>
        <v>-0.3010299956639812</v>
      </c>
    </row>
    <row r="691" spans="1:8">
      <c r="A691" t="s">
        <v>1914</v>
      </c>
      <c r="B691">
        <v>0</v>
      </c>
      <c r="C691">
        <v>2</v>
      </c>
      <c r="D691">
        <v>23</v>
      </c>
      <c r="E691">
        <v>23</v>
      </c>
      <c r="F691" t="str">
        <f>VLOOKUP(E691,$L$1:$M$25,2,FALSE)</f>
        <v>trade</v>
      </c>
      <c r="G691">
        <f>LOG(C691)</f>
        <v>0.3010299956639812</v>
      </c>
      <c r="H691">
        <f>G691/(B691-1)</f>
        <v>-0.3010299956639812</v>
      </c>
    </row>
    <row r="692" spans="1:8">
      <c r="A692" t="s">
        <v>1926</v>
      </c>
      <c r="B692">
        <v>0</v>
      </c>
      <c r="C692">
        <v>2</v>
      </c>
      <c r="D692">
        <v>9</v>
      </c>
      <c r="E692">
        <v>9</v>
      </c>
      <c r="F692" t="str">
        <f>VLOOKUP(E692,$L$1:$M$25,2,FALSE)</f>
        <v>earn</v>
      </c>
      <c r="G692">
        <f>LOG(C692)</f>
        <v>0.3010299956639812</v>
      </c>
      <c r="H692">
        <f>G692/(B692-1)</f>
        <v>-0.3010299956639812</v>
      </c>
    </row>
    <row r="693" spans="1:8">
      <c r="A693" t="s">
        <v>1927</v>
      </c>
      <c r="B693">
        <v>0</v>
      </c>
      <c r="C693">
        <v>2</v>
      </c>
      <c r="D693">
        <v>23</v>
      </c>
      <c r="E693">
        <v>23</v>
      </c>
      <c r="F693" t="str">
        <f>VLOOKUP(E693,$L$1:$M$25,2,FALSE)</f>
        <v>trade</v>
      </c>
      <c r="G693">
        <f>LOG(C693)</f>
        <v>0.3010299956639812</v>
      </c>
      <c r="H693">
        <f>G693/(B693-1)</f>
        <v>-0.3010299956639812</v>
      </c>
    </row>
    <row r="694" spans="1:8">
      <c r="A694" t="s">
        <v>1933</v>
      </c>
      <c r="B694">
        <v>0</v>
      </c>
      <c r="C694">
        <v>2</v>
      </c>
      <c r="D694">
        <v>14</v>
      </c>
      <c r="E694">
        <v>14</v>
      </c>
      <c r="F694" t="str">
        <f>VLOOKUP(E694,$L$1:$M$25,2,FALSE)</f>
        <v>livestock</v>
      </c>
      <c r="G694">
        <f>LOG(C694)</f>
        <v>0.3010299956639812</v>
      </c>
      <c r="H694">
        <f>G694/(B694-1)</f>
        <v>-0.3010299956639812</v>
      </c>
    </row>
    <row r="695" spans="1:8">
      <c r="A695" t="s">
        <v>1934</v>
      </c>
      <c r="B695">
        <v>0</v>
      </c>
      <c r="C695">
        <v>2</v>
      </c>
      <c r="D695">
        <v>20</v>
      </c>
      <c r="E695">
        <v>20</v>
      </c>
      <c r="F695" t="str">
        <f>VLOOKUP(E695,$L$1:$M$25,2,FALSE)</f>
        <v>ship</v>
      </c>
      <c r="G695">
        <f>LOG(C695)</f>
        <v>0.3010299956639812</v>
      </c>
      <c r="H695">
        <f>G695/(B695-1)</f>
        <v>-0.3010299956639812</v>
      </c>
    </row>
    <row r="696" spans="1:8">
      <c r="A696" t="s">
        <v>1964</v>
      </c>
      <c r="B696">
        <v>0</v>
      </c>
      <c r="C696">
        <v>2</v>
      </c>
      <c r="D696">
        <v>4</v>
      </c>
      <c r="E696">
        <v>4</v>
      </c>
      <c r="F696" t="str">
        <f>VLOOKUP(E696,$L$1:$M$25,2,FALSE)</f>
        <v>coffee</v>
      </c>
      <c r="G696">
        <f>LOG(C696)</f>
        <v>0.3010299956639812</v>
      </c>
      <c r="H696">
        <f>G696/(B696-1)</f>
        <v>-0.3010299956639812</v>
      </c>
    </row>
    <row r="697" spans="1:8">
      <c r="A697" t="s">
        <v>1977</v>
      </c>
      <c r="B697">
        <v>0</v>
      </c>
      <c r="C697">
        <v>2</v>
      </c>
      <c r="D697">
        <v>11</v>
      </c>
      <c r="E697">
        <v>11</v>
      </c>
      <c r="F697" t="str">
        <f>VLOOKUP(E697,$L$1:$M$25,2,FALSE)</f>
        <v>gold</v>
      </c>
      <c r="G697">
        <f>LOG(C697)</f>
        <v>0.3010299956639812</v>
      </c>
      <c r="H697">
        <f>G697/(B697-1)</f>
        <v>-0.3010299956639812</v>
      </c>
    </row>
    <row r="698" spans="1:8">
      <c r="A698" t="s">
        <v>1979</v>
      </c>
      <c r="B698">
        <v>0</v>
      </c>
      <c r="C698">
        <v>2</v>
      </c>
      <c r="D698">
        <v>23</v>
      </c>
      <c r="E698">
        <v>23</v>
      </c>
      <c r="F698" t="str">
        <f>VLOOKUP(E698,$L$1:$M$25,2,FALSE)</f>
        <v>trade</v>
      </c>
      <c r="G698">
        <f>LOG(C698)</f>
        <v>0.3010299956639812</v>
      </c>
      <c r="H698">
        <f>G698/(B698-1)</f>
        <v>-0.3010299956639812</v>
      </c>
    </row>
    <row r="699" spans="1:8">
      <c r="A699" t="s">
        <v>1983</v>
      </c>
      <c r="B699">
        <v>0</v>
      </c>
      <c r="C699">
        <v>2</v>
      </c>
      <c r="D699">
        <v>1</v>
      </c>
      <c r="E699">
        <v>1</v>
      </c>
      <c r="F699" t="str">
        <f>VLOOKUP(E699,$L$1:$M$25,2,FALSE)</f>
        <v>acq</v>
      </c>
      <c r="G699">
        <f>LOG(C699)</f>
        <v>0.3010299956639812</v>
      </c>
      <c r="H699">
        <f>G699/(B699-1)</f>
        <v>-0.3010299956639812</v>
      </c>
    </row>
    <row r="700" spans="1:8">
      <c r="A700" t="s">
        <v>1993</v>
      </c>
      <c r="B700">
        <v>0</v>
      </c>
      <c r="C700">
        <v>2</v>
      </c>
      <c r="D700">
        <v>1</v>
      </c>
      <c r="E700">
        <v>1</v>
      </c>
      <c r="F700" t="str">
        <f>VLOOKUP(E700,$L$1:$M$25,2,FALSE)</f>
        <v>acq</v>
      </c>
      <c r="G700">
        <f>LOG(C700)</f>
        <v>0.3010299956639812</v>
      </c>
      <c r="H700">
        <f>G700/(B700-1)</f>
        <v>-0.3010299956639812</v>
      </c>
    </row>
    <row r="701" spans="1:8">
      <c r="A701" t="s">
        <v>2003</v>
      </c>
      <c r="B701">
        <v>0</v>
      </c>
      <c r="C701">
        <v>2</v>
      </c>
      <c r="D701">
        <v>23</v>
      </c>
      <c r="E701">
        <v>23</v>
      </c>
      <c r="F701" t="str">
        <f>VLOOKUP(E701,$L$1:$M$25,2,FALSE)</f>
        <v>trade</v>
      </c>
      <c r="G701">
        <f>LOG(C701)</f>
        <v>0.3010299956639812</v>
      </c>
      <c r="H701">
        <f>G701/(B701-1)</f>
        <v>-0.3010299956639812</v>
      </c>
    </row>
    <row r="702" spans="1:8">
      <c r="A702" t="s">
        <v>2047</v>
      </c>
      <c r="B702">
        <v>0</v>
      </c>
      <c r="C702">
        <v>2</v>
      </c>
      <c r="D702">
        <v>5</v>
      </c>
      <c r="E702">
        <v>5</v>
      </c>
      <c r="F702" t="str">
        <f>VLOOKUP(E702,$L$1:$M$25,2,FALSE)</f>
        <v>corn</v>
      </c>
      <c r="G702">
        <f>LOG(C702)</f>
        <v>0.3010299956639812</v>
      </c>
      <c r="H702">
        <f>G702/(B702-1)</f>
        <v>-0.3010299956639812</v>
      </c>
    </row>
    <row r="703" spans="1:8">
      <c r="A703" t="s">
        <v>2051</v>
      </c>
      <c r="B703">
        <v>0</v>
      </c>
      <c r="C703">
        <v>2</v>
      </c>
      <c r="D703">
        <v>1</v>
      </c>
      <c r="E703">
        <v>1</v>
      </c>
      <c r="F703" t="str">
        <f>VLOOKUP(E703,$L$1:$M$25,2,FALSE)</f>
        <v>acq</v>
      </c>
      <c r="G703">
        <f>LOG(C703)</f>
        <v>0.3010299956639812</v>
      </c>
      <c r="H703">
        <f>G703/(B703-1)</f>
        <v>-0.3010299956639812</v>
      </c>
    </row>
    <row r="704" spans="1:8">
      <c r="A704" t="s">
        <v>2080</v>
      </c>
      <c r="B704">
        <v>0</v>
      </c>
      <c r="C704">
        <v>2</v>
      </c>
      <c r="D704">
        <v>11</v>
      </c>
      <c r="E704">
        <v>11</v>
      </c>
      <c r="F704" t="str">
        <f>VLOOKUP(E704,$L$1:$M$25,2,FALSE)</f>
        <v>gold</v>
      </c>
      <c r="G704">
        <f>LOG(C704)</f>
        <v>0.3010299956639812</v>
      </c>
      <c r="H704">
        <f>G704/(B704-1)</f>
        <v>-0.3010299956639812</v>
      </c>
    </row>
    <row r="705" spans="1:8">
      <c r="A705" t="s">
        <v>2119</v>
      </c>
      <c r="B705">
        <v>0</v>
      </c>
      <c r="C705">
        <v>2</v>
      </c>
      <c r="D705">
        <v>7</v>
      </c>
      <c r="E705">
        <v>7</v>
      </c>
      <c r="F705" t="str">
        <f>VLOOKUP(E705,$L$1:$M$25,2,FALSE)</f>
        <v>crude</v>
      </c>
      <c r="G705">
        <f>LOG(C705)</f>
        <v>0.3010299956639812</v>
      </c>
      <c r="H705">
        <f>G705/(B705-1)</f>
        <v>-0.3010299956639812</v>
      </c>
    </row>
    <row r="706" spans="1:8">
      <c r="A706" t="s">
        <v>2132</v>
      </c>
      <c r="B706">
        <v>0</v>
      </c>
      <c r="C706">
        <v>2</v>
      </c>
      <c r="D706">
        <v>7</v>
      </c>
      <c r="E706">
        <v>7</v>
      </c>
      <c r="F706" t="str">
        <f>VLOOKUP(E706,$L$1:$M$25,2,FALSE)</f>
        <v>crude</v>
      </c>
      <c r="G706">
        <f>LOG(C706)</f>
        <v>0.3010299956639812</v>
      </c>
      <c r="H706">
        <f>G706/(B706-1)</f>
        <v>-0.3010299956639812</v>
      </c>
    </row>
    <row r="707" spans="1:8">
      <c r="A707" t="s">
        <v>2133</v>
      </c>
      <c r="B707">
        <v>0</v>
      </c>
      <c r="C707">
        <v>2</v>
      </c>
      <c r="D707">
        <v>11</v>
      </c>
      <c r="E707">
        <v>11</v>
      </c>
      <c r="F707" t="str">
        <f>VLOOKUP(E707,$L$1:$M$25,2,FALSE)</f>
        <v>gold</v>
      </c>
      <c r="G707">
        <f>LOG(C707)</f>
        <v>0.3010299956639812</v>
      </c>
      <c r="H707">
        <f>G707/(B707-1)</f>
        <v>-0.3010299956639812</v>
      </c>
    </row>
    <row r="708" spans="1:8">
      <c r="A708" t="s">
        <v>2141</v>
      </c>
      <c r="B708">
        <v>0</v>
      </c>
      <c r="C708">
        <v>2</v>
      </c>
      <c r="D708">
        <v>3</v>
      </c>
      <c r="E708">
        <v>3</v>
      </c>
      <c r="F708" t="str">
        <f>VLOOKUP(E708,$L$1:$M$25,2,FALSE)</f>
        <v>cocoa</v>
      </c>
      <c r="G708">
        <f>LOG(C708)</f>
        <v>0.3010299956639812</v>
      </c>
      <c r="H708">
        <f>G708/(B708-1)</f>
        <v>-0.3010299956639812</v>
      </c>
    </row>
    <row r="709" spans="1:8">
      <c r="A709" t="s">
        <v>2151</v>
      </c>
      <c r="B709">
        <v>0</v>
      </c>
      <c r="C709">
        <v>2</v>
      </c>
      <c r="D709">
        <v>15</v>
      </c>
      <c r="E709">
        <v>15</v>
      </c>
      <c r="F709" t="str">
        <f>VLOOKUP(E709,$L$1:$M$25,2,FALSE)</f>
        <v>money-fx</v>
      </c>
      <c r="G709">
        <f>LOG(C709)</f>
        <v>0.3010299956639812</v>
      </c>
      <c r="H709">
        <f>G709/(B709-1)</f>
        <v>-0.3010299956639812</v>
      </c>
    </row>
    <row r="710" spans="1:8">
      <c r="A710" t="s">
        <v>2170</v>
      </c>
      <c r="B710">
        <v>0</v>
      </c>
      <c r="C710">
        <v>2</v>
      </c>
      <c r="D710">
        <v>11</v>
      </c>
      <c r="E710">
        <v>11</v>
      </c>
      <c r="F710" t="str">
        <f>VLOOKUP(E710,$L$1:$M$25,2,FALSE)</f>
        <v>gold</v>
      </c>
      <c r="G710">
        <f>LOG(C710)</f>
        <v>0.3010299956639812</v>
      </c>
      <c r="H710">
        <f>G710/(B710-1)</f>
        <v>-0.3010299956639812</v>
      </c>
    </row>
    <row r="711" spans="1:8">
      <c r="A711" t="s">
        <v>2182</v>
      </c>
      <c r="B711">
        <v>0</v>
      </c>
      <c r="C711">
        <v>2</v>
      </c>
      <c r="D711">
        <v>8</v>
      </c>
      <c r="E711">
        <v>8</v>
      </c>
      <c r="F711" t="str">
        <f>VLOOKUP(E711,$L$1:$M$25,2,FALSE)</f>
        <v>dlr</v>
      </c>
      <c r="G711">
        <f>LOG(C711)</f>
        <v>0.3010299956639812</v>
      </c>
      <c r="H711">
        <f>G711/(B711-1)</f>
        <v>-0.3010299956639812</v>
      </c>
    </row>
    <row r="712" spans="1:8">
      <c r="A712" t="s">
        <v>2183</v>
      </c>
      <c r="B712">
        <v>0</v>
      </c>
      <c r="C712">
        <v>2</v>
      </c>
      <c r="D712">
        <v>1</v>
      </c>
      <c r="E712">
        <v>1</v>
      </c>
      <c r="F712" t="str">
        <f>VLOOKUP(E712,$L$1:$M$25,2,FALSE)</f>
        <v>acq</v>
      </c>
      <c r="G712">
        <f>LOG(C712)</f>
        <v>0.3010299956639812</v>
      </c>
      <c r="H712">
        <f>G712/(B712-1)</f>
        <v>-0.3010299956639812</v>
      </c>
    </row>
    <row r="713" spans="1:8">
      <c r="A713" t="s">
        <v>2240</v>
      </c>
      <c r="B713">
        <v>0</v>
      </c>
      <c r="C713">
        <v>2</v>
      </c>
      <c r="D713">
        <v>23</v>
      </c>
      <c r="E713">
        <v>23</v>
      </c>
      <c r="F713" t="str">
        <f>VLOOKUP(E713,$L$1:$M$25,2,FALSE)</f>
        <v>trade</v>
      </c>
      <c r="G713">
        <f>LOG(C713)</f>
        <v>0.3010299956639812</v>
      </c>
      <c r="H713">
        <f>G713/(B713-1)</f>
        <v>-0.3010299956639812</v>
      </c>
    </row>
    <row r="714" spans="1:8">
      <c r="A714" t="s">
        <v>2242</v>
      </c>
      <c r="B714">
        <v>0</v>
      </c>
      <c r="C714">
        <v>2</v>
      </c>
      <c r="D714">
        <v>19</v>
      </c>
      <c r="E714">
        <v>19</v>
      </c>
      <c r="F714" t="str">
        <f>VLOOKUP(E714,$L$1:$M$25,2,FALSE)</f>
        <v>reserves</v>
      </c>
      <c r="G714">
        <f>LOG(C714)</f>
        <v>0.3010299956639812</v>
      </c>
      <c r="H714">
        <f>G714/(B714-1)</f>
        <v>-0.3010299956639812</v>
      </c>
    </row>
    <row r="715" spans="1:8">
      <c r="A715" t="s">
        <v>2243</v>
      </c>
      <c r="B715">
        <v>0</v>
      </c>
      <c r="C715">
        <v>2</v>
      </c>
      <c r="D715">
        <v>22</v>
      </c>
      <c r="E715">
        <v>22</v>
      </c>
      <c r="F715" t="str">
        <f>VLOOKUP(E715,$L$1:$M$25,2,FALSE)</f>
        <v>sugar</v>
      </c>
      <c r="G715">
        <f>LOG(C715)</f>
        <v>0.3010299956639812</v>
      </c>
      <c r="H715">
        <f>G715/(B715-1)</f>
        <v>-0.3010299956639812</v>
      </c>
    </row>
    <row r="716" spans="1:8">
      <c r="A716" t="s">
        <v>2255</v>
      </c>
      <c r="B716">
        <v>0</v>
      </c>
      <c r="C716">
        <v>2</v>
      </c>
      <c r="D716">
        <v>1</v>
      </c>
      <c r="E716">
        <v>1</v>
      </c>
      <c r="F716" t="str">
        <f>VLOOKUP(E716,$L$1:$M$25,2,FALSE)</f>
        <v>acq</v>
      </c>
      <c r="G716">
        <f>LOG(C716)</f>
        <v>0.3010299956639812</v>
      </c>
      <c r="H716">
        <f>G716/(B716-1)</f>
        <v>-0.3010299956639812</v>
      </c>
    </row>
    <row r="717" spans="1:8">
      <c r="A717" t="s">
        <v>2319</v>
      </c>
      <c r="B717">
        <v>0</v>
      </c>
      <c r="C717">
        <v>2</v>
      </c>
      <c r="D717">
        <v>23</v>
      </c>
      <c r="E717">
        <v>23</v>
      </c>
      <c r="F717" t="str">
        <f>VLOOKUP(E717,$L$1:$M$25,2,FALSE)</f>
        <v>trade</v>
      </c>
      <c r="G717">
        <f>LOG(C717)</f>
        <v>0.3010299956639812</v>
      </c>
      <c r="H717">
        <f>G717/(B717-1)</f>
        <v>-0.3010299956639812</v>
      </c>
    </row>
    <row r="718" spans="1:8">
      <c r="A718" t="s">
        <v>2326</v>
      </c>
      <c r="B718">
        <v>0</v>
      </c>
      <c r="C718">
        <v>2</v>
      </c>
      <c r="D718">
        <v>1</v>
      </c>
      <c r="E718">
        <v>1</v>
      </c>
      <c r="F718" t="str">
        <f>VLOOKUP(E718,$L$1:$M$25,2,FALSE)</f>
        <v>acq</v>
      </c>
      <c r="G718">
        <f>LOG(C718)</f>
        <v>0.3010299956639812</v>
      </c>
      <c r="H718">
        <f>G718/(B718-1)</f>
        <v>-0.3010299956639812</v>
      </c>
    </row>
    <row r="719" spans="1:8">
      <c r="A719" t="s">
        <v>2346</v>
      </c>
      <c r="B719">
        <v>0</v>
      </c>
      <c r="C719">
        <v>2</v>
      </c>
      <c r="D719">
        <v>20</v>
      </c>
      <c r="E719">
        <v>20</v>
      </c>
      <c r="F719" t="str">
        <f>VLOOKUP(E719,$L$1:$M$25,2,FALSE)</f>
        <v>ship</v>
      </c>
      <c r="G719">
        <f>LOG(C719)</f>
        <v>0.3010299956639812</v>
      </c>
      <c r="H719">
        <f>G719/(B719-1)</f>
        <v>-0.3010299956639812</v>
      </c>
    </row>
    <row r="720" spans="1:8">
      <c r="A720" t="s">
        <v>2369</v>
      </c>
      <c r="B720">
        <v>0</v>
      </c>
      <c r="C720">
        <v>2</v>
      </c>
      <c r="D720">
        <v>11</v>
      </c>
      <c r="E720">
        <v>11</v>
      </c>
      <c r="F720" t="str">
        <f>VLOOKUP(E720,$L$1:$M$25,2,FALSE)</f>
        <v>gold</v>
      </c>
      <c r="G720">
        <f>LOG(C720)</f>
        <v>0.3010299956639812</v>
      </c>
      <c r="H720">
        <f>G720/(B720-1)</f>
        <v>-0.3010299956639812</v>
      </c>
    </row>
    <row r="721" spans="1:8">
      <c r="A721" t="s">
        <v>2383</v>
      </c>
      <c r="B721">
        <v>0</v>
      </c>
      <c r="C721">
        <v>2</v>
      </c>
      <c r="D721">
        <v>21</v>
      </c>
      <c r="E721">
        <v>21</v>
      </c>
      <c r="F721" t="str">
        <f>VLOOKUP(E721,$L$1:$M$25,2,FALSE)</f>
        <v>soybean</v>
      </c>
      <c r="G721">
        <f>LOG(C721)</f>
        <v>0.3010299956639812</v>
      </c>
      <c r="H721">
        <f>G721/(B721-1)</f>
        <v>-0.3010299956639812</v>
      </c>
    </row>
    <row r="722" spans="1:8">
      <c r="A722" t="s">
        <v>2396</v>
      </c>
      <c r="B722">
        <v>0</v>
      </c>
      <c r="C722">
        <v>2</v>
      </c>
      <c r="D722">
        <v>23</v>
      </c>
      <c r="E722">
        <v>23</v>
      </c>
      <c r="F722" t="str">
        <f>VLOOKUP(E722,$L$1:$M$25,2,FALSE)</f>
        <v>trade</v>
      </c>
      <c r="G722">
        <f>LOG(C722)</f>
        <v>0.3010299956639812</v>
      </c>
      <c r="H722">
        <f>G722/(B722-1)</f>
        <v>-0.3010299956639812</v>
      </c>
    </row>
    <row r="723" spans="1:8">
      <c r="A723" t="s">
        <v>2402</v>
      </c>
      <c r="B723">
        <v>0</v>
      </c>
      <c r="C723">
        <v>2</v>
      </c>
      <c r="D723">
        <v>1</v>
      </c>
      <c r="E723">
        <v>1</v>
      </c>
      <c r="F723" t="str">
        <f>VLOOKUP(E723,$L$1:$M$25,2,FALSE)</f>
        <v>acq</v>
      </c>
      <c r="G723">
        <f>LOG(C723)</f>
        <v>0.3010299956639812</v>
      </c>
      <c r="H723">
        <f>G723/(B723-1)</f>
        <v>-0.3010299956639812</v>
      </c>
    </row>
    <row r="724" spans="1:8">
      <c r="A724" t="s">
        <v>2426</v>
      </c>
      <c r="B724">
        <v>0</v>
      </c>
      <c r="C724">
        <v>2</v>
      </c>
      <c r="D724">
        <v>1</v>
      </c>
      <c r="E724">
        <v>1</v>
      </c>
      <c r="F724" t="str">
        <f>VLOOKUP(E724,$L$1:$M$25,2,FALSE)</f>
        <v>acq</v>
      </c>
      <c r="G724">
        <f>LOG(C724)</f>
        <v>0.3010299956639812</v>
      </c>
      <c r="H724">
        <f>G724/(B724-1)</f>
        <v>-0.3010299956639812</v>
      </c>
    </row>
    <row r="725" spans="1:8">
      <c r="A725" t="s">
        <v>2441</v>
      </c>
      <c r="B725">
        <v>0</v>
      </c>
      <c r="C725">
        <v>2</v>
      </c>
      <c r="D725">
        <v>1</v>
      </c>
      <c r="E725">
        <v>1</v>
      </c>
      <c r="F725" t="str">
        <f>VLOOKUP(E725,$L$1:$M$25,2,FALSE)</f>
        <v>acq</v>
      </c>
      <c r="G725">
        <f>LOG(C725)</f>
        <v>0.3010299956639812</v>
      </c>
      <c r="H725">
        <f>G725/(B725-1)</f>
        <v>-0.3010299956639812</v>
      </c>
    </row>
    <row r="726" spans="1:8">
      <c r="A726" t="s">
        <v>2460</v>
      </c>
      <c r="B726">
        <v>0</v>
      </c>
      <c r="C726">
        <v>2</v>
      </c>
      <c r="D726">
        <v>20</v>
      </c>
      <c r="E726">
        <v>20</v>
      </c>
      <c r="F726" t="str">
        <f>VLOOKUP(E726,$L$1:$M$25,2,FALSE)</f>
        <v>ship</v>
      </c>
      <c r="G726">
        <f>LOG(C726)</f>
        <v>0.3010299956639812</v>
      </c>
      <c r="H726">
        <f>G726/(B726-1)</f>
        <v>-0.3010299956639812</v>
      </c>
    </row>
    <row r="727" spans="1:8">
      <c r="A727" t="s">
        <v>2473</v>
      </c>
      <c r="B727">
        <v>0</v>
      </c>
      <c r="C727">
        <v>2</v>
      </c>
      <c r="D727">
        <v>20</v>
      </c>
      <c r="E727">
        <v>20</v>
      </c>
      <c r="F727" t="str">
        <f>VLOOKUP(E727,$L$1:$M$25,2,FALSE)</f>
        <v>ship</v>
      </c>
      <c r="G727">
        <f>LOG(C727)</f>
        <v>0.3010299956639812</v>
      </c>
      <c r="H727">
        <f>G727/(B727-1)</f>
        <v>-0.3010299956639812</v>
      </c>
    </row>
    <row r="728" spans="1:8">
      <c r="A728" t="s">
        <v>2484</v>
      </c>
      <c r="B728">
        <v>0</v>
      </c>
      <c r="C728">
        <v>2</v>
      </c>
      <c r="D728">
        <v>7</v>
      </c>
      <c r="E728">
        <v>7</v>
      </c>
      <c r="F728" t="str">
        <f>VLOOKUP(E728,$L$1:$M$25,2,FALSE)</f>
        <v>crude</v>
      </c>
      <c r="G728">
        <f>LOG(C728)</f>
        <v>0.3010299956639812</v>
      </c>
      <c r="H728">
        <f>G728/(B728-1)</f>
        <v>-0.3010299956639812</v>
      </c>
    </row>
    <row r="729" spans="1:8">
      <c r="A729" t="s">
        <v>2490</v>
      </c>
      <c r="B729">
        <v>0</v>
      </c>
      <c r="C729">
        <v>2</v>
      </c>
      <c r="D729">
        <v>7</v>
      </c>
      <c r="E729">
        <v>7</v>
      </c>
      <c r="F729" t="str">
        <f>VLOOKUP(E729,$L$1:$M$25,2,FALSE)</f>
        <v>crude</v>
      </c>
      <c r="G729">
        <f>LOG(C729)</f>
        <v>0.3010299956639812</v>
      </c>
      <c r="H729">
        <f>G729/(B729-1)</f>
        <v>-0.3010299956639812</v>
      </c>
    </row>
    <row r="730" spans="1:8">
      <c r="A730" t="s">
        <v>2500</v>
      </c>
      <c r="B730">
        <v>0</v>
      </c>
      <c r="C730">
        <v>2</v>
      </c>
      <c r="D730">
        <v>1</v>
      </c>
      <c r="E730">
        <v>1</v>
      </c>
      <c r="F730" t="str">
        <f>VLOOKUP(E730,$L$1:$M$25,2,FALSE)</f>
        <v>acq</v>
      </c>
      <c r="G730">
        <f>LOG(C730)</f>
        <v>0.3010299956639812</v>
      </c>
      <c r="H730">
        <f>G730/(B730-1)</f>
        <v>-0.3010299956639812</v>
      </c>
    </row>
    <row r="731" spans="1:8">
      <c r="A731" t="s">
        <v>2506</v>
      </c>
      <c r="B731">
        <v>0</v>
      </c>
      <c r="C731">
        <v>2</v>
      </c>
      <c r="D731">
        <v>20</v>
      </c>
      <c r="E731">
        <v>20</v>
      </c>
      <c r="F731" t="str">
        <f>VLOOKUP(E731,$L$1:$M$25,2,FALSE)</f>
        <v>ship</v>
      </c>
      <c r="G731">
        <f>LOG(C731)</f>
        <v>0.3010299956639812</v>
      </c>
      <c r="H731">
        <f>G731/(B731-1)</f>
        <v>-0.3010299956639812</v>
      </c>
    </row>
    <row r="732" spans="1:8">
      <c r="A732" t="s">
        <v>2553</v>
      </c>
      <c r="B732">
        <v>0</v>
      </c>
      <c r="C732">
        <v>2</v>
      </c>
      <c r="D732">
        <v>22</v>
      </c>
      <c r="E732">
        <v>22</v>
      </c>
      <c r="F732" t="str">
        <f>VLOOKUP(E732,$L$1:$M$25,2,FALSE)</f>
        <v>sugar</v>
      </c>
      <c r="G732">
        <f>LOG(C732)</f>
        <v>0.3010299956639812</v>
      </c>
      <c r="H732">
        <f>G732/(B732-1)</f>
        <v>-0.3010299956639812</v>
      </c>
    </row>
    <row r="733" spans="1:8">
      <c r="A733" t="s">
        <v>2560</v>
      </c>
      <c r="B733">
        <v>0</v>
      </c>
      <c r="C733">
        <v>2</v>
      </c>
      <c r="D733">
        <v>20</v>
      </c>
      <c r="E733">
        <v>20</v>
      </c>
      <c r="F733" t="str">
        <f>VLOOKUP(E733,$L$1:$M$25,2,FALSE)</f>
        <v>ship</v>
      </c>
      <c r="G733">
        <f>LOG(C733)</f>
        <v>0.3010299956639812</v>
      </c>
      <c r="H733">
        <f>G733/(B733-1)</f>
        <v>-0.3010299956639812</v>
      </c>
    </row>
    <row r="734" spans="1:8">
      <c r="A734" t="s">
        <v>2563</v>
      </c>
      <c r="B734">
        <v>0</v>
      </c>
      <c r="C734">
        <v>2</v>
      </c>
      <c r="D734">
        <v>1</v>
      </c>
      <c r="E734">
        <v>1</v>
      </c>
      <c r="F734" t="str">
        <f>VLOOKUP(E734,$L$1:$M$25,2,FALSE)</f>
        <v>acq</v>
      </c>
      <c r="G734">
        <f>LOG(C734)</f>
        <v>0.3010299956639812</v>
      </c>
      <c r="H734">
        <f>G734/(B734-1)</f>
        <v>-0.3010299956639812</v>
      </c>
    </row>
    <row r="735" spans="1:8">
      <c r="A735" t="s">
        <v>2580</v>
      </c>
      <c r="B735">
        <v>0</v>
      </c>
      <c r="C735">
        <v>2</v>
      </c>
      <c r="D735">
        <v>13</v>
      </c>
      <c r="E735">
        <v>13</v>
      </c>
      <c r="F735" t="str">
        <f>VLOOKUP(E735,$L$1:$M$25,2,FALSE)</f>
        <v>interest</v>
      </c>
      <c r="G735">
        <f>LOG(C735)</f>
        <v>0.3010299956639812</v>
      </c>
      <c r="H735">
        <f>G735/(B735-1)</f>
        <v>-0.3010299956639812</v>
      </c>
    </row>
    <row r="736" spans="1:8">
      <c r="A736" t="s">
        <v>2643</v>
      </c>
      <c r="B736">
        <v>0</v>
      </c>
      <c r="C736">
        <v>2</v>
      </c>
      <c r="D736">
        <v>23</v>
      </c>
      <c r="E736">
        <v>23</v>
      </c>
      <c r="F736" t="str">
        <f>VLOOKUP(E736,$L$1:$M$25,2,FALSE)</f>
        <v>trade</v>
      </c>
      <c r="G736">
        <f>LOG(C736)</f>
        <v>0.3010299956639812</v>
      </c>
      <c r="H736">
        <f>G736/(B736-1)</f>
        <v>-0.3010299956639812</v>
      </c>
    </row>
    <row r="737" spans="1:8">
      <c r="A737" t="s">
        <v>2669</v>
      </c>
      <c r="B737">
        <v>0</v>
      </c>
      <c r="C737">
        <v>2</v>
      </c>
      <c r="D737">
        <v>1</v>
      </c>
      <c r="E737">
        <v>1</v>
      </c>
      <c r="F737" t="str">
        <f>VLOOKUP(E737,$L$1:$M$25,2,FALSE)</f>
        <v>acq</v>
      </c>
      <c r="G737">
        <f>LOG(C737)</f>
        <v>0.3010299956639812</v>
      </c>
      <c r="H737">
        <f>G737/(B737-1)</f>
        <v>-0.3010299956639812</v>
      </c>
    </row>
    <row r="738" spans="1:8">
      <c r="A738" t="s">
        <v>2696</v>
      </c>
      <c r="B738">
        <v>0</v>
      </c>
      <c r="C738">
        <v>2</v>
      </c>
      <c r="D738">
        <v>23</v>
      </c>
      <c r="E738">
        <v>23</v>
      </c>
      <c r="F738" t="str">
        <f>VLOOKUP(E738,$L$1:$M$25,2,FALSE)</f>
        <v>trade</v>
      </c>
      <c r="G738">
        <f>LOG(C738)</f>
        <v>0.3010299956639812</v>
      </c>
      <c r="H738">
        <f>G738/(B738-1)</f>
        <v>-0.3010299956639812</v>
      </c>
    </row>
    <row r="739" spans="1:8">
      <c r="A739" t="s">
        <v>2717</v>
      </c>
      <c r="B739">
        <v>0</v>
      </c>
      <c r="C739">
        <v>2</v>
      </c>
      <c r="D739">
        <v>15</v>
      </c>
      <c r="E739">
        <v>15</v>
      </c>
      <c r="F739" t="str">
        <f>VLOOKUP(E739,$L$1:$M$25,2,FALSE)</f>
        <v>money-fx</v>
      </c>
      <c r="G739">
        <f>LOG(C739)</f>
        <v>0.3010299956639812</v>
      </c>
      <c r="H739">
        <f>G739/(B739-1)</f>
        <v>-0.3010299956639812</v>
      </c>
    </row>
    <row r="740" spans="1:8">
      <c r="A740" t="s">
        <v>2718</v>
      </c>
      <c r="B740">
        <v>0</v>
      </c>
      <c r="C740">
        <v>2</v>
      </c>
      <c r="D740">
        <v>6</v>
      </c>
      <c r="E740">
        <v>6</v>
      </c>
      <c r="F740" t="str">
        <f>VLOOKUP(E740,$L$1:$M$25,2,FALSE)</f>
        <v>cpi</v>
      </c>
      <c r="G740">
        <f>LOG(C740)</f>
        <v>0.3010299956639812</v>
      </c>
      <c r="H740">
        <f>G740/(B740-1)</f>
        <v>-0.3010299956639812</v>
      </c>
    </row>
    <row r="741" spans="1:8">
      <c r="A741" t="s">
        <v>2754</v>
      </c>
      <c r="B741">
        <v>0</v>
      </c>
      <c r="C741">
        <v>2</v>
      </c>
      <c r="D741">
        <v>4</v>
      </c>
      <c r="E741">
        <v>4</v>
      </c>
      <c r="F741" t="str">
        <f>VLOOKUP(E741,$L$1:$M$25,2,FALSE)</f>
        <v>coffee</v>
      </c>
      <c r="G741">
        <f>LOG(C741)</f>
        <v>0.3010299956639812</v>
      </c>
      <c r="H741">
        <f>G741/(B741-1)</f>
        <v>-0.3010299956639812</v>
      </c>
    </row>
    <row r="742" spans="1:8">
      <c r="A742" t="s">
        <v>2814</v>
      </c>
      <c r="B742">
        <v>0</v>
      </c>
      <c r="C742">
        <v>2</v>
      </c>
      <c r="D742">
        <v>10</v>
      </c>
      <c r="E742">
        <v>10</v>
      </c>
      <c r="F742" t="str">
        <f>VLOOKUP(E742,$L$1:$M$25,2,FALSE)</f>
        <v>gnp</v>
      </c>
      <c r="G742">
        <f>LOG(C742)</f>
        <v>0.3010299956639812</v>
      </c>
      <c r="H742">
        <f>G742/(B742-1)</f>
        <v>-0.3010299956639812</v>
      </c>
    </row>
    <row r="743" spans="1:8">
      <c r="A743" t="s">
        <v>2821</v>
      </c>
      <c r="B743">
        <v>0</v>
      </c>
      <c r="C743">
        <v>2</v>
      </c>
      <c r="D743">
        <v>6</v>
      </c>
      <c r="E743">
        <v>6</v>
      </c>
      <c r="F743" t="str">
        <f>VLOOKUP(E743,$L$1:$M$25,2,FALSE)</f>
        <v>cpi</v>
      </c>
      <c r="G743">
        <f>LOG(C743)</f>
        <v>0.3010299956639812</v>
      </c>
      <c r="H743">
        <f>G743/(B743-1)</f>
        <v>-0.3010299956639812</v>
      </c>
    </row>
    <row r="744" spans="1:8">
      <c r="A744" t="s">
        <v>2849</v>
      </c>
      <c r="B744">
        <v>0</v>
      </c>
      <c r="C744">
        <v>2</v>
      </c>
      <c r="D744">
        <v>7</v>
      </c>
      <c r="E744">
        <v>7</v>
      </c>
      <c r="F744" t="str">
        <f>VLOOKUP(E744,$L$1:$M$25,2,FALSE)</f>
        <v>crude</v>
      </c>
      <c r="G744">
        <f>LOG(C744)</f>
        <v>0.3010299956639812</v>
      </c>
      <c r="H744">
        <f>G744/(B744-1)</f>
        <v>-0.3010299956639812</v>
      </c>
    </row>
    <row r="745" spans="1:8">
      <c r="A745" t="s">
        <v>2861</v>
      </c>
      <c r="B745">
        <v>0</v>
      </c>
      <c r="C745">
        <v>2</v>
      </c>
      <c r="D745">
        <v>22</v>
      </c>
      <c r="E745">
        <v>22</v>
      </c>
      <c r="F745" t="str">
        <f>VLOOKUP(E745,$L$1:$M$25,2,FALSE)</f>
        <v>sugar</v>
      </c>
      <c r="G745">
        <f>LOG(C745)</f>
        <v>0.3010299956639812</v>
      </c>
      <c r="H745">
        <f>G745/(B745-1)</f>
        <v>-0.3010299956639812</v>
      </c>
    </row>
    <row r="746" spans="1:8">
      <c r="A746" t="s">
        <v>2865</v>
      </c>
      <c r="B746">
        <v>0</v>
      </c>
      <c r="C746">
        <v>2</v>
      </c>
      <c r="D746">
        <v>13</v>
      </c>
      <c r="E746">
        <v>13</v>
      </c>
      <c r="F746" t="str">
        <f>VLOOKUP(E746,$L$1:$M$25,2,FALSE)</f>
        <v>interest</v>
      </c>
      <c r="G746">
        <f>LOG(C746)</f>
        <v>0.3010299956639812</v>
      </c>
      <c r="H746">
        <f>G746/(B746-1)</f>
        <v>-0.3010299956639812</v>
      </c>
    </row>
    <row r="747" spans="1:8">
      <c r="A747" t="s">
        <v>2871</v>
      </c>
      <c r="B747">
        <v>0</v>
      </c>
      <c r="C747">
        <v>2</v>
      </c>
      <c r="D747">
        <v>10</v>
      </c>
      <c r="E747">
        <v>10</v>
      </c>
      <c r="F747" t="str">
        <f>VLOOKUP(E747,$L$1:$M$25,2,FALSE)</f>
        <v>gnp</v>
      </c>
      <c r="G747">
        <f>LOG(C747)</f>
        <v>0.3010299956639812</v>
      </c>
      <c r="H747">
        <f>G747/(B747-1)</f>
        <v>-0.3010299956639812</v>
      </c>
    </row>
    <row r="748" spans="1:8">
      <c r="A748" t="s">
        <v>2874</v>
      </c>
      <c r="B748">
        <v>0</v>
      </c>
      <c r="C748">
        <v>2</v>
      </c>
      <c r="D748">
        <v>6</v>
      </c>
      <c r="E748">
        <v>6</v>
      </c>
      <c r="F748" t="str">
        <f>VLOOKUP(E748,$L$1:$M$25,2,FALSE)</f>
        <v>cpi</v>
      </c>
      <c r="G748">
        <f>LOG(C748)</f>
        <v>0.3010299956639812</v>
      </c>
      <c r="H748">
        <f>G748/(B748-1)</f>
        <v>-0.3010299956639812</v>
      </c>
    </row>
    <row r="749" spans="1:8">
      <c r="A749" t="s">
        <v>2918</v>
      </c>
      <c r="B749">
        <v>0</v>
      </c>
      <c r="C749">
        <v>2</v>
      </c>
      <c r="D749">
        <v>17</v>
      </c>
      <c r="E749">
        <v>17</v>
      </c>
      <c r="F749" t="str">
        <f>VLOOKUP(E749,$L$1:$M$25,2,FALSE)</f>
        <v>nat-gas</v>
      </c>
      <c r="G749">
        <f>LOG(C749)</f>
        <v>0.3010299956639812</v>
      </c>
      <c r="H749">
        <f>G749/(B749-1)</f>
        <v>-0.3010299956639812</v>
      </c>
    </row>
    <row r="750" spans="1:8">
      <c r="A750" t="s">
        <v>2924</v>
      </c>
      <c r="B750">
        <v>0</v>
      </c>
      <c r="C750">
        <v>2</v>
      </c>
      <c r="D750">
        <v>22</v>
      </c>
      <c r="E750">
        <v>22</v>
      </c>
      <c r="F750" t="str">
        <f>VLOOKUP(E750,$L$1:$M$25,2,FALSE)</f>
        <v>sugar</v>
      </c>
      <c r="G750">
        <f>LOG(C750)</f>
        <v>0.3010299956639812</v>
      </c>
      <c r="H750">
        <f>G750/(B750-1)</f>
        <v>-0.3010299956639812</v>
      </c>
    </row>
    <row r="751" spans="1:8">
      <c r="A751" t="s">
        <v>2953</v>
      </c>
      <c r="B751">
        <v>0</v>
      </c>
      <c r="C751">
        <v>2</v>
      </c>
      <c r="D751">
        <v>20</v>
      </c>
      <c r="E751">
        <v>20</v>
      </c>
      <c r="F751" t="str">
        <f>VLOOKUP(E751,$L$1:$M$25,2,FALSE)</f>
        <v>ship</v>
      </c>
      <c r="G751">
        <f>LOG(C751)</f>
        <v>0.3010299956639812</v>
      </c>
      <c r="H751">
        <f>G751/(B751-1)</f>
        <v>-0.3010299956639812</v>
      </c>
    </row>
    <row r="752" spans="1:8">
      <c r="A752" t="s">
        <v>2995</v>
      </c>
      <c r="B752">
        <v>0</v>
      </c>
      <c r="C752">
        <v>2</v>
      </c>
      <c r="D752">
        <v>15</v>
      </c>
      <c r="E752">
        <v>15</v>
      </c>
      <c r="F752" t="str">
        <f>VLOOKUP(E752,$L$1:$M$25,2,FALSE)</f>
        <v>money-fx</v>
      </c>
      <c r="G752">
        <f>LOG(C752)</f>
        <v>0.3010299956639812</v>
      </c>
      <c r="H752">
        <f>G752/(B752-1)</f>
        <v>-0.3010299956639812</v>
      </c>
    </row>
    <row r="753" spans="1:8">
      <c r="A753" t="s">
        <v>2999</v>
      </c>
      <c r="B753">
        <v>0</v>
      </c>
      <c r="C753">
        <v>2</v>
      </c>
      <c r="D753">
        <v>1</v>
      </c>
      <c r="E753">
        <v>1</v>
      </c>
      <c r="F753" t="str">
        <f>VLOOKUP(E753,$L$1:$M$25,2,FALSE)</f>
        <v>acq</v>
      </c>
      <c r="G753">
        <f>LOG(C753)</f>
        <v>0.3010299956639812</v>
      </c>
      <c r="H753">
        <f>G753/(B753-1)</f>
        <v>-0.3010299956639812</v>
      </c>
    </row>
    <row r="754" spans="1:8">
      <c r="A754" t="s">
        <v>3001</v>
      </c>
      <c r="B754">
        <v>0</v>
      </c>
      <c r="C754">
        <v>2</v>
      </c>
      <c r="D754">
        <v>10</v>
      </c>
      <c r="E754">
        <v>10</v>
      </c>
      <c r="F754" t="str">
        <f>VLOOKUP(E754,$L$1:$M$25,2,FALSE)</f>
        <v>gnp</v>
      </c>
      <c r="G754">
        <f>LOG(C754)</f>
        <v>0.3010299956639812</v>
      </c>
      <c r="H754">
        <f>G754/(B754-1)</f>
        <v>-0.3010299956639812</v>
      </c>
    </row>
    <row r="755" spans="1:8">
      <c r="A755" t="s">
        <v>3004</v>
      </c>
      <c r="B755">
        <v>0</v>
      </c>
      <c r="C755">
        <v>2</v>
      </c>
      <c r="D755">
        <v>3</v>
      </c>
      <c r="E755">
        <v>3</v>
      </c>
      <c r="F755" t="str">
        <f>VLOOKUP(E755,$L$1:$M$25,2,FALSE)</f>
        <v>cocoa</v>
      </c>
      <c r="G755">
        <f>LOG(C755)</f>
        <v>0.3010299956639812</v>
      </c>
      <c r="H755">
        <f>G755/(B755-1)</f>
        <v>-0.3010299956639812</v>
      </c>
    </row>
    <row r="756" spans="1:8">
      <c r="A756" t="s">
        <v>3016</v>
      </c>
      <c r="B756">
        <v>0</v>
      </c>
      <c r="C756">
        <v>2</v>
      </c>
      <c r="D756">
        <v>20</v>
      </c>
      <c r="E756">
        <v>20</v>
      </c>
      <c r="F756" t="str">
        <f>VLOOKUP(E756,$L$1:$M$25,2,FALSE)</f>
        <v>ship</v>
      </c>
      <c r="G756">
        <f>LOG(C756)</f>
        <v>0.3010299956639812</v>
      </c>
      <c r="H756">
        <f>G756/(B756-1)</f>
        <v>-0.3010299956639812</v>
      </c>
    </row>
    <row r="757" spans="1:8">
      <c r="A757" t="s">
        <v>3030</v>
      </c>
      <c r="B757">
        <v>0</v>
      </c>
      <c r="C757">
        <v>2</v>
      </c>
      <c r="D757">
        <v>22</v>
      </c>
      <c r="E757">
        <v>22</v>
      </c>
      <c r="F757" t="str">
        <f>VLOOKUP(E757,$L$1:$M$25,2,FALSE)</f>
        <v>sugar</v>
      </c>
      <c r="G757">
        <f>LOG(C757)</f>
        <v>0.3010299956639812</v>
      </c>
      <c r="H757">
        <f>G757/(B757-1)</f>
        <v>-0.3010299956639812</v>
      </c>
    </row>
    <row r="758" spans="1:8">
      <c r="A758" t="s">
        <v>3031</v>
      </c>
      <c r="B758">
        <v>0</v>
      </c>
      <c r="C758">
        <v>2</v>
      </c>
      <c r="D758">
        <v>7</v>
      </c>
      <c r="E758">
        <v>7</v>
      </c>
      <c r="F758" t="str">
        <f>VLOOKUP(E758,$L$1:$M$25,2,FALSE)</f>
        <v>crude</v>
      </c>
      <c r="G758">
        <f>LOG(C758)</f>
        <v>0.3010299956639812</v>
      </c>
      <c r="H758">
        <f>G758/(B758-1)</f>
        <v>-0.3010299956639812</v>
      </c>
    </row>
    <row r="759" spans="1:8">
      <c r="A759" t="s">
        <v>3037</v>
      </c>
      <c r="B759">
        <v>0</v>
      </c>
      <c r="C759">
        <v>2</v>
      </c>
      <c r="D759">
        <v>8</v>
      </c>
      <c r="E759">
        <v>8</v>
      </c>
      <c r="F759" t="str">
        <f>VLOOKUP(E759,$L$1:$M$25,2,FALSE)</f>
        <v>dlr</v>
      </c>
      <c r="G759">
        <f>LOG(C759)</f>
        <v>0.3010299956639812</v>
      </c>
      <c r="H759">
        <f>G759/(B759-1)</f>
        <v>-0.3010299956639812</v>
      </c>
    </row>
    <row r="760" spans="1:8">
      <c r="A760" t="s">
        <v>3070</v>
      </c>
      <c r="B760">
        <v>0</v>
      </c>
      <c r="C760">
        <v>2</v>
      </c>
      <c r="D760">
        <v>22</v>
      </c>
      <c r="E760">
        <v>22</v>
      </c>
      <c r="F760" t="str">
        <f>VLOOKUP(E760,$L$1:$M$25,2,FALSE)</f>
        <v>sugar</v>
      </c>
      <c r="G760">
        <f>LOG(C760)</f>
        <v>0.3010299956639812</v>
      </c>
      <c r="H760">
        <f>G760/(B760-1)</f>
        <v>-0.3010299956639812</v>
      </c>
    </row>
    <row r="761" spans="1:8">
      <c r="A761" t="s">
        <v>3091</v>
      </c>
      <c r="B761">
        <v>0</v>
      </c>
      <c r="C761">
        <v>2</v>
      </c>
      <c r="D761">
        <v>1</v>
      </c>
      <c r="E761">
        <v>1</v>
      </c>
      <c r="F761" t="str">
        <f>VLOOKUP(E761,$L$1:$M$25,2,FALSE)</f>
        <v>acq</v>
      </c>
      <c r="G761">
        <f>LOG(C761)</f>
        <v>0.3010299956639812</v>
      </c>
      <c r="H761">
        <f>G761/(B761-1)</f>
        <v>-0.3010299956639812</v>
      </c>
    </row>
    <row r="762" spans="1:8">
      <c r="A762" t="s">
        <v>3097</v>
      </c>
      <c r="B762">
        <v>0</v>
      </c>
      <c r="C762">
        <v>2</v>
      </c>
      <c r="D762">
        <v>17</v>
      </c>
      <c r="E762">
        <v>17</v>
      </c>
      <c r="F762" t="str">
        <f>VLOOKUP(E762,$L$1:$M$25,2,FALSE)</f>
        <v>nat-gas</v>
      </c>
      <c r="G762">
        <f>LOG(C762)</f>
        <v>0.3010299956639812</v>
      </c>
      <c r="H762">
        <f>G762/(B762-1)</f>
        <v>-0.3010299956639812</v>
      </c>
    </row>
    <row r="763" spans="1:8">
      <c r="A763" t="s">
        <v>3108</v>
      </c>
      <c r="B763">
        <v>0</v>
      </c>
      <c r="C763">
        <v>2</v>
      </c>
      <c r="D763">
        <v>14</v>
      </c>
      <c r="E763">
        <v>14</v>
      </c>
      <c r="F763" t="str">
        <f>VLOOKUP(E763,$L$1:$M$25,2,FALSE)</f>
        <v>livestock</v>
      </c>
      <c r="G763">
        <f>LOG(C763)</f>
        <v>0.3010299956639812</v>
      </c>
      <c r="H763">
        <f>G763/(B763-1)</f>
        <v>-0.3010299956639812</v>
      </c>
    </row>
    <row r="764" spans="1:8">
      <c r="A764" t="s">
        <v>3122</v>
      </c>
      <c r="B764">
        <v>0</v>
      </c>
      <c r="C764">
        <v>2</v>
      </c>
      <c r="D764">
        <v>12</v>
      </c>
      <c r="E764">
        <v>12</v>
      </c>
      <c r="F764" t="str">
        <f>VLOOKUP(E764,$L$1:$M$25,2,FALSE)</f>
        <v>grain</v>
      </c>
      <c r="G764">
        <f>LOG(C764)</f>
        <v>0.3010299956639812</v>
      </c>
      <c r="H764">
        <f>G764/(B764-1)</f>
        <v>-0.3010299956639812</v>
      </c>
    </row>
    <row r="765" spans="1:8">
      <c r="A765" t="s">
        <v>3126</v>
      </c>
      <c r="B765">
        <v>0</v>
      </c>
      <c r="C765">
        <v>2</v>
      </c>
      <c r="D765">
        <v>11</v>
      </c>
      <c r="E765">
        <v>11</v>
      </c>
      <c r="F765" t="str">
        <f>VLOOKUP(E765,$L$1:$M$25,2,FALSE)</f>
        <v>gold</v>
      </c>
      <c r="G765">
        <f>LOG(C765)</f>
        <v>0.3010299956639812</v>
      </c>
      <c r="H765">
        <f>G765/(B765-1)</f>
        <v>-0.3010299956639812</v>
      </c>
    </row>
    <row r="766" spans="1:8">
      <c r="A766" t="s">
        <v>3149</v>
      </c>
      <c r="B766">
        <v>0</v>
      </c>
      <c r="C766">
        <v>2</v>
      </c>
      <c r="D766">
        <v>11</v>
      </c>
      <c r="E766">
        <v>11</v>
      </c>
      <c r="F766" t="str">
        <f>VLOOKUP(E766,$L$1:$M$25,2,FALSE)</f>
        <v>gold</v>
      </c>
      <c r="G766">
        <f>LOG(C766)</f>
        <v>0.3010299956639812</v>
      </c>
      <c r="H766">
        <f>G766/(B766-1)</f>
        <v>-0.3010299956639812</v>
      </c>
    </row>
    <row r="767" spans="1:8">
      <c r="A767" t="s">
        <v>3159</v>
      </c>
      <c r="B767">
        <v>0</v>
      </c>
      <c r="C767">
        <v>2</v>
      </c>
      <c r="D767">
        <v>11</v>
      </c>
      <c r="E767">
        <v>11</v>
      </c>
      <c r="F767" t="str">
        <f>VLOOKUP(E767,$L$1:$M$25,2,FALSE)</f>
        <v>gold</v>
      </c>
      <c r="G767">
        <f>LOG(C767)</f>
        <v>0.3010299956639812</v>
      </c>
      <c r="H767">
        <f>G767/(B767-1)</f>
        <v>-0.3010299956639812</v>
      </c>
    </row>
    <row r="768" spans="1:8">
      <c r="A768" t="s">
        <v>3161</v>
      </c>
      <c r="B768">
        <v>0</v>
      </c>
      <c r="C768">
        <v>2</v>
      </c>
      <c r="D768">
        <v>11</v>
      </c>
      <c r="E768">
        <v>11</v>
      </c>
      <c r="F768" t="str">
        <f>VLOOKUP(E768,$L$1:$M$25,2,FALSE)</f>
        <v>gold</v>
      </c>
      <c r="G768">
        <f>LOG(C768)</f>
        <v>0.3010299956639812</v>
      </c>
      <c r="H768">
        <f>G768/(B768-1)</f>
        <v>-0.3010299956639812</v>
      </c>
    </row>
    <row r="769" spans="1:8">
      <c r="A769" t="s">
        <v>3196</v>
      </c>
      <c r="B769">
        <v>0</v>
      </c>
      <c r="C769">
        <v>2</v>
      </c>
      <c r="D769">
        <v>24</v>
      </c>
      <c r="E769">
        <v>24</v>
      </c>
      <c r="F769" t="str">
        <f>VLOOKUP(E769,$L$1:$M$25,2,FALSE)</f>
        <v>veg-oil</v>
      </c>
      <c r="G769">
        <f>LOG(C769)</f>
        <v>0.3010299956639812</v>
      </c>
      <c r="H769">
        <f>G769/(B769-1)</f>
        <v>-0.3010299956639812</v>
      </c>
    </row>
    <row r="770" spans="1:8">
      <c r="A770" t="s">
        <v>3210</v>
      </c>
      <c r="B770">
        <v>0</v>
      </c>
      <c r="C770">
        <v>2</v>
      </c>
      <c r="D770">
        <v>3</v>
      </c>
      <c r="E770">
        <v>3</v>
      </c>
      <c r="F770" t="str">
        <f>VLOOKUP(E770,$L$1:$M$25,2,FALSE)</f>
        <v>cocoa</v>
      </c>
      <c r="G770">
        <f>LOG(C770)</f>
        <v>0.3010299956639812</v>
      </c>
      <c r="H770">
        <f>G770/(B770-1)</f>
        <v>-0.3010299956639812</v>
      </c>
    </row>
    <row r="771" spans="1:8">
      <c r="A771" t="s">
        <v>3213</v>
      </c>
      <c r="B771">
        <v>0</v>
      </c>
      <c r="C771">
        <v>2</v>
      </c>
      <c r="D771">
        <v>10</v>
      </c>
      <c r="E771">
        <v>10</v>
      </c>
      <c r="F771" t="str">
        <f>VLOOKUP(E771,$L$1:$M$25,2,FALSE)</f>
        <v>gnp</v>
      </c>
      <c r="G771">
        <f>LOG(C771)</f>
        <v>0.3010299956639812</v>
      </c>
      <c r="H771">
        <f>G771/(B771-1)</f>
        <v>-0.3010299956639812</v>
      </c>
    </row>
    <row r="772" spans="1:8">
      <c r="A772" t="s">
        <v>3226</v>
      </c>
      <c r="B772">
        <v>0</v>
      </c>
      <c r="C772">
        <v>2</v>
      </c>
      <c r="D772">
        <v>22</v>
      </c>
      <c r="E772">
        <v>22</v>
      </c>
      <c r="F772" t="str">
        <f>VLOOKUP(E772,$L$1:$M$25,2,FALSE)</f>
        <v>sugar</v>
      </c>
      <c r="G772">
        <f>LOG(C772)</f>
        <v>0.3010299956639812</v>
      </c>
      <c r="H772">
        <f>G772/(B772-1)</f>
        <v>-0.3010299956639812</v>
      </c>
    </row>
    <row r="773" spans="1:8">
      <c r="A773" t="s">
        <v>3289</v>
      </c>
      <c r="B773">
        <v>0</v>
      </c>
      <c r="C773">
        <v>2</v>
      </c>
      <c r="D773">
        <v>4</v>
      </c>
      <c r="E773">
        <v>4</v>
      </c>
      <c r="F773" t="str">
        <f>VLOOKUP(E773,$L$1:$M$25,2,FALSE)</f>
        <v>coffee</v>
      </c>
      <c r="G773">
        <f>LOG(C773)</f>
        <v>0.3010299956639812</v>
      </c>
      <c r="H773">
        <f>G773/(B773-1)</f>
        <v>-0.3010299956639812</v>
      </c>
    </row>
    <row r="774" spans="1:8">
      <c r="A774" t="s">
        <v>3296</v>
      </c>
      <c r="B774">
        <v>0</v>
      </c>
      <c r="C774">
        <v>2</v>
      </c>
      <c r="D774">
        <v>17</v>
      </c>
      <c r="E774">
        <v>17</v>
      </c>
      <c r="F774" t="str">
        <f>VLOOKUP(E774,$L$1:$M$25,2,FALSE)</f>
        <v>nat-gas</v>
      </c>
      <c r="G774">
        <f>LOG(C774)</f>
        <v>0.3010299956639812</v>
      </c>
      <c r="H774">
        <f>G774/(B774-1)</f>
        <v>-0.3010299956639812</v>
      </c>
    </row>
    <row r="775" spans="1:8">
      <c r="A775" t="s">
        <v>3299</v>
      </c>
      <c r="B775">
        <v>0</v>
      </c>
      <c r="C775">
        <v>2</v>
      </c>
      <c r="D775">
        <v>7</v>
      </c>
      <c r="E775">
        <v>7</v>
      </c>
      <c r="F775" t="str">
        <f>VLOOKUP(E775,$L$1:$M$25,2,FALSE)</f>
        <v>crude</v>
      </c>
      <c r="G775">
        <f>LOG(C775)</f>
        <v>0.3010299956639812</v>
      </c>
      <c r="H775">
        <f>G775/(B775-1)</f>
        <v>-0.3010299956639812</v>
      </c>
    </row>
    <row r="776" spans="1:8">
      <c r="A776" t="s">
        <v>3334</v>
      </c>
      <c r="B776">
        <v>0</v>
      </c>
      <c r="C776">
        <v>2</v>
      </c>
      <c r="D776">
        <v>16</v>
      </c>
      <c r="E776">
        <v>16</v>
      </c>
      <c r="F776" t="str">
        <f>VLOOKUP(E776,$L$1:$M$25,2,FALSE)</f>
        <v>money-supply</v>
      </c>
      <c r="G776">
        <f>LOG(C776)</f>
        <v>0.3010299956639812</v>
      </c>
      <c r="H776">
        <f>G776/(B776-1)</f>
        <v>-0.3010299956639812</v>
      </c>
    </row>
    <row r="777" spans="1:8">
      <c r="A777" t="s">
        <v>3336</v>
      </c>
      <c r="B777">
        <v>0</v>
      </c>
      <c r="C777">
        <v>2</v>
      </c>
      <c r="D777">
        <v>20</v>
      </c>
      <c r="E777">
        <v>20</v>
      </c>
      <c r="F777" t="str">
        <f>VLOOKUP(E777,$L$1:$M$25,2,FALSE)</f>
        <v>ship</v>
      </c>
      <c r="G777">
        <f>LOG(C777)</f>
        <v>0.3010299956639812</v>
      </c>
      <c r="H777">
        <f>G777/(B777-1)</f>
        <v>-0.3010299956639812</v>
      </c>
    </row>
    <row r="778" spans="1:8">
      <c r="A778" t="s">
        <v>3342</v>
      </c>
      <c r="B778">
        <v>0</v>
      </c>
      <c r="C778">
        <v>2</v>
      </c>
      <c r="D778">
        <v>11</v>
      </c>
      <c r="E778">
        <v>11</v>
      </c>
      <c r="F778" t="str">
        <f>VLOOKUP(E778,$L$1:$M$25,2,FALSE)</f>
        <v>gold</v>
      </c>
      <c r="G778">
        <f>LOG(C778)</f>
        <v>0.3010299956639812</v>
      </c>
      <c r="H778">
        <f>G778/(B778-1)</f>
        <v>-0.3010299956639812</v>
      </c>
    </row>
    <row r="779" spans="1:8">
      <c r="A779" t="s">
        <v>3347</v>
      </c>
      <c r="B779">
        <v>0</v>
      </c>
      <c r="C779">
        <v>2</v>
      </c>
      <c r="D779">
        <v>20</v>
      </c>
      <c r="E779">
        <v>20</v>
      </c>
      <c r="F779" t="str">
        <f>VLOOKUP(E779,$L$1:$M$25,2,FALSE)</f>
        <v>ship</v>
      </c>
      <c r="G779">
        <f>LOG(C779)</f>
        <v>0.3010299956639812</v>
      </c>
      <c r="H779">
        <f>G779/(B779-1)</f>
        <v>-0.3010299956639812</v>
      </c>
    </row>
    <row r="780" spans="1:8">
      <c r="A780" t="s">
        <v>3360</v>
      </c>
      <c r="B780">
        <v>0</v>
      </c>
      <c r="C780">
        <v>2</v>
      </c>
      <c r="D780">
        <v>4</v>
      </c>
      <c r="E780">
        <v>4</v>
      </c>
      <c r="F780" t="str">
        <f>VLOOKUP(E780,$L$1:$M$25,2,FALSE)</f>
        <v>coffee</v>
      </c>
      <c r="G780">
        <f>LOG(C780)</f>
        <v>0.3010299956639812</v>
      </c>
      <c r="H780">
        <f>G780/(B780-1)</f>
        <v>-0.3010299956639812</v>
      </c>
    </row>
    <row r="781" spans="1:8">
      <c r="A781" t="s">
        <v>3368</v>
      </c>
      <c r="B781">
        <v>0</v>
      </c>
      <c r="C781">
        <v>2</v>
      </c>
      <c r="D781">
        <v>7</v>
      </c>
      <c r="E781">
        <v>7</v>
      </c>
      <c r="F781" t="str">
        <f>VLOOKUP(E781,$L$1:$M$25,2,FALSE)</f>
        <v>crude</v>
      </c>
      <c r="G781">
        <f>LOG(C781)</f>
        <v>0.3010299956639812</v>
      </c>
      <c r="H781">
        <f>G781/(B781-1)</f>
        <v>-0.3010299956639812</v>
      </c>
    </row>
    <row r="782" spans="1:8">
      <c r="A782" t="s">
        <v>3375</v>
      </c>
      <c r="B782">
        <v>0</v>
      </c>
      <c r="C782">
        <v>2</v>
      </c>
      <c r="D782">
        <v>24</v>
      </c>
      <c r="E782">
        <v>24</v>
      </c>
      <c r="F782" t="str">
        <f>VLOOKUP(E782,$L$1:$M$25,2,FALSE)</f>
        <v>veg-oil</v>
      </c>
      <c r="G782">
        <f>LOG(C782)</f>
        <v>0.3010299956639812</v>
      </c>
      <c r="H782">
        <f>G782/(B782-1)</f>
        <v>-0.3010299956639812</v>
      </c>
    </row>
    <row r="783" spans="1:8">
      <c r="A783" t="s">
        <v>3390</v>
      </c>
      <c r="B783">
        <v>0</v>
      </c>
      <c r="C783">
        <v>2</v>
      </c>
      <c r="D783">
        <v>22</v>
      </c>
      <c r="E783">
        <v>22</v>
      </c>
      <c r="F783" t="str">
        <f>VLOOKUP(E783,$L$1:$M$25,2,FALSE)</f>
        <v>sugar</v>
      </c>
      <c r="G783">
        <f>LOG(C783)</f>
        <v>0.3010299956639812</v>
      </c>
      <c r="H783">
        <f>G783/(B783-1)</f>
        <v>-0.3010299956639812</v>
      </c>
    </row>
    <row r="784" spans="1:8">
      <c r="A784" t="s">
        <v>3395</v>
      </c>
      <c r="B784">
        <v>0</v>
      </c>
      <c r="C784">
        <v>2</v>
      </c>
      <c r="D784">
        <v>1</v>
      </c>
      <c r="E784">
        <v>1</v>
      </c>
      <c r="F784" t="str">
        <f>VLOOKUP(E784,$L$1:$M$25,2,FALSE)</f>
        <v>acq</v>
      </c>
      <c r="G784">
        <f>LOG(C784)</f>
        <v>0.3010299956639812</v>
      </c>
      <c r="H784">
        <f>G784/(B784-1)</f>
        <v>-0.3010299956639812</v>
      </c>
    </row>
    <row r="785" spans="1:8">
      <c r="A785" t="s">
        <v>3399</v>
      </c>
      <c r="B785">
        <v>0</v>
      </c>
      <c r="C785">
        <v>2</v>
      </c>
      <c r="D785">
        <v>7</v>
      </c>
      <c r="E785">
        <v>7</v>
      </c>
      <c r="F785" t="str">
        <f>VLOOKUP(E785,$L$1:$M$25,2,FALSE)</f>
        <v>crude</v>
      </c>
      <c r="G785">
        <f>LOG(C785)</f>
        <v>0.3010299956639812</v>
      </c>
      <c r="H785">
        <f>G785/(B785-1)</f>
        <v>-0.3010299956639812</v>
      </c>
    </row>
    <row r="786" spans="1:8">
      <c r="A786" t="s">
        <v>3443</v>
      </c>
      <c r="B786">
        <v>0</v>
      </c>
      <c r="C786">
        <v>2</v>
      </c>
      <c r="D786">
        <v>4</v>
      </c>
      <c r="E786">
        <v>4</v>
      </c>
      <c r="F786" t="str">
        <f>VLOOKUP(E786,$L$1:$M$25,2,FALSE)</f>
        <v>coffee</v>
      </c>
      <c r="G786">
        <f>LOG(C786)</f>
        <v>0.3010299956639812</v>
      </c>
      <c r="H786">
        <f>G786/(B786-1)</f>
        <v>-0.3010299956639812</v>
      </c>
    </row>
    <row r="787" spans="1:8">
      <c r="A787" t="s">
        <v>3462</v>
      </c>
      <c r="B787">
        <v>0</v>
      </c>
      <c r="C787">
        <v>2</v>
      </c>
      <c r="D787">
        <v>24</v>
      </c>
      <c r="E787">
        <v>24</v>
      </c>
      <c r="F787" t="str">
        <f>VLOOKUP(E787,$L$1:$M$25,2,FALSE)</f>
        <v>veg-oil</v>
      </c>
      <c r="G787">
        <f>LOG(C787)</f>
        <v>0.3010299956639812</v>
      </c>
      <c r="H787">
        <f>G787/(B787-1)</f>
        <v>-0.3010299956639812</v>
      </c>
    </row>
    <row r="788" spans="1:8">
      <c r="A788" t="s">
        <v>3463</v>
      </c>
      <c r="B788">
        <v>0</v>
      </c>
      <c r="C788">
        <v>2</v>
      </c>
      <c r="D788">
        <v>19</v>
      </c>
      <c r="E788">
        <v>19</v>
      </c>
      <c r="F788" t="str">
        <f>VLOOKUP(E788,$L$1:$M$25,2,FALSE)</f>
        <v>reserves</v>
      </c>
      <c r="G788">
        <f>LOG(C788)</f>
        <v>0.3010299956639812</v>
      </c>
      <c r="H788">
        <f>G788/(B788-1)</f>
        <v>-0.3010299956639812</v>
      </c>
    </row>
    <row r="789" spans="1:8">
      <c r="A789" t="s">
        <v>3486</v>
      </c>
      <c r="B789">
        <v>0</v>
      </c>
      <c r="C789">
        <v>2</v>
      </c>
      <c r="D789">
        <v>11</v>
      </c>
      <c r="E789">
        <v>11</v>
      </c>
      <c r="F789" t="str">
        <f>VLOOKUP(E789,$L$1:$M$25,2,FALSE)</f>
        <v>gold</v>
      </c>
      <c r="G789">
        <f>LOG(C789)</f>
        <v>0.3010299956639812</v>
      </c>
      <c r="H789">
        <f>G789/(B789-1)</f>
        <v>-0.3010299956639812</v>
      </c>
    </row>
    <row r="790" spans="1:8">
      <c r="A790" t="s">
        <v>3494</v>
      </c>
      <c r="B790">
        <v>0</v>
      </c>
      <c r="C790">
        <v>2</v>
      </c>
      <c r="D790">
        <v>13</v>
      </c>
      <c r="E790">
        <v>13</v>
      </c>
      <c r="F790" t="str">
        <f>VLOOKUP(E790,$L$1:$M$25,2,FALSE)</f>
        <v>interest</v>
      </c>
      <c r="G790">
        <f>LOG(C790)</f>
        <v>0.3010299956639812</v>
      </c>
      <c r="H790">
        <f>G790/(B790-1)</f>
        <v>-0.3010299956639812</v>
      </c>
    </row>
    <row r="791" spans="1:8">
      <c r="A791" t="s">
        <v>3495</v>
      </c>
      <c r="B791">
        <v>0</v>
      </c>
      <c r="C791">
        <v>2</v>
      </c>
      <c r="D791">
        <v>7</v>
      </c>
      <c r="E791">
        <v>7</v>
      </c>
      <c r="F791" t="str">
        <f>VLOOKUP(E791,$L$1:$M$25,2,FALSE)</f>
        <v>crude</v>
      </c>
      <c r="G791">
        <f>LOG(C791)</f>
        <v>0.3010299956639812</v>
      </c>
      <c r="H791">
        <f>G791/(B791-1)</f>
        <v>-0.3010299956639812</v>
      </c>
    </row>
    <row r="792" spans="1:8">
      <c r="A792" t="s">
        <v>3498</v>
      </c>
      <c r="B792">
        <v>0</v>
      </c>
      <c r="C792">
        <v>2</v>
      </c>
      <c r="D792">
        <v>11</v>
      </c>
      <c r="E792">
        <v>11</v>
      </c>
      <c r="F792" t="str">
        <f>VLOOKUP(E792,$L$1:$M$25,2,FALSE)</f>
        <v>gold</v>
      </c>
      <c r="G792">
        <f>LOG(C792)</f>
        <v>0.3010299956639812</v>
      </c>
      <c r="H792">
        <f>G792/(B792-1)</f>
        <v>-0.3010299956639812</v>
      </c>
    </row>
    <row r="793" spans="1:8">
      <c r="A793" t="s">
        <v>3502</v>
      </c>
      <c r="B793">
        <v>0</v>
      </c>
      <c r="C793">
        <v>2</v>
      </c>
      <c r="D793">
        <v>1</v>
      </c>
      <c r="E793">
        <v>1</v>
      </c>
      <c r="F793" t="str">
        <f>VLOOKUP(E793,$L$1:$M$25,2,FALSE)</f>
        <v>acq</v>
      </c>
      <c r="G793">
        <f>LOG(C793)</f>
        <v>0.3010299956639812</v>
      </c>
      <c r="H793">
        <f>G793/(B793-1)</f>
        <v>-0.3010299956639812</v>
      </c>
    </row>
    <row r="794" spans="1:8">
      <c r="A794" t="s">
        <v>3515</v>
      </c>
      <c r="B794">
        <v>0</v>
      </c>
      <c r="C794">
        <v>2</v>
      </c>
      <c r="D794">
        <v>20</v>
      </c>
      <c r="E794">
        <v>20</v>
      </c>
      <c r="F794" t="str">
        <f>VLOOKUP(E794,$L$1:$M$25,2,FALSE)</f>
        <v>ship</v>
      </c>
      <c r="G794">
        <f>LOG(C794)</f>
        <v>0.3010299956639812</v>
      </c>
      <c r="H794">
        <f>G794/(B794-1)</f>
        <v>-0.3010299956639812</v>
      </c>
    </row>
    <row r="795" spans="1:8">
      <c r="A795" t="s">
        <v>3534</v>
      </c>
      <c r="B795">
        <v>0</v>
      </c>
      <c r="C795">
        <v>2</v>
      </c>
      <c r="D795">
        <v>20</v>
      </c>
      <c r="E795">
        <v>20</v>
      </c>
      <c r="F795" t="str">
        <f>VLOOKUP(E795,$L$1:$M$25,2,FALSE)</f>
        <v>ship</v>
      </c>
      <c r="G795">
        <f>LOG(C795)</f>
        <v>0.3010299956639812</v>
      </c>
      <c r="H795">
        <f>G795/(B795-1)</f>
        <v>-0.3010299956639812</v>
      </c>
    </row>
    <row r="796" spans="1:8">
      <c r="A796" t="s">
        <v>3539</v>
      </c>
      <c r="B796">
        <v>0</v>
      </c>
      <c r="C796">
        <v>2</v>
      </c>
      <c r="D796">
        <v>11</v>
      </c>
      <c r="E796">
        <v>11</v>
      </c>
      <c r="F796" t="str">
        <f>VLOOKUP(E796,$L$1:$M$25,2,FALSE)</f>
        <v>gold</v>
      </c>
      <c r="G796">
        <f>LOG(C796)</f>
        <v>0.3010299956639812</v>
      </c>
      <c r="H796">
        <f>G796/(B796-1)</f>
        <v>-0.3010299956639812</v>
      </c>
    </row>
    <row r="797" spans="1:8">
      <c r="A797" t="s">
        <v>3554</v>
      </c>
      <c r="B797">
        <v>0</v>
      </c>
      <c r="C797">
        <v>2</v>
      </c>
      <c r="D797">
        <v>11</v>
      </c>
      <c r="E797">
        <v>11</v>
      </c>
      <c r="F797" t="str">
        <f>VLOOKUP(E797,$L$1:$M$25,2,FALSE)</f>
        <v>gold</v>
      </c>
      <c r="G797">
        <f>LOG(C797)</f>
        <v>0.3010299956639812</v>
      </c>
      <c r="H797">
        <f>G797/(B797-1)</f>
        <v>-0.3010299956639812</v>
      </c>
    </row>
    <row r="798" spans="1:8">
      <c r="A798" t="s">
        <v>3558</v>
      </c>
      <c r="B798">
        <v>0</v>
      </c>
      <c r="C798">
        <v>2</v>
      </c>
      <c r="D798">
        <v>10</v>
      </c>
      <c r="E798">
        <v>10</v>
      </c>
      <c r="F798" t="str">
        <f>VLOOKUP(E798,$L$1:$M$25,2,FALSE)</f>
        <v>gnp</v>
      </c>
      <c r="G798">
        <f>LOG(C798)</f>
        <v>0.3010299956639812</v>
      </c>
      <c r="H798">
        <f>G798/(B798-1)</f>
        <v>-0.3010299956639812</v>
      </c>
    </row>
    <row r="799" spans="1:8">
      <c r="A799" t="s">
        <v>3575</v>
      </c>
      <c r="B799">
        <v>0</v>
      </c>
      <c r="C799">
        <v>2</v>
      </c>
      <c r="D799">
        <v>13</v>
      </c>
      <c r="E799">
        <v>13</v>
      </c>
      <c r="F799" t="str">
        <f>VLOOKUP(E799,$L$1:$M$25,2,FALSE)</f>
        <v>interest</v>
      </c>
      <c r="G799">
        <f>LOG(C799)</f>
        <v>0.3010299956639812</v>
      </c>
      <c r="H799">
        <f>G799/(B799-1)</f>
        <v>-0.3010299956639812</v>
      </c>
    </row>
    <row r="800" spans="1:8">
      <c r="A800" t="s">
        <v>3582</v>
      </c>
      <c r="B800">
        <v>0</v>
      </c>
      <c r="C800">
        <v>2</v>
      </c>
      <c r="D800">
        <v>20</v>
      </c>
      <c r="E800">
        <v>20</v>
      </c>
      <c r="F800" t="str">
        <f>VLOOKUP(E800,$L$1:$M$25,2,FALSE)</f>
        <v>ship</v>
      </c>
      <c r="G800">
        <f>LOG(C800)</f>
        <v>0.3010299956639812</v>
      </c>
      <c r="H800">
        <f>G800/(B800-1)</f>
        <v>-0.3010299956639812</v>
      </c>
    </row>
    <row r="801" spans="1:8">
      <c r="A801" t="s">
        <v>3590</v>
      </c>
      <c r="B801">
        <v>0</v>
      </c>
      <c r="C801">
        <v>2</v>
      </c>
      <c r="D801">
        <v>12</v>
      </c>
      <c r="E801">
        <v>12</v>
      </c>
      <c r="F801" t="str">
        <f>VLOOKUP(E801,$L$1:$M$25,2,FALSE)</f>
        <v>grain</v>
      </c>
      <c r="G801">
        <f>LOG(C801)</f>
        <v>0.3010299956639812</v>
      </c>
      <c r="H801">
        <f>G801/(B801-1)</f>
        <v>-0.3010299956639812</v>
      </c>
    </row>
    <row r="802" spans="1:8">
      <c r="A802" t="s">
        <v>3607</v>
      </c>
      <c r="B802">
        <v>0</v>
      </c>
      <c r="C802">
        <v>2</v>
      </c>
      <c r="D802">
        <v>17</v>
      </c>
      <c r="E802">
        <v>17</v>
      </c>
      <c r="F802" t="str">
        <f>VLOOKUP(E802,$L$1:$M$25,2,FALSE)</f>
        <v>nat-gas</v>
      </c>
      <c r="G802">
        <f>LOG(C802)</f>
        <v>0.3010299956639812</v>
      </c>
      <c r="H802">
        <f>G802/(B802-1)</f>
        <v>-0.3010299956639812</v>
      </c>
    </row>
    <row r="803" spans="1:8">
      <c r="A803" t="s">
        <v>3627</v>
      </c>
      <c r="B803">
        <v>0</v>
      </c>
      <c r="C803">
        <v>2</v>
      </c>
      <c r="D803">
        <v>17</v>
      </c>
      <c r="E803">
        <v>17</v>
      </c>
      <c r="F803" t="str">
        <f>VLOOKUP(E803,$L$1:$M$25,2,FALSE)</f>
        <v>nat-gas</v>
      </c>
      <c r="G803">
        <f>LOG(C803)</f>
        <v>0.3010299956639812</v>
      </c>
      <c r="H803">
        <f>G803/(B803-1)</f>
        <v>-0.3010299956639812</v>
      </c>
    </row>
    <row r="804" spans="1:8">
      <c r="A804" t="s">
        <v>3649</v>
      </c>
      <c r="B804">
        <v>0</v>
      </c>
      <c r="C804">
        <v>2</v>
      </c>
      <c r="D804">
        <v>14</v>
      </c>
      <c r="E804">
        <v>14</v>
      </c>
      <c r="F804" t="str">
        <f>VLOOKUP(E804,$L$1:$M$25,2,FALSE)</f>
        <v>livestock</v>
      </c>
      <c r="G804">
        <f>LOG(C804)</f>
        <v>0.3010299956639812</v>
      </c>
      <c r="H804">
        <f>G804/(B804-1)</f>
        <v>-0.3010299956639812</v>
      </c>
    </row>
    <row r="805" spans="1:8">
      <c r="A805" t="s">
        <v>3663</v>
      </c>
      <c r="B805">
        <v>0</v>
      </c>
      <c r="C805">
        <v>2</v>
      </c>
      <c r="D805">
        <v>14</v>
      </c>
      <c r="E805">
        <v>14</v>
      </c>
      <c r="F805" t="str">
        <f>VLOOKUP(E805,$L$1:$M$25,2,FALSE)</f>
        <v>livestock</v>
      </c>
      <c r="G805">
        <f>LOG(C805)</f>
        <v>0.3010299956639812</v>
      </c>
      <c r="H805">
        <f>G805/(B805-1)</f>
        <v>-0.3010299956639812</v>
      </c>
    </row>
    <row r="806" spans="1:8">
      <c r="A806" t="s">
        <v>3677</v>
      </c>
      <c r="B806">
        <v>0</v>
      </c>
      <c r="C806">
        <v>2</v>
      </c>
      <c r="D806">
        <v>14</v>
      </c>
      <c r="E806">
        <v>14</v>
      </c>
      <c r="F806" t="str">
        <f>VLOOKUP(E806,$L$1:$M$25,2,FALSE)</f>
        <v>livestock</v>
      </c>
      <c r="G806">
        <f>LOG(C806)</f>
        <v>0.3010299956639812</v>
      </c>
      <c r="H806">
        <f>G806/(B806-1)</f>
        <v>-0.3010299956639812</v>
      </c>
    </row>
    <row r="807" spans="1:8">
      <c r="A807" t="s">
        <v>3680</v>
      </c>
      <c r="B807">
        <v>0</v>
      </c>
      <c r="C807">
        <v>2</v>
      </c>
      <c r="D807">
        <v>11</v>
      </c>
      <c r="E807">
        <v>11</v>
      </c>
      <c r="F807" t="str">
        <f>VLOOKUP(E807,$L$1:$M$25,2,FALSE)</f>
        <v>gold</v>
      </c>
      <c r="G807">
        <f>LOG(C807)</f>
        <v>0.3010299956639812</v>
      </c>
      <c r="H807">
        <f>G807/(B807-1)</f>
        <v>-0.3010299956639812</v>
      </c>
    </row>
    <row r="808" spans="1:8">
      <c r="A808" t="s">
        <v>3710</v>
      </c>
      <c r="B808">
        <v>0</v>
      </c>
      <c r="C808">
        <v>2</v>
      </c>
      <c r="D808">
        <v>25</v>
      </c>
      <c r="E808">
        <v>25</v>
      </c>
      <c r="F808" t="str">
        <f>VLOOKUP(E808,$L$1:$M$25,2,FALSE)</f>
        <v>wheat</v>
      </c>
      <c r="G808">
        <f>LOG(C808)</f>
        <v>0.3010299956639812</v>
      </c>
      <c r="H808">
        <f>G808/(B808-1)</f>
        <v>-0.3010299956639812</v>
      </c>
    </row>
    <row r="809" spans="1:8">
      <c r="A809" t="s">
        <v>3720</v>
      </c>
      <c r="B809">
        <v>0</v>
      </c>
      <c r="C809">
        <v>2</v>
      </c>
      <c r="D809">
        <v>16</v>
      </c>
      <c r="E809">
        <v>16</v>
      </c>
      <c r="F809" t="str">
        <f>VLOOKUP(E809,$L$1:$M$25,2,FALSE)</f>
        <v>money-supply</v>
      </c>
      <c r="G809">
        <f>LOG(C809)</f>
        <v>0.3010299956639812</v>
      </c>
      <c r="H809">
        <f>G809/(B809-1)</f>
        <v>-0.3010299956639812</v>
      </c>
    </row>
    <row r="810" spans="1:8">
      <c r="A810" t="s">
        <v>3727</v>
      </c>
      <c r="B810">
        <v>0</v>
      </c>
      <c r="C810">
        <v>2</v>
      </c>
      <c r="D810">
        <v>7</v>
      </c>
      <c r="E810">
        <v>7</v>
      </c>
      <c r="F810" t="str">
        <f>VLOOKUP(E810,$L$1:$M$25,2,FALSE)</f>
        <v>crude</v>
      </c>
      <c r="G810">
        <f>LOG(C810)</f>
        <v>0.3010299956639812</v>
      </c>
      <c r="H810">
        <f>G810/(B810-1)</f>
        <v>-0.3010299956639812</v>
      </c>
    </row>
    <row r="811" spans="1:8">
      <c r="A811" t="s">
        <v>3742</v>
      </c>
      <c r="B811">
        <v>0</v>
      </c>
      <c r="C811">
        <v>2</v>
      </c>
      <c r="D811">
        <v>5</v>
      </c>
      <c r="E811">
        <v>5</v>
      </c>
      <c r="F811" t="str">
        <f>VLOOKUP(E811,$L$1:$M$25,2,FALSE)</f>
        <v>corn</v>
      </c>
      <c r="G811">
        <f>LOG(C811)</f>
        <v>0.3010299956639812</v>
      </c>
      <c r="H811">
        <f>G811/(B811-1)</f>
        <v>-0.3010299956639812</v>
      </c>
    </row>
    <row r="812" spans="1:8">
      <c r="A812" t="s">
        <v>3755</v>
      </c>
      <c r="B812">
        <v>0</v>
      </c>
      <c r="C812">
        <v>2</v>
      </c>
      <c r="D812">
        <v>16</v>
      </c>
      <c r="E812">
        <v>16</v>
      </c>
      <c r="F812" t="str">
        <f>VLOOKUP(E812,$L$1:$M$25,2,FALSE)</f>
        <v>money-supply</v>
      </c>
      <c r="G812">
        <f>LOG(C812)</f>
        <v>0.3010299956639812</v>
      </c>
      <c r="H812">
        <f>G812/(B812-1)</f>
        <v>-0.3010299956639812</v>
      </c>
    </row>
    <row r="813" spans="1:8">
      <c r="A813" t="s">
        <v>3757</v>
      </c>
      <c r="B813">
        <v>0</v>
      </c>
      <c r="C813">
        <v>2</v>
      </c>
      <c r="D813">
        <v>24</v>
      </c>
      <c r="E813">
        <v>24</v>
      </c>
      <c r="F813" t="str">
        <f>VLOOKUP(E813,$L$1:$M$25,2,FALSE)</f>
        <v>veg-oil</v>
      </c>
      <c r="G813">
        <f>LOG(C813)</f>
        <v>0.3010299956639812</v>
      </c>
      <c r="H813">
        <f>G813/(B813-1)</f>
        <v>-0.3010299956639812</v>
      </c>
    </row>
    <row r="814" spans="1:8">
      <c r="A814" t="s">
        <v>3775</v>
      </c>
      <c r="B814">
        <v>0</v>
      </c>
      <c r="C814">
        <v>2</v>
      </c>
      <c r="D814">
        <v>11</v>
      </c>
      <c r="E814">
        <v>11</v>
      </c>
      <c r="F814" t="str">
        <f>VLOOKUP(E814,$L$1:$M$25,2,FALSE)</f>
        <v>gold</v>
      </c>
      <c r="G814">
        <f>LOG(C814)</f>
        <v>0.3010299956639812</v>
      </c>
      <c r="H814">
        <f>G814/(B814-1)</f>
        <v>-0.3010299956639812</v>
      </c>
    </row>
    <row r="815" spans="1:8">
      <c r="A815" t="s">
        <v>3798</v>
      </c>
      <c r="B815">
        <v>0</v>
      </c>
      <c r="C815">
        <v>2</v>
      </c>
      <c r="D815">
        <v>20</v>
      </c>
      <c r="E815">
        <v>20</v>
      </c>
      <c r="F815" t="str">
        <f>VLOOKUP(E815,$L$1:$M$25,2,FALSE)</f>
        <v>ship</v>
      </c>
      <c r="G815">
        <f>LOG(C815)</f>
        <v>0.3010299956639812</v>
      </c>
      <c r="H815">
        <f>G815/(B815-1)</f>
        <v>-0.3010299956639812</v>
      </c>
    </row>
    <row r="816" spans="1:8">
      <c r="A816" t="s">
        <v>3804</v>
      </c>
      <c r="B816">
        <v>0</v>
      </c>
      <c r="C816">
        <v>2</v>
      </c>
      <c r="D816">
        <v>1</v>
      </c>
      <c r="E816">
        <v>1</v>
      </c>
      <c r="F816" t="str">
        <f>VLOOKUP(E816,$L$1:$M$25,2,FALSE)</f>
        <v>acq</v>
      </c>
      <c r="G816">
        <f>LOG(C816)</f>
        <v>0.3010299956639812</v>
      </c>
      <c r="H816">
        <f>G816/(B816-1)</f>
        <v>-0.3010299956639812</v>
      </c>
    </row>
    <row r="817" spans="1:8">
      <c r="A817" t="s">
        <v>3807</v>
      </c>
      <c r="B817">
        <v>0</v>
      </c>
      <c r="C817">
        <v>2</v>
      </c>
      <c r="D817">
        <v>8</v>
      </c>
      <c r="E817">
        <v>8</v>
      </c>
      <c r="F817" t="str">
        <f>VLOOKUP(E817,$L$1:$M$25,2,FALSE)</f>
        <v>dlr</v>
      </c>
      <c r="G817">
        <f>LOG(C817)</f>
        <v>0.3010299956639812</v>
      </c>
      <c r="H817">
        <f>G817/(B817-1)</f>
        <v>-0.3010299956639812</v>
      </c>
    </row>
    <row r="818" spans="1:8">
      <c r="A818" t="s">
        <v>3821</v>
      </c>
      <c r="B818">
        <v>0</v>
      </c>
      <c r="C818">
        <v>2</v>
      </c>
      <c r="D818">
        <v>8</v>
      </c>
      <c r="E818">
        <v>8</v>
      </c>
      <c r="F818" t="str">
        <f>VLOOKUP(E818,$L$1:$M$25,2,FALSE)</f>
        <v>dlr</v>
      </c>
      <c r="G818">
        <f>LOG(C818)</f>
        <v>0.3010299956639812</v>
      </c>
      <c r="H818">
        <f>G818/(B818-1)</f>
        <v>-0.3010299956639812</v>
      </c>
    </row>
    <row r="819" spans="1:8">
      <c r="A819" t="s">
        <v>3822</v>
      </c>
      <c r="B819">
        <v>0</v>
      </c>
      <c r="C819">
        <v>2</v>
      </c>
      <c r="D819">
        <v>21</v>
      </c>
      <c r="E819">
        <v>21</v>
      </c>
      <c r="F819" t="str">
        <f>VLOOKUP(E819,$L$1:$M$25,2,FALSE)</f>
        <v>soybean</v>
      </c>
      <c r="G819">
        <f>LOG(C819)</f>
        <v>0.3010299956639812</v>
      </c>
      <c r="H819">
        <f>G819/(B819-1)</f>
        <v>-0.3010299956639812</v>
      </c>
    </row>
    <row r="820" spans="1:8">
      <c r="A820" t="s">
        <v>3829</v>
      </c>
      <c r="B820">
        <v>0</v>
      </c>
      <c r="C820">
        <v>2</v>
      </c>
      <c r="D820">
        <v>20</v>
      </c>
      <c r="E820">
        <v>20</v>
      </c>
      <c r="F820" t="str">
        <f>VLOOKUP(E820,$L$1:$M$25,2,FALSE)</f>
        <v>ship</v>
      </c>
      <c r="G820">
        <f>LOG(C820)</f>
        <v>0.3010299956639812</v>
      </c>
      <c r="H820">
        <f>G820/(B820-1)</f>
        <v>-0.3010299956639812</v>
      </c>
    </row>
    <row r="821" spans="1:8">
      <c r="A821" t="s">
        <v>3842</v>
      </c>
      <c r="B821">
        <v>0</v>
      </c>
      <c r="C821">
        <v>2</v>
      </c>
      <c r="D821">
        <v>14</v>
      </c>
      <c r="E821">
        <v>14</v>
      </c>
      <c r="F821" t="str">
        <f>VLOOKUP(E821,$L$1:$M$25,2,FALSE)</f>
        <v>livestock</v>
      </c>
      <c r="G821">
        <f>LOG(C821)</f>
        <v>0.3010299956639812</v>
      </c>
      <c r="H821">
        <f>G821/(B821-1)</f>
        <v>-0.3010299956639812</v>
      </c>
    </row>
    <row r="822" spans="1:8">
      <c r="A822" t="s">
        <v>3857</v>
      </c>
      <c r="B822">
        <v>0</v>
      </c>
      <c r="C822">
        <v>2</v>
      </c>
      <c r="D822">
        <v>22</v>
      </c>
      <c r="E822">
        <v>22</v>
      </c>
      <c r="F822" t="str">
        <f>VLOOKUP(E822,$L$1:$M$25,2,FALSE)</f>
        <v>sugar</v>
      </c>
      <c r="G822">
        <f>LOG(C822)</f>
        <v>0.3010299956639812</v>
      </c>
      <c r="H822">
        <f>G822/(B822-1)</f>
        <v>-0.3010299956639812</v>
      </c>
    </row>
    <row r="823" spans="1:8">
      <c r="A823" t="s">
        <v>3874</v>
      </c>
      <c r="B823">
        <v>0</v>
      </c>
      <c r="C823">
        <v>2</v>
      </c>
      <c r="D823">
        <v>11</v>
      </c>
      <c r="E823">
        <v>11</v>
      </c>
      <c r="F823" t="str">
        <f>VLOOKUP(E823,$L$1:$M$25,2,FALSE)</f>
        <v>gold</v>
      </c>
      <c r="G823">
        <f>LOG(C823)</f>
        <v>0.3010299956639812</v>
      </c>
      <c r="H823">
        <f>G823/(B823-1)</f>
        <v>-0.3010299956639812</v>
      </c>
    </row>
    <row r="824" spans="1:8">
      <c r="A824" t="s">
        <v>3886</v>
      </c>
      <c r="B824">
        <v>0</v>
      </c>
      <c r="C824">
        <v>2</v>
      </c>
      <c r="D824">
        <v>1</v>
      </c>
      <c r="E824">
        <v>1</v>
      </c>
      <c r="F824" t="str">
        <f>VLOOKUP(E824,$L$1:$M$25,2,FALSE)</f>
        <v>acq</v>
      </c>
      <c r="G824">
        <f>LOG(C824)</f>
        <v>0.3010299956639812</v>
      </c>
      <c r="H824">
        <f>G824/(B824-1)</f>
        <v>-0.3010299956639812</v>
      </c>
    </row>
    <row r="825" spans="1:8">
      <c r="A825" t="s">
        <v>3891</v>
      </c>
      <c r="B825">
        <v>0</v>
      </c>
      <c r="C825">
        <v>2</v>
      </c>
      <c r="D825">
        <v>14</v>
      </c>
      <c r="E825">
        <v>14</v>
      </c>
      <c r="F825" t="str">
        <f>VLOOKUP(E825,$L$1:$M$25,2,FALSE)</f>
        <v>livestock</v>
      </c>
      <c r="G825">
        <f>LOG(C825)</f>
        <v>0.3010299956639812</v>
      </c>
      <c r="H825">
        <f>G825/(B825-1)</f>
        <v>-0.3010299956639812</v>
      </c>
    </row>
    <row r="826" spans="1:8">
      <c r="A826" t="s">
        <v>3894</v>
      </c>
      <c r="B826">
        <v>0</v>
      </c>
      <c r="C826">
        <v>2</v>
      </c>
      <c r="D826">
        <v>9</v>
      </c>
      <c r="E826">
        <v>9</v>
      </c>
      <c r="F826" t="str">
        <f>VLOOKUP(E826,$L$1:$M$25,2,FALSE)</f>
        <v>earn</v>
      </c>
      <c r="G826">
        <f>LOG(C826)</f>
        <v>0.3010299956639812</v>
      </c>
      <c r="H826">
        <f>G826/(B826-1)</f>
        <v>-0.3010299956639812</v>
      </c>
    </row>
    <row r="827" spans="1:8">
      <c r="A827" t="s">
        <v>3895</v>
      </c>
      <c r="B827">
        <v>0</v>
      </c>
      <c r="C827">
        <v>2</v>
      </c>
      <c r="D827">
        <v>17</v>
      </c>
      <c r="E827">
        <v>17</v>
      </c>
      <c r="F827" t="str">
        <f>VLOOKUP(E827,$L$1:$M$25,2,FALSE)</f>
        <v>nat-gas</v>
      </c>
      <c r="G827">
        <f>LOG(C827)</f>
        <v>0.3010299956639812</v>
      </c>
      <c r="H827">
        <f>G827/(B827-1)</f>
        <v>-0.3010299956639812</v>
      </c>
    </row>
    <row r="828" spans="1:8">
      <c r="A828" t="s">
        <v>3896</v>
      </c>
      <c r="B828">
        <v>0</v>
      </c>
      <c r="C828">
        <v>2</v>
      </c>
      <c r="D828">
        <v>8</v>
      </c>
      <c r="E828">
        <v>8</v>
      </c>
      <c r="F828" t="str">
        <f>VLOOKUP(E828,$L$1:$M$25,2,FALSE)</f>
        <v>dlr</v>
      </c>
      <c r="G828">
        <f>LOG(C828)</f>
        <v>0.3010299956639812</v>
      </c>
      <c r="H828">
        <f>G828/(B828-1)</f>
        <v>-0.3010299956639812</v>
      </c>
    </row>
    <row r="829" spans="1:8">
      <c r="A829" t="s">
        <v>3912</v>
      </c>
      <c r="B829">
        <v>0</v>
      </c>
      <c r="C829">
        <v>2</v>
      </c>
      <c r="D829">
        <v>24</v>
      </c>
      <c r="E829">
        <v>24</v>
      </c>
      <c r="F829" t="str">
        <f>VLOOKUP(E829,$L$1:$M$25,2,FALSE)</f>
        <v>veg-oil</v>
      </c>
      <c r="G829">
        <f>LOG(C829)</f>
        <v>0.3010299956639812</v>
      </c>
      <c r="H829">
        <f>G829/(B829-1)</f>
        <v>-0.3010299956639812</v>
      </c>
    </row>
    <row r="830" spans="1:8">
      <c r="A830" t="s">
        <v>3914</v>
      </c>
      <c r="B830">
        <v>0</v>
      </c>
      <c r="C830">
        <v>2</v>
      </c>
      <c r="D830">
        <v>20</v>
      </c>
      <c r="E830">
        <v>20</v>
      </c>
      <c r="F830" t="str">
        <f>VLOOKUP(E830,$L$1:$M$25,2,FALSE)</f>
        <v>ship</v>
      </c>
      <c r="G830">
        <f>LOG(C830)</f>
        <v>0.3010299956639812</v>
      </c>
      <c r="H830">
        <f>G830/(B830-1)</f>
        <v>-0.3010299956639812</v>
      </c>
    </row>
    <row r="831" spans="1:8">
      <c r="A831" t="s">
        <v>3917</v>
      </c>
      <c r="B831">
        <v>0</v>
      </c>
      <c r="C831">
        <v>2</v>
      </c>
      <c r="D831">
        <v>23</v>
      </c>
      <c r="E831">
        <v>23</v>
      </c>
      <c r="F831" t="str">
        <f>VLOOKUP(E831,$L$1:$M$25,2,FALSE)</f>
        <v>trade</v>
      </c>
      <c r="G831">
        <f>LOG(C831)</f>
        <v>0.3010299956639812</v>
      </c>
      <c r="H831">
        <f>G831/(B831-1)</f>
        <v>-0.3010299956639812</v>
      </c>
    </row>
    <row r="832" spans="1:8">
      <c r="A832" t="s">
        <v>3931</v>
      </c>
      <c r="B832">
        <v>0</v>
      </c>
      <c r="C832">
        <v>2</v>
      </c>
      <c r="D832">
        <v>11</v>
      </c>
      <c r="E832">
        <v>11</v>
      </c>
      <c r="F832" t="str">
        <f>VLOOKUP(E832,$L$1:$M$25,2,FALSE)</f>
        <v>gold</v>
      </c>
      <c r="G832">
        <f>LOG(C832)</f>
        <v>0.3010299956639812</v>
      </c>
      <c r="H832">
        <f>G832/(B832-1)</f>
        <v>-0.3010299956639812</v>
      </c>
    </row>
    <row r="833" spans="1:8">
      <c r="A833" t="s">
        <v>3936</v>
      </c>
      <c r="B833">
        <v>0</v>
      </c>
      <c r="C833">
        <v>2</v>
      </c>
      <c r="D833">
        <v>15</v>
      </c>
      <c r="E833">
        <v>15</v>
      </c>
      <c r="F833" t="str">
        <f>VLOOKUP(E833,$L$1:$M$25,2,FALSE)</f>
        <v>money-fx</v>
      </c>
      <c r="G833">
        <f>LOG(C833)</f>
        <v>0.3010299956639812</v>
      </c>
      <c r="H833">
        <f>G833/(B833-1)</f>
        <v>-0.3010299956639812</v>
      </c>
    </row>
    <row r="834" spans="1:8">
      <c r="A834" t="s">
        <v>3947</v>
      </c>
      <c r="B834">
        <v>0</v>
      </c>
      <c r="C834">
        <v>2</v>
      </c>
      <c r="D834">
        <v>9</v>
      </c>
      <c r="E834">
        <v>9</v>
      </c>
      <c r="F834" t="str">
        <f>VLOOKUP(E834,$L$1:$M$25,2,FALSE)</f>
        <v>earn</v>
      </c>
      <c r="G834">
        <f>LOG(C834)</f>
        <v>0.3010299956639812</v>
      </c>
      <c r="H834">
        <f>G834/(B834-1)</f>
        <v>-0.3010299956639812</v>
      </c>
    </row>
    <row r="835" spans="1:8">
      <c r="A835" t="s">
        <v>3948</v>
      </c>
      <c r="B835">
        <v>0</v>
      </c>
      <c r="C835">
        <v>2</v>
      </c>
      <c r="D835">
        <v>7</v>
      </c>
      <c r="E835">
        <v>7</v>
      </c>
      <c r="F835" t="str">
        <f>VLOOKUP(E835,$L$1:$M$25,2,FALSE)</f>
        <v>crude</v>
      </c>
      <c r="G835">
        <f>LOG(C835)</f>
        <v>0.3010299956639812</v>
      </c>
      <c r="H835">
        <f>G835/(B835-1)</f>
        <v>-0.3010299956639812</v>
      </c>
    </row>
    <row r="836" spans="1:8">
      <c r="A836" t="s">
        <v>3965</v>
      </c>
      <c r="B836">
        <v>0</v>
      </c>
      <c r="C836">
        <v>2</v>
      </c>
      <c r="D836">
        <v>19</v>
      </c>
      <c r="E836">
        <v>19</v>
      </c>
      <c r="F836" t="str">
        <f>VLOOKUP(E836,$L$1:$M$25,2,FALSE)</f>
        <v>reserves</v>
      </c>
      <c r="G836">
        <f>LOG(C836)</f>
        <v>0.3010299956639812</v>
      </c>
      <c r="H836">
        <f>G836/(B836-1)</f>
        <v>-0.3010299956639812</v>
      </c>
    </row>
    <row r="837" spans="1:8">
      <c r="A837" t="s">
        <v>3989</v>
      </c>
      <c r="B837">
        <v>0</v>
      </c>
      <c r="C837">
        <v>2</v>
      </c>
      <c r="D837">
        <v>7</v>
      </c>
      <c r="E837">
        <v>7</v>
      </c>
      <c r="F837" t="str">
        <f>VLOOKUP(E837,$L$1:$M$25,2,FALSE)</f>
        <v>crude</v>
      </c>
      <c r="G837">
        <f>LOG(C837)</f>
        <v>0.3010299956639812</v>
      </c>
      <c r="H837">
        <f>G837/(B837-1)</f>
        <v>-0.3010299956639812</v>
      </c>
    </row>
    <row r="838" spans="1:8">
      <c r="A838" t="s">
        <v>4031</v>
      </c>
      <c r="B838">
        <v>0</v>
      </c>
      <c r="C838">
        <v>2</v>
      </c>
      <c r="D838">
        <v>23</v>
      </c>
      <c r="E838">
        <v>23</v>
      </c>
      <c r="F838" t="str">
        <f>VLOOKUP(E838,$L$1:$M$25,2,FALSE)</f>
        <v>trade</v>
      </c>
      <c r="G838">
        <f>LOG(C838)</f>
        <v>0.3010299956639812</v>
      </c>
      <c r="H838">
        <f>G838/(B838-1)</f>
        <v>-0.3010299956639812</v>
      </c>
    </row>
    <row r="839" spans="1:8">
      <c r="A839" t="s">
        <v>4084</v>
      </c>
      <c r="B839">
        <v>0</v>
      </c>
      <c r="C839">
        <v>2</v>
      </c>
      <c r="D839">
        <v>23</v>
      </c>
      <c r="E839">
        <v>23</v>
      </c>
      <c r="F839" t="str">
        <f>VLOOKUP(E839,$L$1:$M$25,2,FALSE)</f>
        <v>trade</v>
      </c>
      <c r="G839">
        <f>LOG(C839)</f>
        <v>0.3010299956639812</v>
      </c>
      <c r="H839">
        <f>G839/(B839-1)</f>
        <v>-0.3010299956639812</v>
      </c>
    </row>
    <row r="840" spans="1:8">
      <c r="A840" t="e">
        <f>-june</f>
        <v>#NAME?</v>
      </c>
      <c r="B840">
        <v>0</v>
      </c>
      <c r="C840">
        <v>2</v>
      </c>
      <c r="D840">
        <v>14</v>
      </c>
      <c r="E840">
        <v>14</v>
      </c>
      <c r="F840" t="str">
        <f>VLOOKUP(E840,$L$1:$M$25,2,FALSE)</f>
        <v>livestock</v>
      </c>
      <c r="G840">
        <f>LOG(C840)</f>
        <v>0.3010299956639812</v>
      </c>
      <c r="H840">
        <f>G840/(B840-1)</f>
        <v>-0.3010299956639812</v>
      </c>
    </row>
    <row r="841" spans="1:8">
      <c r="A841" t="s">
        <v>4104</v>
      </c>
      <c r="B841">
        <v>0</v>
      </c>
      <c r="C841">
        <v>2</v>
      </c>
      <c r="D841">
        <v>2</v>
      </c>
      <c r="E841">
        <v>2</v>
      </c>
      <c r="F841" t="str">
        <f>VLOOKUP(E841,$L$1:$M$25,2,FALSE)</f>
        <v>bop</v>
      </c>
      <c r="G841">
        <f>LOG(C841)</f>
        <v>0.3010299956639812</v>
      </c>
      <c r="H841">
        <f>G841/(B841-1)</f>
        <v>-0.3010299956639812</v>
      </c>
    </row>
    <row r="842" spans="1:8">
      <c r="A842" t="s">
        <v>4137</v>
      </c>
      <c r="B842">
        <v>0</v>
      </c>
      <c r="C842">
        <v>2</v>
      </c>
      <c r="D842">
        <v>7</v>
      </c>
      <c r="E842">
        <v>7</v>
      </c>
      <c r="F842" t="str">
        <f>VLOOKUP(E842,$L$1:$M$25,2,FALSE)</f>
        <v>crude</v>
      </c>
      <c r="G842">
        <f>LOG(C842)</f>
        <v>0.3010299956639812</v>
      </c>
      <c r="H842">
        <f>G842/(B842-1)</f>
        <v>-0.3010299956639812</v>
      </c>
    </row>
    <row r="843" spans="1:8">
      <c r="A843" t="s">
        <v>4143</v>
      </c>
      <c r="B843">
        <v>0</v>
      </c>
      <c r="C843">
        <v>2</v>
      </c>
      <c r="D843">
        <v>1</v>
      </c>
      <c r="E843">
        <v>1</v>
      </c>
      <c r="F843" t="str">
        <f>VLOOKUP(E843,$L$1:$M$25,2,FALSE)</f>
        <v>acq</v>
      </c>
      <c r="G843">
        <f>LOG(C843)</f>
        <v>0.3010299956639812</v>
      </c>
      <c r="H843">
        <f>G843/(B843-1)</f>
        <v>-0.3010299956639812</v>
      </c>
    </row>
    <row r="844" spans="1:8">
      <c r="A844" t="s">
        <v>4144</v>
      </c>
      <c r="B844">
        <v>0</v>
      </c>
      <c r="C844">
        <v>2</v>
      </c>
      <c r="D844">
        <v>1</v>
      </c>
      <c r="E844">
        <v>1</v>
      </c>
      <c r="F844" t="str">
        <f>VLOOKUP(E844,$L$1:$M$25,2,FALSE)</f>
        <v>acq</v>
      </c>
      <c r="G844">
        <f>LOG(C844)</f>
        <v>0.3010299956639812</v>
      </c>
      <c r="H844">
        <f>G844/(B844-1)</f>
        <v>-0.3010299956639812</v>
      </c>
    </row>
    <row r="845" spans="1:8">
      <c r="A845" t="s">
        <v>4169</v>
      </c>
      <c r="B845">
        <v>0</v>
      </c>
      <c r="C845">
        <v>2</v>
      </c>
      <c r="D845">
        <v>7</v>
      </c>
      <c r="E845">
        <v>7</v>
      </c>
      <c r="F845" t="str">
        <f>VLOOKUP(E845,$L$1:$M$25,2,FALSE)</f>
        <v>crude</v>
      </c>
      <c r="G845">
        <f>LOG(C845)</f>
        <v>0.3010299956639812</v>
      </c>
      <c r="H845">
        <f>G845/(B845-1)</f>
        <v>-0.3010299956639812</v>
      </c>
    </row>
    <row r="846" spans="1:8">
      <c r="A846" t="s">
        <v>4180</v>
      </c>
      <c r="B846">
        <v>0</v>
      </c>
      <c r="C846">
        <v>2</v>
      </c>
      <c r="D846">
        <v>1</v>
      </c>
      <c r="E846">
        <v>1</v>
      </c>
      <c r="F846" t="str">
        <f>VLOOKUP(E846,$L$1:$M$25,2,FALSE)</f>
        <v>acq</v>
      </c>
      <c r="G846">
        <f>LOG(C846)</f>
        <v>0.3010299956639812</v>
      </c>
      <c r="H846">
        <f>G846/(B846-1)</f>
        <v>-0.3010299956639812</v>
      </c>
    </row>
    <row r="847" spans="1:8">
      <c r="A847" t="s">
        <v>4183</v>
      </c>
      <c r="B847">
        <v>0</v>
      </c>
      <c r="C847">
        <v>2</v>
      </c>
      <c r="D847">
        <v>22</v>
      </c>
      <c r="E847">
        <v>22</v>
      </c>
      <c r="F847" t="str">
        <f>VLOOKUP(E847,$L$1:$M$25,2,FALSE)</f>
        <v>sugar</v>
      </c>
      <c r="G847">
        <f>LOG(C847)</f>
        <v>0.3010299956639812</v>
      </c>
      <c r="H847">
        <f>G847/(B847-1)</f>
        <v>-0.3010299956639812</v>
      </c>
    </row>
    <row r="848" spans="1:8">
      <c r="A848" t="s">
        <v>4193</v>
      </c>
      <c r="B848">
        <v>0</v>
      </c>
      <c r="C848">
        <v>2</v>
      </c>
      <c r="D848">
        <v>7</v>
      </c>
      <c r="E848">
        <v>7</v>
      </c>
      <c r="F848" t="str">
        <f>VLOOKUP(E848,$L$1:$M$25,2,FALSE)</f>
        <v>crude</v>
      </c>
      <c r="G848">
        <f>LOG(C848)</f>
        <v>0.3010299956639812</v>
      </c>
      <c r="H848">
        <f>G848/(B848-1)</f>
        <v>-0.3010299956639812</v>
      </c>
    </row>
    <row r="849" spans="1:8">
      <c r="A849" t="s">
        <v>4209</v>
      </c>
      <c r="B849">
        <v>0</v>
      </c>
      <c r="C849">
        <v>2</v>
      </c>
      <c r="D849">
        <v>9</v>
      </c>
      <c r="E849">
        <v>9</v>
      </c>
      <c r="F849" t="str">
        <f>VLOOKUP(E849,$L$1:$M$25,2,FALSE)</f>
        <v>earn</v>
      </c>
      <c r="G849">
        <f>LOG(C849)</f>
        <v>0.3010299956639812</v>
      </c>
      <c r="H849">
        <f>G849/(B849-1)</f>
        <v>-0.3010299956639812</v>
      </c>
    </row>
    <row r="850" spans="1:8">
      <c r="A850" t="s">
        <v>4210</v>
      </c>
      <c r="B850">
        <v>0</v>
      </c>
      <c r="C850">
        <v>2</v>
      </c>
      <c r="D850">
        <v>23</v>
      </c>
      <c r="E850">
        <v>23</v>
      </c>
      <c r="F850" t="str">
        <f>VLOOKUP(E850,$L$1:$M$25,2,FALSE)</f>
        <v>trade</v>
      </c>
      <c r="G850">
        <f>LOG(C850)</f>
        <v>0.3010299956639812</v>
      </c>
      <c r="H850">
        <f>G850/(B850-1)</f>
        <v>-0.3010299956639812</v>
      </c>
    </row>
    <row r="851" spans="1:8">
      <c r="A851" t="s">
        <v>4239</v>
      </c>
      <c r="B851">
        <v>0</v>
      </c>
      <c r="C851">
        <v>2</v>
      </c>
      <c r="D851">
        <v>20</v>
      </c>
      <c r="E851">
        <v>20</v>
      </c>
      <c r="F851" t="str">
        <f>VLOOKUP(E851,$L$1:$M$25,2,FALSE)</f>
        <v>ship</v>
      </c>
      <c r="G851">
        <f>LOG(C851)</f>
        <v>0.3010299956639812</v>
      </c>
      <c r="H851">
        <f>G851/(B851-1)</f>
        <v>-0.3010299956639812</v>
      </c>
    </row>
    <row r="852" spans="1:8">
      <c r="A852" t="s">
        <v>4272</v>
      </c>
      <c r="B852">
        <v>0</v>
      </c>
      <c r="C852">
        <v>2</v>
      </c>
      <c r="D852">
        <v>22</v>
      </c>
      <c r="E852">
        <v>22</v>
      </c>
      <c r="F852" t="str">
        <f>VLOOKUP(E852,$L$1:$M$25,2,FALSE)</f>
        <v>sugar</v>
      </c>
      <c r="G852">
        <f>LOG(C852)</f>
        <v>0.3010299956639812</v>
      </c>
      <c r="H852">
        <f>G852/(B852-1)</f>
        <v>-0.3010299956639812</v>
      </c>
    </row>
    <row r="853" spans="1:8">
      <c r="A853" t="s">
        <v>4313</v>
      </c>
      <c r="B853">
        <v>0</v>
      </c>
      <c r="C853">
        <v>2</v>
      </c>
      <c r="D853">
        <v>3</v>
      </c>
      <c r="E853">
        <v>3</v>
      </c>
      <c r="F853" t="str">
        <f>VLOOKUP(E853,$L$1:$M$25,2,FALSE)</f>
        <v>cocoa</v>
      </c>
      <c r="G853">
        <f>LOG(C853)</f>
        <v>0.3010299956639812</v>
      </c>
      <c r="H853">
        <f>G853/(B853-1)</f>
        <v>-0.3010299956639812</v>
      </c>
    </row>
    <row r="854" spans="1:8">
      <c r="A854" t="s">
        <v>4346</v>
      </c>
      <c r="B854">
        <v>0</v>
      </c>
      <c r="C854">
        <v>2</v>
      </c>
      <c r="D854">
        <v>8</v>
      </c>
      <c r="E854">
        <v>8</v>
      </c>
      <c r="F854" t="str">
        <f>VLOOKUP(E854,$L$1:$M$25,2,FALSE)</f>
        <v>dlr</v>
      </c>
      <c r="G854">
        <f>LOG(C854)</f>
        <v>0.3010299956639812</v>
      </c>
      <c r="H854">
        <f>G854/(B854-1)</f>
        <v>-0.3010299956639812</v>
      </c>
    </row>
    <row r="855" spans="1:8">
      <c r="A855" t="s">
        <v>4355</v>
      </c>
      <c r="B855">
        <v>0</v>
      </c>
      <c r="C855">
        <v>2</v>
      </c>
      <c r="D855">
        <v>13</v>
      </c>
      <c r="E855">
        <v>13</v>
      </c>
      <c r="F855" t="str">
        <f>VLOOKUP(E855,$L$1:$M$25,2,FALSE)</f>
        <v>interest</v>
      </c>
      <c r="G855">
        <f>LOG(C855)</f>
        <v>0.3010299956639812</v>
      </c>
      <c r="H855">
        <f>G855/(B855-1)</f>
        <v>-0.3010299956639812</v>
      </c>
    </row>
    <row r="856" spans="1:8">
      <c r="A856" t="s">
        <v>4356</v>
      </c>
      <c r="B856">
        <v>0</v>
      </c>
      <c r="C856">
        <v>2</v>
      </c>
      <c r="D856">
        <v>14</v>
      </c>
      <c r="E856">
        <v>14</v>
      </c>
      <c r="F856" t="str">
        <f>VLOOKUP(E856,$L$1:$M$25,2,FALSE)</f>
        <v>livestock</v>
      </c>
      <c r="G856">
        <f>LOG(C856)</f>
        <v>0.3010299956639812</v>
      </c>
      <c r="H856">
        <f>G856/(B856-1)</f>
        <v>-0.3010299956639812</v>
      </c>
    </row>
    <row r="857" spans="1:8">
      <c r="A857" t="s">
        <v>4358</v>
      </c>
      <c r="B857">
        <v>0</v>
      </c>
      <c r="C857">
        <v>2</v>
      </c>
      <c r="D857">
        <v>20</v>
      </c>
      <c r="E857">
        <v>20</v>
      </c>
      <c r="F857" t="str">
        <f>VLOOKUP(E857,$L$1:$M$25,2,FALSE)</f>
        <v>ship</v>
      </c>
      <c r="G857">
        <f>LOG(C857)</f>
        <v>0.3010299956639812</v>
      </c>
      <c r="H857">
        <f>G857/(B857-1)</f>
        <v>-0.3010299956639812</v>
      </c>
    </row>
    <row r="858" spans="1:8">
      <c r="A858" t="s">
        <v>4381</v>
      </c>
      <c r="B858">
        <v>0</v>
      </c>
      <c r="C858">
        <v>2</v>
      </c>
      <c r="D858">
        <v>13</v>
      </c>
      <c r="E858">
        <v>13</v>
      </c>
      <c r="F858" t="str">
        <f>VLOOKUP(E858,$L$1:$M$25,2,FALSE)</f>
        <v>interest</v>
      </c>
      <c r="G858">
        <f>LOG(C858)</f>
        <v>0.3010299956639812</v>
      </c>
      <c r="H858">
        <f>G858/(B858-1)</f>
        <v>-0.3010299956639812</v>
      </c>
    </row>
    <row r="859" spans="1:8">
      <c r="A859" t="s">
        <v>4386</v>
      </c>
      <c r="B859">
        <v>0</v>
      </c>
      <c r="C859">
        <v>2</v>
      </c>
      <c r="D859">
        <v>16</v>
      </c>
      <c r="E859">
        <v>16</v>
      </c>
      <c r="F859" t="str">
        <f>VLOOKUP(E859,$L$1:$M$25,2,FALSE)</f>
        <v>money-supply</v>
      </c>
      <c r="G859">
        <f>LOG(C859)</f>
        <v>0.3010299956639812</v>
      </c>
      <c r="H859">
        <f>G859/(B859-1)</f>
        <v>-0.3010299956639812</v>
      </c>
    </row>
    <row r="860" spans="1:8">
      <c r="A860" t="s">
        <v>4397</v>
      </c>
      <c r="B860">
        <v>0</v>
      </c>
      <c r="C860">
        <v>2</v>
      </c>
      <c r="D860">
        <v>14</v>
      </c>
      <c r="E860">
        <v>14</v>
      </c>
      <c r="F860" t="str">
        <f>VLOOKUP(E860,$L$1:$M$25,2,FALSE)</f>
        <v>livestock</v>
      </c>
      <c r="G860">
        <f>LOG(C860)</f>
        <v>0.3010299956639812</v>
      </c>
      <c r="H860">
        <f>G860/(B860-1)</f>
        <v>-0.3010299956639812</v>
      </c>
    </row>
    <row r="861" spans="1:8">
      <c r="A861" t="s">
        <v>4422</v>
      </c>
      <c r="B861">
        <v>0</v>
      </c>
      <c r="C861">
        <v>2</v>
      </c>
      <c r="D861">
        <v>22</v>
      </c>
      <c r="E861">
        <v>22</v>
      </c>
      <c r="F861" t="str">
        <f>VLOOKUP(E861,$L$1:$M$25,2,FALSE)</f>
        <v>sugar</v>
      </c>
      <c r="G861">
        <f>LOG(C861)</f>
        <v>0.3010299956639812</v>
      </c>
      <c r="H861">
        <f>G861/(B861-1)</f>
        <v>-0.3010299956639812</v>
      </c>
    </row>
    <row r="862" spans="1:8">
      <c r="A862" t="s">
        <v>4455</v>
      </c>
      <c r="B862">
        <v>0</v>
      </c>
      <c r="C862">
        <v>2</v>
      </c>
      <c r="D862">
        <v>10</v>
      </c>
      <c r="E862">
        <v>10</v>
      </c>
      <c r="F862" t="str">
        <f>VLOOKUP(E862,$L$1:$M$25,2,FALSE)</f>
        <v>gnp</v>
      </c>
      <c r="G862">
        <f>LOG(C862)</f>
        <v>0.3010299956639812</v>
      </c>
      <c r="H862">
        <f>G862/(B862-1)</f>
        <v>-0.3010299956639812</v>
      </c>
    </row>
    <row r="863" spans="1:8">
      <c r="A863" t="s">
        <v>4464</v>
      </c>
      <c r="B863">
        <v>0</v>
      </c>
      <c r="C863">
        <v>2</v>
      </c>
      <c r="D863">
        <v>23</v>
      </c>
      <c r="E863">
        <v>23</v>
      </c>
      <c r="F863" t="str">
        <f>VLOOKUP(E863,$L$1:$M$25,2,FALSE)</f>
        <v>trade</v>
      </c>
      <c r="G863">
        <f>LOG(C863)</f>
        <v>0.3010299956639812</v>
      </c>
      <c r="H863">
        <f>G863/(B863-1)</f>
        <v>-0.3010299956639812</v>
      </c>
    </row>
    <row r="864" spans="1:8">
      <c r="A864" t="s">
        <v>4485</v>
      </c>
      <c r="B864">
        <v>0</v>
      </c>
      <c r="C864">
        <v>2</v>
      </c>
      <c r="D864">
        <v>10</v>
      </c>
      <c r="E864">
        <v>10</v>
      </c>
      <c r="F864" t="str">
        <f>VLOOKUP(E864,$L$1:$M$25,2,FALSE)</f>
        <v>gnp</v>
      </c>
      <c r="G864">
        <f>LOG(C864)</f>
        <v>0.3010299956639812</v>
      </c>
      <c r="H864">
        <f>G864/(B864-1)</f>
        <v>-0.3010299956639812</v>
      </c>
    </row>
    <row r="865" spans="1:8">
      <c r="A865" t="s">
        <v>4501</v>
      </c>
      <c r="B865">
        <v>0</v>
      </c>
      <c r="C865">
        <v>2</v>
      </c>
      <c r="D865">
        <v>20</v>
      </c>
      <c r="E865">
        <v>20</v>
      </c>
      <c r="F865" t="str">
        <f>VLOOKUP(E865,$L$1:$M$25,2,FALSE)</f>
        <v>ship</v>
      </c>
      <c r="G865">
        <f>LOG(C865)</f>
        <v>0.3010299956639812</v>
      </c>
      <c r="H865">
        <f>G865/(B865-1)</f>
        <v>-0.3010299956639812</v>
      </c>
    </row>
    <row r="866" spans="1:8">
      <c r="A866" t="s">
        <v>4505</v>
      </c>
      <c r="B866">
        <v>0</v>
      </c>
      <c r="C866">
        <v>2</v>
      </c>
      <c r="D866">
        <v>10</v>
      </c>
      <c r="E866">
        <v>10</v>
      </c>
      <c r="F866" t="str">
        <f>VLOOKUP(E866,$L$1:$M$25,2,FALSE)</f>
        <v>gnp</v>
      </c>
      <c r="G866">
        <f>LOG(C866)</f>
        <v>0.3010299956639812</v>
      </c>
      <c r="H866">
        <f>G866/(B866-1)</f>
        <v>-0.3010299956639812</v>
      </c>
    </row>
    <row r="867" spans="1:8">
      <c r="A867" t="s">
        <v>4517</v>
      </c>
      <c r="B867">
        <v>0</v>
      </c>
      <c r="C867">
        <v>2</v>
      </c>
      <c r="D867">
        <v>4</v>
      </c>
      <c r="E867">
        <v>4</v>
      </c>
      <c r="F867" t="str">
        <f>VLOOKUP(E867,$L$1:$M$25,2,FALSE)</f>
        <v>coffee</v>
      </c>
      <c r="G867">
        <f>LOG(C867)</f>
        <v>0.3010299956639812</v>
      </c>
      <c r="H867">
        <f>G867/(B867-1)</f>
        <v>-0.3010299956639812</v>
      </c>
    </row>
    <row r="868" spans="1:8">
      <c r="A868" t="s">
        <v>4518</v>
      </c>
      <c r="B868">
        <v>0</v>
      </c>
      <c r="C868">
        <v>2</v>
      </c>
      <c r="D868">
        <v>20</v>
      </c>
      <c r="E868">
        <v>20</v>
      </c>
      <c r="F868" t="str">
        <f>VLOOKUP(E868,$L$1:$M$25,2,FALSE)</f>
        <v>ship</v>
      </c>
      <c r="G868">
        <f>LOG(C868)</f>
        <v>0.3010299956639812</v>
      </c>
      <c r="H868">
        <f>G868/(B868-1)</f>
        <v>-0.3010299956639812</v>
      </c>
    </row>
    <row r="869" spans="1:8">
      <c r="A869" t="s">
        <v>4523</v>
      </c>
      <c r="B869">
        <v>0</v>
      </c>
      <c r="C869">
        <v>2</v>
      </c>
      <c r="D869">
        <v>4</v>
      </c>
      <c r="E869">
        <v>4</v>
      </c>
      <c r="F869" t="str">
        <f>VLOOKUP(E869,$L$1:$M$25,2,FALSE)</f>
        <v>coffee</v>
      </c>
      <c r="G869">
        <f>LOG(C869)</f>
        <v>0.3010299956639812</v>
      </c>
      <c r="H869">
        <f>G869/(B869-1)</f>
        <v>-0.3010299956639812</v>
      </c>
    </row>
    <row r="870" spans="1:8">
      <c r="A870" t="s">
        <v>4540</v>
      </c>
      <c r="B870">
        <v>0</v>
      </c>
      <c r="C870">
        <v>2</v>
      </c>
      <c r="D870">
        <v>14</v>
      </c>
      <c r="E870">
        <v>14</v>
      </c>
      <c r="F870" t="str">
        <f>VLOOKUP(E870,$L$1:$M$25,2,FALSE)</f>
        <v>livestock</v>
      </c>
      <c r="G870">
        <f>LOG(C870)</f>
        <v>0.3010299956639812</v>
      </c>
      <c r="H870">
        <f>G870/(B870-1)</f>
        <v>-0.3010299956639812</v>
      </c>
    </row>
    <row r="871" spans="1:8">
      <c r="A871" t="s">
        <v>4542</v>
      </c>
      <c r="B871">
        <v>0</v>
      </c>
      <c r="C871">
        <v>2</v>
      </c>
      <c r="D871">
        <v>1</v>
      </c>
      <c r="E871">
        <v>1</v>
      </c>
      <c r="F871" t="str">
        <f>VLOOKUP(E871,$L$1:$M$25,2,FALSE)</f>
        <v>acq</v>
      </c>
      <c r="G871">
        <f>LOG(C871)</f>
        <v>0.3010299956639812</v>
      </c>
      <c r="H871">
        <f>G871/(B871-1)</f>
        <v>-0.3010299956639812</v>
      </c>
    </row>
    <row r="872" spans="1:8">
      <c r="A872" t="s">
        <v>4557</v>
      </c>
      <c r="B872">
        <v>0</v>
      </c>
      <c r="C872">
        <v>2</v>
      </c>
      <c r="D872">
        <v>20</v>
      </c>
      <c r="E872">
        <v>20</v>
      </c>
      <c r="F872" t="str">
        <f>VLOOKUP(E872,$L$1:$M$25,2,FALSE)</f>
        <v>ship</v>
      </c>
      <c r="G872">
        <f>LOG(C872)</f>
        <v>0.3010299956639812</v>
      </c>
      <c r="H872">
        <f>G872/(B872-1)</f>
        <v>-0.3010299956639812</v>
      </c>
    </row>
    <row r="873" spans="1:8">
      <c r="A873" t="s">
        <v>4577</v>
      </c>
      <c r="B873">
        <v>0</v>
      </c>
      <c r="C873">
        <v>2</v>
      </c>
      <c r="D873">
        <v>20</v>
      </c>
      <c r="E873">
        <v>20</v>
      </c>
      <c r="F873" t="str">
        <f>VLOOKUP(E873,$L$1:$M$25,2,FALSE)</f>
        <v>ship</v>
      </c>
      <c r="G873">
        <f>LOG(C873)</f>
        <v>0.3010299956639812</v>
      </c>
      <c r="H873">
        <f>G873/(B873-1)</f>
        <v>-0.3010299956639812</v>
      </c>
    </row>
    <row r="874" spans="1:8">
      <c r="A874" t="s">
        <v>4582</v>
      </c>
      <c r="B874">
        <v>0</v>
      </c>
      <c r="C874">
        <v>2</v>
      </c>
      <c r="D874">
        <v>1</v>
      </c>
      <c r="E874">
        <v>1</v>
      </c>
      <c r="F874" t="str">
        <f>VLOOKUP(E874,$L$1:$M$25,2,FALSE)</f>
        <v>acq</v>
      </c>
      <c r="G874">
        <f>LOG(C874)</f>
        <v>0.3010299956639812</v>
      </c>
      <c r="H874">
        <f>G874/(B874-1)</f>
        <v>-0.3010299956639812</v>
      </c>
    </row>
    <row r="875" spans="1:8">
      <c r="A875" t="s">
        <v>4585</v>
      </c>
      <c r="B875">
        <v>0</v>
      </c>
      <c r="C875">
        <v>2</v>
      </c>
      <c r="D875">
        <v>22</v>
      </c>
      <c r="E875">
        <v>22</v>
      </c>
      <c r="F875" t="str">
        <f>VLOOKUP(E875,$L$1:$M$25,2,FALSE)</f>
        <v>sugar</v>
      </c>
      <c r="G875">
        <f>LOG(C875)</f>
        <v>0.3010299956639812</v>
      </c>
      <c r="H875">
        <f>G875/(B875-1)</f>
        <v>-0.3010299956639812</v>
      </c>
    </row>
    <row r="876" spans="1:8">
      <c r="A876" t="s">
        <v>4597</v>
      </c>
      <c r="B876">
        <v>0</v>
      </c>
      <c r="C876">
        <v>2</v>
      </c>
      <c r="D876">
        <v>7</v>
      </c>
      <c r="E876">
        <v>7</v>
      </c>
      <c r="F876" t="str">
        <f>VLOOKUP(E876,$L$1:$M$25,2,FALSE)</f>
        <v>crude</v>
      </c>
      <c r="G876">
        <f>LOG(C876)</f>
        <v>0.3010299956639812</v>
      </c>
      <c r="H876">
        <f>G876/(B876-1)</f>
        <v>-0.3010299956639812</v>
      </c>
    </row>
    <row r="877" spans="1:8">
      <c r="A877" t="s">
        <v>4608</v>
      </c>
      <c r="B877">
        <v>0</v>
      </c>
      <c r="C877">
        <v>2</v>
      </c>
      <c r="D877">
        <v>17</v>
      </c>
      <c r="E877">
        <v>17</v>
      </c>
      <c r="F877" t="str">
        <f>VLOOKUP(E877,$L$1:$M$25,2,FALSE)</f>
        <v>nat-gas</v>
      </c>
      <c r="G877">
        <f>LOG(C877)</f>
        <v>0.3010299956639812</v>
      </c>
      <c r="H877">
        <f>G877/(B877-1)</f>
        <v>-0.3010299956639812</v>
      </c>
    </row>
    <row r="878" spans="1:8">
      <c r="A878" t="s">
        <v>4614</v>
      </c>
      <c r="B878">
        <v>0</v>
      </c>
      <c r="C878">
        <v>2</v>
      </c>
      <c r="D878">
        <v>9</v>
      </c>
      <c r="E878">
        <v>9</v>
      </c>
      <c r="F878" t="str">
        <f>VLOOKUP(E878,$L$1:$M$25,2,FALSE)</f>
        <v>earn</v>
      </c>
      <c r="G878">
        <f>LOG(C878)</f>
        <v>0.3010299956639812</v>
      </c>
      <c r="H878">
        <f>G878/(B878-1)</f>
        <v>-0.3010299956639812</v>
      </c>
    </row>
    <row r="879" spans="1:8">
      <c r="A879" t="s">
        <v>4619</v>
      </c>
      <c r="B879">
        <v>0</v>
      </c>
      <c r="C879">
        <v>2</v>
      </c>
      <c r="D879">
        <v>4</v>
      </c>
      <c r="E879">
        <v>4</v>
      </c>
      <c r="F879" t="str">
        <f>VLOOKUP(E879,$L$1:$M$25,2,FALSE)</f>
        <v>coffee</v>
      </c>
      <c r="G879">
        <f>LOG(C879)</f>
        <v>0.3010299956639812</v>
      </c>
      <c r="H879">
        <f>G879/(B879-1)</f>
        <v>-0.3010299956639812</v>
      </c>
    </row>
    <row r="880" spans="1:8">
      <c r="A880" t="s">
        <v>4621</v>
      </c>
      <c r="B880">
        <v>0</v>
      </c>
      <c r="C880">
        <v>2</v>
      </c>
      <c r="D880">
        <v>11</v>
      </c>
      <c r="E880">
        <v>11</v>
      </c>
      <c r="F880" t="str">
        <f>VLOOKUP(E880,$L$1:$M$25,2,FALSE)</f>
        <v>gold</v>
      </c>
      <c r="G880">
        <f>LOG(C880)</f>
        <v>0.3010299956639812</v>
      </c>
      <c r="H880">
        <f>G880/(B880-1)</f>
        <v>-0.3010299956639812</v>
      </c>
    </row>
    <row r="881" spans="1:8">
      <c r="A881" t="s">
        <v>4622</v>
      </c>
      <c r="B881">
        <v>0</v>
      </c>
      <c r="C881">
        <v>2</v>
      </c>
      <c r="D881">
        <v>18</v>
      </c>
      <c r="E881">
        <v>18</v>
      </c>
      <c r="F881" t="str">
        <f>VLOOKUP(E881,$L$1:$M$25,2,FALSE)</f>
        <v>oilseed</v>
      </c>
      <c r="G881">
        <f>LOG(C881)</f>
        <v>0.3010299956639812</v>
      </c>
      <c r="H881">
        <f>G881/(B881-1)</f>
        <v>-0.3010299956639812</v>
      </c>
    </row>
    <row r="882" spans="1:8">
      <c r="A882" t="s">
        <v>4631</v>
      </c>
      <c r="B882">
        <v>0</v>
      </c>
      <c r="C882">
        <v>2</v>
      </c>
      <c r="D882">
        <v>10</v>
      </c>
      <c r="E882">
        <v>10</v>
      </c>
      <c r="F882" t="str">
        <f>VLOOKUP(E882,$L$1:$M$25,2,FALSE)</f>
        <v>gnp</v>
      </c>
      <c r="G882">
        <f>LOG(C882)</f>
        <v>0.3010299956639812</v>
      </c>
      <c r="H882">
        <f>G882/(B882-1)</f>
        <v>-0.3010299956639812</v>
      </c>
    </row>
    <row r="883" spans="1:8">
      <c r="A883" t="s">
        <v>4641</v>
      </c>
      <c r="B883">
        <v>0</v>
      </c>
      <c r="C883">
        <v>2</v>
      </c>
      <c r="D883">
        <v>14</v>
      </c>
      <c r="E883">
        <v>14</v>
      </c>
      <c r="F883" t="str">
        <f>VLOOKUP(E883,$L$1:$M$25,2,FALSE)</f>
        <v>livestock</v>
      </c>
      <c r="G883">
        <f>LOG(C883)</f>
        <v>0.3010299956639812</v>
      </c>
      <c r="H883">
        <f>G883/(B883-1)</f>
        <v>-0.3010299956639812</v>
      </c>
    </row>
    <row r="884" spans="1:8">
      <c r="A884" t="s">
        <v>4656</v>
      </c>
      <c r="B884">
        <v>0</v>
      </c>
      <c r="C884">
        <v>2</v>
      </c>
      <c r="D884">
        <v>20</v>
      </c>
      <c r="E884">
        <v>20</v>
      </c>
      <c r="F884" t="str">
        <f>VLOOKUP(E884,$L$1:$M$25,2,FALSE)</f>
        <v>ship</v>
      </c>
      <c r="G884">
        <f>LOG(C884)</f>
        <v>0.3010299956639812</v>
      </c>
      <c r="H884">
        <f>G884/(B884-1)</f>
        <v>-0.3010299956639812</v>
      </c>
    </row>
    <row r="885" spans="1:8">
      <c r="A885" t="s">
        <v>4661</v>
      </c>
      <c r="B885">
        <v>0</v>
      </c>
      <c r="C885">
        <v>2</v>
      </c>
      <c r="D885">
        <v>4</v>
      </c>
      <c r="E885">
        <v>4</v>
      </c>
      <c r="F885" t="str">
        <f>VLOOKUP(E885,$L$1:$M$25,2,FALSE)</f>
        <v>coffee</v>
      </c>
      <c r="G885">
        <f>LOG(C885)</f>
        <v>0.3010299956639812</v>
      </c>
      <c r="H885">
        <f>G885/(B885-1)</f>
        <v>-0.3010299956639812</v>
      </c>
    </row>
    <row r="886" spans="1:8">
      <c r="A886" t="s">
        <v>4714</v>
      </c>
      <c r="B886">
        <v>0</v>
      </c>
      <c r="C886">
        <v>2</v>
      </c>
      <c r="D886">
        <v>22</v>
      </c>
      <c r="E886">
        <v>22</v>
      </c>
      <c r="F886" t="str">
        <f>VLOOKUP(E886,$L$1:$M$25,2,FALSE)</f>
        <v>sugar</v>
      </c>
      <c r="G886">
        <f>LOG(C886)</f>
        <v>0.3010299956639812</v>
      </c>
      <c r="H886">
        <f>G886/(B886-1)</f>
        <v>-0.3010299956639812</v>
      </c>
    </row>
    <row r="887" spans="1:8">
      <c r="A887" t="s">
        <v>4716</v>
      </c>
      <c r="B887">
        <v>0</v>
      </c>
      <c r="C887">
        <v>2</v>
      </c>
      <c r="D887">
        <v>15</v>
      </c>
      <c r="E887">
        <v>15</v>
      </c>
      <c r="F887" t="str">
        <f>VLOOKUP(E887,$L$1:$M$25,2,FALSE)</f>
        <v>money-fx</v>
      </c>
      <c r="G887">
        <f>LOG(C887)</f>
        <v>0.3010299956639812</v>
      </c>
      <c r="H887">
        <f>G887/(B887-1)</f>
        <v>-0.3010299956639812</v>
      </c>
    </row>
    <row r="888" spans="1:8">
      <c r="A888" t="s">
        <v>4727</v>
      </c>
      <c r="B888">
        <v>0</v>
      </c>
      <c r="C888">
        <v>2</v>
      </c>
      <c r="D888">
        <v>4</v>
      </c>
      <c r="E888">
        <v>4</v>
      </c>
      <c r="F888" t="str">
        <f>VLOOKUP(E888,$L$1:$M$25,2,FALSE)</f>
        <v>coffee</v>
      </c>
      <c r="G888">
        <f>LOG(C888)</f>
        <v>0.3010299956639812</v>
      </c>
      <c r="H888">
        <f>G888/(B888-1)</f>
        <v>-0.3010299956639812</v>
      </c>
    </row>
    <row r="889" spans="1:8">
      <c r="A889" t="s">
        <v>4764</v>
      </c>
      <c r="B889">
        <v>0</v>
      </c>
      <c r="C889">
        <v>2</v>
      </c>
      <c r="D889">
        <v>4</v>
      </c>
      <c r="E889">
        <v>4</v>
      </c>
      <c r="F889" t="str">
        <f>VLOOKUP(E889,$L$1:$M$25,2,FALSE)</f>
        <v>coffee</v>
      </c>
      <c r="G889">
        <f>LOG(C889)</f>
        <v>0.3010299956639812</v>
      </c>
      <c r="H889">
        <f>G889/(B889-1)</f>
        <v>-0.3010299956639812</v>
      </c>
    </row>
    <row r="890" spans="1:8">
      <c r="A890" t="s">
        <v>4774</v>
      </c>
      <c r="B890">
        <v>0</v>
      </c>
      <c r="C890">
        <v>2</v>
      </c>
      <c r="D890">
        <v>17</v>
      </c>
      <c r="E890">
        <v>17</v>
      </c>
      <c r="F890" t="str">
        <f>VLOOKUP(E890,$L$1:$M$25,2,FALSE)</f>
        <v>nat-gas</v>
      </c>
      <c r="G890">
        <f>LOG(C890)</f>
        <v>0.3010299956639812</v>
      </c>
      <c r="H890">
        <f>G890/(B890-1)</f>
        <v>-0.3010299956639812</v>
      </c>
    </row>
    <row r="891" spans="1:8">
      <c r="A891" t="s">
        <v>4778</v>
      </c>
      <c r="B891">
        <v>0</v>
      </c>
      <c r="C891">
        <v>2</v>
      </c>
      <c r="D891">
        <v>23</v>
      </c>
      <c r="E891">
        <v>23</v>
      </c>
      <c r="F891" t="str">
        <f>VLOOKUP(E891,$L$1:$M$25,2,FALSE)</f>
        <v>trade</v>
      </c>
      <c r="G891">
        <f>LOG(C891)</f>
        <v>0.3010299956639812</v>
      </c>
      <c r="H891">
        <f>G891/(B891-1)</f>
        <v>-0.3010299956639812</v>
      </c>
    </row>
    <row r="892" spans="1:8">
      <c r="A892" t="s">
        <v>4783</v>
      </c>
      <c r="B892">
        <v>0</v>
      </c>
      <c r="C892">
        <v>2</v>
      </c>
      <c r="D892">
        <v>14</v>
      </c>
      <c r="E892">
        <v>14</v>
      </c>
      <c r="F892" t="str">
        <f>VLOOKUP(E892,$L$1:$M$25,2,FALSE)</f>
        <v>livestock</v>
      </c>
      <c r="G892">
        <f>LOG(C892)</f>
        <v>0.3010299956639812</v>
      </c>
      <c r="H892">
        <f>G892/(B892-1)</f>
        <v>-0.3010299956639812</v>
      </c>
    </row>
    <row r="893" spans="1:8">
      <c r="A893" t="s">
        <v>4795</v>
      </c>
      <c r="B893">
        <v>0</v>
      </c>
      <c r="C893">
        <v>2</v>
      </c>
      <c r="D893">
        <v>16</v>
      </c>
      <c r="E893">
        <v>16</v>
      </c>
      <c r="F893" t="str">
        <f>VLOOKUP(E893,$L$1:$M$25,2,FALSE)</f>
        <v>money-supply</v>
      </c>
      <c r="G893">
        <f>LOG(C893)</f>
        <v>0.3010299956639812</v>
      </c>
      <c r="H893">
        <f>G893/(B893-1)</f>
        <v>-0.3010299956639812</v>
      </c>
    </row>
    <row r="894" spans="1:8">
      <c r="A894" t="s">
        <v>4819</v>
      </c>
      <c r="B894">
        <v>0</v>
      </c>
      <c r="C894">
        <v>2</v>
      </c>
      <c r="D894">
        <v>19</v>
      </c>
      <c r="E894">
        <v>19</v>
      </c>
      <c r="F894" t="str">
        <f>VLOOKUP(E894,$L$1:$M$25,2,FALSE)</f>
        <v>reserves</v>
      </c>
      <c r="G894">
        <f>LOG(C894)</f>
        <v>0.3010299956639812</v>
      </c>
      <c r="H894">
        <f>G894/(B894-1)</f>
        <v>-0.3010299956639812</v>
      </c>
    </row>
    <row r="895" spans="1:8">
      <c r="A895" t="s">
        <v>4820</v>
      </c>
      <c r="B895">
        <v>0</v>
      </c>
      <c r="C895">
        <v>2</v>
      </c>
      <c r="D895">
        <v>1</v>
      </c>
      <c r="E895">
        <v>1</v>
      </c>
      <c r="F895" t="str">
        <f>VLOOKUP(E895,$L$1:$M$25,2,FALSE)</f>
        <v>acq</v>
      </c>
      <c r="G895">
        <f>LOG(C895)</f>
        <v>0.3010299956639812</v>
      </c>
      <c r="H895">
        <f>G895/(B895-1)</f>
        <v>-0.3010299956639812</v>
      </c>
    </row>
    <row r="896" spans="1:8">
      <c r="A896" t="s">
        <v>4835</v>
      </c>
      <c r="B896">
        <v>0</v>
      </c>
      <c r="C896">
        <v>2</v>
      </c>
      <c r="D896">
        <v>20</v>
      </c>
      <c r="E896">
        <v>20</v>
      </c>
      <c r="F896" t="str">
        <f>VLOOKUP(E896,$L$1:$M$25,2,FALSE)</f>
        <v>ship</v>
      </c>
      <c r="G896">
        <f>LOG(C896)</f>
        <v>0.3010299956639812</v>
      </c>
      <c r="H896">
        <f>G896/(B896-1)</f>
        <v>-0.3010299956639812</v>
      </c>
    </row>
    <row r="897" spans="1:8">
      <c r="A897" t="s">
        <v>4852</v>
      </c>
      <c r="B897">
        <v>0</v>
      </c>
      <c r="C897">
        <v>2</v>
      </c>
      <c r="D897">
        <v>4</v>
      </c>
      <c r="E897">
        <v>4</v>
      </c>
      <c r="F897" t="str">
        <f>VLOOKUP(E897,$L$1:$M$25,2,FALSE)</f>
        <v>coffee</v>
      </c>
      <c r="G897">
        <f>LOG(C897)</f>
        <v>0.3010299956639812</v>
      </c>
      <c r="H897">
        <f>G897/(B897-1)</f>
        <v>-0.3010299956639812</v>
      </c>
    </row>
    <row r="898" spans="1:8">
      <c r="A898" t="s">
        <v>4914</v>
      </c>
      <c r="B898">
        <v>0</v>
      </c>
      <c r="C898">
        <v>2</v>
      </c>
      <c r="D898">
        <v>1</v>
      </c>
      <c r="E898">
        <v>1</v>
      </c>
      <c r="F898" t="str">
        <f>VLOOKUP(E898,$L$1:$M$25,2,FALSE)</f>
        <v>acq</v>
      </c>
      <c r="G898">
        <f>LOG(C898)</f>
        <v>0.3010299956639812</v>
      </c>
      <c r="H898">
        <f>G898/(B898-1)</f>
        <v>-0.3010299956639812</v>
      </c>
    </row>
    <row r="899" spans="1:8">
      <c r="A899" t="s">
        <v>4932</v>
      </c>
      <c r="B899">
        <v>0</v>
      </c>
      <c r="C899">
        <v>2</v>
      </c>
      <c r="D899">
        <v>9</v>
      </c>
      <c r="E899">
        <v>9</v>
      </c>
      <c r="F899" t="str">
        <f>VLOOKUP(E899,$L$1:$M$25,2,FALSE)</f>
        <v>earn</v>
      </c>
      <c r="G899">
        <f>LOG(C899)</f>
        <v>0.3010299956639812</v>
      </c>
      <c r="H899">
        <f>G899/(B899-1)</f>
        <v>-0.3010299956639812</v>
      </c>
    </row>
    <row r="900" spans="1:8">
      <c r="A900" t="s">
        <v>4933</v>
      </c>
      <c r="B900">
        <v>0</v>
      </c>
      <c r="C900">
        <v>2</v>
      </c>
      <c r="D900">
        <v>20</v>
      </c>
      <c r="E900">
        <v>20</v>
      </c>
      <c r="F900" t="str">
        <f>VLOOKUP(E900,$L$1:$M$25,2,FALSE)</f>
        <v>ship</v>
      </c>
      <c r="G900">
        <f>LOG(C900)</f>
        <v>0.3010299956639812</v>
      </c>
      <c r="H900">
        <f>G900/(B900-1)</f>
        <v>-0.3010299956639812</v>
      </c>
    </row>
    <row r="901" spans="1:8">
      <c r="A901" t="s">
        <v>4943</v>
      </c>
      <c r="B901">
        <v>0</v>
      </c>
      <c r="C901">
        <v>2</v>
      </c>
      <c r="D901">
        <v>23</v>
      </c>
      <c r="E901">
        <v>23</v>
      </c>
      <c r="F901" t="str">
        <f>VLOOKUP(E901,$L$1:$M$25,2,FALSE)</f>
        <v>trade</v>
      </c>
      <c r="G901">
        <f>LOG(C901)</f>
        <v>0.3010299956639812</v>
      </c>
      <c r="H901">
        <f>G901/(B901-1)</f>
        <v>-0.3010299956639812</v>
      </c>
    </row>
    <row r="902" spans="1:8">
      <c r="A902" t="s">
        <v>4951</v>
      </c>
      <c r="B902">
        <v>0</v>
      </c>
      <c r="C902">
        <v>2</v>
      </c>
      <c r="D902">
        <v>4</v>
      </c>
      <c r="E902">
        <v>4</v>
      </c>
      <c r="F902" t="str">
        <f>VLOOKUP(E902,$L$1:$M$25,2,FALSE)</f>
        <v>coffee</v>
      </c>
      <c r="G902">
        <f>LOG(C902)</f>
        <v>0.3010299956639812</v>
      </c>
      <c r="H902">
        <f>G902/(B902-1)</f>
        <v>-0.3010299956639812</v>
      </c>
    </row>
    <row r="903" spans="1:8">
      <c r="A903" t="s">
        <v>4964</v>
      </c>
      <c r="B903">
        <v>0</v>
      </c>
      <c r="C903">
        <v>2</v>
      </c>
      <c r="D903">
        <v>10</v>
      </c>
      <c r="E903">
        <v>10</v>
      </c>
      <c r="F903" t="str">
        <f>VLOOKUP(E903,$L$1:$M$25,2,FALSE)</f>
        <v>gnp</v>
      </c>
      <c r="G903">
        <f>LOG(C903)</f>
        <v>0.3010299956639812</v>
      </c>
      <c r="H903">
        <f>G903/(B903-1)</f>
        <v>-0.3010299956639812</v>
      </c>
    </row>
    <row r="904" spans="1:8">
      <c r="A904" t="s">
        <v>4997</v>
      </c>
      <c r="B904">
        <v>0</v>
      </c>
      <c r="C904">
        <v>2</v>
      </c>
      <c r="D904">
        <v>17</v>
      </c>
      <c r="E904">
        <v>17</v>
      </c>
      <c r="F904" t="str">
        <f>VLOOKUP(E904,$L$1:$M$25,2,FALSE)</f>
        <v>nat-gas</v>
      </c>
      <c r="G904">
        <f>LOG(C904)</f>
        <v>0.3010299956639812</v>
      </c>
      <c r="H904">
        <f>G904/(B904-1)</f>
        <v>-0.3010299956639812</v>
      </c>
    </row>
    <row r="905" spans="1:8">
      <c r="A905" t="s">
        <v>5047</v>
      </c>
      <c r="B905">
        <v>0</v>
      </c>
      <c r="C905">
        <v>2</v>
      </c>
      <c r="D905">
        <v>20</v>
      </c>
      <c r="E905">
        <v>20</v>
      </c>
      <c r="F905" t="str">
        <f>VLOOKUP(E905,$L$1:$M$25,2,FALSE)</f>
        <v>ship</v>
      </c>
      <c r="G905">
        <f>LOG(C905)</f>
        <v>0.3010299956639812</v>
      </c>
      <c r="H905">
        <f>G905/(B905-1)</f>
        <v>-0.3010299956639812</v>
      </c>
    </row>
    <row r="906" spans="1:8">
      <c r="A906" t="s">
        <v>5055</v>
      </c>
      <c r="B906">
        <v>0</v>
      </c>
      <c r="C906">
        <v>2</v>
      </c>
      <c r="D906">
        <v>20</v>
      </c>
      <c r="E906">
        <v>20</v>
      </c>
      <c r="F906" t="str">
        <f>VLOOKUP(E906,$L$1:$M$25,2,FALSE)</f>
        <v>ship</v>
      </c>
      <c r="G906">
        <f>LOG(C906)</f>
        <v>0.3010299956639812</v>
      </c>
      <c r="H906">
        <f>G906/(B906-1)</f>
        <v>-0.3010299956639812</v>
      </c>
    </row>
    <row r="907" spans="1:8">
      <c r="A907" t="s">
        <v>5057</v>
      </c>
      <c r="B907">
        <v>0</v>
      </c>
      <c r="C907">
        <v>2</v>
      </c>
      <c r="D907">
        <v>17</v>
      </c>
      <c r="E907">
        <v>17</v>
      </c>
      <c r="F907" t="str">
        <f>VLOOKUP(E907,$L$1:$M$25,2,FALSE)</f>
        <v>nat-gas</v>
      </c>
      <c r="G907">
        <f>LOG(C907)</f>
        <v>0.3010299956639812</v>
      </c>
      <c r="H907">
        <f>G907/(B907-1)</f>
        <v>-0.3010299956639812</v>
      </c>
    </row>
    <row r="908" spans="1:8">
      <c r="A908" t="s">
        <v>5059</v>
      </c>
      <c r="B908">
        <v>0</v>
      </c>
      <c r="C908">
        <v>2</v>
      </c>
      <c r="D908">
        <v>20</v>
      </c>
      <c r="E908">
        <v>20</v>
      </c>
      <c r="F908" t="str">
        <f>VLOOKUP(E908,$L$1:$M$25,2,FALSE)</f>
        <v>ship</v>
      </c>
      <c r="G908">
        <f>LOG(C908)</f>
        <v>0.3010299956639812</v>
      </c>
      <c r="H908">
        <f>G908/(B908-1)</f>
        <v>-0.3010299956639812</v>
      </c>
    </row>
    <row r="909" spans="1:8">
      <c r="A909" t="s">
        <v>5090</v>
      </c>
      <c r="B909">
        <v>0</v>
      </c>
      <c r="C909">
        <v>2</v>
      </c>
      <c r="D909">
        <v>15</v>
      </c>
      <c r="E909">
        <v>15</v>
      </c>
      <c r="F909" t="str">
        <f>VLOOKUP(E909,$L$1:$M$25,2,FALSE)</f>
        <v>money-fx</v>
      </c>
      <c r="G909">
        <f>LOG(C909)</f>
        <v>0.3010299956639812</v>
      </c>
      <c r="H909">
        <f>G909/(B909-1)</f>
        <v>-0.3010299956639812</v>
      </c>
    </row>
    <row r="910" spans="1:8">
      <c r="A910" t="s">
        <v>5093</v>
      </c>
      <c r="B910">
        <v>0</v>
      </c>
      <c r="C910">
        <v>2</v>
      </c>
      <c r="D910">
        <v>16</v>
      </c>
      <c r="E910">
        <v>16</v>
      </c>
      <c r="F910" t="str">
        <f>VLOOKUP(E910,$L$1:$M$25,2,FALSE)</f>
        <v>money-supply</v>
      </c>
      <c r="G910">
        <f>LOG(C910)</f>
        <v>0.3010299956639812</v>
      </c>
      <c r="H910">
        <f>G910/(B910-1)</f>
        <v>-0.3010299956639812</v>
      </c>
    </row>
    <row r="911" spans="1:8">
      <c r="A911" t="s">
        <v>5094</v>
      </c>
      <c r="B911">
        <v>0</v>
      </c>
      <c r="C911">
        <v>2</v>
      </c>
      <c r="D911">
        <v>9</v>
      </c>
      <c r="E911">
        <v>9</v>
      </c>
      <c r="F911" t="str">
        <f>VLOOKUP(E911,$L$1:$M$25,2,FALSE)</f>
        <v>earn</v>
      </c>
      <c r="G911">
        <f>LOG(C911)</f>
        <v>0.3010299956639812</v>
      </c>
      <c r="H911">
        <f>G911/(B911-1)</f>
        <v>-0.3010299956639812</v>
      </c>
    </row>
    <row r="912" spans="1:8">
      <c r="A912" t="s">
        <v>5151</v>
      </c>
      <c r="B912">
        <v>0</v>
      </c>
      <c r="C912">
        <v>2</v>
      </c>
      <c r="D912">
        <v>20</v>
      </c>
      <c r="E912">
        <v>20</v>
      </c>
      <c r="F912" t="str">
        <f>VLOOKUP(E912,$L$1:$M$25,2,FALSE)</f>
        <v>ship</v>
      </c>
      <c r="G912">
        <f>LOG(C912)</f>
        <v>0.3010299956639812</v>
      </c>
      <c r="H912">
        <f>G912/(B912-1)</f>
        <v>-0.3010299956639812</v>
      </c>
    </row>
    <row r="913" spans="1:8">
      <c r="A913" t="s">
        <v>5153</v>
      </c>
      <c r="B913">
        <v>0</v>
      </c>
      <c r="C913">
        <v>2</v>
      </c>
      <c r="D913">
        <v>10</v>
      </c>
      <c r="E913">
        <v>10</v>
      </c>
      <c r="F913" t="str">
        <f>VLOOKUP(E913,$L$1:$M$25,2,FALSE)</f>
        <v>gnp</v>
      </c>
      <c r="G913">
        <f>LOG(C913)</f>
        <v>0.3010299956639812</v>
      </c>
      <c r="H913">
        <f>G913/(B913-1)</f>
        <v>-0.3010299956639812</v>
      </c>
    </row>
    <row r="914" spans="1:8">
      <c r="A914" t="s">
        <v>5156</v>
      </c>
      <c r="B914">
        <v>0</v>
      </c>
      <c r="C914">
        <v>2</v>
      </c>
      <c r="D914">
        <v>17</v>
      </c>
      <c r="E914">
        <v>17</v>
      </c>
      <c r="F914" t="str">
        <f>VLOOKUP(E914,$L$1:$M$25,2,FALSE)</f>
        <v>nat-gas</v>
      </c>
      <c r="G914">
        <f>LOG(C914)</f>
        <v>0.3010299956639812</v>
      </c>
      <c r="H914">
        <f>G914/(B914-1)</f>
        <v>-0.3010299956639812</v>
      </c>
    </row>
    <row r="915" spans="1:8">
      <c r="A915" t="s">
        <v>5157</v>
      </c>
      <c r="B915">
        <v>0</v>
      </c>
      <c r="C915">
        <v>2</v>
      </c>
      <c r="D915">
        <v>11</v>
      </c>
      <c r="E915">
        <v>11</v>
      </c>
      <c r="F915" t="str">
        <f>VLOOKUP(E915,$L$1:$M$25,2,FALSE)</f>
        <v>gold</v>
      </c>
      <c r="G915">
        <f>LOG(C915)</f>
        <v>0.3010299956639812</v>
      </c>
      <c r="H915">
        <f>G915/(B915-1)</f>
        <v>-0.3010299956639812</v>
      </c>
    </row>
    <row r="916" spans="1:8">
      <c r="A916" t="s">
        <v>5163</v>
      </c>
      <c r="B916">
        <v>0</v>
      </c>
      <c r="C916">
        <v>2</v>
      </c>
      <c r="D916">
        <v>14</v>
      </c>
      <c r="E916">
        <v>14</v>
      </c>
      <c r="F916" t="str">
        <f>VLOOKUP(E916,$L$1:$M$25,2,FALSE)</f>
        <v>livestock</v>
      </c>
      <c r="G916">
        <f>LOG(C916)</f>
        <v>0.3010299956639812</v>
      </c>
      <c r="H916">
        <f>G916/(B916-1)</f>
        <v>-0.3010299956639812</v>
      </c>
    </row>
    <row r="917" spans="1:8">
      <c r="A917" t="s">
        <v>5167</v>
      </c>
      <c r="B917">
        <v>0</v>
      </c>
      <c r="C917">
        <v>2</v>
      </c>
      <c r="D917">
        <v>4</v>
      </c>
      <c r="E917">
        <v>4</v>
      </c>
      <c r="F917" t="str">
        <f>VLOOKUP(E917,$L$1:$M$25,2,FALSE)</f>
        <v>coffee</v>
      </c>
      <c r="G917">
        <f>LOG(C917)</f>
        <v>0.3010299956639812</v>
      </c>
      <c r="H917">
        <f>G917/(B917-1)</f>
        <v>-0.3010299956639812</v>
      </c>
    </row>
    <row r="918" spans="1:8">
      <c r="A918" t="s">
        <v>5172</v>
      </c>
      <c r="B918">
        <v>0</v>
      </c>
      <c r="C918">
        <v>2</v>
      </c>
      <c r="D918">
        <v>16</v>
      </c>
      <c r="E918">
        <v>16</v>
      </c>
      <c r="F918" t="str">
        <f>VLOOKUP(E918,$L$1:$M$25,2,FALSE)</f>
        <v>money-supply</v>
      </c>
      <c r="G918">
        <f>LOG(C918)</f>
        <v>0.3010299956639812</v>
      </c>
      <c r="H918">
        <f>G918/(B918-1)</f>
        <v>-0.3010299956639812</v>
      </c>
    </row>
    <row r="919" spans="1:8">
      <c r="A919" t="s">
        <v>5178</v>
      </c>
      <c r="B919">
        <v>0</v>
      </c>
      <c r="C919">
        <v>2</v>
      </c>
      <c r="D919">
        <v>23</v>
      </c>
      <c r="E919">
        <v>23</v>
      </c>
      <c r="F919" t="str">
        <f>VLOOKUP(E919,$L$1:$M$25,2,FALSE)</f>
        <v>trade</v>
      </c>
      <c r="G919">
        <f>LOG(C919)</f>
        <v>0.3010299956639812</v>
      </c>
      <c r="H919">
        <f>G919/(B919-1)</f>
        <v>-0.3010299956639812</v>
      </c>
    </row>
    <row r="920" spans="1:8">
      <c r="A920" t="s">
        <v>5182</v>
      </c>
      <c r="B920">
        <v>0</v>
      </c>
      <c r="C920">
        <v>2</v>
      </c>
      <c r="D920">
        <v>11</v>
      </c>
      <c r="E920">
        <v>11</v>
      </c>
      <c r="F920" t="str">
        <f>VLOOKUP(E920,$L$1:$M$25,2,FALSE)</f>
        <v>gold</v>
      </c>
      <c r="G920">
        <f>LOG(C920)</f>
        <v>0.3010299956639812</v>
      </c>
      <c r="H920">
        <f>G920/(B920-1)</f>
        <v>-0.3010299956639812</v>
      </c>
    </row>
    <row r="921" spans="1:8">
      <c r="A921" t="s">
        <v>5184</v>
      </c>
      <c r="B921">
        <v>0</v>
      </c>
      <c r="C921">
        <v>2</v>
      </c>
      <c r="D921">
        <v>14</v>
      </c>
      <c r="E921">
        <v>14</v>
      </c>
      <c r="F921" t="str">
        <f>VLOOKUP(E921,$L$1:$M$25,2,FALSE)</f>
        <v>livestock</v>
      </c>
      <c r="G921">
        <f>LOG(C921)</f>
        <v>0.3010299956639812</v>
      </c>
      <c r="H921">
        <f>G921/(B921-1)</f>
        <v>-0.3010299956639812</v>
      </c>
    </row>
    <row r="922" spans="1:8">
      <c r="A922" t="s">
        <v>5187</v>
      </c>
      <c r="B922">
        <v>0</v>
      </c>
      <c r="C922">
        <v>2</v>
      </c>
      <c r="D922">
        <v>1</v>
      </c>
      <c r="E922">
        <v>1</v>
      </c>
      <c r="F922" t="str">
        <f>VLOOKUP(E922,$L$1:$M$25,2,FALSE)</f>
        <v>acq</v>
      </c>
      <c r="G922">
        <f>LOG(C922)</f>
        <v>0.3010299956639812</v>
      </c>
      <c r="H922">
        <f>G922/(B922-1)</f>
        <v>-0.3010299956639812</v>
      </c>
    </row>
    <row r="923" spans="1:8">
      <c r="A923" t="s">
        <v>5189</v>
      </c>
      <c r="B923">
        <v>0</v>
      </c>
      <c r="C923">
        <v>2</v>
      </c>
      <c r="D923">
        <v>10</v>
      </c>
      <c r="E923">
        <v>10</v>
      </c>
      <c r="F923" t="str">
        <f>VLOOKUP(E923,$L$1:$M$25,2,FALSE)</f>
        <v>gnp</v>
      </c>
      <c r="G923">
        <f>LOG(C923)</f>
        <v>0.3010299956639812</v>
      </c>
      <c r="H923">
        <f>G923/(B923-1)</f>
        <v>-0.3010299956639812</v>
      </c>
    </row>
    <row r="924" spans="1:8">
      <c r="A924" t="s">
        <v>5197</v>
      </c>
      <c r="B924">
        <v>0</v>
      </c>
      <c r="C924">
        <v>2</v>
      </c>
      <c r="D924">
        <v>22</v>
      </c>
      <c r="E924">
        <v>22</v>
      </c>
      <c r="F924" t="str">
        <f>VLOOKUP(E924,$L$1:$M$25,2,FALSE)</f>
        <v>sugar</v>
      </c>
      <c r="G924">
        <f>LOG(C924)</f>
        <v>0.3010299956639812</v>
      </c>
      <c r="H924">
        <f>G924/(B924-1)</f>
        <v>-0.3010299956639812</v>
      </c>
    </row>
    <row r="925" spans="1:8">
      <c r="A925" t="s">
        <v>5229</v>
      </c>
      <c r="B925">
        <v>0</v>
      </c>
      <c r="C925">
        <v>2</v>
      </c>
      <c r="D925">
        <v>11</v>
      </c>
      <c r="E925">
        <v>11</v>
      </c>
      <c r="F925" t="str">
        <f>VLOOKUP(E925,$L$1:$M$25,2,FALSE)</f>
        <v>gold</v>
      </c>
      <c r="G925">
        <f>LOG(C925)</f>
        <v>0.3010299956639812</v>
      </c>
      <c r="H925">
        <f>G925/(B925-1)</f>
        <v>-0.3010299956639812</v>
      </c>
    </row>
    <row r="926" spans="1:8">
      <c r="A926" t="s">
        <v>5246</v>
      </c>
      <c r="B926">
        <v>0</v>
      </c>
      <c r="C926">
        <v>2</v>
      </c>
      <c r="D926">
        <v>14</v>
      </c>
      <c r="E926">
        <v>14</v>
      </c>
      <c r="F926" t="str">
        <f>VLOOKUP(E926,$L$1:$M$25,2,FALSE)</f>
        <v>livestock</v>
      </c>
      <c r="G926">
        <f>LOG(C926)</f>
        <v>0.3010299956639812</v>
      </c>
      <c r="H926">
        <f>G926/(B926-1)</f>
        <v>-0.3010299956639812</v>
      </c>
    </row>
    <row r="927" spans="1:8">
      <c r="A927" t="s">
        <v>5258</v>
      </c>
      <c r="B927">
        <v>0</v>
      </c>
      <c r="C927">
        <v>2</v>
      </c>
      <c r="D927">
        <v>8</v>
      </c>
      <c r="E927">
        <v>8</v>
      </c>
      <c r="F927" t="str">
        <f>VLOOKUP(E927,$L$1:$M$25,2,FALSE)</f>
        <v>dlr</v>
      </c>
      <c r="G927">
        <f>LOG(C927)</f>
        <v>0.3010299956639812</v>
      </c>
      <c r="H927">
        <f>G927/(B927-1)</f>
        <v>-0.3010299956639812</v>
      </c>
    </row>
    <row r="928" spans="1:8">
      <c r="A928" t="s">
        <v>5267</v>
      </c>
      <c r="B928">
        <v>0</v>
      </c>
      <c r="C928">
        <v>2</v>
      </c>
      <c r="D928">
        <v>5</v>
      </c>
      <c r="E928">
        <v>5</v>
      </c>
      <c r="F928" t="str">
        <f>VLOOKUP(E928,$L$1:$M$25,2,FALSE)</f>
        <v>corn</v>
      </c>
      <c r="G928">
        <f>LOG(C928)</f>
        <v>0.3010299956639812</v>
      </c>
      <c r="H928">
        <f>G928/(B928-1)</f>
        <v>-0.3010299956639812</v>
      </c>
    </row>
    <row r="929" spans="1:8">
      <c r="A929" t="s">
        <v>5294</v>
      </c>
      <c r="B929">
        <v>0</v>
      </c>
      <c r="C929">
        <v>2</v>
      </c>
      <c r="D929">
        <v>25</v>
      </c>
      <c r="E929">
        <v>25</v>
      </c>
      <c r="F929" t="str">
        <f>VLOOKUP(E929,$L$1:$M$25,2,FALSE)</f>
        <v>wheat</v>
      </c>
      <c r="G929">
        <f>LOG(C929)</f>
        <v>0.3010299956639812</v>
      </c>
      <c r="H929">
        <f>G929/(B929-1)</f>
        <v>-0.3010299956639812</v>
      </c>
    </row>
    <row r="930" spans="1:8">
      <c r="A930" t="s">
        <v>5317</v>
      </c>
      <c r="B930">
        <v>0</v>
      </c>
      <c r="C930">
        <v>2</v>
      </c>
      <c r="D930">
        <v>9</v>
      </c>
      <c r="E930">
        <v>9</v>
      </c>
      <c r="F930" t="str">
        <f>VLOOKUP(E930,$L$1:$M$25,2,FALSE)</f>
        <v>earn</v>
      </c>
      <c r="G930">
        <f>LOG(C930)</f>
        <v>0.3010299956639812</v>
      </c>
      <c r="H930">
        <f>G930/(B930-1)</f>
        <v>-0.3010299956639812</v>
      </c>
    </row>
    <row r="931" spans="1:8">
      <c r="A931" t="s">
        <v>5336</v>
      </c>
      <c r="B931">
        <v>0</v>
      </c>
      <c r="C931">
        <v>2</v>
      </c>
      <c r="D931">
        <v>1</v>
      </c>
      <c r="E931">
        <v>1</v>
      </c>
      <c r="F931" t="str">
        <f>VLOOKUP(E931,$L$1:$M$25,2,FALSE)</f>
        <v>acq</v>
      </c>
      <c r="G931">
        <f>LOG(C931)</f>
        <v>0.3010299956639812</v>
      </c>
      <c r="H931">
        <f>G931/(B931-1)</f>
        <v>-0.3010299956639812</v>
      </c>
    </row>
    <row r="932" spans="1:8">
      <c r="A932" t="s">
        <v>5343</v>
      </c>
      <c r="B932">
        <v>0</v>
      </c>
      <c r="C932">
        <v>2</v>
      </c>
      <c r="D932">
        <v>22</v>
      </c>
      <c r="E932">
        <v>22</v>
      </c>
      <c r="F932" t="str">
        <f>VLOOKUP(E932,$L$1:$M$25,2,FALSE)</f>
        <v>sugar</v>
      </c>
      <c r="G932">
        <f>LOG(C932)</f>
        <v>0.3010299956639812</v>
      </c>
      <c r="H932">
        <f>G932/(B932-1)</f>
        <v>-0.3010299956639812</v>
      </c>
    </row>
    <row r="933" spans="1:8">
      <c r="A933" t="s">
        <v>5344</v>
      </c>
      <c r="B933">
        <v>0</v>
      </c>
      <c r="C933">
        <v>2</v>
      </c>
      <c r="D933">
        <v>11</v>
      </c>
      <c r="E933">
        <v>11</v>
      </c>
      <c r="F933" t="str">
        <f>VLOOKUP(E933,$L$1:$M$25,2,FALSE)</f>
        <v>gold</v>
      </c>
      <c r="G933">
        <f>LOG(C933)</f>
        <v>0.3010299956639812</v>
      </c>
      <c r="H933">
        <f>G933/(B933-1)</f>
        <v>-0.3010299956639812</v>
      </c>
    </row>
    <row r="934" spans="1:8">
      <c r="A934" t="s">
        <v>5346</v>
      </c>
      <c r="B934">
        <v>0</v>
      </c>
      <c r="C934">
        <v>2</v>
      </c>
      <c r="D934">
        <v>23</v>
      </c>
      <c r="E934">
        <v>23</v>
      </c>
      <c r="F934" t="str">
        <f>VLOOKUP(E934,$L$1:$M$25,2,FALSE)</f>
        <v>trade</v>
      </c>
      <c r="G934">
        <f>LOG(C934)</f>
        <v>0.3010299956639812</v>
      </c>
      <c r="H934">
        <f>G934/(B934-1)</f>
        <v>-0.3010299956639812</v>
      </c>
    </row>
    <row r="935" spans="1:8">
      <c r="A935" t="s">
        <v>5354</v>
      </c>
      <c r="B935">
        <v>0</v>
      </c>
      <c r="C935">
        <v>2</v>
      </c>
      <c r="D935">
        <v>5</v>
      </c>
      <c r="E935">
        <v>5</v>
      </c>
      <c r="F935" t="str">
        <f>VLOOKUP(E935,$L$1:$M$25,2,FALSE)</f>
        <v>corn</v>
      </c>
      <c r="G935">
        <f>LOG(C935)</f>
        <v>0.3010299956639812</v>
      </c>
      <c r="H935">
        <f>G935/(B935-1)</f>
        <v>-0.3010299956639812</v>
      </c>
    </row>
    <row r="936" spans="1:8">
      <c r="A936" t="s">
        <v>5389</v>
      </c>
      <c r="B936">
        <v>0</v>
      </c>
      <c r="C936">
        <v>2</v>
      </c>
      <c r="D936">
        <v>23</v>
      </c>
      <c r="E936">
        <v>23</v>
      </c>
      <c r="F936" t="str">
        <f>VLOOKUP(E936,$L$1:$M$25,2,FALSE)</f>
        <v>trade</v>
      </c>
      <c r="G936">
        <f>LOG(C936)</f>
        <v>0.3010299956639812</v>
      </c>
      <c r="H936">
        <f>G936/(B936-1)</f>
        <v>-0.3010299956639812</v>
      </c>
    </row>
    <row r="937" spans="1:8">
      <c r="A937" t="s">
        <v>5448</v>
      </c>
      <c r="B937">
        <v>0</v>
      </c>
      <c r="C937">
        <v>2</v>
      </c>
      <c r="D937">
        <v>5</v>
      </c>
      <c r="E937">
        <v>5</v>
      </c>
      <c r="F937" t="str">
        <f>VLOOKUP(E937,$L$1:$M$25,2,FALSE)</f>
        <v>corn</v>
      </c>
      <c r="G937">
        <f>LOG(C937)</f>
        <v>0.3010299956639812</v>
      </c>
      <c r="H937">
        <f>G937/(B937-1)</f>
        <v>-0.3010299956639812</v>
      </c>
    </row>
    <row r="938" spans="1:8">
      <c r="A938" t="s">
        <v>5461</v>
      </c>
      <c r="B938">
        <v>0</v>
      </c>
      <c r="C938">
        <v>2</v>
      </c>
      <c r="D938">
        <v>11</v>
      </c>
      <c r="E938">
        <v>11</v>
      </c>
      <c r="F938" t="str">
        <f>VLOOKUP(E938,$L$1:$M$25,2,FALSE)</f>
        <v>gold</v>
      </c>
      <c r="G938">
        <f>LOG(C938)</f>
        <v>0.3010299956639812</v>
      </c>
      <c r="H938">
        <f>G938/(B938-1)</f>
        <v>-0.3010299956639812</v>
      </c>
    </row>
    <row r="939" spans="1:8">
      <c r="A939" t="s">
        <v>5479</v>
      </c>
      <c r="B939">
        <v>0</v>
      </c>
      <c r="C939">
        <v>2</v>
      </c>
      <c r="D939">
        <v>11</v>
      </c>
      <c r="E939">
        <v>11</v>
      </c>
      <c r="F939" t="str">
        <f>VLOOKUP(E939,$L$1:$M$25,2,FALSE)</f>
        <v>gold</v>
      </c>
      <c r="G939">
        <f>LOG(C939)</f>
        <v>0.3010299956639812</v>
      </c>
      <c r="H939">
        <f>G939/(B939-1)</f>
        <v>-0.3010299956639812</v>
      </c>
    </row>
    <row r="940" spans="1:8">
      <c r="A940" t="s">
        <v>5481</v>
      </c>
      <c r="B940">
        <v>0</v>
      </c>
      <c r="C940">
        <v>2</v>
      </c>
      <c r="D940">
        <v>8</v>
      </c>
      <c r="E940">
        <v>8</v>
      </c>
      <c r="F940" t="str">
        <f>VLOOKUP(E940,$L$1:$M$25,2,FALSE)</f>
        <v>dlr</v>
      </c>
      <c r="G940">
        <f>LOG(C940)</f>
        <v>0.3010299956639812</v>
      </c>
      <c r="H940">
        <f>G940/(B940-1)</f>
        <v>-0.3010299956639812</v>
      </c>
    </row>
    <row r="941" spans="1:8">
      <c r="A941" t="s">
        <v>5536</v>
      </c>
      <c r="B941">
        <v>0</v>
      </c>
      <c r="C941">
        <v>2</v>
      </c>
      <c r="D941">
        <v>20</v>
      </c>
      <c r="E941">
        <v>20</v>
      </c>
      <c r="F941" t="str">
        <f>VLOOKUP(E941,$L$1:$M$25,2,FALSE)</f>
        <v>ship</v>
      </c>
      <c r="G941">
        <f>LOG(C941)</f>
        <v>0.3010299956639812</v>
      </c>
      <c r="H941">
        <f>G941/(B941-1)</f>
        <v>-0.3010299956639812</v>
      </c>
    </row>
    <row r="942" spans="1:8">
      <c r="A942" t="s">
        <v>5625</v>
      </c>
      <c r="B942">
        <v>0</v>
      </c>
      <c r="C942">
        <v>2</v>
      </c>
      <c r="D942">
        <v>23</v>
      </c>
      <c r="E942">
        <v>23</v>
      </c>
      <c r="F942" t="str">
        <f>VLOOKUP(E942,$L$1:$M$25,2,FALSE)</f>
        <v>trade</v>
      </c>
      <c r="G942">
        <f>LOG(C942)</f>
        <v>0.3010299956639812</v>
      </c>
      <c r="H942">
        <f>G942/(B942-1)</f>
        <v>-0.3010299956639812</v>
      </c>
    </row>
    <row r="943" spans="1:8">
      <c r="A943" t="s">
        <v>5628</v>
      </c>
      <c r="B943">
        <v>0</v>
      </c>
      <c r="C943">
        <v>2</v>
      </c>
      <c r="D943">
        <v>20</v>
      </c>
      <c r="E943">
        <v>20</v>
      </c>
      <c r="F943" t="str">
        <f>VLOOKUP(E943,$L$1:$M$25,2,FALSE)</f>
        <v>ship</v>
      </c>
      <c r="G943">
        <f>LOG(C943)</f>
        <v>0.3010299956639812</v>
      </c>
      <c r="H943">
        <f>G943/(B943-1)</f>
        <v>-0.3010299956639812</v>
      </c>
    </row>
    <row r="944" spans="1:8">
      <c r="A944" t="s">
        <v>5659</v>
      </c>
      <c r="B944">
        <v>0</v>
      </c>
      <c r="C944">
        <v>2</v>
      </c>
      <c r="D944">
        <v>1</v>
      </c>
      <c r="E944">
        <v>1</v>
      </c>
      <c r="F944" t="str">
        <f>VLOOKUP(E944,$L$1:$M$25,2,FALSE)</f>
        <v>acq</v>
      </c>
      <c r="G944">
        <f>LOG(C944)</f>
        <v>0.3010299956639812</v>
      </c>
      <c r="H944">
        <f>G944/(B944-1)</f>
        <v>-0.3010299956639812</v>
      </c>
    </row>
    <row r="945" spans="1:8">
      <c r="A945" t="s">
        <v>5688</v>
      </c>
      <c r="B945">
        <v>0</v>
      </c>
      <c r="C945">
        <v>2</v>
      </c>
      <c r="D945">
        <v>20</v>
      </c>
      <c r="E945">
        <v>20</v>
      </c>
      <c r="F945" t="str">
        <f>VLOOKUP(E945,$L$1:$M$25,2,FALSE)</f>
        <v>ship</v>
      </c>
      <c r="G945">
        <f>LOG(C945)</f>
        <v>0.3010299956639812</v>
      </c>
      <c r="H945">
        <f>G945/(B945-1)</f>
        <v>-0.3010299956639812</v>
      </c>
    </row>
    <row r="946" spans="1:8">
      <c r="A946" t="s">
        <v>5689</v>
      </c>
      <c r="B946">
        <v>0</v>
      </c>
      <c r="C946">
        <v>2</v>
      </c>
      <c r="D946">
        <v>10</v>
      </c>
      <c r="E946">
        <v>10</v>
      </c>
      <c r="F946" t="str">
        <f>VLOOKUP(E946,$L$1:$M$25,2,FALSE)</f>
        <v>gnp</v>
      </c>
      <c r="G946">
        <f>LOG(C946)</f>
        <v>0.3010299956639812</v>
      </c>
      <c r="H946">
        <f>G946/(B946-1)</f>
        <v>-0.3010299956639812</v>
      </c>
    </row>
    <row r="947" spans="1:8">
      <c r="A947" t="s">
        <v>5701</v>
      </c>
      <c r="B947">
        <v>0</v>
      </c>
      <c r="C947">
        <v>2</v>
      </c>
      <c r="D947">
        <v>20</v>
      </c>
      <c r="E947">
        <v>20</v>
      </c>
      <c r="F947" t="str">
        <f>VLOOKUP(E947,$L$1:$M$25,2,FALSE)</f>
        <v>ship</v>
      </c>
      <c r="G947">
        <f>LOG(C947)</f>
        <v>0.3010299956639812</v>
      </c>
      <c r="H947">
        <f>G947/(B947-1)</f>
        <v>-0.3010299956639812</v>
      </c>
    </row>
    <row r="948" spans="1:8">
      <c r="A948" t="s">
        <v>5704</v>
      </c>
      <c r="B948">
        <v>0</v>
      </c>
      <c r="C948">
        <v>2</v>
      </c>
      <c r="D948">
        <v>20</v>
      </c>
      <c r="E948">
        <v>20</v>
      </c>
      <c r="F948" t="str">
        <f>VLOOKUP(E948,$L$1:$M$25,2,FALSE)</f>
        <v>ship</v>
      </c>
      <c r="G948">
        <f>LOG(C948)</f>
        <v>0.3010299956639812</v>
      </c>
      <c r="H948">
        <f>G948/(B948-1)</f>
        <v>-0.3010299956639812</v>
      </c>
    </row>
    <row r="949" spans="1:8">
      <c r="A949" t="s">
        <v>5745</v>
      </c>
      <c r="B949">
        <v>0</v>
      </c>
      <c r="C949">
        <v>2</v>
      </c>
      <c r="D949">
        <v>18</v>
      </c>
      <c r="E949">
        <v>18</v>
      </c>
      <c r="F949" t="str">
        <f>VLOOKUP(E949,$L$1:$M$25,2,FALSE)</f>
        <v>oilseed</v>
      </c>
      <c r="G949">
        <f>LOG(C949)</f>
        <v>0.3010299956639812</v>
      </c>
      <c r="H949">
        <f>G949/(B949-1)</f>
        <v>-0.3010299956639812</v>
      </c>
    </row>
    <row r="950" spans="1:8">
      <c r="A950" t="s">
        <v>5765</v>
      </c>
      <c r="B950">
        <v>0</v>
      </c>
      <c r="C950">
        <v>2</v>
      </c>
      <c r="D950">
        <v>1</v>
      </c>
      <c r="E950">
        <v>1</v>
      </c>
      <c r="F950" t="str">
        <f>VLOOKUP(E950,$L$1:$M$25,2,FALSE)</f>
        <v>acq</v>
      </c>
      <c r="G950">
        <f>LOG(C950)</f>
        <v>0.3010299956639812</v>
      </c>
      <c r="H950">
        <f>G950/(B950-1)</f>
        <v>-0.3010299956639812</v>
      </c>
    </row>
    <row r="951" spans="1:8">
      <c r="A951" t="s">
        <v>5771</v>
      </c>
      <c r="B951">
        <v>0</v>
      </c>
      <c r="C951">
        <v>2</v>
      </c>
      <c r="D951">
        <v>4</v>
      </c>
      <c r="E951">
        <v>4</v>
      </c>
      <c r="F951" t="str">
        <f>VLOOKUP(E951,$L$1:$M$25,2,FALSE)</f>
        <v>coffee</v>
      </c>
      <c r="G951">
        <f>LOG(C951)</f>
        <v>0.3010299956639812</v>
      </c>
      <c r="H951">
        <f>G951/(B951-1)</f>
        <v>-0.3010299956639812</v>
      </c>
    </row>
    <row r="952" spans="1:8">
      <c r="A952" t="s">
        <v>5869</v>
      </c>
      <c r="B952">
        <v>0</v>
      </c>
      <c r="C952">
        <v>2</v>
      </c>
      <c r="D952">
        <v>7</v>
      </c>
      <c r="E952">
        <v>7</v>
      </c>
      <c r="F952" t="str">
        <f>VLOOKUP(E952,$L$1:$M$25,2,FALSE)</f>
        <v>crude</v>
      </c>
      <c r="G952">
        <f>LOG(C952)</f>
        <v>0.3010299956639812</v>
      </c>
      <c r="H952">
        <f>G952/(B952-1)</f>
        <v>-0.3010299956639812</v>
      </c>
    </row>
    <row r="953" spans="1:8">
      <c r="A953" t="s">
        <v>5879</v>
      </c>
      <c r="B953">
        <v>0</v>
      </c>
      <c r="C953">
        <v>2</v>
      </c>
      <c r="D953">
        <v>17</v>
      </c>
      <c r="E953">
        <v>17</v>
      </c>
      <c r="F953" t="str">
        <f>VLOOKUP(E953,$L$1:$M$25,2,FALSE)</f>
        <v>nat-gas</v>
      </c>
      <c r="G953">
        <f>LOG(C953)</f>
        <v>0.3010299956639812</v>
      </c>
      <c r="H953">
        <f>G953/(B953-1)</f>
        <v>-0.3010299956639812</v>
      </c>
    </row>
    <row r="954" spans="1:8">
      <c r="A954" t="s">
        <v>5901</v>
      </c>
      <c r="B954">
        <v>0</v>
      </c>
      <c r="C954">
        <v>2</v>
      </c>
      <c r="D954">
        <v>11</v>
      </c>
      <c r="E954">
        <v>11</v>
      </c>
      <c r="F954" t="str">
        <f>VLOOKUP(E954,$L$1:$M$25,2,FALSE)</f>
        <v>gold</v>
      </c>
      <c r="G954">
        <f>LOG(C954)</f>
        <v>0.3010299956639812</v>
      </c>
      <c r="H954">
        <f>G954/(B954-1)</f>
        <v>-0.3010299956639812</v>
      </c>
    </row>
    <row r="955" spans="1:8">
      <c r="A955" t="s">
        <v>5915</v>
      </c>
      <c r="B955">
        <v>0</v>
      </c>
      <c r="C955">
        <v>2</v>
      </c>
      <c r="D955">
        <v>1</v>
      </c>
      <c r="E955">
        <v>1</v>
      </c>
      <c r="F955" t="str">
        <f>VLOOKUP(E955,$L$1:$M$25,2,FALSE)</f>
        <v>acq</v>
      </c>
      <c r="G955">
        <f>LOG(C955)</f>
        <v>0.3010299956639812</v>
      </c>
      <c r="H955">
        <f>G955/(B955-1)</f>
        <v>-0.3010299956639812</v>
      </c>
    </row>
    <row r="956" spans="1:8">
      <c r="A956" t="s">
        <v>5936</v>
      </c>
      <c r="B956">
        <v>0</v>
      </c>
      <c r="C956">
        <v>2</v>
      </c>
      <c r="D956">
        <v>15</v>
      </c>
      <c r="E956">
        <v>15</v>
      </c>
      <c r="F956" t="str">
        <f>VLOOKUP(E956,$L$1:$M$25,2,FALSE)</f>
        <v>money-fx</v>
      </c>
      <c r="G956">
        <f>LOG(C956)</f>
        <v>0.3010299956639812</v>
      </c>
      <c r="H956">
        <f>G956/(B956-1)</f>
        <v>-0.3010299956639812</v>
      </c>
    </row>
    <row r="957" spans="1:8">
      <c r="A957" t="s">
        <v>5948</v>
      </c>
      <c r="B957">
        <v>0</v>
      </c>
      <c r="C957">
        <v>2</v>
      </c>
      <c r="D957">
        <v>10</v>
      </c>
      <c r="E957">
        <v>10</v>
      </c>
      <c r="F957" t="str">
        <f>VLOOKUP(E957,$L$1:$M$25,2,FALSE)</f>
        <v>gnp</v>
      </c>
      <c r="G957">
        <f>LOG(C957)</f>
        <v>0.3010299956639812</v>
      </c>
      <c r="H957">
        <f>G957/(B957-1)</f>
        <v>-0.3010299956639812</v>
      </c>
    </row>
    <row r="958" spans="1:8">
      <c r="A958" t="s">
        <v>5965</v>
      </c>
      <c r="B958">
        <v>0</v>
      </c>
      <c r="C958">
        <v>2</v>
      </c>
      <c r="D958">
        <v>21</v>
      </c>
      <c r="E958">
        <v>21</v>
      </c>
      <c r="F958" t="str">
        <f>VLOOKUP(E958,$L$1:$M$25,2,FALSE)</f>
        <v>soybean</v>
      </c>
      <c r="G958">
        <f>LOG(C958)</f>
        <v>0.3010299956639812</v>
      </c>
      <c r="H958">
        <f>G958/(B958-1)</f>
        <v>-0.3010299956639812</v>
      </c>
    </row>
    <row r="959" spans="1:8">
      <c r="A959" t="s">
        <v>5982</v>
      </c>
      <c r="B959">
        <v>0</v>
      </c>
      <c r="C959">
        <v>2</v>
      </c>
      <c r="D959">
        <v>17</v>
      </c>
      <c r="E959">
        <v>17</v>
      </c>
      <c r="F959" t="str">
        <f>VLOOKUP(E959,$L$1:$M$25,2,FALSE)</f>
        <v>nat-gas</v>
      </c>
      <c r="G959">
        <f>LOG(C959)</f>
        <v>0.3010299956639812</v>
      </c>
      <c r="H959">
        <f>G959/(B959-1)</f>
        <v>-0.3010299956639812</v>
      </c>
    </row>
    <row r="960" spans="1:8">
      <c r="A960" t="s">
        <v>6011</v>
      </c>
      <c r="B960">
        <v>0</v>
      </c>
      <c r="C960">
        <v>2</v>
      </c>
      <c r="D960">
        <v>1</v>
      </c>
      <c r="E960">
        <v>1</v>
      </c>
      <c r="F960" t="str">
        <f>VLOOKUP(E960,$L$1:$M$25,2,FALSE)</f>
        <v>acq</v>
      </c>
      <c r="G960">
        <f>LOG(C960)</f>
        <v>0.3010299956639812</v>
      </c>
      <c r="H960">
        <f>G960/(B960-1)</f>
        <v>-0.3010299956639812</v>
      </c>
    </row>
    <row r="961" spans="1:8">
      <c r="A961" t="s">
        <v>6012</v>
      </c>
      <c r="B961">
        <v>0</v>
      </c>
      <c r="C961">
        <v>2</v>
      </c>
      <c r="D961">
        <v>22</v>
      </c>
      <c r="E961">
        <v>22</v>
      </c>
      <c r="F961" t="str">
        <f>VLOOKUP(E961,$L$1:$M$25,2,FALSE)</f>
        <v>sugar</v>
      </c>
      <c r="G961">
        <f>LOG(C961)</f>
        <v>0.3010299956639812</v>
      </c>
      <c r="H961">
        <f>G961/(B961-1)</f>
        <v>-0.3010299956639812</v>
      </c>
    </row>
    <row r="962" spans="1:8">
      <c r="A962" t="s">
        <v>6020</v>
      </c>
      <c r="B962">
        <v>0</v>
      </c>
      <c r="C962">
        <v>2</v>
      </c>
      <c r="D962">
        <v>11</v>
      </c>
      <c r="E962">
        <v>11</v>
      </c>
      <c r="F962" t="str">
        <f>VLOOKUP(E962,$L$1:$M$25,2,FALSE)</f>
        <v>gold</v>
      </c>
      <c r="G962">
        <f>LOG(C962)</f>
        <v>0.3010299956639812</v>
      </c>
      <c r="H962">
        <f>G962/(B962-1)</f>
        <v>-0.3010299956639812</v>
      </c>
    </row>
    <row r="963" spans="1:8">
      <c r="A963" t="s">
        <v>6034</v>
      </c>
      <c r="B963">
        <v>0</v>
      </c>
      <c r="C963">
        <v>2</v>
      </c>
      <c r="D963">
        <v>11</v>
      </c>
      <c r="E963">
        <v>11</v>
      </c>
      <c r="F963" t="str">
        <f>VLOOKUP(E963,$L$1:$M$25,2,FALSE)</f>
        <v>gold</v>
      </c>
      <c r="G963">
        <f>LOG(C963)</f>
        <v>0.3010299956639812</v>
      </c>
      <c r="H963">
        <f>G963/(B963-1)</f>
        <v>-0.3010299956639812</v>
      </c>
    </row>
    <row r="964" spans="1:8">
      <c r="A964" t="s">
        <v>6041</v>
      </c>
      <c r="B964">
        <v>0</v>
      </c>
      <c r="C964">
        <v>2</v>
      </c>
      <c r="D964">
        <v>4</v>
      </c>
      <c r="E964">
        <v>4</v>
      </c>
      <c r="F964" t="str">
        <f>VLOOKUP(E964,$L$1:$M$25,2,FALSE)</f>
        <v>coffee</v>
      </c>
      <c r="G964">
        <f>LOG(C964)</f>
        <v>0.3010299956639812</v>
      </c>
      <c r="H964">
        <f>G964/(B964-1)</f>
        <v>-0.3010299956639812</v>
      </c>
    </row>
    <row r="965" spans="1:8">
      <c r="A965" t="s">
        <v>6055</v>
      </c>
      <c r="B965">
        <v>0</v>
      </c>
      <c r="C965">
        <v>2</v>
      </c>
      <c r="D965">
        <v>2</v>
      </c>
      <c r="E965">
        <v>2</v>
      </c>
      <c r="F965" t="str">
        <f>VLOOKUP(E965,$L$1:$M$25,2,FALSE)</f>
        <v>bop</v>
      </c>
      <c r="G965">
        <f>LOG(C965)</f>
        <v>0.3010299956639812</v>
      </c>
      <c r="H965">
        <f>G965/(B965-1)</f>
        <v>-0.3010299956639812</v>
      </c>
    </row>
    <row r="966" spans="1:8">
      <c r="A966" t="s">
        <v>6062</v>
      </c>
      <c r="B966">
        <v>0</v>
      </c>
      <c r="C966">
        <v>2</v>
      </c>
      <c r="D966">
        <v>8</v>
      </c>
      <c r="E966">
        <v>8</v>
      </c>
      <c r="F966" t="str">
        <f>VLOOKUP(E966,$L$1:$M$25,2,FALSE)</f>
        <v>dlr</v>
      </c>
      <c r="G966">
        <f>LOG(C966)</f>
        <v>0.3010299956639812</v>
      </c>
      <c r="H966">
        <f>G966/(B966-1)</f>
        <v>-0.3010299956639812</v>
      </c>
    </row>
    <row r="967" spans="1:8">
      <c r="A967" t="s">
        <v>6068</v>
      </c>
      <c r="B967">
        <v>0</v>
      </c>
      <c r="C967">
        <v>2</v>
      </c>
      <c r="D967">
        <v>24</v>
      </c>
      <c r="E967">
        <v>24</v>
      </c>
      <c r="F967" t="str">
        <f>VLOOKUP(E967,$L$1:$M$25,2,FALSE)</f>
        <v>veg-oil</v>
      </c>
      <c r="G967">
        <f>LOG(C967)</f>
        <v>0.3010299956639812</v>
      </c>
      <c r="H967">
        <f>G967/(B967-1)</f>
        <v>-0.3010299956639812</v>
      </c>
    </row>
    <row r="968" spans="1:8">
      <c r="A968" t="s">
        <v>6073</v>
      </c>
      <c r="B968">
        <v>0</v>
      </c>
      <c r="C968">
        <v>2</v>
      </c>
      <c r="D968">
        <v>20</v>
      </c>
      <c r="E968">
        <v>20</v>
      </c>
      <c r="F968" t="str">
        <f>VLOOKUP(E968,$L$1:$M$25,2,FALSE)</f>
        <v>ship</v>
      </c>
      <c r="G968">
        <f>LOG(C968)</f>
        <v>0.3010299956639812</v>
      </c>
      <c r="H968">
        <f>G968/(B968-1)</f>
        <v>-0.3010299956639812</v>
      </c>
    </row>
    <row r="969" spans="1:8">
      <c r="A969" t="s">
        <v>6084</v>
      </c>
      <c r="B969">
        <v>0</v>
      </c>
      <c r="C969">
        <v>2</v>
      </c>
      <c r="D969">
        <v>19</v>
      </c>
      <c r="E969">
        <v>19</v>
      </c>
      <c r="F969" t="str">
        <f>VLOOKUP(E969,$L$1:$M$25,2,FALSE)</f>
        <v>reserves</v>
      </c>
      <c r="G969">
        <f>LOG(C969)</f>
        <v>0.3010299956639812</v>
      </c>
      <c r="H969">
        <f>G969/(B969-1)</f>
        <v>-0.3010299956639812</v>
      </c>
    </row>
    <row r="970" spans="1:8">
      <c r="A970" t="s">
        <v>6086</v>
      </c>
      <c r="B970">
        <v>0</v>
      </c>
      <c r="C970">
        <v>2</v>
      </c>
      <c r="D970">
        <v>1</v>
      </c>
      <c r="E970">
        <v>1</v>
      </c>
      <c r="F970" t="str">
        <f>VLOOKUP(E970,$L$1:$M$25,2,FALSE)</f>
        <v>acq</v>
      </c>
      <c r="G970">
        <f>LOG(C970)</f>
        <v>0.3010299956639812</v>
      </c>
      <c r="H970">
        <f>G970/(B970-1)</f>
        <v>-0.3010299956639812</v>
      </c>
    </row>
    <row r="971" spans="1:8">
      <c r="A971" t="s">
        <v>6091</v>
      </c>
      <c r="B971">
        <v>0</v>
      </c>
      <c r="C971">
        <v>2</v>
      </c>
      <c r="D971">
        <v>11</v>
      </c>
      <c r="E971">
        <v>11</v>
      </c>
      <c r="F971" t="str">
        <f>VLOOKUP(E971,$L$1:$M$25,2,FALSE)</f>
        <v>gold</v>
      </c>
      <c r="G971">
        <f>LOG(C971)</f>
        <v>0.3010299956639812</v>
      </c>
      <c r="H971">
        <f>G971/(B971-1)</f>
        <v>-0.3010299956639812</v>
      </c>
    </row>
    <row r="972" spans="1:8">
      <c r="A972" t="s">
        <v>6093</v>
      </c>
      <c r="B972">
        <v>0</v>
      </c>
      <c r="C972">
        <v>2</v>
      </c>
      <c r="D972">
        <v>23</v>
      </c>
      <c r="E972">
        <v>23</v>
      </c>
      <c r="F972" t="str">
        <f>VLOOKUP(E972,$L$1:$M$25,2,FALSE)</f>
        <v>trade</v>
      </c>
      <c r="G972">
        <f>LOG(C972)</f>
        <v>0.3010299956639812</v>
      </c>
      <c r="H972">
        <f>G972/(B972-1)</f>
        <v>-0.3010299956639812</v>
      </c>
    </row>
    <row r="973" spans="1:8">
      <c r="A973" t="s">
        <v>6115</v>
      </c>
      <c r="B973">
        <v>0</v>
      </c>
      <c r="C973">
        <v>2</v>
      </c>
      <c r="D973">
        <v>9</v>
      </c>
      <c r="E973">
        <v>9</v>
      </c>
      <c r="F973" t="str">
        <f>VLOOKUP(E973,$L$1:$M$25,2,FALSE)</f>
        <v>earn</v>
      </c>
      <c r="G973">
        <f>LOG(C973)</f>
        <v>0.3010299956639812</v>
      </c>
      <c r="H973">
        <f>G973/(B973-1)</f>
        <v>-0.3010299956639812</v>
      </c>
    </row>
    <row r="974" spans="1:8">
      <c r="A974" t="s">
        <v>6167</v>
      </c>
      <c r="B974">
        <v>0</v>
      </c>
      <c r="C974">
        <v>2</v>
      </c>
      <c r="D974">
        <v>2</v>
      </c>
      <c r="E974">
        <v>2</v>
      </c>
      <c r="F974" t="str">
        <f>VLOOKUP(E974,$L$1:$M$25,2,FALSE)</f>
        <v>bop</v>
      </c>
      <c r="G974">
        <f>LOG(C974)</f>
        <v>0.3010299956639812</v>
      </c>
      <c r="H974">
        <f>G974/(B974-1)</f>
        <v>-0.3010299956639812</v>
      </c>
    </row>
    <row r="975" spans="1:8">
      <c r="A975" t="s">
        <v>6169</v>
      </c>
      <c r="B975">
        <v>0</v>
      </c>
      <c r="C975">
        <v>2</v>
      </c>
      <c r="D975">
        <v>24</v>
      </c>
      <c r="E975">
        <v>24</v>
      </c>
      <c r="F975" t="str">
        <f>VLOOKUP(E975,$L$1:$M$25,2,FALSE)</f>
        <v>veg-oil</v>
      </c>
      <c r="G975">
        <f>LOG(C975)</f>
        <v>0.3010299956639812</v>
      </c>
      <c r="H975">
        <f>G975/(B975-1)</f>
        <v>-0.3010299956639812</v>
      </c>
    </row>
    <row r="976" spans="1:8">
      <c r="A976" t="s">
        <v>6175</v>
      </c>
      <c r="B976">
        <v>0</v>
      </c>
      <c r="C976">
        <v>2</v>
      </c>
      <c r="D976">
        <v>4</v>
      </c>
      <c r="E976">
        <v>4</v>
      </c>
      <c r="F976" t="str">
        <f>VLOOKUP(E976,$L$1:$M$25,2,FALSE)</f>
        <v>coffee</v>
      </c>
      <c r="G976">
        <f>LOG(C976)</f>
        <v>0.3010299956639812</v>
      </c>
      <c r="H976">
        <f>G976/(B976-1)</f>
        <v>-0.3010299956639812</v>
      </c>
    </row>
    <row r="977" spans="1:8">
      <c r="A977" t="s">
        <v>6179</v>
      </c>
      <c r="B977">
        <v>0</v>
      </c>
      <c r="C977">
        <v>2</v>
      </c>
      <c r="D977">
        <v>17</v>
      </c>
      <c r="E977">
        <v>17</v>
      </c>
      <c r="F977" t="str">
        <f>VLOOKUP(E977,$L$1:$M$25,2,FALSE)</f>
        <v>nat-gas</v>
      </c>
      <c r="G977">
        <f>LOG(C977)</f>
        <v>0.3010299956639812</v>
      </c>
      <c r="H977">
        <f>G977/(B977-1)</f>
        <v>-0.3010299956639812</v>
      </c>
    </row>
    <row r="978" spans="1:8">
      <c r="A978" t="s">
        <v>6180</v>
      </c>
      <c r="B978">
        <v>0</v>
      </c>
      <c r="C978">
        <v>2</v>
      </c>
      <c r="D978">
        <v>10</v>
      </c>
      <c r="E978">
        <v>10</v>
      </c>
      <c r="F978" t="str">
        <f>VLOOKUP(E978,$L$1:$M$25,2,FALSE)</f>
        <v>gnp</v>
      </c>
      <c r="G978">
        <f>LOG(C978)</f>
        <v>0.3010299956639812</v>
      </c>
      <c r="H978">
        <f>G978/(B978-1)</f>
        <v>-0.3010299956639812</v>
      </c>
    </row>
    <row r="979" spans="1:8">
      <c r="A979" t="s">
        <v>6192</v>
      </c>
      <c r="B979">
        <v>0</v>
      </c>
      <c r="C979">
        <v>2</v>
      </c>
      <c r="D979">
        <v>10</v>
      </c>
      <c r="E979">
        <v>10</v>
      </c>
      <c r="F979" t="str">
        <f>VLOOKUP(E979,$L$1:$M$25,2,FALSE)</f>
        <v>gnp</v>
      </c>
      <c r="G979">
        <f>LOG(C979)</f>
        <v>0.3010299956639812</v>
      </c>
      <c r="H979">
        <f>G979/(B979-1)</f>
        <v>-0.3010299956639812</v>
      </c>
    </row>
    <row r="980" spans="1:8">
      <c r="A980" t="s">
        <v>6205</v>
      </c>
      <c r="B980">
        <v>0</v>
      </c>
      <c r="C980">
        <v>2</v>
      </c>
      <c r="D980">
        <v>17</v>
      </c>
      <c r="E980">
        <v>17</v>
      </c>
      <c r="F980" t="str">
        <f>VLOOKUP(E980,$L$1:$M$25,2,FALSE)</f>
        <v>nat-gas</v>
      </c>
      <c r="G980">
        <f>LOG(C980)</f>
        <v>0.3010299956639812</v>
      </c>
      <c r="H980">
        <f>G980/(B980-1)</f>
        <v>-0.3010299956639812</v>
      </c>
    </row>
    <row r="981" spans="1:8">
      <c r="A981" t="s">
        <v>6208</v>
      </c>
      <c r="B981">
        <v>0</v>
      </c>
      <c r="C981">
        <v>2</v>
      </c>
      <c r="D981">
        <v>1</v>
      </c>
      <c r="E981">
        <v>1</v>
      </c>
      <c r="F981" t="str">
        <f>VLOOKUP(E981,$L$1:$M$25,2,FALSE)</f>
        <v>acq</v>
      </c>
      <c r="G981">
        <f>LOG(C981)</f>
        <v>0.3010299956639812</v>
      </c>
      <c r="H981">
        <f>G981/(B981-1)</f>
        <v>-0.3010299956639812</v>
      </c>
    </row>
    <row r="982" spans="1:8">
      <c r="A982" t="s">
        <v>6225</v>
      </c>
      <c r="B982">
        <v>0</v>
      </c>
      <c r="C982">
        <v>2</v>
      </c>
      <c r="D982">
        <v>20</v>
      </c>
      <c r="E982">
        <v>20</v>
      </c>
      <c r="F982" t="str">
        <f>VLOOKUP(E982,$L$1:$M$25,2,FALSE)</f>
        <v>ship</v>
      </c>
      <c r="G982">
        <f>LOG(C982)</f>
        <v>0.3010299956639812</v>
      </c>
      <c r="H982">
        <f>G982/(B982-1)</f>
        <v>-0.3010299956639812</v>
      </c>
    </row>
    <row r="983" spans="1:8">
      <c r="A983" t="s">
        <v>6226</v>
      </c>
      <c r="B983">
        <v>0</v>
      </c>
      <c r="C983">
        <v>2</v>
      </c>
      <c r="D983">
        <v>1</v>
      </c>
      <c r="E983">
        <v>1</v>
      </c>
      <c r="F983" t="str">
        <f>VLOOKUP(E983,$L$1:$M$25,2,FALSE)</f>
        <v>acq</v>
      </c>
      <c r="G983">
        <f>LOG(C983)</f>
        <v>0.3010299956639812</v>
      </c>
      <c r="H983">
        <f>G983/(B983-1)</f>
        <v>-0.3010299956639812</v>
      </c>
    </row>
    <row r="984" spans="1:8">
      <c r="A984" t="s">
        <v>6229</v>
      </c>
      <c r="B984">
        <v>0</v>
      </c>
      <c r="C984">
        <v>2</v>
      </c>
      <c r="D984">
        <v>1</v>
      </c>
      <c r="E984">
        <v>1</v>
      </c>
      <c r="F984" t="str">
        <f>VLOOKUP(E984,$L$1:$M$25,2,FALSE)</f>
        <v>acq</v>
      </c>
      <c r="G984">
        <f>LOG(C984)</f>
        <v>0.3010299956639812</v>
      </c>
      <c r="H984">
        <f>G984/(B984-1)</f>
        <v>-0.3010299956639812</v>
      </c>
    </row>
    <row r="985" spans="1:8">
      <c r="A985" t="s">
        <v>6232</v>
      </c>
      <c r="B985">
        <v>0</v>
      </c>
      <c r="C985">
        <v>2</v>
      </c>
      <c r="D985">
        <v>7</v>
      </c>
      <c r="E985">
        <v>7</v>
      </c>
      <c r="F985" t="str">
        <f>VLOOKUP(E985,$L$1:$M$25,2,FALSE)</f>
        <v>crude</v>
      </c>
      <c r="G985">
        <f>LOG(C985)</f>
        <v>0.3010299956639812</v>
      </c>
      <c r="H985">
        <f>G985/(B985-1)</f>
        <v>-0.3010299956639812</v>
      </c>
    </row>
    <row r="986" spans="1:8">
      <c r="A986" t="s">
        <v>6248</v>
      </c>
      <c r="B986">
        <v>0</v>
      </c>
      <c r="C986">
        <v>2</v>
      </c>
      <c r="D986">
        <v>1</v>
      </c>
      <c r="E986">
        <v>1</v>
      </c>
      <c r="F986" t="str">
        <f>VLOOKUP(E986,$L$1:$M$25,2,FALSE)</f>
        <v>acq</v>
      </c>
      <c r="G986">
        <f>LOG(C986)</f>
        <v>0.3010299956639812</v>
      </c>
      <c r="H986">
        <f>G986/(B986-1)</f>
        <v>-0.3010299956639812</v>
      </c>
    </row>
    <row r="987" spans="1:8">
      <c r="A987" t="s">
        <v>6251</v>
      </c>
      <c r="B987">
        <v>0</v>
      </c>
      <c r="C987">
        <v>2</v>
      </c>
      <c r="D987">
        <v>10</v>
      </c>
      <c r="E987">
        <v>10</v>
      </c>
      <c r="F987" t="str">
        <f>VLOOKUP(E987,$L$1:$M$25,2,FALSE)</f>
        <v>gnp</v>
      </c>
      <c r="G987">
        <f>LOG(C987)</f>
        <v>0.3010299956639812</v>
      </c>
      <c r="H987">
        <f>G987/(B987-1)</f>
        <v>-0.3010299956639812</v>
      </c>
    </row>
    <row r="988" spans="1:8">
      <c r="A988" t="s">
        <v>6255</v>
      </c>
      <c r="B988">
        <v>0</v>
      </c>
      <c r="C988">
        <v>2</v>
      </c>
      <c r="D988">
        <v>4</v>
      </c>
      <c r="E988">
        <v>4</v>
      </c>
      <c r="F988" t="str">
        <f>VLOOKUP(E988,$L$1:$M$25,2,FALSE)</f>
        <v>coffee</v>
      </c>
      <c r="G988">
        <f>LOG(C988)</f>
        <v>0.3010299956639812</v>
      </c>
      <c r="H988">
        <f>G988/(B988-1)</f>
        <v>-0.3010299956639812</v>
      </c>
    </row>
    <row r="989" spans="1:8">
      <c r="A989" t="s">
        <v>6258</v>
      </c>
      <c r="B989">
        <v>0</v>
      </c>
      <c r="C989">
        <v>2</v>
      </c>
      <c r="D989">
        <v>20</v>
      </c>
      <c r="E989">
        <v>20</v>
      </c>
      <c r="F989" t="str">
        <f>VLOOKUP(E989,$L$1:$M$25,2,FALSE)</f>
        <v>ship</v>
      </c>
      <c r="G989">
        <f>LOG(C989)</f>
        <v>0.3010299956639812</v>
      </c>
      <c r="H989">
        <f>G989/(B989-1)</f>
        <v>-0.3010299956639812</v>
      </c>
    </row>
    <row r="990" spans="1:8">
      <c r="A990" t="s">
        <v>6267</v>
      </c>
      <c r="B990">
        <v>0</v>
      </c>
      <c r="C990">
        <v>2</v>
      </c>
      <c r="D990">
        <v>11</v>
      </c>
      <c r="E990">
        <v>11</v>
      </c>
      <c r="F990" t="str">
        <f>VLOOKUP(E990,$L$1:$M$25,2,FALSE)</f>
        <v>gold</v>
      </c>
      <c r="G990">
        <f>LOG(C990)</f>
        <v>0.3010299956639812</v>
      </c>
      <c r="H990">
        <f>G990/(B990-1)</f>
        <v>-0.3010299956639812</v>
      </c>
    </row>
    <row r="991" spans="1:8">
      <c r="A991" t="e">
        <f>-mo</f>
        <v>#NAME?</v>
      </c>
      <c r="B991">
        <v>0</v>
      </c>
      <c r="C991">
        <v>2</v>
      </c>
      <c r="D991">
        <v>13</v>
      </c>
      <c r="E991">
        <v>13</v>
      </c>
      <c r="F991" t="str">
        <f>VLOOKUP(E991,$L$1:$M$25,2,FALSE)</f>
        <v>interest</v>
      </c>
      <c r="G991">
        <f>LOG(C991)</f>
        <v>0.3010299956639812</v>
      </c>
      <c r="H991">
        <f>G991/(B991-1)</f>
        <v>-0.3010299956639812</v>
      </c>
    </row>
    <row r="992" spans="1:8">
      <c r="A992" t="s">
        <v>6291</v>
      </c>
      <c r="B992">
        <v>0</v>
      </c>
      <c r="C992">
        <v>2</v>
      </c>
      <c r="D992">
        <v>20</v>
      </c>
      <c r="E992">
        <v>20</v>
      </c>
      <c r="F992" t="str">
        <f>VLOOKUP(E992,$L$1:$M$25,2,FALSE)</f>
        <v>ship</v>
      </c>
      <c r="G992">
        <f>LOG(C992)</f>
        <v>0.3010299956639812</v>
      </c>
      <c r="H992">
        <f>G992/(B992-1)</f>
        <v>-0.3010299956639812</v>
      </c>
    </row>
    <row r="993" spans="1:8">
      <c r="A993" t="s">
        <v>6295</v>
      </c>
      <c r="B993">
        <v>0</v>
      </c>
      <c r="C993">
        <v>2</v>
      </c>
      <c r="D993">
        <v>4</v>
      </c>
      <c r="E993">
        <v>4</v>
      </c>
      <c r="F993" t="str">
        <f>VLOOKUP(E993,$L$1:$M$25,2,FALSE)</f>
        <v>coffee</v>
      </c>
      <c r="G993">
        <f>LOG(C993)</f>
        <v>0.3010299956639812</v>
      </c>
      <c r="H993">
        <f>G993/(B993-1)</f>
        <v>-0.3010299956639812</v>
      </c>
    </row>
    <row r="994" spans="1:8">
      <c r="A994" t="s">
        <v>6315</v>
      </c>
      <c r="B994">
        <v>0</v>
      </c>
      <c r="C994">
        <v>2</v>
      </c>
      <c r="D994">
        <v>4</v>
      </c>
      <c r="E994">
        <v>4</v>
      </c>
      <c r="F994" t="str">
        <f>VLOOKUP(E994,$L$1:$M$25,2,FALSE)</f>
        <v>coffee</v>
      </c>
      <c r="G994">
        <f>LOG(C994)</f>
        <v>0.3010299956639812</v>
      </c>
      <c r="H994">
        <f>G994/(B994-1)</f>
        <v>-0.3010299956639812</v>
      </c>
    </row>
    <row r="995" spans="1:8">
      <c r="A995" t="s">
        <v>6319</v>
      </c>
      <c r="B995">
        <v>0</v>
      </c>
      <c r="C995">
        <v>2</v>
      </c>
      <c r="D995">
        <v>22</v>
      </c>
      <c r="E995">
        <v>22</v>
      </c>
      <c r="F995" t="str">
        <f>VLOOKUP(E995,$L$1:$M$25,2,FALSE)</f>
        <v>sugar</v>
      </c>
      <c r="G995">
        <f>LOG(C995)</f>
        <v>0.3010299956639812</v>
      </c>
      <c r="H995">
        <f>G995/(B995-1)</f>
        <v>-0.3010299956639812</v>
      </c>
    </row>
    <row r="996" spans="1:8">
      <c r="A996" t="s">
        <v>6334</v>
      </c>
      <c r="B996">
        <v>0</v>
      </c>
      <c r="C996">
        <v>2</v>
      </c>
      <c r="D996">
        <v>23</v>
      </c>
      <c r="E996">
        <v>23</v>
      </c>
      <c r="F996" t="str">
        <f>VLOOKUP(E996,$L$1:$M$25,2,FALSE)</f>
        <v>trade</v>
      </c>
      <c r="G996">
        <f>LOG(C996)</f>
        <v>0.3010299956639812</v>
      </c>
      <c r="H996">
        <f>G996/(B996-1)</f>
        <v>-0.3010299956639812</v>
      </c>
    </row>
    <row r="997" spans="1:8">
      <c r="A997" t="s">
        <v>6341</v>
      </c>
      <c r="B997">
        <v>0</v>
      </c>
      <c r="C997">
        <v>2</v>
      </c>
      <c r="D997">
        <v>20</v>
      </c>
      <c r="E997">
        <v>20</v>
      </c>
      <c r="F997" t="str">
        <f>VLOOKUP(E997,$L$1:$M$25,2,FALSE)</f>
        <v>ship</v>
      </c>
      <c r="G997">
        <f>LOG(C997)</f>
        <v>0.3010299956639812</v>
      </c>
      <c r="H997">
        <f>G997/(B997-1)</f>
        <v>-0.3010299956639812</v>
      </c>
    </row>
    <row r="998" spans="1:8">
      <c r="A998" t="s">
        <v>6362</v>
      </c>
      <c r="B998">
        <v>0</v>
      </c>
      <c r="C998">
        <v>2</v>
      </c>
      <c r="D998">
        <v>10</v>
      </c>
      <c r="E998">
        <v>10</v>
      </c>
      <c r="F998" t="str">
        <f>VLOOKUP(E998,$L$1:$M$25,2,FALSE)</f>
        <v>gnp</v>
      </c>
      <c r="G998">
        <f>LOG(C998)</f>
        <v>0.3010299956639812</v>
      </c>
      <c r="H998">
        <f>G998/(B998-1)</f>
        <v>-0.3010299956639812</v>
      </c>
    </row>
    <row r="999" spans="1:8">
      <c r="A999" t="s">
        <v>6377</v>
      </c>
      <c r="B999">
        <v>0</v>
      </c>
      <c r="C999">
        <v>2</v>
      </c>
      <c r="D999">
        <v>11</v>
      </c>
      <c r="E999">
        <v>11</v>
      </c>
      <c r="F999" t="str">
        <f>VLOOKUP(E999,$L$1:$M$25,2,FALSE)</f>
        <v>gold</v>
      </c>
      <c r="G999">
        <f>LOG(C999)</f>
        <v>0.3010299956639812</v>
      </c>
      <c r="H999">
        <f>G999/(B999-1)</f>
        <v>-0.3010299956639812</v>
      </c>
    </row>
    <row r="1000" spans="1:8">
      <c r="A1000" t="s">
        <v>6386</v>
      </c>
      <c r="B1000">
        <v>0</v>
      </c>
      <c r="C1000">
        <v>2</v>
      </c>
      <c r="D1000">
        <v>20</v>
      </c>
      <c r="E1000">
        <v>20</v>
      </c>
      <c r="F1000" t="str">
        <f>VLOOKUP(E1000,$L$1:$M$25,2,FALSE)</f>
        <v>ship</v>
      </c>
      <c r="G1000">
        <f>LOG(C1000)</f>
        <v>0.3010299956639812</v>
      </c>
      <c r="H1000">
        <f>G1000/(B1000-1)</f>
        <v>-0.3010299956639812</v>
      </c>
    </row>
    <row r="1001" spans="1:8">
      <c r="A1001" t="s">
        <v>6397</v>
      </c>
      <c r="B1001">
        <v>0</v>
      </c>
      <c r="C1001">
        <v>2</v>
      </c>
      <c r="D1001">
        <v>23</v>
      </c>
      <c r="E1001">
        <v>23</v>
      </c>
      <c r="F1001" t="str">
        <f>VLOOKUP(E1001,$L$1:$M$25,2,FALSE)</f>
        <v>trade</v>
      </c>
      <c r="G1001">
        <f>LOG(C1001)</f>
        <v>0.3010299956639812</v>
      </c>
      <c r="H1001">
        <f>G1001/(B1001-1)</f>
        <v>-0.3010299956639812</v>
      </c>
    </row>
    <row r="1002" spans="1:8">
      <c r="A1002" t="s">
        <v>6460</v>
      </c>
      <c r="B1002">
        <v>0</v>
      </c>
      <c r="C1002">
        <v>2</v>
      </c>
      <c r="D1002">
        <v>8</v>
      </c>
      <c r="E1002">
        <v>8</v>
      </c>
      <c r="F1002" t="str">
        <f>VLOOKUP(E1002,$L$1:$M$25,2,FALSE)</f>
        <v>dlr</v>
      </c>
      <c r="G1002">
        <f>LOG(C1002)</f>
        <v>0.3010299956639812</v>
      </c>
      <c r="H1002">
        <f>G1002/(B1002-1)</f>
        <v>-0.3010299956639812</v>
      </c>
    </row>
    <row r="1003" spans="1:8">
      <c r="A1003" t="s">
        <v>6482</v>
      </c>
      <c r="B1003">
        <v>0</v>
      </c>
      <c r="C1003">
        <v>2</v>
      </c>
      <c r="D1003">
        <v>11</v>
      </c>
      <c r="E1003">
        <v>11</v>
      </c>
      <c r="F1003" t="str">
        <f>VLOOKUP(E1003,$L$1:$M$25,2,FALSE)</f>
        <v>gold</v>
      </c>
      <c r="G1003">
        <f>LOG(C1003)</f>
        <v>0.3010299956639812</v>
      </c>
      <c r="H1003">
        <f>G1003/(B1003-1)</f>
        <v>-0.3010299956639812</v>
      </c>
    </row>
    <row r="1004" spans="1:8">
      <c r="A1004" t="s">
        <v>6483</v>
      </c>
      <c r="B1004">
        <v>0</v>
      </c>
      <c r="C1004">
        <v>2</v>
      </c>
      <c r="D1004">
        <v>11</v>
      </c>
      <c r="E1004">
        <v>11</v>
      </c>
      <c r="F1004" t="str">
        <f>VLOOKUP(E1004,$L$1:$M$25,2,FALSE)</f>
        <v>gold</v>
      </c>
      <c r="G1004">
        <f>LOG(C1004)</f>
        <v>0.3010299956639812</v>
      </c>
      <c r="H1004">
        <f>G1004/(B1004-1)</f>
        <v>-0.3010299956639812</v>
      </c>
    </row>
    <row r="1005" spans="1:8">
      <c r="A1005" t="s">
        <v>6495</v>
      </c>
      <c r="B1005">
        <v>0</v>
      </c>
      <c r="C1005">
        <v>2</v>
      </c>
      <c r="D1005">
        <v>20</v>
      </c>
      <c r="E1005">
        <v>20</v>
      </c>
      <c r="F1005" t="str">
        <f>VLOOKUP(E1005,$L$1:$M$25,2,FALSE)</f>
        <v>ship</v>
      </c>
      <c r="G1005">
        <f>LOG(C1005)</f>
        <v>0.3010299956639812</v>
      </c>
      <c r="H1005">
        <f>G1005/(B1005-1)</f>
        <v>-0.3010299956639812</v>
      </c>
    </row>
    <row r="1006" spans="1:8">
      <c r="A1006" t="s">
        <v>6519</v>
      </c>
      <c r="B1006">
        <v>0</v>
      </c>
      <c r="C1006">
        <v>2</v>
      </c>
      <c r="D1006">
        <v>23</v>
      </c>
      <c r="E1006">
        <v>23</v>
      </c>
      <c r="F1006" t="str">
        <f>VLOOKUP(E1006,$L$1:$M$25,2,FALSE)</f>
        <v>trade</v>
      </c>
      <c r="G1006">
        <f>LOG(C1006)</f>
        <v>0.3010299956639812</v>
      </c>
      <c r="H1006">
        <f>G1006/(B1006-1)</f>
        <v>-0.3010299956639812</v>
      </c>
    </row>
    <row r="1007" spans="1:8">
      <c r="A1007" t="s">
        <v>6529</v>
      </c>
      <c r="B1007">
        <v>0</v>
      </c>
      <c r="C1007">
        <v>2</v>
      </c>
      <c r="D1007">
        <v>3</v>
      </c>
      <c r="E1007">
        <v>3</v>
      </c>
      <c r="F1007" t="str">
        <f>VLOOKUP(E1007,$L$1:$M$25,2,FALSE)</f>
        <v>cocoa</v>
      </c>
      <c r="G1007">
        <f>LOG(C1007)</f>
        <v>0.3010299956639812</v>
      </c>
      <c r="H1007">
        <f>G1007/(B1007-1)</f>
        <v>-0.3010299956639812</v>
      </c>
    </row>
    <row r="1008" spans="1:8">
      <c r="A1008" t="s">
        <v>6541</v>
      </c>
      <c r="B1008">
        <v>0</v>
      </c>
      <c r="C1008">
        <v>2</v>
      </c>
      <c r="D1008">
        <v>20</v>
      </c>
      <c r="E1008">
        <v>20</v>
      </c>
      <c r="F1008" t="str">
        <f>VLOOKUP(E1008,$L$1:$M$25,2,FALSE)</f>
        <v>ship</v>
      </c>
      <c r="G1008">
        <f>LOG(C1008)</f>
        <v>0.3010299956639812</v>
      </c>
      <c r="H1008">
        <f>G1008/(B1008-1)</f>
        <v>-0.3010299956639812</v>
      </c>
    </row>
    <row r="1009" spans="1:8">
      <c r="A1009" t="s">
        <v>6549</v>
      </c>
      <c r="B1009">
        <v>0</v>
      </c>
      <c r="C1009">
        <v>2</v>
      </c>
      <c r="D1009">
        <v>11</v>
      </c>
      <c r="E1009">
        <v>11</v>
      </c>
      <c r="F1009" t="str">
        <f>VLOOKUP(E1009,$L$1:$M$25,2,FALSE)</f>
        <v>gold</v>
      </c>
      <c r="G1009">
        <f>LOG(C1009)</f>
        <v>0.3010299956639812</v>
      </c>
      <c r="H1009">
        <f>G1009/(B1009-1)</f>
        <v>-0.3010299956639812</v>
      </c>
    </row>
    <row r="1010" spans="1:8">
      <c r="A1010" t="s">
        <v>6575</v>
      </c>
      <c r="B1010">
        <v>0</v>
      </c>
      <c r="C1010">
        <v>2</v>
      </c>
      <c r="D1010">
        <v>20</v>
      </c>
      <c r="E1010">
        <v>20</v>
      </c>
      <c r="F1010" t="str">
        <f>VLOOKUP(E1010,$L$1:$M$25,2,FALSE)</f>
        <v>ship</v>
      </c>
      <c r="G1010">
        <f>LOG(C1010)</f>
        <v>0.3010299956639812</v>
      </c>
      <c r="H1010">
        <f>G1010/(B1010-1)</f>
        <v>-0.3010299956639812</v>
      </c>
    </row>
    <row r="1011" spans="1:8">
      <c r="A1011" t="s">
        <v>6590</v>
      </c>
      <c r="B1011">
        <v>0</v>
      </c>
      <c r="C1011">
        <v>2</v>
      </c>
      <c r="D1011">
        <v>20</v>
      </c>
      <c r="E1011">
        <v>20</v>
      </c>
      <c r="F1011" t="str">
        <f>VLOOKUP(E1011,$L$1:$M$25,2,FALSE)</f>
        <v>ship</v>
      </c>
      <c r="G1011">
        <f>LOG(C1011)</f>
        <v>0.3010299956639812</v>
      </c>
      <c r="H1011">
        <f>G1011/(B1011-1)</f>
        <v>-0.3010299956639812</v>
      </c>
    </row>
    <row r="1012" spans="1:8">
      <c r="A1012" t="s">
        <v>6597</v>
      </c>
      <c r="B1012">
        <v>0</v>
      </c>
      <c r="C1012">
        <v>2</v>
      </c>
      <c r="D1012">
        <v>13</v>
      </c>
      <c r="E1012">
        <v>13</v>
      </c>
      <c r="F1012" t="str">
        <f>VLOOKUP(E1012,$L$1:$M$25,2,FALSE)</f>
        <v>interest</v>
      </c>
      <c r="G1012">
        <f>LOG(C1012)</f>
        <v>0.3010299956639812</v>
      </c>
      <c r="H1012">
        <f>G1012/(B1012-1)</f>
        <v>-0.3010299956639812</v>
      </c>
    </row>
    <row r="1013" spans="1:8">
      <c r="A1013" t="s">
        <v>6598</v>
      </c>
      <c r="B1013">
        <v>0</v>
      </c>
      <c r="C1013">
        <v>2</v>
      </c>
      <c r="D1013">
        <v>22</v>
      </c>
      <c r="E1013">
        <v>22</v>
      </c>
      <c r="F1013" t="str">
        <f>VLOOKUP(E1013,$L$1:$M$25,2,FALSE)</f>
        <v>sugar</v>
      </c>
      <c r="G1013">
        <f>LOG(C1013)</f>
        <v>0.3010299956639812</v>
      </c>
      <c r="H1013">
        <f>G1013/(B1013-1)</f>
        <v>-0.3010299956639812</v>
      </c>
    </row>
    <row r="1014" spans="1:8">
      <c r="A1014" t="s">
        <v>6607</v>
      </c>
      <c r="B1014">
        <v>0</v>
      </c>
      <c r="C1014">
        <v>2</v>
      </c>
      <c r="D1014">
        <v>12</v>
      </c>
      <c r="E1014">
        <v>12</v>
      </c>
      <c r="F1014" t="str">
        <f>VLOOKUP(E1014,$L$1:$M$25,2,FALSE)</f>
        <v>grain</v>
      </c>
      <c r="G1014">
        <f>LOG(C1014)</f>
        <v>0.3010299956639812</v>
      </c>
      <c r="H1014">
        <f>G1014/(B1014-1)</f>
        <v>-0.3010299956639812</v>
      </c>
    </row>
    <row r="1015" spans="1:8">
      <c r="A1015" t="s">
        <v>6687</v>
      </c>
      <c r="B1015">
        <v>0</v>
      </c>
      <c r="C1015">
        <v>2</v>
      </c>
      <c r="D1015">
        <v>4</v>
      </c>
      <c r="E1015">
        <v>4</v>
      </c>
      <c r="F1015" t="str">
        <f>VLOOKUP(E1015,$L$1:$M$25,2,FALSE)</f>
        <v>coffee</v>
      </c>
      <c r="G1015">
        <f>LOG(C1015)</f>
        <v>0.3010299956639812</v>
      </c>
      <c r="H1015">
        <f>G1015/(B1015-1)</f>
        <v>-0.3010299956639812</v>
      </c>
    </row>
    <row r="1016" spans="1:8">
      <c r="A1016" t="s">
        <v>6715</v>
      </c>
      <c r="B1016">
        <v>0</v>
      </c>
      <c r="C1016">
        <v>2</v>
      </c>
      <c r="D1016">
        <v>22</v>
      </c>
      <c r="E1016">
        <v>22</v>
      </c>
      <c r="F1016" t="str">
        <f>VLOOKUP(E1016,$L$1:$M$25,2,FALSE)</f>
        <v>sugar</v>
      </c>
      <c r="G1016">
        <f>LOG(C1016)</f>
        <v>0.3010299956639812</v>
      </c>
      <c r="H1016">
        <f>G1016/(B1016-1)</f>
        <v>-0.3010299956639812</v>
      </c>
    </row>
    <row r="1017" spans="1:8">
      <c r="A1017" t="s">
        <v>6723</v>
      </c>
      <c r="B1017">
        <v>0</v>
      </c>
      <c r="C1017">
        <v>2</v>
      </c>
      <c r="D1017">
        <v>11</v>
      </c>
      <c r="E1017">
        <v>11</v>
      </c>
      <c r="F1017" t="str">
        <f>VLOOKUP(E1017,$L$1:$M$25,2,FALSE)</f>
        <v>gold</v>
      </c>
      <c r="G1017">
        <f>LOG(C1017)</f>
        <v>0.3010299956639812</v>
      </c>
      <c r="H1017">
        <f>G1017/(B1017-1)</f>
        <v>-0.3010299956639812</v>
      </c>
    </row>
    <row r="1018" spans="1:8">
      <c r="A1018" t="s">
        <v>6737</v>
      </c>
      <c r="B1018">
        <v>0</v>
      </c>
      <c r="C1018">
        <v>2</v>
      </c>
      <c r="D1018">
        <v>4</v>
      </c>
      <c r="E1018">
        <v>4</v>
      </c>
      <c r="F1018" t="str">
        <f>VLOOKUP(E1018,$L$1:$M$25,2,FALSE)</f>
        <v>coffee</v>
      </c>
      <c r="G1018">
        <f>LOG(C1018)</f>
        <v>0.3010299956639812</v>
      </c>
      <c r="H1018">
        <f>G1018/(B1018-1)</f>
        <v>-0.3010299956639812</v>
      </c>
    </row>
    <row r="1019" spans="1:8">
      <c r="A1019" t="s">
        <v>6754</v>
      </c>
      <c r="B1019">
        <v>0</v>
      </c>
      <c r="C1019">
        <v>2</v>
      </c>
      <c r="D1019">
        <v>4</v>
      </c>
      <c r="E1019">
        <v>4</v>
      </c>
      <c r="F1019" t="str">
        <f>VLOOKUP(E1019,$L$1:$M$25,2,FALSE)</f>
        <v>coffee</v>
      </c>
      <c r="G1019">
        <f>LOG(C1019)</f>
        <v>0.3010299956639812</v>
      </c>
      <c r="H1019">
        <f>G1019/(B1019-1)</f>
        <v>-0.3010299956639812</v>
      </c>
    </row>
    <row r="1020" spans="1:8">
      <c r="A1020" t="s">
        <v>6778</v>
      </c>
      <c r="B1020">
        <v>0</v>
      </c>
      <c r="C1020">
        <v>2</v>
      </c>
      <c r="D1020">
        <v>23</v>
      </c>
      <c r="E1020">
        <v>23</v>
      </c>
      <c r="F1020" t="str">
        <f>VLOOKUP(E1020,$L$1:$M$25,2,FALSE)</f>
        <v>trade</v>
      </c>
      <c r="G1020">
        <f>LOG(C1020)</f>
        <v>0.3010299956639812</v>
      </c>
      <c r="H1020">
        <f>G1020/(B1020-1)</f>
        <v>-0.3010299956639812</v>
      </c>
    </row>
    <row r="1021" spans="1:8">
      <c r="A1021" t="s">
        <v>6793</v>
      </c>
      <c r="B1021">
        <v>0</v>
      </c>
      <c r="C1021">
        <v>2</v>
      </c>
      <c r="D1021">
        <v>1</v>
      </c>
      <c r="E1021">
        <v>1</v>
      </c>
      <c r="F1021" t="str">
        <f>VLOOKUP(E1021,$L$1:$M$25,2,FALSE)</f>
        <v>acq</v>
      </c>
      <c r="G1021">
        <f>LOG(C1021)</f>
        <v>0.3010299956639812</v>
      </c>
      <c r="H1021">
        <f>G1021/(B1021-1)</f>
        <v>-0.3010299956639812</v>
      </c>
    </row>
    <row r="1022" spans="1:8">
      <c r="A1022" t="s">
        <v>6811</v>
      </c>
      <c r="B1022">
        <v>0</v>
      </c>
      <c r="C1022">
        <v>2</v>
      </c>
      <c r="D1022">
        <v>20</v>
      </c>
      <c r="E1022">
        <v>20</v>
      </c>
      <c r="F1022" t="str">
        <f>VLOOKUP(E1022,$L$1:$M$25,2,FALSE)</f>
        <v>ship</v>
      </c>
      <c r="G1022">
        <f>LOG(C1022)</f>
        <v>0.3010299956639812</v>
      </c>
      <c r="H1022">
        <f>G1022/(B1022-1)</f>
        <v>-0.3010299956639812</v>
      </c>
    </row>
    <row r="1023" spans="1:8">
      <c r="A1023" t="s">
        <v>6822</v>
      </c>
      <c r="B1023">
        <v>0</v>
      </c>
      <c r="C1023">
        <v>2</v>
      </c>
      <c r="D1023">
        <v>4</v>
      </c>
      <c r="E1023">
        <v>4</v>
      </c>
      <c r="F1023" t="str">
        <f>VLOOKUP(E1023,$L$1:$M$25,2,FALSE)</f>
        <v>coffee</v>
      </c>
      <c r="G1023">
        <f>LOG(C1023)</f>
        <v>0.3010299956639812</v>
      </c>
      <c r="H1023">
        <f>G1023/(B1023-1)</f>
        <v>-0.3010299956639812</v>
      </c>
    </row>
    <row r="1024" spans="1:8">
      <c r="A1024" t="e">
        <f>-inch</f>
        <v>#NAME?</v>
      </c>
      <c r="B1024">
        <v>0</v>
      </c>
      <c r="C1024">
        <v>2</v>
      </c>
      <c r="D1024">
        <v>17</v>
      </c>
      <c r="E1024">
        <v>17</v>
      </c>
      <c r="F1024" t="str">
        <f>VLOOKUP(E1024,$L$1:$M$25,2,FALSE)</f>
        <v>nat-gas</v>
      </c>
      <c r="G1024">
        <f>LOG(C1024)</f>
        <v>0.3010299956639812</v>
      </c>
      <c r="H1024">
        <f>G1024/(B1024-1)</f>
        <v>-0.3010299956639812</v>
      </c>
    </row>
    <row r="1025" spans="1:8">
      <c r="A1025" t="s">
        <v>6840</v>
      </c>
      <c r="B1025">
        <v>0</v>
      </c>
      <c r="C1025">
        <v>2</v>
      </c>
      <c r="D1025">
        <v>20</v>
      </c>
      <c r="E1025">
        <v>20</v>
      </c>
      <c r="F1025" t="str">
        <f>VLOOKUP(E1025,$L$1:$M$25,2,FALSE)</f>
        <v>ship</v>
      </c>
      <c r="G1025">
        <f>LOG(C1025)</f>
        <v>0.3010299956639812</v>
      </c>
      <c r="H1025">
        <f>G1025/(B1025-1)</f>
        <v>-0.3010299956639812</v>
      </c>
    </row>
    <row r="1026" spans="1:8">
      <c r="A1026" t="s">
        <v>6848</v>
      </c>
      <c r="B1026">
        <v>0</v>
      </c>
      <c r="C1026">
        <v>2</v>
      </c>
      <c r="D1026">
        <v>7</v>
      </c>
      <c r="E1026">
        <v>7</v>
      </c>
      <c r="F1026" t="str">
        <f>VLOOKUP(E1026,$L$1:$M$25,2,FALSE)</f>
        <v>crude</v>
      </c>
      <c r="G1026">
        <f>LOG(C1026)</f>
        <v>0.3010299956639812</v>
      </c>
      <c r="H1026">
        <f>G1026/(B1026-1)</f>
        <v>-0.3010299956639812</v>
      </c>
    </row>
    <row r="1027" spans="1:8">
      <c r="A1027" t="s">
        <v>6867</v>
      </c>
      <c r="B1027">
        <v>0</v>
      </c>
      <c r="C1027">
        <v>2</v>
      </c>
      <c r="D1027">
        <v>17</v>
      </c>
      <c r="E1027">
        <v>17</v>
      </c>
      <c r="F1027" t="str">
        <f>VLOOKUP(E1027,$L$1:$M$25,2,FALSE)</f>
        <v>nat-gas</v>
      </c>
      <c r="G1027">
        <f>LOG(C1027)</f>
        <v>0.3010299956639812</v>
      </c>
      <c r="H1027">
        <f>G1027/(B1027-1)</f>
        <v>-0.3010299956639812</v>
      </c>
    </row>
    <row r="1028" spans="1:8">
      <c r="A1028" t="s">
        <v>6871</v>
      </c>
      <c r="B1028">
        <v>0</v>
      </c>
      <c r="C1028">
        <v>2</v>
      </c>
      <c r="D1028">
        <v>14</v>
      </c>
      <c r="E1028">
        <v>14</v>
      </c>
      <c r="F1028" t="str">
        <f>VLOOKUP(E1028,$L$1:$M$25,2,FALSE)</f>
        <v>livestock</v>
      </c>
      <c r="G1028">
        <f>LOG(C1028)</f>
        <v>0.3010299956639812</v>
      </c>
      <c r="H1028">
        <f>G1028/(B1028-1)</f>
        <v>-0.3010299956639812</v>
      </c>
    </row>
    <row r="1029" spans="1:8">
      <c r="A1029" t="s">
        <v>6888</v>
      </c>
      <c r="B1029">
        <v>0</v>
      </c>
      <c r="C1029">
        <v>2</v>
      </c>
      <c r="D1029">
        <v>1</v>
      </c>
      <c r="E1029">
        <v>1</v>
      </c>
      <c r="F1029" t="str">
        <f>VLOOKUP(E1029,$L$1:$M$25,2,FALSE)</f>
        <v>acq</v>
      </c>
      <c r="G1029">
        <f>LOG(C1029)</f>
        <v>0.3010299956639812</v>
      </c>
      <c r="H1029">
        <f>G1029/(B1029-1)</f>
        <v>-0.3010299956639812</v>
      </c>
    </row>
    <row r="1030" spans="1:8">
      <c r="A1030" t="s">
        <v>6909</v>
      </c>
      <c r="B1030">
        <v>0</v>
      </c>
      <c r="C1030">
        <v>2</v>
      </c>
      <c r="D1030">
        <v>14</v>
      </c>
      <c r="E1030">
        <v>14</v>
      </c>
      <c r="F1030" t="str">
        <f>VLOOKUP(E1030,$L$1:$M$25,2,FALSE)</f>
        <v>livestock</v>
      </c>
      <c r="G1030">
        <f>LOG(C1030)</f>
        <v>0.3010299956639812</v>
      </c>
      <c r="H1030">
        <f>G1030/(B1030-1)</f>
        <v>-0.3010299956639812</v>
      </c>
    </row>
    <row r="1031" spans="1:8">
      <c r="A1031" t="s">
        <v>6922</v>
      </c>
      <c r="B1031">
        <v>0</v>
      </c>
      <c r="C1031">
        <v>2</v>
      </c>
      <c r="D1031">
        <v>9</v>
      </c>
      <c r="E1031">
        <v>9</v>
      </c>
      <c r="F1031" t="str">
        <f>VLOOKUP(E1031,$L$1:$M$25,2,FALSE)</f>
        <v>earn</v>
      </c>
      <c r="G1031">
        <f>LOG(C1031)</f>
        <v>0.3010299956639812</v>
      </c>
      <c r="H1031">
        <f>G1031/(B1031-1)</f>
        <v>-0.3010299956639812</v>
      </c>
    </row>
    <row r="1032" spans="1:8">
      <c r="A1032" t="s">
        <v>6951</v>
      </c>
      <c r="B1032">
        <v>0</v>
      </c>
      <c r="C1032">
        <v>2</v>
      </c>
      <c r="D1032">
        <v>5</v>
      </c>
      <c r="E1032">
        <v>5</v>
      </c>
      <c r="F1032" t="str">
        <f>VLOOKUP(E1032,$L$1:$M$25,2,FALSE)</f>
        <v>corn</v>
      </c>
      <c r="G1032">
        <f>LOG(C1032)</f>
        <v>0.3010299956639812</v>
      </c>
      <c r="H1032">
        <f>G1032/(B1032-1)</f>
        <v>-0.3010299956639812</v>
      </c>
    </row>
    <row r="1033" spans="1:8">
      <c r="A1033" t="s">
        <v>6975</v>
      </c>
      <c r="B1033">
        <v>0</v>
      </c>
      <c r="C1033">
        <v>2</v>
      </c>
      <c r="D1033">
        <v>20</v>
      </c>
      <c r="E1033">
        <v>20</v>
      </c>
      <c r="F1033" t="str">
        <f>VLOOKUP(E1033,$L$1:$M$25,2,FALSE)</f>
        <v>ship</v>
      </c>
      <c r="G1033">
        <f>LOG(C1033)</f>
        <v>0.3010299956639812</v>
      </c>
      <c r="H1033">
        <f>G1033/(B1033-1)</f>
        <v>-0.3010299956639812</v>
      </c>
    </row>
    <row r="1034" spans="1:8">
      <c r="A1034" t="s">
        <v>6987</v>
      </c>
      <c r="B1034">
        <v>0</v>
      </c>
      <c r="C1034">
        <v>2</v>
      </c>
      <c r="D1034">
        <v>11</v>
      </c>
      <c r="E1034">
        <v>11</v>
      </c>
      <c r="F1034" t="str">
        <f>VLOOKUP(E1034,$L$1:$M$25,2,FALSE)</f>
        <v>gold</v>
      </c>
      <c r="G1034">
        <f>LOG(C1034)</f>
        <v>0.3010299956639812</v>
      </c>
      <c r="H1034">
        <f>G1034/(B1034-1)</f>
        <v>-0.3010299956639812</v>
      </c>
    </row>
    <row r="1035" spans="1:8">
      <c r="A1035" t="s">
        <v>7006</v>
      </c>
      <c r="B1035">
        <v>0</v>
      </c>
      <c r="C1035">
        <v>2</v>
      </c>
      <c r="D1035">
        <v>17</v>
      </c>
      <c r="E1035">
        <v>17</v>
      </c>
      <c r="F1035" t="str">
        <f>VLOOKUP(E1035,$L$1:$M$25,2,FALSE)</f>
        <v>nat-gas</v>
      </c>
      <c r="G1035">
        <f>LOG(C1035)</f>
        <v>0.3010299956639812</v>
      </c>
      <c r="H1035">
        <f>G1035/(B1035-1)</f>
        <v>-0.3010299956639812</v>
      </c>
    </row>
    <row r="1036" spans="1:8">
      <c r="A1036" t="s">
        <v>7023</v>
      </c>
      <c r="B1036">
        <v>0</v>
      </c>
      <c r="C1036">
        <v>2</v>
      </c>
      <c r="D1036">
        <v>11</v>
      </c>
      <c r="E1036">
        <v>11</v>
      </c>
      <c r="F1036" t="str">
        <f>VLOOKUP(E1036,$L$1:$M$25,2,FALSE)</f>
        <v>gold</v>
      </c>
      <c r="G1036">
        <f>LOG(C1036)</f>
        <v>0.3010299956639812</v>
      </c>
      <c r="H1036">
        <f>G1036/(B1036-1)</f>
        <v>-0.3010299956639812</v>
      </c>
    </row>
    <row r="1037" spans="1:8">
      <c r="A1037" t="s">
        <v>7083</v>
      </c>
      <c r="B1037">
        <v>0</v>
      </c>
      <c r="C1037">
        <v>2</v>
      </c>
      <c r="D1037">
        <v>14</v>
      </c>
      <c r="E1037">
        <v>14</v>
      </c>
      <c r="F1037" t="str">
        <f>VLOOKUP(E1037,$L$1:$M$25,2,FALSE)</f>
        <v>livestock</v>
      </c>
      <c r="G1037">
        <f>LOG(C1037)</f>
        <v>0.3010299956639812</v>
      </c>
      <c r="H1037">
        <f>G1037/(B1037-1)</f>
        <v>-0.3010299956639812</v>
      </c>
    </row>
    <row r="1038" spans="1:8">
      <c r="A1038" t="s">
        <v>7091</v>
      </c>
      <c r="B1038">
        <v>0</v>
      </c>
      <c r="C1038">
        <v>2</v>
      </c>
      <c r="D1038">
        <v>8</v>
      </c>
      <c r="E1038">
        <v>8</v>
      </c>
      <c r="F1038" t="str">
        <f>VLOOKUP(E1038,$L$1:$M$25,2,FALSE)</f>
        <v>dlr</v>
      </c>
      <c r="G1038">
        <f>LOG(C1038)</f>
        <v>0.3010299956639812</v>
      </c>
      <c r="H1038">
        <f>G1038/(B1038-1)</f>
        <v>-0.3010299956639812</v>
      </c>
    </row>
    <row r="1039" spans="1:8">
      <c r="A1039" t="s">
        <v>7097</v>
      </c>
      <c r="B1039">
        <v>0</v>
      </c>
      <c r="C1039">
        <v>2</v>
      </c>
      <c r="D1039">
        <v>9</v>
      </c>
      <c r="E1039">
        <v>9</v>
      </c>
      <c r="F1039" t="str">
        <f>VLOOKUP(E1039,$L$1:$M$25,2,FALSE)</f>
        <v>earn</v>
      </c>
      <c r="G1039">
        <f>LOG(C1039)</f>
        <v>0.3010299956639812</v>
      </c>
      <c r="H1039">
        <f>G1039/(B1039-1)</f>
        <v>-0.3010299956639812</v>
      </c>
    </row>
    <row r="1040" spans="1:8">
      <c r="A1040" t="s">
        <v>7134</v>
      </c>
      <c r="B1040">
        <v>0</v>
      </c>
      <c r="C1040">
        <v>2</v>
      </c>
      <c r="D1040">
        <v>10</v>
      </c>
      <c r="E1040">
        <v>10</v>
      </c>
      <c r="F1040" t="str">
        <f>VLOOKUP(E1040,$L$1:$M$25,2,FALSE)</f>
        <v>gnp</v>
      </c>
      <c r="G1040">
        <f>LOG(C1040)</f>
        <v>0.3010299956639812</v>
      </c>
      <c r="H1040">
        <f>G1040/(B1040-1)</f>
        <v>-0.3010299956639812</v>
      </c>
    </row>
    <row r="1041" spans="1:8">
      <c r="A1041" t="s">
        <v>7169</v>
      </c>
      <c r="B1041">
        <v>0</v>
      </c>
      <c r="C1041">
        <v>2</v>
      </c>
      <c r="D1041">
        <v>7</v>
      </c>
      <c r="E1041">
        <v>7</v>
      </c>
      <c r="F1041" t="str">
        <f>VLOOKUP(E1041,$L$1:$M$25,2,FALSE)</f>
        <v>crude</v>
      </c>
      <c r="G1041">
        <f>LOG(C1041)</f>
        <v>0.3010299956639812</v>
      </c>
      <c r="H1041">
        <f>G1041/(B1041-1)</f>
        <v>-0.3010299956639812</v>
      </c>
    </row>
    <row r="1042" spans="1:8">
      <c r="A1042" t="s">
        <v>7177</v>
      </c>
      <c r="B1042">
        <v>0</v>
      </c>
      <c r="C1042">
        <v>2</v>
      </c>
      <c r="D1042">
        <v>5</v>
      </c>
      <c r="E1042">
        <v>5</v>
      </c>
      <c r="F1042" t="str">
        <f>VLOOKUP(E1042,$L$1:$M$25,2,FALSE)</f>
        <v>corn</v>
      </c>
      <c r="G1042">
        <f>LOG(C1042)</f>
        <v>0.3010299956639812</v>
      </c>
      <c r="H1042">
        <f>G1042/(B1042-1)</f>
        <v>-0.3010299956639812</v>
      </c>
    </row>
    <row r="1043" spans="1:8">
      <c r="A1043" t="s">
        <v>7182</v>
      </c>
      <c r="B1043">
        <v>0</v>
      </c>
      <c r="C1043">
        <v>2</v>
      </c>
      <c r="D1043">
        <v>4</v>
      </c>
      <c r="E1043">
        <v>4</v>
      </c>
      <c r="F1043" t="str">
        <f>VLOOKUP(E1043,$L$1:$M$25,2,FALSE)</f>
        <v>coffee</v>
      </c>
      <c r="G1043">
        <f>LOG(C1043)</f>
        <v>0.3010299956639812</v>
      </c>
      <c r="H1043">
        <f>G1043/(B1043-1)</f>
        <v>-0.3010299956639812</v>
      </c>
    </row>
    <row r="1044" spans="1:8">
      <c r="A1044" t="s">
        <v>7192</v>
      </c>
      <c r="B1044">
        <v>0</v>
      </c>
      <c r="C1044">
        <v>2</v>
      </c>
      <c r="D1044">
        <v>4</v>
      </c>
      <c r="E1044">
        <v>4</v>
      </c>
      <c r="F1044" t="str">
        <f>VLOOKUP(E1044,$L$1:$M$25,2,FALSE)</f>
        <v>coffee</v>
      </c>
      <c r="G1044">
        <f>LOG(C1044)</f>
        <v>0.3010299956639812</v>
      </c>
      <c r="H1044">
        <f>G1044/(B1044-1)</f>
        <v>-0.3010299956639812</v>
      </c>
    </row>
    <row r="1045" spans="1:8">
      <c r="A1045" t="s">
        <v>7203</v>
      </c>
      <c r="B1045">
        <v>0</v>
      </c>
      <c r="C1045">
        <v>2</v>
      </c>
      <c r="D1045">
        <v>20</v>
      </c>
      <c r="E1045">
        <v>20</v>
      </c>
      <c r="F1045" t="str">
        <f>VLOOKUP(E1045,$L$1:$M$25,2,FALSE)</f>
        <v>ship</v>
      </c>
      <c r="G1045">
        <f>LOG(C1045)</f>
        <v>0.3010299956639812</v>
      </c>
      <c r="H1045">
        <f>G1045/(B1045-1)</f>
        <v>-0.3010299956639812</v>
      </c>
    </row>
    <row r="1046" spans="1:8">
      <c r="A1046" t="s">
        <v>7213</v>
      </c>
      <c r="B1046">
        <v>0</v>
      </c>
      <c r="C1046">
        <v>2</v>
      </c>
      <c r="D1046">
        <v>2</v>
      </c>
      <c r="E1046">
        <v>2</v>
      </c>
      <c r="F1046" t="str">
        <f>VLOOKUP(E1046,$L$1:$M$25,2,FALSE)</f>
        <v>bop</v>
      </c>
      <c r="G1046">
        <f>LOG(C1046)</f>
        <v>0.3010299956639812</v>
      </c>
      <c r="H1046">
        <f>G1046/(B1046-1)</f>
        <v>-0.3010299956639812</v>
      </c>
    </row>
    <row r="1047" spans="1:8">
      <c r="A1047" t="s">
        <v>7214</v>
      </c>
      <c r="B1047">
        <v>0</v>
      </c>
      <c r="C1047">
        <v>2</v>
      </c>
      <c r="D1047">
        <v>22</v>
      </c>
      <c r="E1047">
        <v>22</v>
      </c>
      <c r="F1047" t="str">
        <f>VLOOKUP(E1047,$L$1:$M$25,2,FALSE)</f>
        <v>sugar</v>
      </c>
      <c r="G1047">
        <f>LOG(C1047)</f>
        <v>0.3010299956639812</v>
      </c>
      <c r="H1047">
        <f>G1047/(B1047-1)</f>
        <v>-0.3010299956639812</v>
      </c>
    </row>
    <row r="1048" spans="1:8">
      <c r="A1048" t="s">
        <v>7215</v>
      </c>
      <c r="B1048">
        <v>0</v>
      </c>
      <c r="C1048">
        <v>2</v>
      </c>
      <c r="D1048">
        <v>9</v>
      </c>
      <c r="E1048">
        <v>9</v>
      </c>
      <c r="F1048" t="str">
        <f>VLOOKUP(E1048,$L$1:$M$25,2,FALSE)</f>
        <v>earn</v>
      </c>
      <c r="G1048">
        <f>LOG(C1048)</f>
        <v>0.3010299956639812</v>
      </c>
      <c r="H1048">
        <f>G1048/(B1048-1)</f>
        <v>-0.3010299956639812</v>
      </c>
    </row>
    <row r="1049" spans="1:8">
      <c r="A1049" t="s">
        <v>7220</v>
      </c>
      <c r="B1049">
        <v>0</v>
      </c>
      <c r="C1049">
        <v>2</v>
      </c>
      <c r="D1049">
        <v>9</v>
      </c>
      <c r="E1049">
        <v>9</v>
      </c>
      <c r="F1049" t="str">
        <f>VLOOKUP(E1049,$L$1:$M$25,2,FALSE)</f>
        <v>earn</v>
      </c>
      <c r="G1049">
        <f>LOG(C1049)</f>
        <v>0.3010299956639812</v>
      </c>
      <c r="H1049">
        <f>G1049/(B1049-1)</f>
        <v>-0.3010299956639812</v>
      </c>
    </row>
    <row r="1050" spans="1:8">
      <c r="A1050" t="s">
        <v>7247</v>
      </c>
      <c r="B1050">
        <v>0</v>
      </c>
      <c r="C1050">
        <v>2</v>
      </c>
      <c r="D1050">
        <v>22</v>
      </c>
      <c r="E1050">
        <v>22</v>
      </c>
      <c r="F1050" t="str">
        <f>VLOOKUP(E1050,$L$1:$M$25,2,FALSE)</f>
        <v>sugar</v>
      </c>
      <c r="G1050">
        <f>LOG(C1050)</f>
        <v>0.3010299956639812</v>
      </c>
      <c r="H1050">
        <f>G1050/(B1050-1)</f>
        <v>-0.3010299956639812</v>
      </c>
    </row>
    <row r="1051" spans="1:8">
      <c r="A1051" t="s">
        <v>7255</v>
      </c>
      <c r="B1051">
        <v>0</v>
      </c>
      <c r="C1051">
        <v>2</v>
      </c>
      <c r="D1051">
        <v>7</v>
      </c>
      <c r="E1051">
        <v>7</v>
      </c>
      <c r="F1051" t="str">
        <f>VLOOKUP(E1051,$L$1:$M$25,2,FALSE)</f>
        <v>crude</v>
      </c>
      <c r="G1051">
        <f>LOG(C1051)</f>
        <v>0.3010299956639812</v>
      </c>
      <c r="H1051">
        <f>G1051/(B1051-1)</f>
        <v>-0.3010299956639812</v>
      </c>
    </row>
    <row r="1052" spans="1:8">
      <c r="A1052" t="s">
        <v>7257</v>
      </c>
      <c r="B1052">
        <v>0</v>
      </c>
      <c r="C1052">
        <v>2</v>
      </c>
      <c r="D1052">
        <v>3</v>
      </c>
      <c r="E1052">
        <v>3</v>
      </c>
      <c r="F1052" t="str">
        <f>VLOOKUP(E1052,$L$1:$M$25,2,FALSE)</f>
        <v>cocoa</v>
      </c>
      <c r="G1052">
        <f>LOG(C1052)</f>
        <v>0.3010299956639812</v>
      </c>
      <c r="H1052">
        <f>G1052/(B1052-1)</f>
        <v>-0.3010299956639812</v>
      </c>
    </row>
    <row r="1053" spans="1:8">
      <c r="A1053" t="s">
        <v>7273</v>
      </c>
      <c r="B1053">
        <v>0</v>
      </c>
      <c r="C1053">
        <v>2</v>
      </c>
      <c r="D1053">
        <v>24</v>
      </c>
      <c r="E1053">
        <v>24</v>
      </c>
      <c r="F1053" t="str">
        <f>VLOOKUP(E1053,$L$1:$M$25,2,FALSE)</f>
        <v>veg-oil</v>
      </c>
      <c r="G1053">
        <f>LOG(C1053)</f>
        <v>0.3010299956639812</v>
      </c>
      <c r="H1053">
        <f>G1053/(B1053-1)</f>
        <v>-0.3010299956639812</v>
      </c>
    </row>
    <row r="1054" spans="1:8">
      <c r="A1054" t="s">
        <v>7285</v>
      </c>
      <c r="B1054">
        <v>0</v>
      </c>
      <c r="C1054">
        <v>2</v>
      </c>
      <c r="D1054">
        <v>8</v>
      </c>
      <c r="E1054">
        <v>8</v>
      </c>
      <c r="F1054" t="str">
        <f>VLOOKUP(E1054,$L$1:$M$25,2,FALSE)</f>
        <v>dlr</v>
      </c>
      <c r="G1054">
        <f>LOG(C1054)</f>
        <v>0.3010299956639812</v>
      </c>
      <c r="H1054">
        <f>G1054/(B1054-1)</f>
        <v>-0.3010299956639812</v>
      </c>
    </row>
    <row r="1055" spans="1:8">
      <c r="A1055" t="s">
        <v>7293</v>
      </c>
      <c r="B1055">
        <v>0</v>
      </c>
      <c r="C1055">
        <v>2</v>
      </c>
      <c r="D1055">
        <v>8</v>
      </c>
      <c r="E1055">
        <v>8</v>
      </c>
      <c r="F1055" t="str">
        <f>VLOOKUP(E1055,$L$1:$M$25,2,FALSE)</f>
        <v>dlr</v>
      </c>
      <c r="G1055">
        <f>LOG(C1055)</f>
        <v>0.3010299956639812</v>
      </c>
      <c r="H1055">
        <f>G1055/(B1055-1)</f>
        <v>-0.3010299956639812</v>
      </c>
    </row>
    <row r="1056" spans="1:8">
      <c r="A1056" t="s">
        <v>7298</v>
      </c>
      <c r="B1056">
        <v>0</v>
      </c>
      <c r="C1056">
        <v>2</v>
      </c>
      <c r="D1056">
        <v>19</v>
      </c>
      <c r="E1056">
        <v>19</v>
      </c>
      <c r="F1056" t="str">
        <f>VLOOKUP(E1056,$L$1:$M$25,2,FALSE)</f>
        <v>reserves</v>
      </c>
      <c r="G1056">
        <f>LOG(C1056)</f>
        <v>0.3010299956639812</v>
      </c>
      <c r="H1056">
        <f>G1056/(B1056-1)</f>
        <v>-0.3010299956639812</v>
      </c>
    </row>
    <row r="1057" spans="1:8">
      <c r="A1057" t="s">
        <v>7309</v>
      </c>
      <c r="B1057">
        <v>0</v>
      </c>
      <c r="C1057">
        <v>2</v>
      </c>
      <c r="D1057">
        <v>22</v>
      </c>
      <c r="E1057">
        <v>22</v>
      </c>
      <c r="F1057" t="str">
        <f>VLOOKUP(E1057,$L$1:$M$25,2,FALSE)</f>
        <v>sugar</v>
      </c>
      <c r="G1057">
        <f>LOG(C1057)</f>
        <v>0.3010299956639812</v>
      </c>
      <c r="H1057">
        <f>G1057/(B1057-1)</f>
        <v>-0.3010299956639812</v>
      </c>
    </row>
    <row r="1058" spans="1:8">
      <c r="A1058" t="s">
        <v>7335</v>
      </c>
      <c r="B1058">
        <v>0</v>
      </c>
      <c r="C1058">
        <v>2</v>
      </c>
      <c r="D1058">
        <v>11</v>
      </c>
      <c r="E1058">
        <v>11</v>
      </c>
      <c r="F1058" t="str">
        <f>VLOOKUP(E1058,$L$1:$M$25,2,FALSE)</f>
        <v>gold</v>
      </c>
      <c r="G1058">
        <f>LOG(C1058)</f>
        <v>0.3010299956639812</v>
      </c>
      <c r="H1058">
        <f>G1058/(B1058-1)</f>
        <v>-0.3010299956639812</v>
      </c>
    </row>
    <row r="1059" spans="1:8">
      <c r="A1059" t="s">
        <v>7347</v>
      </c>
      <c r="B1059">
        <v>0</v>
      </c>
      <c r="C1059">
        <v>2</v>
      </c>
      <c r="D1059">
        <v>6</v>
      </c>
      <c r="E1059">
        <v>6</v>
      </c>
      <c r="F1059" t="str">
        <f>VLOOKUP(E1059,$L$1:$M$25,2,FALSE)</f>
        <v>cpi</v>
      </c>
      <c r="G1059">
        <f>LOG(C1059)</f>
        <v>0.3010299956639812</v>
      </c>
      <c r="H1059">
        <f>G1059/(B1059-1)</f>
        <v>-0.3010299956639812</v>
      </c>
    </row>
    <row r="1060" spans="1:8">
      <c r="A1060" t="s">
        <v>7366</v>
      </c>
      <c r="B1060">
        <v>0</v>
      </c>
      <c r="C1060">
        <v>2</v>
      </c>
      <c r="D1060">
        <v>7</v>
      </c>
      <c r="E1060">
        <v>7</v>
      </c>
      <c r="F1060" t="str">
        <f>VLOOKUP(E1060,$L$1:$M$25,2,FALSE)</f>
        <v>crude</v>
      </c>
      <c r="G1060">
        <f>LOG(C1060)</f>
        <v>0.3010299956639812</v>
      </c>
      <c r="H1060">
        <f>G1060/(B1060-1)</f>
        <v>-0.3010299956639812</v>
      </c>
    </row>
    <row r="1061" spans="1:8">
      <c r="A1061" t="s">
        <v>7373</v>
      </c>
      <c r="B1061">
        <v>0</v>
      </c>
      <c r="C1061">
        <v>2</v>
      </c>
      <c r="D1061">
        <v>4</v>
      </c>
      <c r="E1061">
        <v>4</v>
      </c>
      <c r="F1061" t="str">
        <f>VLOOKUP(E1061,$L$1:$M$25,2,FALSE)</f>
        <v>coffee</v>
      </c>
      <c r="G1061">
        <f>LOG(C1061)</f>
        <v>0.3010299956639812</v>
      </c>
      <c r="H1061">
        <f>G1061/(B1061-1)</f>
        <v>-0.3010299956639812</v>
      </c>
    </row>
    <row r="1062" spans="1:8">
      <c r="A1062" t="s">
        <v>7390</v>
      </c>
      <c r="B1062">
        <v>0</v>
      </c>
      <c r="C1062">
        <v>2</v>
      </c>
      <c r="D1062">
        <v>14</v>
      </c>
      <c r="E1062">
        <v>14</v>
      </c>
      <c r="F1062" t="str">
        <f>VLOOKUP(E1062,$L$1:$M$25,2,FALSE)</f>
        <v>livestock</v>
      </c>
      <c r="G1062">
        <f>LOG(C1062)</f>
        <v>0.3010299956639812</v>
      </c>
      <c r="H1062">
        <f>G1062/(B1062-1)</f>
        <v>-0.3010299956639812</v>
      </c>
    </row>
    <row r="1063" spans="1:8">
      <c r="A1063" t="s">
        <v>7392</v>
      </c>
      <c r="B1063">
        <v>0</v>
      </c>
      <c r="C1063">
        <v>2</v>
      </c>
      <c r="D1063">
        <v>25</v>
      </c>
      <c r="E1063">
        <v>25</v>
      </c>
      <c r="F1063" t="str">
        <f>VLOOKUP(E1063,$L$1:$M$25,2,FALSE)</f>
        <v>wheat</v>
      </c>
      <c r="G1063">
        <f>LOG(C1063)</f>
        <v>0.3010299956639812</v>
      </c>
      <c r="H1063">
        <f>G1063/(B1063-1)</f>
        <v>-0.3010299956639812</v>
      </c>
    </row>
    <row r="1064" spans="1:8">
      <c r="A1064" t="s">
        <v>7466</v>
      </c>
      <c r="B1064">
        <v>0</v>
      </c>
      <c r="C1064">
        <v>2</v>
      </c>
      <c r="D1064">
        <v>11</v>
      </c>
      <c r="E1064">
        <v>11</v>
      </c>
      <c r="F1064" t="str">
        <f>VLOOKUP(E1064,$L$1:$M$25,2,FALSE)</f>
        <v>gold</v>
      </c>
      <c r="G1064">
        <f>LOG(C1064)</f>
        <v>0.3010299956639812</v>
      </c>
      <c r="H1064">
        <f>G1064/(B1064-1)</f>
        <v>-0.3010299956639812</v>
      </c>
    </row>
    <row r="1065" spans="1:8">
      <c r="A1065" t="s">
        <v>7484</v>
      </c>
      <c r="B1065">
        <v>0</v>
      </c>
      <c r="C1065">
        <v>2</v>
      </c>
      <c r="D1065">
        <v>16</v>
      </c>
      <c r="E1065">
        <v>16</v>
      </c>
      <c r="F1065" t="str">
        <f>VLOOKUP(E1065,$L$1:$M$25,2,FALSE)</f>
        <v>money-supply</v>
      </c>
      <c r="G1065">
        <f>LOG(C1065)</f>
        <v>0.3010299956639812</v>
      </c>
      <c r="H1065">
        <f>G1065/(B1065-1)</f>
        <v>-0.3010299956639812</v>
      </c>
    </row>
    <row r="1066" spans="1:8">
      <c r="A1066" t="s">
        <v>7485</v>
      </c>
      <c r="B1066">
        <v>0</v>
      </c>
      <c r="C1066">
        <v>2</v>
      </c>
      <c r="D1066">
        <v>4</v>
      </c>
      <c r="E1066">
        <v>4</v>
      </c>
      <c r="F1066" t="str">
        <f>VLOOKUP(E1066,$L$1:$M$25,2,FALSE)</f>
        <v>coffee</v>
      </c>
      <c r="G1066">
        <f>LOG(C1066)</f>
        <v>0.3010299956639812</v>
      </c>
      <c r="H1066">
        <f>G1066/(B1066-1)</f>
        <v>-0.3010299956639812</v>
      </c>
    </row>
    <row r="1067" spans="1:8">
      <c r="A1067" t="s">
        <v>7511</v>
      </c>
      <c r="B1067">
        <v>0</v>
      </c>
      <c r="C1067">
        <v>2</v>
      </c>
      <c r="D1067">
        <v>25</v>
      </c>
      <c r="E1067">
        <v>25</v>
      </c>
      <c r="F1067" t="str">
        <f>VLOOKUP(E1067,$L$1:$M$25,2,FALSE)</f>
        <v>wheat</v>
      </c>
      <c r="G1067">
        <f>LOG(C1067)</f>
        <v>0.3010299956639812</v>
      </c>
      <c r="H1067">
        <f>G1067/(B1067-1)</f>
        <v>-0.3010299956639812</v>
      </c>
    </row>
    <row r="1068" spans="1:8">
      <c r="A1068" t="s">
        <v>7528</v>
      </c>
      <c r="B1068">
        <v>0</v>
      </c>
      <c r="C1068">
        <v>2</v>
      </c>
      <c r="D1068">
        <v>11</v>
      </c>
      <c r="E1068">
        <v>11</v>
      </c>
      <c r="F1068" t="str">
        <f>VLOOKUP(E1068,$L$1:$M$25,2,FALSE)</f>
        <v>gold</v>
      </c>
      <c r="G1068">
        <f>LOG(C1068)</f>
        <v>0.3010299956639812</v>
      </c>
      <c r="H1068">
        <f>G1068/(B1068-1)</f>
        <v>-0.3010299956639812</v>
      </c>
    </row>
    <row r="1069" spans="1:8">
      <c r="A1069" t="s">
        <v>7533</v>
      </c>
      <c r="B1069">
        <v>0</v>
      </c>
      <c r="C1069">
        <v>2</v>
      </c>
      <c r="D1069">
        <v>22</v>
      </c>
      <c r="E1069">
        <v>22</v>
      </c>
      <c r="F1069" t="str">
        <f>VLOOKUP(E1069,$L$1:$M$25,2,FALSE)</f>
        <v>sugar</v>
      </c>
      <c r="G1069">
        <f>LOG(C1069)</f>
        <v>0.3010299956639812</v>
      </c>
      <c r="H1069">
        <f>G1069/(B1069-1)</f>
        <v>-0.3010299956639812</v>
      </c>
    </row>
    <row r="1070" spans="1:8">
      <c r="A1070" t="s">
        <v>7539</v>
      </c>
      <c r="B1070">
        <v>0</v>
      </c>
      <c r="C1070">
        <v>2</v>
      </c>
      <c r="D1070">
        <v>8</v>
      </c>
      <c r="E1070">
        <v>8</v>
      </c>
      <c r="F1070" t="str">
        <f>VLOOKUP(E1070,$L$1:$M$25,2,FALSE)</f>
        <v>dlr</v>
      </c>
      <c r="G1070">
        <f>LOG(C1070)</f>
        <v>0.3010299956639812</v>
      </c>
      <c r="H1070">
        <f>G1070/(B1070-1)</f>
        <v>-0.3010299956639812</v>
      </c>
    </row>
    <row r="1071" spans="1:8">
      <c r="A1071" t="s">
        <v>7557</v>
      </c>
      <c r="B1071">
        <v>0</v>
      </c>
      <c r="C1071">
        <v>2</v>
      </c>
      <c r="D1071">
        <v>11</v>
      </c>
      <c r="E1071">
        <v>11</v>
      </c>
      <c r="F1071" t="str">
        <f>VLOOKUP(E1071,$L$1:$M$25,2,FALSE)</f>
        <v>gold</v>
      </c>
      <c r="G1071">
        <f>LOG(C1071)</f>
        <v>0.3010299956639812</v>
      </c>
      <c r="H1071">
        <f>G1071/(B1071-1)</f>
        <v>-0.3010299956639812</v>
      </c>
    </row>
    <row r="1072" spans="1:8">
      <c r="A1072" t="s">
        <v>7618</v>
      </c>
      <c r="B1072">
        <v>0</v>
      </c>
      <c r="C1072">
        <v>2</v>
      </c>
      <c r="D1072">
        <v>23</v>
      </c>
      <c r="E1072">
        <v>23</v>
      </c>
      <c r="F1072" t="str">
        <f>VLOOKUP(E1072,$L$1:$M$25,2,FALSE)</f>
        <v>trade</v>
      </c>
      <c r="G1072">
        <f>LOG(C1072)</f>
        <v>0.3010299956639812</v>
      </c>
      <c r="H1072">
        <f>G1072/(B1072-1)</f>
        <v>-0.3010299956639812</v>
      </c>
    </row>
    <row r="1073" spans="1:8">
      <c r="A1073" t="s">
        <v>7632</v>
      </c>
      <c r="B1073">
        <v>0</v>
      </c>
      <c r="C1073">
        <v>2</v>
      </c>
      <c r="D1073">
        <v>20</v>
      </c>
      <c r="E1073">
        <v>20</v>
      </c>
      <c r="F1073" t="str">
        <f>VLOOKUP(E1073,$L$1:$M$25,2,FALSE)</f>
        <v>ship</v>
      </c>
      <c r="G1073">
        <f>LOG(C1073)</f>
        <v>0.3010299956639812</v>
      </c>
      <c r="H1073">
        <f>G1073/(B1073-1)</f>
        <v>-0.3010299956639812</v>
      </c>
    </row>
    <row r="1074" spans="1:8">
      <c r="A1074" t="s">
        <v>7652</v>
      </c>
      <c r="B1074">
        <v>0</v>
      </c>
      <c r="C1074">
        <v>2</v>
      </c>
      <c r="D1074">
        <v>16</v>
      </c>
      <c r="E1074">
        <v>16</v>
      </c>
      <c r="F1074" t="str">
        <f>VLOOKUP(E1074,$L$1:$M$25,2,FALSE)</f>
        <v>money-supply</v>
      </c>
      <c r="G1074">
        <f>LOG(C1074)</f>
        <v>0.3010299956639812</v>
      </c>
      <c r="H1074">
        <f>G1074/(B1074-1)</f>
        <v>-0.3010299956639812</v>
      </c>
    </row>
    <row r="1075" spans="1:8">
      <c r="A1075" t="s">
        <v>7681</v>
      </c>
      <c r="B1075">
        <v>0</v>
      </c>
      <c r="C1075">
        <v>2</v>
      </c>
      <c r="D1075">
        <v>12</v>
      </c>
      <c r="E1075">
        <v>12</v>
      </c>
      <c r="F1075" t="str">
        <f>VLOOKUP(E1075,$L$1:$M$25,2,FALSE)</f>
        <v>grain</v>
      </c>
      <c r="G1075">
        <f>LOG(C1075)</f>
        <v>0.3010299956639812</v>
      </c>
      <c r="H1075">
        <f>G1075/(B1075-1)</f>
        <v>-0.3010299956639812</v>
      </c>
    </row>
    <row r="1076" spans="1:8">
      <c r="A1076" t="s">
        <v>7686</v>
      </c>
      <c r="B1076">
        <v>0</v>
      </c>
      <c r="C1076">
        <v>2</v>
      </c>
      <c r="D1076">
        <v>7</v>
      </c>
      <c r="E1076">
        <v>7</v>
      </c>
      <c r="F1076" t="str">
        <f>VLOOKUP(E1076,$L$1:$M$25,2,FALSE)</f>
        <v>crude</v>
      </c>
      <c r="G1076">
        <f>LOG(C1076)</f>
        <v>0.3010299956639812</v>
      </c>
      <c r="H1076">
        <f>G1076/(B1076-1)</f>
        <v>-0.3010299956639812</v>
      </c>
    </row>
    <row r="1077" spans="1:8">
      <c r="A1077" t="s">
        <v>7688</v>
      </c>
      <c r="B1077">
        <v>0</v>
      </c>
      <c r="C1077">
        <v>2</v>
      </c>
      <c r="D1077">
        <v>23</v>
      </c>
      <c r="E1077">
        <v>23</v>
      </c>
      <c r="F1077" t="str">
        <f>VLOOKUP(E1077,$L$1:$M$25,2,FALSE)</f>
        <v>trade</v>
      </c>
      <c r="G1077">
        <f>LOG(C1077)</f>
        <v>0.3010299956639812</v>
      </c>
      <c r="H1077">
        <f>G1077/(B1077-1)</f>
        <v>-0.3010299956639812</v>
      </c>
    </row>
    <row r="1078" spans="1:8">
      <c r="A1078" t="s">
        <v>7693</v>
      </c>
      <c r="B1078">
        <v>0</v>
      </c>
      <c r="C1078">
        <v>2</v>
      </c>
      <c r="D1078">
        <v>14</v>
      </c>
      <c r="E1078">
        <v>14</v>
      </c>
      <c r="F1078" t="str">
        <f>VLOOKUP(E1078,$L$1:$M$25,2,FALSE)</f>
        <v>livestock</v>
      </c>
      <c r="G1078">
        <f>LOG(C1078)</f>
        <v>0.3010299956639812</v>
      </c>
      <c r="H1078">
        <f>G1078/(B1078-1)</f>
        <v>-0.3010299956639812</v>
      </c>
    </row>
    <row r="1079" spans="1:8">
      <c r="A1079" t="s">
        <v>7698</v>
      </c>
      <c r="B1079">
        <v>0</v>
      </c>
      <c r="C1079">
        <v>2</v>
      </c>
      <c r="D1079">
        <v>13</v>
      </c>
      <c r="E1079">
        <v>13</v>
      </c>
      <c r="F1079" t="str">
        <f>VLOOKUP(E1079,$L$1:$M$25,2,FALSE)</f>
        <v>interest</v>
      </c>
      <c r="G1079">
        <f>LOG(C1079)</f>
        <v>0.3010299956639812</v>
      </c>
      <c r="H1079">
        <f>G1079/(B1079-1)</f>
        <v>-0.3010299956639812</v>
      </c>
    </row>
    <row r="1080" spans="1:8">
      <c r="A1080" t="s">
        <v>7727</v>
      </c>
      <c r="B1080">
        <v>0</v>
      </c>
      <c r="C1080">
        <v>2</v>
      </c>
      <c r="D1080">
        <v>17</v>
      </c>
      <c r="E1080">
        <v>17</v>
      </c>
      <c r="F1080" t="str">
        <f>VLOOKUP(E1080,$L$1:$M$25,2,FALSE)</f>
        <v>nat-gas</v>
      </c>
      <c r="G1080">
        <f>LOG(C1080)</f>
        <v>0.3010299956639812</v>
      </c>
      <c r="H1080">
        <f>G1080/(B1080-1)</f>
        <v>-0.3010299956639812</v>
      </c>
    </row>
    <row r="1081" spans="1:8">
      <c r="A1081" t="s">
        <v>7737</v>
      </c>
      <c r="B1081">
        <v>0</v>
      </c>
      <c r="C1081">
        <v>2</v>
      </c>
      <c r="D1081">
        <v>1</v>
      </c>
      <c r="E1081">
        <v>1</v>
      </c>
      <c r="F1081" t="str">
        <f>VLOOKUP(E1081,$L$1:$M$25,2,FALSE)</f>
        <v>acq</v>
      </c>
      <c r="G1081">
        <f>LOG(C1081)</f>
        <v>0.3010299956639812</v>
      </c>
      <c r="H1081">
        <f>G1081/(B1081-1)</f>
        <v>-0.3010299956639812</v>
      </c>
    </row>
    <row r="1082" spans="1:8">
      <c r="A1082" t="s">
        <v>7782</v>
      </c>
      <c r="B1082">
        <v>0</v>
      </c>
      <c r="C1082">
        <v>2</v>
      </c>
      <c r="D1082">
        <v>17</v>
      </c>
      <c r="E1082">
        <v>17</v>
      </c>
      <c r="F1082" t="str">
        <f>VLOOKUP(E1082,$L$1:$M$25,2,FALSE)</f>
        <v>nat-gas</v>
      </c>
      <c r="G1082">
        <f>LOG(C1082)</f>
        <v>0.3010299956639812</v>
      </c>
      <c r="H1082">
        <f>G1082/(B1082-1)</f>
        <v>-0.3010299956639812</v>
      </c>
    </row>
    <row r="1083" spans="1:8">
      <c r="A1083" t="s">
        <v>7815</v>
      </c>
      <c r="B1083">
        <v>0</v>
      </c>
      <c r="C1083">
        <v>2</v>
      </c>
      <c r="D1083">
        <v>12</v>
      </c>
      <c r="E1083">
        <v>12</v>
      </c>
      <c r="F1083" t="str">
        <f>VLOOKUP(E1083,$L$1:$M$25,2,FALSE)</f>
        <v>grain</v>
      </c>
      <c r="G1083">
        <f>LOG(C1083)</f>
        <v>0.3010299956639812</v>
      </c>
      <c r="H1083">
        <f>G1083/(B1083-1)</f>
        <v>-0.3010299956639812</v>
      </c>
    </row>
    <row r="1084" spans="1:8">
      <c r="A1084" t="s">
        <v>7845</v>
      </c>
      <c r="B1084">
        <v>0</v>
      </c>
      <c r="C1084">
        <v>2</v>
      </c>
      <c r="D1084">
        <v>9</v>
      </c>
      <c r="E1084">
        <v>9</v>
      </c>
      <c r="F1084" t="str">
        <f>VLOOKUP(E1084,$L$1:$M$25,2,FALSE)</f>
        <v>earn</v>
      </c>
      <c r="G1084">
        <f>LOG(C1084)</f>
        <v>0.3010299956639812</v>
      </c>
      <c r="H1084">
        <f>G1084/(B1084-1)</f>
        <v>-0.3010299956639812</v>
      </c>
    </row>
    <row r="1085" spans="1:8">
      <c r="A1085" t="s">
        <v>7887</v>
      </c>
      <c r="B1085">
        <v>0</v>
      </c>
      <c r="C1085">
        <v>2</v>
      </c>
      <c r="D1085">
        <v>1</v>
      </c>
      <c r="E1085">
        <v>1</v>
      </c>
      <c r="F1085" t="str">
        <f>VLOOKUP(E1085,$L$1:$M$25,2,FALSE)</f>
        <v>acq</v>
      </c>
      <c r="G1085">
        <f>LOG(C1085)</f>
        <v>0.3010299956639812</v>
      </c>
      <c r="H1085">
        <f>G1085/(B1085-1)</f>
        <v>-0.3010299956639812</v>
      </c>
    </row>
    <row r="1086" spans="1:8">
      <c r="A1086" t="s">
        <v>7901</v>
      </c>
      <c r="B1086">
        <v>0</v>
      </c>
      <c r="C1086">
        <v>2</v>
      </c>
      <c r="D1086">
        <v>5</v>
      </c>
      <c r="E1086">
        <v>5</v>
      </c>
      <c r="F1086" t="str">
        <f>VLOOKUP(E1086,$L$1:$M$25,2,FALSE)</f>
        <v>corn</v>
      </c>
      <c r="G1086">
        <f>LOG(C1086)</f>
        <v>0.3010299956639812</v>
      </c>
      <c r="H1086">
        <f>G1086/(B1086-1)</f>
        <v>-0.3010299956639812</v>
      </c>
    </row>
    <row r="1087" spans="1:8">
      <c r="A1087" t="s">
        <v>7919</v>
      </c>
      <c r="B1087">
        <v>0</v>
      </c>
      <c r="C1087">
        <v>2</v>
      </c>
      <c r="D1087">
        <v>1</v>
      </c>
      <c r="E1087">
        <v>1</v>
      </c>
      <c r="F1087" t="str">
        <f>VLOOKUP(E1087,$L$1:$M$25,2,FALSE)</f>
        <v>acq</v>
      </c>
      <c r="G1087">
        <f>LOG(C1087)</f>
        <v>0.3010299956639812</v>
      </c>
      <c r="H1087">
        <f>G1087/(B1087-1)</f>
        <v>-0.3010299956639812</v>
      </c>
    </row>
    <row r="1088" spans="1:8">
      <c r="A1088" t="s">
        <v>7926</v>
      </c>
      <c r="B1088">
        <v>0</v>
      </c>
      <c r="C1088">
        <v>2</v>
      </c>
      <c r="D1088">
        <v>8</v>
      </c>
      <c r="E1088">
        <v>8</v>
      </c>
      <c r="F1088" t="str">
        <f>VLOOKUP(E1088,$L$1:$M$25,2,FALSE)</f>
        <v>dlr</v>
      </c>
      <c r="G1088">
        <f>LOG(C1088)</f>
        <v>0.3010299956639812</v>
      </c>
      <c r="H1088">
        <f>G1088/(B1088-1)</f>
        <v>-0.3010299956639812</v>
      </c>
    </row>
    <row r="1089" spans="1:8">
      <c r="A1089" t="s">
        <v>7970</v>
      </c>
      <c r="B1089">
        <v>0</v>
      </c>
      <c r="C1089">
        <v>2</v>
      </c>
      <c r="D1089">
        <v>1</v>
      </c>
      <c r="E1089">
        <v>1</v>
      </c>
      <c r="F1089" t="str">
        <f>VLOOKUP(E1089,$L$1:$M$25,2,FALSE)</f>
        <v>acq</v>
      </c>
      <c r="G1089">
        <f>LOG(C1089)</f>
        <v>0.3010299956639812</v>
      </c>
      <c r="H1089">
        <f>G1089/(B1089-1)</f>
        <v>-0.3010299956639812</v>
      </c>
    </row>
    <row r="1090" spans="1:8">
      <c r="A1090" t="s">
        <v>8000</v>
      </c>
      <c r="B1090">
        <v>0</v>
      </c>
      <c r="C1090">
        <v>2</v>
      </c>
      <c r="D1090">
        <v>4</v>
      </c>
      <c r="E1090">
        <v>4</v>
      </c>
      <c r="F1090" t="str">
        <f>VLOOKUP(E1090,$L$1:$M$25,2,FALSE)</f>
        <v>coffee</v>
      </c>
      <c r="G1090">
        <f>LOG(C1090)</f>
        <v>0.3010299956639812</v>
      </c>
      <c r="H1090">
        <f>G1090/(B1090-1)</f>
        <v>-0.3010299956639812</v>
      </c>
    </row>
    <row r="1091" spans="1:8">
      <c r="A1091" t="s">
        <v>8007</v>
      </c>
      <c r="B1091">
        <v>0</v>
      </c>
      <c r="C1091">
        <v>2</v>
      </c>
      <c r="D1091">
        <v>11</v>
      </c>
      <c r="E1091">
        <v>11</v>
      </c>
      <c r="F1091" t="str">
        <f>VLOOKUP(E1091,$L$1:$M$25,2,FALSE)</f>
        <v>gold</v>
      </c>
      <c r="G1091">
        <f>LOG(C1091)</f>
        <v>0.3010299956639812</v>
      </c>
      <c r="H1091">
        <f>G1091/(B1091-1)</f>
        <v>-0.3010299956639812</v>
      </c>
    </row>
    <row r="1092" spans="1:8">
      <c r="A1092" t="s">
        <v>8020</v>
      </c>
      <c r="B1092">
        <v>0</v>
      </c>
      <c r="C1092">
        <v>2</v>
      </c>
      <c r="D1092">
        <v>22</v>
      </c>
      <c r="E1092">
        <v>22</v>
      </c>
      <c r="F1092" t="str">
        <f>VLOOKUP(E1092,$L$1:$M$25,2,FALSE)</f>
        <v>sugar</v>
      </c>
      <c r="G1092">
        <f>LOG(C1092)</f>
        <v>0.3010299956639812</v>
      </c>
      <c r="H1092">
        <f>G1092/(B1092-1)</f>
        <v>-0.3010299956639812</v>
      </c>
    </row>
    <row r="1093" spans="1:8">
      <c r="A1093" t="s">
        <v>8025</v>
      </c>
      <c r="B1093">
        <v>0</v>
      </c>
      <c r="C1093">
        <v>2</v>
      </c>
      <c r="D1093">
        <v>11</v>
      </c>
      <c r="E1093">
        <v>11</v>
      </c>
      <c r="F1093" t="str">
        <f>VLOOKUP(E1093,$L$1:$M$25,2,FALSE)</f>
        <v>gold</v>
      </c>
      <c r="G1093">
        <f>LOG(C1093)</f>
        <v>0.3010299956639812</v>
      </c>
      <c r="H1093">
        <f>G1093/(B1093-1)</f>
        <v>-0.3010299956639812</v>
      </c>
    </row>
    <row r="1094" spans="1:8">
      <c r="A1094" t="s">
        <v>8029</v>
      </c>
      <c r="B1094">
        <v>0</v>
      </c>
      <c r="C1094">
        <v>2</v>
      </c>
      <c r="D1094">
        <v>4</v>
      </c>
      <c r="E1094">
        <v>4</v>
      </c>
      <c r="F1094" t="str">
        <f>VLOOKUP(E1094,$L$1:$M$25,2,FALSE)</f>
        <v>coffee</v>
      </c>
      <c r="G1094">
        <f>LOG(C1094)</f>
        <v>0.3010299956639812</v>
      </c>
      <c r="H1094">
        <f>G1094/(B1094-1)</f>
        <v>-0.3010299956639812</v>
      </c>
    </row>
    <row r="1095" spans="1:8">
      <c r="A1095" t="s">
        <v>8046</v>
      </c>
      <c r="B1095">
        <v>0</v>
      </c>
      <c r="C1095">
        <v>2</v>
      </c>
      <c r="D1095">
        <v>11</v>
      </c>
      <c r="E1095">
        <v>11</v>
      </c>
      <c r="F1095" t="str">
        <f>VLOOKUP(E1095,$L$1:$M$25,2,FALSE)</f>
        <v>gold</v>
      </c>
      <c r="G1095">
        <f>LOG(C1095)</f>
        <v>0.3010299956639812</v>
      </c>
      <c r="H1095">
        <f>G1095/(B1095-1)</f>
        <v>-0.3010299956639812</v>
      </c>
    </row>
    <row r="1096" spans="1:8">
      <c r="A1096" t="s">
        <v>8049</v>
      </c>
      <c r="B1096">
        <v>0</v>
      </c>
      <c r="C1096">
        <v>2</v>
      </c>
      <c r="D1096">
        <v>20</v>
      </c>
      <c r="E1096">
        <v>20</v>
      </c>
      <c r="F1096" t="str">
        <f>VLOOKUP(E1096,$L$1:$M$25,2,FALSE)</f>
        <v>ship</v>
      </c>
      <c r="G1096">
        <f>LOG(C1096)</f>
        <v>0.3010299956639812</v>
      </c>
      <c r="H1096">
        <f>G1096/(B1096-1)</f>
        <v>-0.3010299956639812</v>
      </c>
    </row>
    <row r="1097" spans="1:8">
      <c r="A1097" t="s">
        <v>8060</v>
      </c>
      <c r="B1097">
        <v>0</v>
      </c>
      <c r="C1097">
        <v>2</v>
      </c>
      <c r="D1097">
        <v>1</v>
      </c>
      <c r="E1097">
        <v>1</v>
      </c>
      <c r="F1097" t="str">
        <f>VLOOKUP(E1097,$L$1:$M$25,2,FALSE)</f>
        <v>acq</v>
      </c>
      <c r="G1097">
        <f>LOG(C1097)</f>
        <v>0.3010299956639812</v>
      </c>
      <c r="H1097">
        <f>G1097/(B1097-1)</f>
        <v>-0.3010299956639812</v>
      </c>
    </row>
    <row r="1098" spans="1:8">
      <c r="A1098" t="s">
        <v>8080</v>
      </c>
      <c r="B1098">
        <v>0</v>
      </c>
      <c r="C1098">
        <v>2</v>
      </c>
      <c r="D1098">
        <v>24</v>
      </c>
      <c r="E1098">
        <v>24</v>
      </c>
      <c r="F1098" t="str">
        <f>VLOOKUP(E1098,$L$1:$M$25,2,FALSE)</f>
        <v>veg-oil</v>
      </c>
      <c r="G1098">
        <f>LOG(C1098)</f>
        <v>0.3010299956639812</v>
      </c>
      <c r="H1098">
        <f>G1098/(B1098-1)</f>
        <v>-0.3010299956639812</v>
      </c>
    </row>
    <row r="1099" spans="1:8">
      <c r="A1099" t="s">
        <v>8085</v>
      </c>
      <c r="B1099">
        <v>0</v>
      </c>
      <c r="C1099">
        <v>2</v>
      </c>
      <c r="D1099">
        <v>17</v>
      </c>
      <c r="E1099">
        <v>17</v>
      </c>
      <c r="F1099" t="str">
        <f>VLOOKUP(E1099,$L$1:$M$25,2,FALSE)</f>
        <v>nat-gas</v>
      </c>
      <c r="G1099">
        <f>LOG(C1099)</f>
        <v>0.3010299956639812</v>
      </c>
      <c r="H1099">
        <f>G1099/(B1099-1)</f>
        <v>-0.3010299956639812</v>
      </c>
    </row>
    <row r="1100" spans="1:8">
      <c r="A1100" t="s">
        <v>8100</v>
      </c>
      <c r="B1100">
        <v>0</v>
      </c>
      <c r="C1100">
        <v>2</v>
      </c>
      <c r="D1100">
        <v>1</v>
      </c>
      <c r="E1100">
        <v>1</v>
      </c>
      <c r="F1100" t="str">
        <f>VLOOKUP(E1100,$L$1:$M$25,2,FALSE)</f>
        <v>acq</v>
      </c>
      <c r="G1100">
        <f>LOG(C1100)</f>
        <v>0.3010299956639812</v>
      </c>
      <c r="H1100">
        <f>G1100/(B1100-1)</f>
        <v>-0.3010299956639812</v>
      </c>
    </row>
    <row r="1101" spans="1:8">
      <c r="A1101" t="s">
        <v>8108</v>
      </c>
      <c r="B1101">
        <v>0</v>
      </c>
      <c r="C1101">
        <v>2</v>
      </c>
      <c r="D1101">
        <v>20</v>
      </c>
      <c r="E1101">
        <v>20</v>
      </c>
      <c r="F1101" t="str">
        <f>VLOOKUP(E1101,$L$1:$M$25,2,FALSE)</f>
        <v>ship</v>
      </c>
      <c r="G1101">
        <f>LOG(C1101)</f>
        <v>0.3010299956639812</v>
      </c>
      <c r="H1101">
        <f>G1101/(B1101-1)</f>
        <v>-0.3010299956639812</v>
      </c>
    </row>
    <row r="1102" spans="1:8">
      <c r="A1102" t="s">
        <v>8132</v>
      </c>
      <c r="B1102">
        <v>0</v>
      </c>
      <c r="C1102">
        <v>2</v>
      </c>
      <c r="D1102">
        <v>17</v>
      </c>
      <c r="E1102">
        <v>17</v>
      </c>
      <c r="F1102" t="str">
        <f>VLOOKUP(E1102,$L$1:$M$25,2,FALSE)</f>
        <v>nat-gas</v>
      </c>
      <c r="G1102">
        <f>LOG(C1102)</f>
        <v>0.3010299956639812</v>
      </c>
      <c r="H1102">
        <f>G1102/(B1102-1)</f>
        <v>-0.3010299956639812</v>
      </c>
    </row>
    <row r="1103" spans="1:8">
      <c r="A1103" t="s">
        <v>8207</v>
      </c>
      <c r="B1103">
        <v>0</v>
      </c>
      <c r="C1103">
        <v>2</v>
      </c>
      <c r="D1103">
        <v>23</v>
      </c>
      <c r="E1103">
        <v>23</v>
      </c>
      <c r="F1103" t="str">
        <f>VLOOKUP(E1103,$L$1:$M$25,2,FALSE)</f>
        <v>trade</v>
      </c>
      <c r="G1103">
        <f>LOG(C1103)</f>
        <v>0.3010299956639812</v>
      </c>
      <c r="H1103">
        <f>G1103/(B1103-1)</f>
        <v>-0.3010299956639812</v>
      </c>
    </row>
    <row r="1104" spans="1:8">
      <c r="A1104" t="s">
        <v>8233</v>
      </c>
      <c r="B1104">
        <v>0</v>
      </c>
      <c r="C1104">
        <v>2</v>
      </c>
      <c r="D1104">
        <v>7</v>
      </c>
      <c r="E1104">
        <v>7</v>
      </c>
      <c r="F1104" t="str">
        <f>VLOOKUP(E1104,$L$1:$M$25,2,FALSE)</f>
        <v>crude</v>
      </c>
      <c r="G1104">
        <f>LOG(C1104)</f>
        <v>0.3010299956639812</v>
      </c>
      <c r="H1104">
        <f>G1104/(B1104-1)</f>
        <v>-0.3010299956639812</v>
      </c>
    </row>
    <row r="1105" spans="1:8">
      <c r="A1105" t="s">
        <v>8255</v>
      </c>
      <c r="B1105">
        <v>0</v>
      </c>
      <c r="C1105">
        <v>2</v>
      </c>
      <c r="D1105">
        <v>3</v>
      </c>
      <c r="E1105">
        <v>3</v>
      </c>
      <c r="F1105" t="str">
        <f>VLOOKUP(E1105,$L$1:$M$25,2,FALSE)</f>
        <v>cocoa</v>
      </c>
      <c r="G1105">
        <f>LOG(C1105)</f>
        <v>0.3010299956639812</v>
      </c>
      <c r="H1105">
        <f>G1105/(B1105-1)</f>
        <v>-0.3010299956639812</v>
      </c>
    </row>
    <row r="1106" spans="1:8">
      <c r="A1106" t="s">
        <v>8272</v>
      </c>
      <c r="B1106">
        <v>0</v>
      </c>
      <c r="C1106">
        <v>2</v>
      </c>
      <c r="D1106">
        <v>12</v>
      </c>
      <c r="E1106">
        <v>12</v>
      </c>
      <c r="F1106" t="str">
        <f>VLOOKUP(E1106,$L$1:$M$25,2,FALSE)</f>
        <v>grain</v>
      </c>
      <c r="G1106">
        <f>LOG(C1106)</f>
        <v>0.3010299956639812</v>
      </c>
      <c r="H1106">
        <f>G1106/(B1106-1)</f>
        <v>-0.3010299956639812</v>
      </c>
    </row>
    <row r="1107" spans="1:8">
      <c r="A1107" t="s">
        <v>8283</v>
      </c>
      <c r="B1107">
        <v>0</v>
      </c>
      <c r="C1107">
        <v>2</v>
      </c>
      <c r="D1107">
        <v>11</v>
      </c>
      <c r="E1107">
        <v>11</v>
      </c>
      <c r="F1107" t="str">
        <f>VLOOKUP(E1107,$L$1:$M$25,2,FALSE)</f>
        <v>gold</v>
      </c>
      <c r="G1107">
        <f>LOG(C1107)</f>
        <v>0.3010299956639812</v>
      </c>
      <c r="H1107">
        <f>G1107/(B1107-1)</f>
        <v>-0.3010299956639812</v>
      </c>
    </row>
    <row r="1108" spans="1:8">
      <c r="A1108" t="s">
        <v>8304</v>
      </c>
      <c r="B1108">
        <v>0</v>
      </c>
      <c r="C1108">
        <v>2</v>
      </c>
      <c r="D1108">
        <v>13</v>
      </c>
      <c r="E1108">
        <v>13</v>
      </c>
      <c r="F1108" t="str">
        <f>VLOOKUP(E1108,$L$1:$M$25,2,FALSE)</f>
        <v>interest</v>
      </c>
      <c r="G1108">
        <f>LOG(C1108)</f>
        <v>0.3010299956639812</v>
      </c>
      <c r="H1108">
        <f>G1108/(B1108-1)</f>
        <v>-0.3010299956639812</v>
      </c>
    </row>
    <row r="1109" spans="1:8">
      <c r="A1109" t="s">
        <v>8306</v>
      </c>
      <c r="B1109">
        <v>0</v>
      </c>
      <c r="C1109">
        <v>2</v>
      </c>
      <c r="D1109">
        <v>14</v>
      </c>
      <c r="E1109">
        <v>14</v>
      </c>
      <c r="F1109" t="str">
        <f>VLOOKUP(E1109,$L$1:$M$25,2,FALSE)</f>
        <v>livestock</v>
      </c>
      <c r="G1109">
        <f>LOG(C1109)</f>
        <v>0.3010299956639812</v>
      </c>
      <c r="H1109">
        <f>G1109/(B1109-1)</f>
        <v>-0.3010299956639812</v>
      </c>
    </row>
    <row r="1110" spans="1:8">
      <c r="A1110" t="s">
        <v>8329</v>
      </c>
      <c r="B1110">
        <v>0</v>
      </c>
      <c r="C1110">
        <v>2</v>
      </c>
      <c r="D1110">
        <v>20</v>
      </c>
      <c r="E1110">
        <v>20</v>
      </c>
      <c r="F1110" t="str">
        <f>VLOOKUP(E1110,$L$1:$M$25,2,FALSE)</f>
        <v>ship</v>
      </c>
      <c r="G1110">
        <f>LOG(C1110)</f>
        <v>0.3010299956639812</v>
      </c>
      <c r="H1110">
        <f>G1110/(B1110-1)</f>
        <v>-0.3010299956639812</v>
      </c>
    </row>
    <row r="1111" spans="1:8">
      <c r="A1111" t="s">
        <v>8336</v>
      </c>
      <c r="B1111">
        <v>0</v>
      </c>
      <c r="C1111">
        <v>2</v>
      </c>
      <c r="D1111">
        <v>23</v>
      </c>
      <c r="E1111">
        <v>23</v>
      </c>
      <c r="F1111" t="str">
        <f>VLOOKUP(E1111,$L$1:$M$25,2,FALSE)</f>
        <v>trade</v>
      </c>
      <c r="G1111">
        <f>LOG(C1111)</f>
        <v>0.3010299956639812</v>
      </c>
      <c r="H1111">
        <f>G1111/(B1111-1)</f>
        <v>-0.3010299956639812</v>
      </c>
    </row>
    <row r="1112" spans="1:8">
      <c r="A1112" t="s">
        <v>8354</v>
      </c>
      <c r="B1112">
        <v>0</v>
      </c>
      <c r="C1112">
        <v>2</v>
      </c>
      <c r="D1112">
        <v>22</v>
      </c>
      <c r="E1112">
        <v>22</v>
      </c>
      <c r="F1112" t="str">
        <f>VLOOKUP(E1112,$L$1:$M$25,2,FALSE)</f>
        <v>sugar</v>
      </c>
      <c r="G1112">
        <f>LOG(C1112)</f>
        <v>0.3010299956639812</v>
      </c>
      <c r="H1112">
        <f>G1112/(B1112-1)</f>
        <v>-0.3010299956639812</v>
      </c>
    </row>
    <row r="1113" spans="1:8">
      <c r="A1113" t="s">
        <v>8392</v>
      </c>
      <c r="B1113">
        <v>0</v>
      </c>
      <c r="C1113">
        <v>2</v>
      </c>
      <c r="D1113">
        <v>10</v>
      </c>
      <c r="E1113">
        <v>10</v>
      </c>
      <c r="F1113" t="str">
        <f>VLOOKUP(E1113,$L$1:$M$25,2,FALSE)</f>
        <v>gnp</v>
      </c>
      <c r="G1113">
        <f>LOG(C1113)</f>
        <v>0.3010299956639812</v>
      </c>
      <c r="H1113">
        <f>G1113/(B1113-1)</f>
        <v>-0.3010299956639812</v>
      </c>
    </row>
    <row r="1114" spans="1:8">
      <c r="A1114" t="s">
        <v>8400</v>
      </c>
      <c r="B1114">
        <v>0</v>
      </c>
      <c r="C1114">
        <v>2</v>
      </c>
      <c r="D1114">
        <v>22</v>
      </c>
      <c r="E1114">
        <v>22</v>
      </c>
      <c r="F1114" t="str">
        <f>VLOOKUP(E1114,$L$1:$M$25,2,FALSE)</f>
        <v>sugar</v>
      </c>
      <c r="G1114">
        <f>LOG(C1114)</f>
        <v>0.3010299956639812</v>
      </c>
      <c r="H1114">
        <f>G1114/(B1114-1)</f>
        <v>-0.3010299956639812</v>
      </c>
    </row>
    <row r="1115" spans="1:8">
      <c r="A1115" t="s">
        <v>8407</v>
      </c>
      <c r="B1115">
        <v>0</v>
      </c>
      <c r="C1115">
        <v>2</v>
      </c>
      <c r="D1115">
        <v>2</v>
      </c>
      <c r="E1115">
        <v>2</v>
      </c>
      <c r="F1115" t="str">
        <f>VLOOKUP(E1115,$L$1:$M$25,2,FALSE)</f>
        <v>bop</v>
      </c>
      <c r="G1115">
        <f>LOG(C1115)</f>
        <v>0.3010299956639812</v>
      </c>
      <c r="H1115">
        <f>G1115/(B1115-1)</f>
        <v>-0.3010299956639812</v>
      </c>
    </row>
    <row r="1116" spans="1:8">
      <c r="A1116" t="s">
        <v>8436</v>
      </c>
      <c r="B1116">
        <v>0</v>
      </c>
      <c r="C1116">
        <v>2</v>
      </c>
      <c r="D1116">
        <v>12</v>
      </c>
      <c r="E1116">
        <v>12</v>
      </c>
      <c r="F1116" t="str">
        <f>VLOOKUP(E1116,$L$1:$M$25,2,FALSE)</f>
        <v>grain</v>
      </c>
      <c r="G1116">
        <f>LOG(C1116)</f>
        <v>0.3010299956639812</v>
      </c>
      <c r="H1116">
        <f>G1116/(B1116-1)</f>
        <v>-0.3010299956639812</v>
      </c>
    </row>
    <row r="1117" spans="1:8">
      <c r="A1117" t="s">
        <v>8441</v>
      </c>
      <c r="B1117">
        <v>0</v>
      </c>
      <c r="C1117">
        <v>2</v>
      </c>
      <c r="D1117">
        <v>5</v>
      </c>
      <c r="E1117">
        <v>5</v>
      </c>
      <c r="F1117" t="str">
        <f>VLOOKUP(E1117,$L$1:$M$25,2,FALSE)</f>
        <v>corn</v>
      </c>
      <c r="G1117">
        <f>LOG(C1117)</f>
        <v>0.3010299956639812</v>
      </c>
      <c r="H1117">
        <f>G1117/(B1117-1)</f>
        <v>-0.3010299956639812</v>
      </c>
    </row>
    <row r="1118" spans="1:8">
      <c r="A1118" t="s">
        <v>8450</v>
      </c>
      <c r="B1118">
        <v>0</v>
      </c>
      <c r="C1118">
        <v>2</v>
      </c>
      <c r="D1118">
        <v>22</v>
      </c>
      <c r="E1118">
        <v>22</v>
      </c>
      <c r="F1118" t="str">
        <f>VLOOKUP(E1118,$L$1:$M$25,2,FALSE)</f>
        <v>sugar</v>
      </c>
      <c r="G1118">
        <f>LOG(C1118)</f>
        <v>0.3010299956639812</v>
      </c>
      <c r="H1118">
        <f>G1118/(B1118-1)</f>
        <v>-0.3010299956639812</v>
      </c>
    </row>
    <row r="1119" spans="1:8">
      <c r="A1119" t="s">
        <v>8466</v>
      </c>
      <c r="B1119">
        <v>0</v>
      </c>
      <c r="C1119">
        <v>2</v>
      </c>
      <c r="D1119">
        <v>1</v>
      </c>
      <c r="E1119">
        <v>1</v>
      </c>
      <c r="F1119" t="str">
        <f>VLOOKUP(E1119,$L$1:$M$25,2,FALSE)</f>
        <v>acq</v>
      </c>
      <c r="G1119">
        <f>LOG(C1119)</f>
        <v>0.3010299956639812</v>
      </c>
      <c r="H1119">
        <f>G1119/(B1119-1)</f>
        <v>-0.3010299956639812</v>
      </c>
    </row>
    <row r="1120" spans="1:8">
      <c r="A1120" t="s">
        <v>8470</v>
      </c>
      <c r="B1120">
        <v>0</v>
      </c>
      <c r="C1120">
        <v>2</v>
      </c>
      <c r="D1120">
        <v>24</v>
      </c>
      <c r="E1120">
        <v>24</v>
      </c>
      <c r="F1120" t="str">
        <f>VLOOKUP(E1120,$L$1:$M$25,2,FALSE)</f>
        <v>veg-oil</v>
      </c>
      <c r="G1120">
        <f>LOG(C1120)</f>
        <v>0.3010299956639812</v>
      </c>
      <c r="H1120">
        <f>G1120/(B1120-1)</f>
        <v>-0.3010299956639812</v>
      </c>
    </row>
    <row r="1121" spans="1:8">
      <c r="A1121" t="e">
        <f>-state</f>
        <v>#NAME?</v>
      </c>
      <c r="B1121">
        <v>0</v>
      </c>
      <c r="C1121">
        <v>2</v>
      </c>
      <c r="D1121">
        <v>14</v>
      </c>
      <c r="E1121">
        <v>14</v>
      </c>
      <c r="F1121" t="str">
        <f>VLOOKUP(E1121,$L$1:$M$25,2,FALSE)</f>
        <v>livestock</v>
      </c>
      <c r="G1121">
        <f>LOG(C1121)</f>
        <v>0.3010299956639812</v>
      </c>
      <c r="H1121">
        <f>G1121/(B1121-1)</f>
        <v>-0.3010299956639812</v>
      </c>
    </row>
    <row r="1122" spans="1:8">
      <c r="A1122" t="s">
        <v>8490</v>
      </c>
      <c r="B1122">
        <v>0</v>
      </c>
      <c r="C1122">
        <v>2</v>
      </c>
      <c r="D1122">
        <v>11</v>
      </c>
      <c r="E1122">
        <v>11</v>
      </c>
      <c r="F1122" t="str">
        <f>VLOOKUP(E1122,$L$1:$M$25,2,FALSE)</f>
        <v>gold</v>
      </c>
      <c r="G1122">
        <f>LOG(C1122)</f>
        <v>0.3010299956639812</v>
      </c>
      <c r="H1122">
        <f>G1122/(B1122-1)</f>
        <v>-0.3010299956639812</v>
      </c>
    </row>
    <row r="1123" spans="1:8">
      <c r="A1123" t="s">
        <v>8502</v>
      </c>
      <c r="B1123">
        <v>0</v>
      </c>
      <c r="C1123">
        <v>2</v>
      </c>
      <c r="D1123">
        <v>7</v>
      </c>
      <c r="E1123">
        <v>7</v>
      </c>
      <c r="F1123" t="str">
        <f>VLOOKUP(E1123,$L$1:$M$25,2,FALSE)</f>
        <v>crude</v>
      </c>
      <c r="G1123">
        <f>LOG(C1123)</f>
        <v>0.3010299956639812</v>
      </c>
      <c r="H1123">
        <f>G1123/(B1123-1)</f>
        <v>-0.3010299956639812</v>
      </c>
    </row>
    <row r="1124" spans="1:8">
      <c r="A1124" t="s">
        <v>8504</v>
      </c>
      <c r="B1124">
        <v>0</v>
      </c>
      <c r="C1124">
        <v>2</v>
      </c>
      <c r="D1124">
        <v>13</v>
      </c>
      <c r="E1124">
        <v>13</v>
      </c>
      <c r="F1124" t="str">
        <f>VLOOKUP(E1124,$L$1:$M$25,2,FALSE)</f>
        <v>interest</v>
      </c>
      <c r="G1124">
        <f>LOG(C1124)</f>
        <v>0.3010299956639812</v>
      </c>
      <c r="H1124">
        <f>G1124/(B1124-1)</f>
        <v>-0.3010299956639812</v>
      </c>
    </row>
    <row r="1125" spans="1:8">
      <c r="A1125" t="s">
        <v>8509</v>
      </c>
      <c r="B1125">
        <v>0</v>
      </c>
      <c r="C1125">
        <v>2</v>
      </c>
      <c r="D1125">
        <v>7</v>
      </c>
      <c r="E1125">
        <v>7</v>
      </c>
      <c r="F1125" t="str">
        <f>VLOOKUP(E1125,$L$1:$M$25,2,FALSE)</f>
        <v>crude</v>
      </c>
      <c r="G1125">
        <f>LOG(C1125)</f>
        <v>0.3010299956639812</v>
      </c>
      <c r="H1125">
        <f>G1125/(B1125-1)</f>
        <v>-0.3010299956639812</v>
      </c>
    </row>
    <row r="1126" spans="1:8">
      <c r="A1126" t="s">
        <v>8522</v>
      </c>
      <c r="B1126">
        <v>0</v>
      </c>
      <c r="C1126">
        <v>2</v>
      </c>
      <c r="D1126">
        <v>20</v>
      </c>
      <c r="E1126">
        <v>20</v>
      </c>
      <c r="F1126" t="str">
        <f>VLOOKUP(E1126,$L$1:$M$25,2,FALSE)</f>
        <v>ship</v>
      </c>
      <c r="G1126">
        <f>LOG(C1126)</f>
        <v>0.3010299956639812</v>
      </c>
      <c r="H1126">
        <f>G1126/(B1126-1)</f>
        <v>-0.3010299956639812</v>
      </c>
    </row>
    <row r="1127" spans="1:8">
      <c r="A1127" t="s">
        <v>8556</v>
      </c>
      <c r="B1127">
        <v>0</v>
      </c>
      <c r="C1127">
        <v>2</v>
      </c>
      <c r="D1127">
        <v>23</v>
      </c>
      <c r="E1127">
        <v>23</v>
      </c>
      <c r="F1127" t="str">
        <f>VLOOKUP(E1127,$L$1:$M$25,2,FALSE)</f>
        <v>trade</v>
      </c>
      <c r="G1127">
        <f>LOG(C1127)</f>
        <v>0.3010299956639812</v>
      </c>
      <c r="H1127">
        <f>G1127/(B1127-1)</f>
        <v>-0.3010299956639812</v>
      </c>
    </row>
    <row r="1128" spans="1:8">
      <c r="A1128" t="s">
        <v>8559</v>
      </c>
      <c r="B1128">
        <v>0</v>
      </c>
      <c r="C1128">
        <v>2</v>
      </c>
      <c r="D1128">
        <v>11</v>
      </c>
      <c r="E1128">
        <v>11</v>
      </c>
      <c r="F1128" t="str">
        <f>VLOOKUP(E1128,$L$1:$M$25,2,FALSE)</f>
        <v>gold</v>
      </c>
      <c r="G1128">
        <f>LOG(C1128)</f>
        <v>0.3010299956639812</v>
      </c>
      <c r="H1128">
        <f>G1128/(B1128-1)</f>
        <v>-0.3010299956639812</v>
      </c>
    </row>
    <row r="1129" spans="1:8">
      <c r="A1129" t="s">
        <v>8569</v>
      </c>
      <c r="B1129">
        <v>0</v>
      </c>
      <c r="C1129">
        <v>2</v>
      </c>
      <c r="D1129">
        <v>11</v>
      </c>
      <c r="E1129">
        <v>11</v>
      </c>
      <c r="F1129" t="str">
        <f>VLOOKUP(E1129,$L$1:$M$25,2,FALSE)</f>
        <v>gold</v>
      </c>
      <c r="G1129">
        <f>LOG(C1129)</f>
        <v>0.3010299956639812</v>
      </c>
      <c r="H1129">
        <f>G1129/(B1129-1)</f>
        <v>-0.3010299956639812</v>
      </c>
    </row>
    <row r="1130" spans="1:8">
      <c r="A1130" t="s">
        <v>8583</v>
      </c>
      <c r="B1130">
        <v>0</v>
      </c>
      <c r="C1130">
        <v>2</v>
      </c>
      <c r="D1130">
        <v>11</v>
      </c>
      <c r="E1130">
        <v>11</v>
      </c>
      <c r="F1130" t="str">
        <f>VLOOKUP(E1130,$L$1:$M$25,2,FALSE)</f>
        <v>gold</v>
      </c>
      <c r="G1130">
        <f>LOG(C1130)</f>
        <v>0.3010299956639812</v>
      </c>
      <c r="H1130">
        <f>G1130/(B1130-1)</f>
        <v>-0.3010299956639812</v>
      </c>
    </row>
    <row r="1131" spans="1:8">
      <c r="A1131" t="s">
        <v>8592</v>
      </c>
      <c r="B1131">
        <v>0</v>
      </c>
      <c r="C1131">
        <v>2</v>
      </c>
      <c r="D1131">
        <v>7</v>
      </c>
      <c r="E1131">
        <v>7</v>
      </c>
      <c r="F1131" t="str">
        <f>VLOOKUP(E1131,$L$1:$M$25,2,FALSE)</f>
        <v>crude</v>
      </c>
      <c r="G1131">
        <f>LOG(C1131)</f>
        <v>0.3010299956639812</v>
      </c>
      <c r="H1131">
        <f>G1131/(B1131-1)</f>
        <v>-0.3010299956639812</v>
      </c>
    </row>
    <row r="1132" spans="1:8">
      <c r="A1132" t="s">
        <v>8600</v>
      </c>
      <c r="B1132">
        <v>0</v>
      </c>
      <c r="C1132">
        <v>2</v>
      </c>
      <c r="D1132">
        <v>11</v>
      </c>
      <c r="E1132">
        <v>11</v>
      </c>
      <c r="F1132" t="str">
        <f>VLOOKUP(E1132,$L$1:$M$25,2,FALSE)</f>
        <v>gold</v>
      </c>
      <c r="G1132">
        <f>LOG(C1132)</f>
        <v>0.3010299956639812</v>
      </c>
      <c r="H1132">
        <f>G1132/(B1132-1)</f>
        <v>-0.3010299956639812</v>
      </c>
    </row>
    <row r="1133" spans="1:8">
      <c r="A1133" t="s">
        <v>8610</v>
      </c>
      <c r="B1133">
        <v>0</v>
      </c>
      <c r="C1133">
        <v>2</v>
      </c>
      <c r="D1133">
        <v>8</v>
      </c>
      <c r="E1133">
        <v>8</v>
      </c>
      <c r="F1133" t="str">
        <f>VLOOKUP(E1133,$L$1:$M$25,2,FALSE)</f>
        <v>dlr</v>
      </c>
      <c r="G1133">
        <f>LOG(C1133)</f>
        <v>0.3010299956639812</v>
      </c>
      <c r="H1133">
        <f>G1133/(B1133-1)</f>
        <v>-0.3010299956639812</v>
      </c>
    </row>
    <row r="1134" spans="1:8">
      <c r="A1134" t="s">
        <v>8612</v>
      </c>
      <c r="B1134">
        <v>0</v>
      </c>
      <c r="C1134">
        <v>2</v>
      </c>
      <c r="D1134">
        <v>24</v>
      </c>
      <c r="E1134">
        <v>24</v>
      </c>
      <c r="F1134" t="str">
        <f>VLOOKUP(E1134,$L$1:$M$25,2,FALSE)</f>
        <v>veg-oil</v>
      </c>
      <c r="G1134">
        <f>LOG(C1134)</f>
        <v>0.3010299956639812</v>
      </c>
      <c r="H1134">
        <f>G1134/(B1134-1)</f>
        <v>-0.3010299956639812</v>
      </c>
    </row>
    <row r="1135" spans="1:8">
      <c r="A1135" t="s">
        <v>8615</v>
      </c>
      <c r="B1135">
        <v>0</v>
      </c>
      <c r="C1135">
        <v>2</v>
      </c>
      <c r="D1135">
        <v>1</v>
      </c>
      <c r="E1135">
        <v>1</v>
      </c>
      <c r="F1135" t="str">
        <f>VLOOKUP(E1135,$L$1:$M$25,2,FALSE)</f>
        <v>acq</v>
      </c>
      <c r="G1135">
        <f>LOG(C1135)</f>
        <v>0.3010299956639812</v>
      </c>
      <c r="H1135">
        <f>G1135/(B1135-1)</f>
        <v>-0.3010299956639812</v>
      </c>
    </row>
    <row r="1136" spans="1:8">
      <c r="A1136" t="s">
        <v>8618</v>
      </c>
      <c r="B1136">
        <v>0</v>
      </c>
      <c r="C1136">
        <v>2</v>
      </c>
      <c r="D1136">
        <v>7</v>
      </c>
      <c r="E1136">
        <v>7</v>
      </c>
      <c r="F1136" t="str">
        <f>VLOOKUP(E1136,$L$1:$M$25,2,FALSE)</f>
        <v>crude</v>
      </c>
      <c r="G1136">
        <f>LOG(C1136)</f>
        <v>0.3010299956639812</v>
      </c>
      <c r="H1136">
        <f>G1136/(B1136-1)</f>
        <v>-0.3010299956639812</v>
      </c>
    </row>
    <row r="1137" spans="1:8">
      <c r="A1137" t="s">
        <v>8624</v>
      </c>
      <c r="B1137">
        <v>0</v>
      </c>
      <c r="C1137">
        <v>2</v>
      </c>
      <c r="D1137">
        <v>1</v>
      </c>
      <c r="E1137">
        <v>1</v>
      </c>
      <c r="F1137" t="str">
        <f>VLOOKUP(E1137,$L$1:$M$25,2,FALSE)</f>
        <v>acq</v>
      </c>
      <c r="G1137">
        <f>LOG(C1137)</f>
        <v>0.3010299956639812</v>
      </c>
      <c r="H1137">
        <f>G1137/(B1137-1)</f>
        <v>-0.3010299956639812</v>
      </c>
    </row>
    <row r="1138" spans="1:8">
      <c r="A1138" t="s">
        <v>8625</v>
      </c>
      <c r="B1138">
        <v>0</v>
      </c>
      <c r="C1138">
        <v>2</v>
      </c>
      <c r="D1138">
        <v>9</v>
      </c>
      <c r="E1138">
        <v>9</v>
      </c>
      <c r="F1138" t="str">
        <f>VLOOKUP(E1138,$L$1:$M$25,2,FALSE)</f>
        <v>earn</v>
      </c>
      <c r="G1138">
        <f>LOG(C1138)</f>
        <v>0.3010299956639812</v>
      </c>
      <c r="H1138">
        <f>G1138/(B1138-1)</f>
        <v>-0.3010299956639812</v>
      </c>
    </row>
    <row r="1139" spans="1:8">
      <c r="A1139" t="s">
        <v>8649</v>
      </c>
      <c r="B1139">
        <v>0</v>
      </c>
      <c r="C1139">
        <v>2</v>
      </c>
      <c r="D1139">
        <v>10</v>
      </c>
      <c r="E1139">
        <v>10</v>
      </c>
      <c r="F1139" t="str">
        <f>VLOOKUP(E1139,$L$1:$M$25,2,FALSE)</f>
        <v>gnp</v>
      </c>
      <c r="G1139">
        <f>LOG(C1139)</f>
        <v>0.3010299956639812</v>
      </c>
      <c r="H1139">
        <f>G1139/(B1139-1)</f>
        <v>-0.3010299956639812</v>
      </c>
    </row>
    <row r="1140" spans="1:8">
      <c r="A1140" t="s">
        <v>8670</v>
      </c>
      <c r="B1140">
        <v>0</v>
      </c>
      <c r="C1140">
        <v>2</v>
      </c>
      <c r="D1140">
        <v>8</v>
      </c>
      <c r="E1140">
        <v>8</v>
      </c>
      <c r="F1140" t="str">
        <f>VLOOKUP(E1140,$L$1:$M$25,2,FALSE)</f>
        <v>dlr</v>
      </c>
      <c r="G1140">
        <f>LOG(C1140)</f>
        <v>0.3010299956639812</v>
      </c>
      <c r="H1140">
        <f>G1140/(B1140-1)</f>
        <v>-0.3010299956639812</v>
      </c>
    </row>
    <row r="1141" spans="1:8">
      <c r="A1141" t="s">
        <v>8679</v>
      </c>
      <c r="B1141">
        <v>0</v>
      </c>
      <c r="C1141">
        <v>2</v>
      </c>
      <c r="D1141">
        <v>22</v>
      </c>
      <c r="E1141">
        <v>22</v>
      </c>
      <c r="F1141" t="str">
        <f>VLOOKUP(E1141,$L$1:$M$25,2,FALSE)</f>
        <v>sugar</v>
      </c>
      <c r="G1141">
        <f>LOG(C1141)</f>
        <v>0.3010299956639812</v>
      </c>
      <c r="H1141">
        <f>G1141/(B1141-1)</f>
        <v>-0.3010299956639812</v>
      </c>
    </row>
    <row r="1142" spans="1:8">
      <c r="A1142" t="s">
        <v>8680</v>
      </c>
      <c r="B1142">
        <v>0</v>
      </c>
      <c r="C1142">
        <v>2</v>
      </c>
      <c r="D1142">
        <v>1</v>
      </c>
      <c r="E1142">
        <v>1</v>
      </c>
      <c r="F1142" t="str">
        <f>VLOOKUP(E1142,$L$1:$M$25,2,FALSE)</f>
        <v>acq</v>
      </c>
      <c r="G1142">
        <f>LOG(C1142)</f>
        <v>0.3010299956639812</v>
      </c>
      <c r="H1142">
        <f>G1142/(B1142-1)</f>
        <v>-0.3010299956639812</v>
      </c>
    </row>
    <row r="1143" spans="1:8">
      <c r="A1143" t="s">
        <v>8683</v>
      </c>
      <c r="B1143">
        <v>0</v>
      </c>
      <c r="C1143">
        <v>2</v>
      </c>
      <c r="D1143">
        <v>3</v>
      </c>
      <c r="E1143">
        <v>3</v>
      </c>
      <c r="F1143" t="str">
        <f>VLOOKUP(E1143,$L$1:$M$25,2,FALSE)</f>
        <v>cocoa</v>
      </c>
      <c r="G1143">
        <f>LOG(C1143)</f>
        <v>0.3010299956639812</v>
      </c>
      <c r="H1143">
        <f>G1143/(B1143-1)</f>
        <v>-0.3010299956639812</v>
      </c>
    </row>
    <row r="1144" spans="1:8">
      <c r="A1144" t="s">
        <v>8703</v>
      </c>
      <c r="B1144">
        <v>0</v>
      </c>
      <c r="C1144">
        <v>2</v>
      </c>
      <c r="D1144">
        <v>23</v>
      </c>
      <c r="E1144">
        <v>23</v>
      </c>
      <c r="F1144" t="str">
        <f>VLOOKUP(E1144,$L$1:$M$25,2,FALSE)</f>
        <v>trade</v>
      </c>
      <c r="G1144">
        <f>LOG(C1144)</f>
        <v>0.3010299956639812</v>
      </c>
      <c r="H1144">
        <f>G1144/(B1144-1)</f>
        <v>-0.3010299956639812</v>
      </c>
    </row>
    <row r="1145" spans="1:8">
      <c r="A1145" t="s">
        <v>8714</v>
      </c>
      <c r="B1145">
        <v>0</v>
      </c>
      <c r="C1145">
        <v>2</v>
      </c>
      <c r="D1145">
        <v>20</v>
      </c>
      <c r="E1145">
        <v>20</v>
      </c>
      <c r="F1145" t="str">
        <f>VLOOKUP(E1145,$L$1:$M$25,2,FALSE)</f>
        <v>ship</v>
      </c>
      <c r="G1145">
        <f>LOG(C1145)</f>
        <v>0.3010299956639812</v>
      </c>
      <c r="H1145">
        <f>G1145/(B1145-1)</f>
        <v>-0.3010299956639812</v>
      </c>
    </row>
    <row r="1146" spans="1:8">
      <c r="A1146" t="s">
        <v>8753</v>
      </c>
      <c r="B1146">
        <v>0</v>
      </c>
      <c r="C1146">
        <v>2</v>
      </c>
      <c r="D1146">
        <v>3</v>
      </c>
      <c r="E1146">
        <v>3</v>
      </c>
      <c r="F1146" t="str">
        <f>VLOOKUP(E1146,$L$1:$M$25,2,FALSE)</f>
        <v>cocoa</v>
      </c>
      <c r="G1146">
        <f>LOG(C1146)</f>
        <v>0.3010299956639812</v>
      </c>
      <c r="H1146">
        <f>G1146/(B1146-1)</f>
        <v>-0.3010299956639812</v>
      </c>
    </row>
    <row r="1147" spans="1:8">
      <c r="A1147" t="s">
        <v>8755</v>
      </c>
      <c r="B1147">
        <v>0</v>
      </c>
      <c r="C1147">
        <v>2</v>
      </c>
      <c r="D1147">
        <v>3</v>
      </c>
      <c r="E1147">
        <v>3</v>
      </c>
      <c r="F1147" t="str">
        <f>VLOOKUP(E1147,$L$1:$M$25,2,FALSE)</f>
        <v>cocoa</v>
      </c>
      <c r="G1147">
        <f>LOG(C1147)</f>
        <v>0.3010299956639812</v>
      </c>
      <c r="H1147">
        <f>G1147/(B1147-1)</f>
        <v>-0.3010299956639812</v>
      </c>
    </row>
    <row r="1148" spans="1:8">
      <c r="A1148" t="s">
        <v>8764</v>
      </c>
      <c r="B1148">
        <v>0</v>
      </c>
      <c r="C1148">
        <v>2</v>
      </c>
      <c r="D1148">
        <v>7</v>
      </c>
      <c r="E1148">
        <v>7</v>
      </c>
      <c r="F1148" t="str">
        <f>VLOOKUP(E1148,$L$1:$M$25,2,FALSE)</f>
        <v>crude</v>
      </c>
      <c r="G1148">
        <f>LOG(C1148)</f>
        <v>0.3010299956639812</v>
      </c>
      <c r="H1148">
        <f>G1148/(B1148-1)</f>
        <v>-0.3010299956639812</v>
      </c>
    </row>
    <row r="1149" spans="1:8">
      <c r="A1149" t="s">
        <v>8793</v>
      </c>
      <c r="B1149">
        <v>0</v>
      </c>
      <c r="C1149">
        <v>2</v>
      </c>
      <c r="D1149">
        <v>23</v>
      </c>
      <c r="E1149">
        <v>23</v>
      </c>
      <c r="F1149" t="str">
        <f>VLOOKUP(E1149,$L$1:$M$25,2,FALSE)</f>
        <v>trade</v>
      </c>
      <c r="G1149">
        <f>LOG(C1149)</f>
        <v>0.3010299956639812</v>
      </c>
      <c r="H1149">
        <f>G1149/(B1149-1)</f>
        <v>-0.3010299956639812</v>
      </c>
    </row>
    <row r="1150" spans="1:8">
      <c r="A1150" t="s">
        <v>8802</v>
      </c>
      <c r="B1150">
        <v>0</v>
      </c>
      <c r="C1150">
        <v>2</v>
      </c>
      <c r="D1150">
        <v>20</v>
      </c>
      <c r="E1150">
        <v>20</v>
      </c>
      <c r="F1150" t="str">
        <f>VLOOKUP(E1150,$L$1:$M$25,2,FALSE)</f>
        <v>ship</v>
      </c>
      <c r="G1150">
        <f>LOG(C1150)</f>
        <v>0.3010299956639812</v>
      </c>
      <c r="H1150">
        <f>G1150/(B1150-1)</f>
        <v>-0.3010299956639812</v>
      </c>
    </row>
    <row r="1151" spans="1:8">
      <c r="A1151" t="e">
        <f>-hole</f>
        <v>#NAME?</v>
      </c>
      <c r="B1151">
        <v>0</v>
      </c>
      <c r="C1151">
        <v>2</v>
      </c>
      <c r="D1151">
        <v>11</v>
      </c>
      <c r="E1151">
        <v>11</v>
      </c>
      <c r="F1151" t="str">
        <f>VLOOKUP(E1151,$L$1:$M$25,2,FALSE)</f>
        <v>gold</v>
      </c>
      <c r="G1151">
        <f>LOG(C1151)</f>
        <v>0.3010299956639812</v>
      </c>
      <c r="H1151">
        <f>G1151/(B1151-1)</f>
        <v>-0.3010299956639812</v>
      </c>
    </row>
    <row r="1152" spans="1:8">
      <c r="A1152" t="s">
        <v>8824</v>
      </c>
      <c r="B1152">
        <v>0</v>
      </c>
      <c r="C1152">
        <v>2</v>
      </c>
      <c r="D1152">
        <v>7</v>
      </c>
      <c r="E1152">
        <v>7</v>
      </c>
      <c r="F1152" t="str">
        <f>VLOOKUP(E1152,$L$1:$M$25,2,FALSE)</f>
        <v>crude</v>
      </c>
      <c r="G1152">
        <f>LOG(C1152)</f>
        <v>0.3010299956639812</v>
      </c>
      <c r="H1152">
        <f>G1152/(B1152-1)</f>
        <v>-0.3010299956639812</v>
      </c>
    </row>
    <row r="1153" spans="1:8">
      <c r="A1153" t="s">
        <v>8825</v>
      </c>
      <c r="B1153">
        <v>0</v>
      </c>
      <c r="C1153">
        <v>2</v>
      </c>
      <c r="D1153">
        <v>10</v>
      </c>
      <c r="E1153">
        <v>10</v>
      </c>
      <c r="F1153" t="str">
        <f>VLOOKUP(E1153,$L$1:$M$25,2,FALSE)</f>
        <v>gnp</v>
      </c>
      <c r="G1153">
        <f>LOG(C1153)</f>
        <v>0.3010299956639812</v>
      </c>
      <c r="H1153">
        <f>G1153/(B1153-1)</f>
        <v>-0.3010299956639812</v>
      </c>
    </row>
    <row r="1154" spans="1:8">
      <c r="A1154" t="s">
        <v>8828</v>
      </c>
      <c r="B1154">
        <v>0</v>
      </c>
      <c r="C1154">
        <v>2</v>
      </c>
      <c r="D1154">
        <v>1</v>
      </c>
      <c r="E1154">
        <v>1</v>
      </c>
      <c r="F1154" t="str">
        <f>VLOOKUP(E1154,$L$1:$M$25,2,FALSE)</f>
        <v>acq</v>
      </c>
      <c r="G1154">
        <f>LOG(C1154)</f>
        <v>0.3010299956639812</v>
      </c>
      <c r="H1154">
        <f>G1154/(B1154-1)</f>
        <v>-0.3010299956639812</v>
      </c>
    </row>
    <row r="1155" spans="1:8">
      <c r="A1155" t="s">
        <v>8844</v>
      </c>
      <c r="B1155">
        <v>0</v>
      </c>
      <c r="C1155">
        <v>2</v>
      </c>
      <c r="D1155">
        <v>20</v>
      </c>
      <c r="E1155">
        <v>20</v>
      </c>
      <c r="F1155" t="str">
        <f>VLOOKUP(E1155,$L$1:$M$25,2,FALSE)</f>
        <v>ship</v>
      </c>
      <c r="G1155">
        <f>LOG(C1155)</f>
        <v>0.3010299956639812</v>
      </c>
      <c r="H1155">
        <f>G1155/(B1155-1)</f>
        <v>-0.3010299956639812</v>
      </c>
    </row>
    <row r="1156" spans="1:8">
      <c r="A1156" t="s">
        <v>8847</v>
      </c>
      <c r="B1156">
        <v>0</v>
      </c>
      <c r="C1156">
        <v>2</v>
      </c>
      <c r="D1156">
        <v>7</v>
      </c>
      <c r="E1156">
        <v>7</v>
      </c>
      <c r="F1156" t="str">
        <f>VLOOKUP(E1156,$L$1:$M$25,2,FALSE)</f>
        <v>crude</v>
      </c>
      <c r="G1156">
        <f>LOG(C1156)</f>
        <v>0.3010299956639812</v>
      </c>
      <c r="H1156">
        <f>G1156/(B1156-1)</f>
        <v>-0.3010299956639812</v>
      </c>
    </row>
    <row r="1157" spans="1:8">
      <c r="A1157" t="s">
        <v>8861</v>
      </c>
      <c r="B1157">
        <v>0</v>
      </c>
      <c r="C1157">
        <v>2</v>
      </c>
      <c r="D1157">
        <v>1</v>
      </c>
      <c r="E1157">
        <v>1</v>
      </c>
      <c r="F1157" t="str">
        <f>VLOOKUP(E1157,$L$1:$M$25,2,FALSE)</f>
        <v>acq</v>
      </c>
      <c r="G1157">
        <f>LOG(C1157)</f>
        <v>0.3010299956639812</v>
      </c>
      <c r="H1157">
        <f>G1157/(B1157-1)</f>
        <v>-0.3010299956639812</v>
      </c>
    </row>
    <row r="1158" spans="1:8">
      <c r="A1158" t="s">
        <v>8866</v>
      </c>
      <c r="B1158">
        <v>0</v>
      </c>
      <c r="C1158">
        <v>2</v>
      </c>
      <c r="D1158">
        <v>3</v>
      </c>
      <c r="E1158">
        <v>3</v>
      </c>
      <c r="F1158" t="str">
        <f>VLOOKUP(E1158,$L$1:$M$25,2,FALSE)</f>
        <v>cocoa</v>
      </c>
      <c r="G1158">
        <f>LOG(C1158)</f>
        <v>0.3010299956639812</v>
      </c>
      <c r="H1158">
        <f>G1158/(B1158-1)</f>
        <v>-0.3010299956639812</v>
      </c>
    </row>
    <row r="1159" spans="1:8">
      <c r="A1159" t="s">
        <v>8873</v>
      </c>
      <c r="B1159">
        <v>0</v>
      </c>
      <c r="C1159">
        <v>2</v>
      </c>
      <c r="D1159">
        <v>8</v>
      </c>
      <c r="E1159">
        <v>8</v>
      </c>
      <c r="F1159" t="str">
        <f>VLOOKUP(E1159,$L$1:$M$25,2,FALSE)</f>
        <v>dlr</v>
      </c>
      <c r="G1159">
        <f>LOG(C1159)</f>
        <v>0.3010299956639812</v>
      </c>
      <c r="H1159">
        <f>G1159/(B1159-1)</f>
        <v>-0.3010299956639812</v>
      </c>
    </row>
    <row r="1160" spans="1:8">
      <c r="A1160" t="s">
        <v>8876</v>
      </c>
      <c r="B1160">
        <v>0</v>
      </c>
      <c r="C1160">
        <v>2</v>
      </c>
      <c r="D1160">
        <v>10</v>
      </c>
      <c r="E1160">
        <v>10</v>
      </c>
      <c r="F1160" t="str">
        <f>VLOOKUP(E1160,$L$1:$M$25,2,FALSE)</f>
        <v>gnp</v>
      </c>
      <c r="G1160">
        <f>LOG(C1160)</f>
        <v>0.3010299956639812</v>
      </c>
      <c r="H1160">
        <f>G1160/(B1160-1)</f>
        <v>-0.3010299956639812</v>
      </c>
    </row>
    <row r="1161" spans="1:8">
      <c r="A1161" t="s">
        <v>8878</v>
      </c>
      <c r="B1161">
        <v>0</v>
      </c>
      <c r="C1161">
        <v>2</v>
      </c>
      <c r="D1161">
        <v>10</v>
      </c>
      <c r="E1161">
        <v>10</v>
      </c>
      <c r="F1161" t="str">
        <f>VLOOKUP(E1161,$L$1:$M$25,2,FALSE)</f>
        <v>gnp</v>
      </c>
      <c r="G1161">
        <f>LOG(C1161)</f>
        <v>0.3010299956639812</v>
      </c>
      <c r="H1161">
        <f>G1161/(B1161-1)</f>
        <v>-0.3010299956639812</v>
      </c>
    </row>
    <row r="1162" spans="1:8">
      <c r="A1162" t="s">
        <v>8929</v>
      </c>
      <c r="B1162">
        <v>0</v>
      </c>
      <c r="C1162">
        <v>2</v>
      </c>
      <c r="D1162">
        <v>11</v>
      </c>
      <c r="E1162">
        <v>11</v>
      </c>
      <c r="F1162" t="str">
        <f>VLOOKUP(E1162,$L$1:$M$25,2,FALSE)</f>
        <v>gold</v>
      </c>
      <c r="G1162">
        <f>LOG(C1162)</f>
        <v>0.3010299956639812</v>
      </c>
      <c r="H1162">
        <f>G1162/(B1162-1)</f>
        <v>-0.3010299956639812</v>
      </c>
    </row>
    <row r="1163" spans="1:8">
      <c r="A1163" t="s">
        <v>8937</v>
      </c>
      <c r="B1163">
        <v>0</v>
      </c>
      <c r="C1163">
        <v>2</v>
      </c>
      <c r="D1163">
        <v>4</v>
      </c>
      <c r="E1163">
        <v>4</v>
      </c>
      <c r="F1163" t="str">
        <f>VLOOKUP(E1163,$L$1:$M$25,2,FALSE)</f>
        <v>coffee</v>
      </c>
      <c r="G1163">
        <f>LOG(C1163)</f>
        <v>0.3010299956639812</v>
      </c>
      <c r="H1163">
        <f>G1163/(B1163-1)</f>
        <v>-0.3010299956639812</v>
      </c>
    </row>
    <row r="1164" spans="1:8">
      <c r="A1164" t="s">
        <v>8946</v>
      </c>
      <c r="B1164">
        <v>0</v>
      </c>
      <c r="C1164">
        <v>2</v>
      </c>
      <c r="D1164">
        <v>1</v>
      </c>
      <c r="E1164">
        <v>1</v>
      </c>
      <c r="F1164" t="str">
        <f>VLOOKUP(E1164,$L$1:$M$25,2,FALSE)</f>
        <v>acq</v>
      </c>
      <c r="G1164">
        <f>LOG(C1164)</f>
        <v>0.3010299956639812</v>
      </c>
      <c r="H1164">
        <f>G1164/(B1164-1)</f>
        <v>-0.3010299956639812</v>
      </c>
    </row>
    <row r="1165" spans="1:8">
      <c r="A1165" t="s">
        <v>8954</v>
      </c>
      <c r="B1165">
        <v>0</v>
      </c>
      <c r="C1165">
        <v>2</v>
      </c>
      <c r="D1165">
        <v>7</v>
      </c>
      <c r="E1165">
        <v>7</v>
      </c>
      <c r="F1165" t="str">
        <f>VLOOKUP(E1165,$L$1:$M$25,2,FALSE)</f>
        <v>crude</v>
      </c>
      <c r="G1165">
        <f>LOG(C1165)</f>
        <v>0.3010299956639812</v>
      </c>
      <c r="H1165">
        <f>G1165/(B1165-1)</f>
        <v>-0.3010299956639812</v>
      </c>
    </row>
    <row r="1166" spans="1:8">
      <c r="A1166" t="s">
        <v>8960</v>
      </c>
      <c r="B1166">
        <v>0</v>
      </c>
      <c r="C1166">
        <v>2</v>
      </c>
      <c r="D1166">
        <v>4</v>
      </c>
      <c r="E1166">
        <v>4</v>
      </c>
      <c r="F1166" t="str">
        <f>VLOOKUP(E1166,$L$1:$M$25,2,FALSE)</f>
        <v>coffee</v>
      </c>
      <c r="G1166">
        <f>LOG(C1166)</f>
        <v>0.3010299956639812</v>
      </c>
      <c r="H1166">
        <f>G1166/(B1166-1)</f>
        <v>-0.3010299956639812</v>
      </c>
    </row>
    <row r="1167" spans="1:8">
      <c r="A1167" t="s">
        <v>8973</v>
      </c>
      <c r="B1167">
        <v>0</v>
      </c>
      <c r="C1167">
        <v>2</v>
      </c>
      <c r="D1167">
        <v>7</v>
      </c>
      <c r="E1167">
        <v>7</v>
      </c>
      <c r="F1167" t="str">
        <f>VLOOKUP(E1167,$L$1:$M$25,2,FALSE)</f>
        <v>crude</v>
      </c>
      <c r="G1167">
        <f>LOG(C1167)</f>
        <v>0.3010299956639812</v>
      </c>
      <c r="H1167">
        <f>G1167/(B1167-1)</f>
        <v>-0.3010299956639812</v>
      </c>
    </row>
    <row r="1168" spans="1:8">
      <c r="A1168" t="s">
        <v>8975</v>
      </c>
      <c r="B1168">
        <v>0</v>
      </c>
      <c r="C1168">
        <v>2</v>
      </c>
      <c r="D1168">
        <v>11</v>
      </c>
      <c r="E1168">
        <v>11</v>
      </c>
      <c r="F1168" t="str">
        <f>VLOOKUP(E1168,$L$1:$M$25,2,FALSE)</f>
        <v>gold</v>
      </c>
      <c r="G1168">
        <f>LOG(C1168)</f>
        <v>0.3010299956639812</v>
      </c>
      <c r="H1168">
        <f>G1168/(B1168-1)</f>
        <v>-0.3010299956639812</v>
      </c>
    </row>
    <row r="1169" spans="1:8">
      <c r="A1169" t="s">
        <v>8977</v>
      </c>
      <c r="B1169">
        <v>0</v>
      </c>
      <c r="C1169">
        <v>2</v>
      </c>
      <c r="D1169">
        <v>9</v>
      </c>
      <c r="E1169">
        <v>9</v>
      </c>
      <c r="F1169" t="str">
        <f>VLOOKUP(E1169,$L$1:$M$25,2,FALSE)</f>
        <v>earn</v>
      </c>
      <c r="G1169">
        <f>LOG(C1169)</f>
        <v>0.3010299956639812</v>
      </c>
      <c r="H1169">
        <f>G1169/(B1169-1)</f>
        <v>-0.3010299956639812</v>
      </c>
    </row>
    <row r="1170" spans="1:8">
      <c r="A1170" t="s">
        <v>8978</v>
      </c>
      <c r="B1170">
        <v>0</v>
      </c>
      <c r="C1170">
        <v>2</v>
      </c>
      <c r="D1170">
        <v>14</v>
      </c>
      <c r="E1170">
        <v>14</v>
      </c>
      <c r="F1170" t="str">
        <f>VLOOKUP(E1170,$L$1:$M$25,2,FALSE)</f>
        <v>livestock</v>
      </c>
      <c r="G1170">
        <f>LOG(C1170)</f>
        <v>0.3010299956639812</v>
      </c>
      <c r="H1170">
        <f>G1170/(B1170-1)</f>
        <v>-0.3010299956639812</v>
      </c>
    </row>
    <row r="1171" spans="1:8">
      <c r="A1171" t="s">
        <v>9000</v>
      </c>
      <c r="B1171">
        <v>0</v>
      </c>
      <c r="C1171">
        <v>2</v>
      </c>
      <c r="D1171">
        <v>14</v>
      </c>
      <c r="E1171">
        <v>14</v>
      </c>
      <c r="F1171" t="str">
        <f>VLOOKUP(E1171,$L$1:$M$25,2,FALSE)</f>
        <v>livestock</v>
      </c>
      <c r="G1171">
        <f>LOG(C1171)</f>
        <v>0.3010299956639812</v>
      </c>
      <c r="H1171">
        <f>G1171/(B1171-1)</f>
        <v>-0.3010299956639812</v>
      </c>
    </row>
    <row r="1172" spans="1:8">
      <c r="A1172" t="s">
        <v>9014</v>
      </c>
      <c r="B1172">
        <v>0</v>
      </c>
      <c r="C1172">
        <v>2</v>
      </c>
      <c r="D1172">
        <v>1</v>
      </c>
      <c r="E1172">
        <v>1</v>
      </c>
      <c r="F1172" t="str">
        <f>VLOOKUP(E1172,$L$1:$M$25,2,FALSE)</f>
        <v>acq</v>
      </c>
      <c r="G1172">
        <f>LOG(C1172)</f>
        <v>0.3010299956639812</v>
      </c>
      <c r="H1172">
        <f>G1172/(B1172-1)</f>
        <v>-0.3010299956639812</v>
      </c>
    </row>
    <row r="1173" spans="1:8">
      <c r="A1173" t="s">
        <v>9034</v>
      </c>
      <c r="B1173">
        <v>0</v>
      </c>
      <c r="C1173">
        <v>2</v>
      </c>
      <c r="D1173">
        <v>20</v>
      </c>
      <c r="E1173">
        <v>20</v>
      </c>
      <c r="F1173" t="str">
        <f>VLOOKUP(E1173,$L$1:$M$25,2,FALSE)</f>
        <v>ship</v>
      </c>
      <c r="G1173">
        <f>LOG(C1173)</f>
        <v>0.3010299956639812</v>
      </c>
      <c r="H1173">
        <f>G1173/(B1173-1)</f>
        <v>-0.3010299956639812</v>
      </c>
    </row>
    <row r="1174" spans="1:8">
      <c r="A1174" t="s">
        <v>9038</v>
      </c>
      <c r="B1174">
        <v>0</v>
      </c>
      <c r="C1174">
        <v>2</v>
      </c>
      <c r="D1174">
        <v>17</v>
      </c>
      <c r="E1174">
        <v>17</v>
      </c>
      <c r="F1174" t="str">
        <f>VLOOKUP(E1174,$L$1:$M$25,2,FALSE)</f>
        <v>nat-gas</v>
      </c>
      <c r="G1174">
        <f>LOG(C1174)</f>
        <v>0.3010299956639812</v>
      </c>
      <c r="H1174">
        <f>G1174/(B1174-1)</f>
        <v>-0.3010299956639812</v>
      </c>
    </row>
    <row r="1175" spans="1:8">
      <c r="A1175" t="s">
        <v>9041</v>
      </c>
      <c r="B1175">
        <v>0</v>
      </c>
      <c r="C1175">
        <v>2</v>
      </c>
      <c r="D1175">
        <v>1</v>
      </c>
      <c r="E1175">
        <v>1</v>
      </c>
      <c r="F1175" t="str">
        <f>VLOOKUP(E1175,$L$1:$M$25,2,FALSE)</f>
        <v>acq</v>
      </c>
      <c r="G1175">
        <f>LOG(C1175)</f>
        <v>0.3010299956639812</v>
      </c>
      <c r="H1175">
        <f>G1175/(B1175-1)</f>
        <v>-0.3010299956639812</v>
      </c>
    </row>
    <row r="1176" spans="1:8">
      <c r="A1176" t="s">
        <v>9058</v>
      </c>
      <c r="B1176">
        <v>0</v>
      </c>
      <c r="C1176">
        <v>2</v>
      </c>
      <c r="D1176">
        <v>3</v>
      </c>
      <c r="E1176">
        <v>3</v>
      </c>
      <c r="F1176" t="str">
        <f>VLOOKUP(E1176,$L$1:$M$25,2,FALSE)</f>
        <v>cocoa</v>
      </c>
      <c r="G1176">
        <f>LOG(C1176)</f>
        <v>0.3010299956639812</v>
      </c>
      <c r="H1176">
        <f>G1176/(B1176-1)</f>
        <v>-0.3010299956639812</v>
      </c>
    </row>
    <row r="1177" spans="1:8">
      <c r="A1177" t="s">
        <v>9065</v>
      </c>
      <c r="B1177">
        <v>0</v>
      </c>
      <c r="C1177">
        <v>2</v>
      </c>
      <c r="D1177">
        <v>4</v>
      </c>
      <c r="E1177">
        <v>4</v>
      </c>
      <c r="F1177" t="str">
        <f>VLOOKUP(E1177,$L$1:$M$25,2,FALSE)</f>
        <v>coffee</v>
      </c>
      <c r="G1177">
        <f>LOG(C1177)</f>
        <v>0.3010299956639812</v>
      </c>
      <c r="H1177">
        <f>G1177/(B1177-1)</f>
        <v>-0.3010299956639812</v>
      </c>
    </row>
    <row r="1178" spans="1:8">
      <c r="A1178" t="s">
        <v>9104</v>
      </c>
      <c r="B1178">
        <v>0</v>
      </c>
      <c r="C1178">
        <v>2</v>
      </c>
      <c r="D1178">
        <v>3</v>
      </c>
      <c r="E1178">
        <v>3</v>
      </c>
      <c r="F1178" t="str">
        <f>VLOOKUP(E1178,$L$1:$M$25,2,FALSE)</f>
        <v>cocoa</v>
      </c>
      <c r="G1178">
        <f>LOG(C1178)</f>
        <v>0.3010299956639812</v>
      </c>
      <c r="H1178">
        <f>G1178/(B1178-1)</f>
        <v>-0.3010299956639812</v>
      </c>
    </row>
    <row r="1179" spans="1:8">
      <c r="A1179" t="s">
        <v>9115</v>
      </c>
      <c r="B1179">
        <v>0</v>
      </c>
      <c r="C1179">
        <v>2</v>
      </c>
      <c r="D1179">
        <v>22</v>
      </c>
      <c r="E1179">
        <v>22</v>
      </c>
      <c r="F1179" t="str">
        <f>VLOOKUP(E1179,$L$1:$M$25,2,FALSE)</f>
        <v>sugar</v>
      </c>
      <c r="G1179">
        <f>LOG(C1179)</f>
        <v>0.3010299956639812</v>
      </c>
      <c r="H1179">
        <f>G1179/(B1179-1)</f>
        <v>-0.3010299956639812</v>
      </c>
    </row>
    <row r="1180" spans="1:8">
      <c r="A1180" t="s">
        <v>9122</v>
      </c>
      <c r="B1180">
        <v>0</v>
      </c>
      <c r="C1180">
        <v>2</v>
      </c>
      <c r="D1180">
        <v>4</v>
      </c>
      <c r="E1180">
        <v>4</v>
      </c>
      <c r="F1180" t="str">
        <f>VLOOKUP(E1180,$L$1:$M$25,2,FALSE)</f>
        <v>coffee</v>
      </c>
      <c r="G1180">
        <f>LOG(C1180)</f>
        <v>0.3010299956639812</v>
      </c>
      <c r="H1180">
        <f>G1180/(B1180-1)</f>
        <v>-0.3010299956639812</v>
      </c>
    </row>
    <row r="1181" spans="1:8">
      <c r="A1181" t="s">
        <v>9132</v>
      </c>
      <c r="B1181">
        <v>0</v>
      </c>
      <c r="C1181">
        <v>2</v>
      </c>
      <c r="D1181">
        <v>7</v>
      </c>
      <c r="E1181">
        <v>7</v>
      </c>
      <c r="F1181" t="str">
        <f>VLOOKUP(E1181,$L$1:$M$25,2,FALSE)</f>
        <v>crude</v>
      </c>
      <c r="G1181">
        <f>LOG(C1181)</f>
        <v>0.3010299956639812</v>
      </c>
      <c r="H1181">
        <f>G1181/(B1181-1)</f>
        <v>-0.3010299956639812</v>
      </c>
    </row>
    <row r="1182" spans="1:8">
      <c r="A1182" t="s">
        <v>9145</v>
      </c>
      <c r="B1182">
        <v>0</v>
      </c>
      <c r="C1182">
        <v>2</v>
      </c>
      <c r="D1182">
        <v>11</v>
      </c>
      <c r="E1182">
        <v>11</v>
      </c>
      <c r="F1182" t="str">
        <f>VLOOKUP(E1182,$L$1:$M$25,2,FALSE)</f>
        <v>gold</v>
      </c>
      <c r="G1182">
        <f>LOG(C1182)</f>
        <v>0.3010299956639812</v>
      </c>
      <c r="H1182">
        <f>G1182/(B1182-1)</f>
        <v>-0.3010299956639812</v>
      </c>
    </row>
    <row r="1183" spans="1:8">
      <c r="A1183" t="s">
        <v>9170</v>
      </c>
      <c r="B1183">
        <v>0</v>
      </c>
      <c r="C1183">
        <v>2</v>
      </c>
      <c r="D1183">
        <v>1</v>
      </c>
      <c r="E1183">
        <v>1</v>
      </c>
      <c r="F1183" t="str">
        <f>VLOOKUP(E1183,$L$1:$M$25,2,FALSE)</f>
        <v>acq</v>
      </c>
      <c r="G1183">
        <f>LOG(C1183)</f>
        <v>0.3010299956639812</v>
      </c>
      <c r="H1183">
        <f>G1183/(B1183-1)</f>
        <v>-0.3010299956639812</v>
      </c>
    </row>
    <row r="1184" spans="1:8">
      <c r="A1184" t="s">
        <v>9209</v>
      </c>
      <c r="B1184">
        <v>0</v>
      </c>
      <c r="C1184">
        <v>2</v>
      </c>
      <c r="D1184">
        <v>9</v>
      </c>
      <c r="E1184">
        <v>9</v>
      </c>
      <c r="F1184" t="str">
        <f>VLOOKUP(E1184,$L$1:$M$25,2,FALSE)</f>
        <v>earn</v>
      </c>
      <c r="G1184">
        <f>LOG(C1184)</f>
        <v>0.3010299956639812</v>
      </c>
      <c r="H1184">
        <f>G1184/(B1184-1)</f>
        <v>-0.3010299956639812</v>
      </c>
    </row>
    <row r="1185" spans="1:8">
      <c r="A1185" t="s">
        <v>9236</v>
      </c>
      <c r="B1185">
        <v>0</v>
      </c>
      <c r="C1185">
        <v>2</v>
      </c>
      <c r="D1185">
        <v>2</v>
      </c>
      <c r="E1185">
        <v>2</v>
      </c>
      <c r="F1185" t="str">
        <f>VLOOKUP(E1185,$L$1:$M$25,2,FALSE)</f>
        <v>bop</v>
      </c>
      <c r="G1185">
        <f>LOG(C1185)</f>
        <v>0.3010299956639812</v>
      </c>
      <c r="H1185">
        <f>G1185/(B1185-1)</f>
        <v>-0.3010299956639812</v>
      </c>
    </row>
    <row r="1186" spans="1:8">
      <c r="A1186" t="s">
        <v>9362</v>
      </c>
      <c r="B1186">
        <v>0</v>
      </c>
      <c r="C1186">
        <v>2</v>
      </c>
      <c r="D1186">
        <v>11</v>
      </c>
      <c r="E1186">
        <v>11</v>
      </c>
      <c r="F1186" t="str">
        <f>VLOOKUP(E1186,$L$1:$M$25,2,FALSE)</f>
        <v>gold</v>
      </c>
      <c r="G1186">
        <f>LOG(C1186)</f>
        <v>0.3010299956639812</v>
      </c>
      <c r="H1186">
        <f>G1186/(B1186-1)</f>
        <v>-0.3010299956639812</v>
      </c>
    </row>
    <row r="1187" spans="1:8">
      <c r="A1187" t="s">
        <v>9390</v>
      </c>
      <c r="B1187">
        <v>0</v>
      </c>
      <c r="C1187">
        <v>2</v>
      </c>
      <c r="D1187">
        <v>22</v>
      </c>
      <c r="E1187">
        <v>22</v>
      </c>
      <c r="F1187" t="str">
        <f>VLOOKUP(E1187,$L$1:$M$25,2,FALSE)</f>
        <v>sugar</v>
      </c>
      <c r="G1187">
        <f>LOG(C1187)</f>
        <v>0.3010299956639812</v>
      </c>
      <c r="H1187">
        <f>G1187/(B1187-1)</f>
        <v>-0.3010299956639812</v>
      </c>
    </row>
    <row r="1188" spans="1:8">
      <c r="A1188" t="s">
        <v>9394</v>
      </c>
      <c r="B1188">
        <v>0</v>
      </c>
      <c r="C1188">
        <v>2</v>
      </c>
      <c r="D1188">
        <v>11</v>
      </c>
      <c r="E1188">
        <v>11</v>
      </c>
      <c r="F1188" t="str">
        <f>VLOOKUP(E1188,$L$1:$M$25,2,FALSE)</f>
        <v>gold</v>
      </c>
      <c r="G1188">
        <f>LOG(C1188)</f>
        <v>0.3010299956639812</v>
      </c>
      <c r="H1188">
        <f>G1188/(B1188-1)</f>
        <v>-0.3010299956639812</v>
      </c>
    </row>
    <row r="1189" spans="1:8">
      <c r="A1189" t="s">
        <v>9408</v>
      </c>
      <c r="B1189">
        <v>0</v>
      </c>
      <c r="C1189">
        <v>2</v>
      </c>
      <c r="D1189">
        <v>17</v>
      </c>
      <c r="E1189">
        <v>17</v>
      </c>
      <c r="F1189" t="str">
        <f>VLOOKUP(E1189,$L$1:$M$25,2,FALSE)</f>
        <v>nat-gas</v>
      </c>
      <c r="G1189">
        <f>LOG(C1189)</f>
        <v>0.3010299956639812</v>
      </c>
      <c r="H1189">
        <f>G1189/(B1189-1)</f>
        <v>-0.3010299956639812</v>
      </c>
    </row>
    <row r="1190" spans="1:8">
      <c r="A1190" t="s">
        <v>9416</v>
      </c>
      <c r="B1190">
        <v>0</v>
      </c>
      <c r="C1190">
        <v>2</v>
      </c>
      <c r="D1190">
        <v>23</v>
      </c>
      <c r="E1190">
        <v>23</v>
      </c>
      <c r="F1190" t="str">
        <f>VLOOKUP(E1190,$L$1:$M$25,2,FALSE)</f>
        <v>trade</v>
      </c>
      <c r="G1190">
        <f>LOG(C1190)</f>
        <v>0.3010299956639812</v>
      </c>
      <c r="H1190">
        <f>G1190/(B1190-1)</f>
        <v>-0.3010299956639812</v>
      </c>
    </row>
    <row r="1191" spans="1:8">
      <c r="A1191" t="s">
        <v>9423</v>
      </c>
      <c r="B1191">
        <v>0</v>
      </c>
      <c r="C1191">
        <v>2</v>
      </c>
      <c r="D1191">
        <v>7</v>
      </c>
      <c r="E1191">
        <v>7</v>
      </c>
      <c r="F1191" t="str">
        <f>VLOOKUP(E1191,$L$1:$M$25,2,FALSE)</f>
        <v>crude</v>
      </c>
      <c r="G1191">
        <f>LOG(C1191)</f>
        <v>0.3010299956639812</v>
      </c>
      <c r="H1191">
        <f>G1191/(B1191-1)</f>
        <v>-0.3010299956639812</v>
      </c>
    </row>
    <row r="1192" spans="1:8">
      <c r="A1192" t="s">
        <v>9476</v>
      </c>
      <c r="B1192">
        <v>0</v>
      </c>
      <c r="C1192">
        <v>2</v>
      </c>
      <c r="D1192">
        <v>15</v>
      </c>
      <c r="E1192">
        <v>15</v>
      </c>
      <c r="F1192" t="str">
        <f>VLOOKUP(E1192,$L$1:$M$25,2,FALSE)</f>
        <v>money-fx</v>
      </c>
      <c r="G1192">
        <f>LOG(C1192)</f>
        <v>0.3010299956639812</v>
      </c>
      <c r="H1192">
        <f>G1192/(B1192-1)</f>
        <v>-0.3010299956639812</v>
      </c>
    </row>
    <row r="1193" spans="1:8">
      <c r="A1193" t="s">
        <v>9483</v>
      </c>
      <c r="B1193">
        <v>0</v>
      </c>
      <c r="C1193">
        <v>2</v>
      </c>
      <c r="D1193">
        <v>16</v>
      </c>
      <c r="E1193">
        <v>16</v>
      </c>
      <c r="F1193" t="str">
        <f>VLOOKUP(E1193,$L$1:$M$25,2,FALSE)</f>
        <v>money-supply</v>
      </c>
      <c r="G1193">
        <f>LOG(C1193)</f>
        <v>0.3010299956639812</v>
      </c>
      <c r="H1193">
        <f>G1193/(B1193-1)</f>
        <v>-0.3010299956639812</v>
      </c>
    </row>
    <row r="1194" spans="1:8">
      <c r="A1194" t="s">
        <v>9484</v>
      </c>
      <c r="B1194">
        <v>0</v>
      </c>
      <c r="C1194">
        <v>2</v>
      </c>
      <c r="D1194">
        <v>11</v>
      </c>
      <c r="E1194">
        <v>11</v>
      </c>
      <c r="F1194" t="str">
        <f>VLOOKUP(E1194,$L$1:$M$25,2,FALSE)</f>
        <v>gold</v>
      </c>
      <c r="G1194">
        <f>LOG(C1194)</f>
        <v>0.3010299956639812</v>
      </c>
      <c r="H1194">
        <f>G1194/(B1194-1)</f>
        <v>-0.3010299956639812</v>
      </c>
    </row>
    <row r="1195" spans="1:8">
      <c r="A1195" t="s">
        <v>9502</v>
      </c>
      <c r="B1195">
        <v>0</v>
      </c>
      <c r="C1195">
        <v>2</v>
      </c>
      <c r="D1195">
        <v>2</v>
      </c>
      <c r="E1195">
        <v>2</v>
      </c>
      <c r="F1195" t="str">
        <f>VLOOKUP(E1195,$L$1:$M$25,2,FALSE)</f>
        <v>bop</v>
      </c>
      <c r="G1195">
        <f>LOG(C1195)</f>
        <v>0.3010299956639812</v>
      </c>
      <c r="H1195">
        <f>G1195/(B1195-1)</f>
        <v>-0.3010299956639812</v>
      </c>
    </row>
    <row r="1196" spans="1:8">
      <c r="A1196" t="s">
        <v>9509</v>
      </c>
      <c r="B1196">
        <v>0</v>
      </c>
      <c r="C1196">
        <v>2</v>
      </c>
      <c r="D1196">
        <v>3</v>
      </c>
      <c r="E1196">
        <v>3</v>
      </c>
      <c r="F1196" t="str">
        <f>VLOOKUP(E1196,$L$1:$M$25,2,FALSE)</f>
        <v>cocoa</v>
      </c>
      <c r="G1196">
        <f>LOG(C1196)</f>
        <v>0.3010299956639812</v>
      </c>
      <c r="H1196">
        <f>G1196/(B1196-1)</f>
        <v>-0.3010299956639812</v>
      </c>
    </row>
    <row r="1197" spans="1:8">
      <c r="A1197" t="s">
        <v>9543</v>
      </c>
      <c r="B1197">
        <v>0</v>
      </c>
      <c r="C1197">
        <v>2</v>
      </c>
      <c r="D1197">
        <v>11</v>
      </c>
      <c r="E1197">
        <v>11</v>
      </c>
      <c r="F1197" t="str">
        <f>VLOOKUP(E1197,$L$1:$M$25,2,FALSE)</f>
        <v>gold</v>
      </c>
      <c r="G1197">
        <f>LOG(C1197)</f>
        <v>0.3010299956639812</v>
      </c>
      <c r="H1197">
        <f>G1197/(B1197-1)</f>
        <v>-0.3010299956639812</v>
      </c>
    </row>
    <row r="1198" spans="1:8">
      <c r="A1198" t="s">
        <v>9587</v>
      </c>
      <c r="B1198">
        <v>0</v>
      </c>
      <c r="C1198">
        <v>2</v>
      </c>
      <c r="D1198">
        <v>11</v>
      </c>
      <c r="E1198">
        <v>11</v>
      </c>
      <c r="F1198" t="str">
        <f>VLOOKUP(E1198,$L$1:$M$25,2,FALSE)</f>
        <v>gold</v>
      </c>
      <c r="G1198">
        <f>LOG(C1198)</f>
        <v>0.3010299956639812</v>
      </c>
      <c r="H1198">
        <f>G1198/(B1198-1)</f>
        <v>-0.3010299956639812</v>
      </c>
    </row>
    <row r="1199" spans="1:8">
      <c r="A1199" t="s">
        <v>9600</v>
      </c>
      <c r="B1199">
        <v>0</v>
      </c>
      <c r="C1199">
        <v>2</v>
      </c>
      <c r="D1199">
        <v>8</v>
      </c>
      <c r="E1199">
        <v>8</v>
      </c>
      <c r="F1199" t="str">
        <f>VLOOKUP(E1199,$L$1:$M$25,2,FALSE)</f>
        <v>dlr</v>
      </c>
      <c r="G1199">
        <f>LOG(C1199)</f>
        <v>0.3010299956639812</v>
      </c>
      <c r="H1199">
        <f>G1199/(B1199-1)</f>
        <v>-0.3010299956639812</v>
      </c>
    </row>
    <row r="1200" spans="1:8">
      <c r="A1200" t="s">
        <v>9602</v>
      </c>
      <c r="B1200">
        <v>0</v>
      </c>
      <c r="C1200">
        <v>2</v>
      </c>
      <c r="D1200">
        <v>15</v>
      </c>
      <c r="E1200">
        <v>15</v>
      </c>
      <c r="F1200" t="str">
        <f>VLOOKUP(E1200,$L$1:$M$25,2,FALSE)</f>
        <v>money-fx</v>
      </c>
      <c r="G1200">
        <f>LOG(C1200)</f>
        <v>0.3010299956639812</v>
      </c>
      <c r="H1200">
        <f>G1200/(B1200-1)</f>
        <v>-0.3010299956639812</v>
      </c>
    </row>
    <row r="1201" spans="1:8">
      <c r="A1201" t="s">
        <v>9631</v>
      </c>
      <c r="B1201">
        <v>0</v>
      </c>
      <c r="C1201">
        <v>2</v>
      </c>
      <c r="D1201">
        <v>14</v>
      </c>
      <c r="E1201">
        <v>14</v>
      </c>
      <c r="F1201" t="str">
        <f>VLOOKUP(E1201,$L$1:$M$25,2,FALSE)</f>
        <v>livestock</v>
      </c>
      <c r="G1201">
        <f>LOG(C1201)</f>
        <v>0.3010299956639812</v>
      </c>
      <c r="H1201">
        <f>G1201/(B1201-1)</f>
        <v>-0.3010299956639812</v>
      </c>
    </row>
    <row r="1202" spans="1:8">
      <c r="A1202" t="s">
        <v>9643</v>
      </c>
      <c r="B1202">
        <v>0</v>
      </c>
      <c r="C1202">
        <v>2</v>
      </c>
      <c r="D1202">
        <v>13</v>
      </c>
      <c r="E1202">
        <v>13</v>
      </c>
      <c r="F1202" t="str">
        <f>VLOOKUP(E1202,$L$1:$M$25,2,FALSE)</f>
        <v>interest</v>
      </c>
      <c r="G1202">
        <f>LOG(C1202)</f>
        <v>0.3010299956639812</v>
      </c>
      <c r="H1202">
        <f>G1202/(B1202-1)</f>
        <v>-0.3010299956639812</v>
      </c>
    </row>
    <row r="1203" spans="1:8">
      <c r="A1203" t="s">
        <v>9703</v>
      </c>
      <c r="B1203">
        <v>0</v>
      </c>
      <c r="C1203">
        <v>2</v>
      </c>
      <c r="D1203">
        <v>15</v>
      </c>
      <c r="E1203">
        <v>15</v>
      </c>
      <c r="F1203" t="str">
        <f>VLOOKUP(E1203,$L$1:$M$25,2,FALSE)</f>
        <v>money-fx</v>
      </c>
      <c r="G1203">
        <f>LOG(C1203)</f>
        <v>0.3010299956639812</v>
      </c>
      <c r="H1203">
        <f>G1203/(B1203-1)</f>
        <v>-0.3010299956639812</v>
      </c>
    </row>
    <row r="1204" spans="1:8">
      <c r="A1204" t="s">
        <v>9736</v>
      </c>
      <c r="B1204">
        <v>0</v>
      </c>
      <c r="C1204">
        <v>2</v>
      </c>
      <c r="D1204">
        <v>20</v>
      </c>
      <c r="E1204">
        <v>20</v>
      </c>
      <c r="F1204" t="str">
        <f>VLOOKUP(E1204,$L$1:$M$25,2,FALSE)</f>
        <v>ship</v>
      </c>
      <c r="G1204">
        <f>LOG(C1204)</f>
        <v>0.3010299956639812</v>
      </c>
      <c r="H1204">
        <f>G1204/(B1204-1)</f>
        <v>-0.3010299956639812</v>
      </c>
    </row>
    <row r="1205" spans="1:8">
      <c r="A1205" t="s">
        <v>9764</v>
      </c>
      <c r="B1205">
        <v>0</v>
      </c>
      <c r="C1205">
        <v>2</v>
      </c>
      <c r="D1205">
        <v>4</v>
      </c>
      <c r="E1205">
        <v>4</v>
      </c>
      <c r="F1205" t="str">
        <f>VLOOKUP(E1205,$L$1:$M$25,2,FALSE)</f>
        <v>coffee</v>
      </c>
      <c r="G1205">
        <f>LOG(C1205)</f>
        <v>0.3010299956639812</v>
      </c>
      <c r="H1205">
        <f>G1205/(B1205-1)</f>
        <v>-0.3010299956639812</v>
      </c>
    </row>
    <row r="1206" spans="1:8">
      <c r="A1206" t="s">
        <v>9772</v>
      </c>
      <c r="B1206">
        <v>0</v>
      </c>
      <c r="C1206">
        <v>2</v>
      </c>
      <c r="D1206">
        <v>23</v>
      </c>
      <c r="E1206">
        <v>23</v>
      </c>
      <c r="F1206" t="str">
        <f>VLOOKUP(E1206,$L$1:$M$25,2,FALSE)</f>
        <v>trade</v>
      </c>
      <c r="G1206">
        <f>LOG(C1206)</f>
        <v>0.3010299956639812</v>
      </c>
      <c r="H1206">
        <f>G1206/(B1206-1)</f>
        <v>-0.3010299956639812</v>
      </c>
    </row>
    <row r="1207" spans="1:8">
      <c r="A1207" t="s">
        <v>9782</v>
      </c>
      <c r="B1207">
        <v>0</v>
      </c>
      <c r="C1207">
        <v>2</v>
      </c>
      <c r="D1207">
        <v>22</v>
      </c>
      <c r="E1207">
        <v>22</v>
      </c>
      <c r="F1207" t="str">
        <f>VLOOKUP(E1207,$L$1:$M$25,2,FALSE)</f>
        <v>sugar</v>
      </c>
      <c r="G1207">
        <f>LOG(C1207)</f>
        <v>0.3010299956639812</v>
      </c>
      <c r="H1207">
        <f>G1207/(B1207-1)</f>
        <v>-0.3010299956639812</v>
      </c>
    </row>
    <row r="1208" spans="1:8">
      <c r="A1208" t="s">
        <v>9789</v>
      </c>
      <c r="B1208">
        <v>0</v>
      </c>
      <c r="C1208">
        <v>2</v>
      </c>
      <c r="D1208">
        <v>21</v>
      </c>
      <c r="E1208">
        <v>21</v>
      </c>
      <c r="F1208" t="str">
        <f>VLOOKUP(E1208,$L$1:$M$25,2,FALSE)</f>
        <v>soybean</v>
      </c>
      <c r="G1208">
        <f>LOG(C1208)</f>
        <v>0.3010299956639812</v>
      </c>
      <c r="H1208">
        <f>G1208/(B1208-1)</f>
        <v>-0.3010299956639812</v>
      </c>
    </row>
    <row r="1209" spans="1:8">
      <c r="A1209" t="s">
        <v>9805</v>
      </c>
      <c r="B1209">
        <v>0</v>
      </c>
      <c r="C1209">
        <v>2</v>
      </c>
      <c r="D1209">
        <v>19</v>
      </c>
      <c r="E1209">
        <v>19</v>
      </c>
      <c r="F1209" t="str">
        <f>VLOOKUP(E1209,$L$1:$M$25,2,FALSE)</f>
        <v>reserves</v>
      </c>
      <c r="G1209">
        <f>LOG(C1209)</f>
        <v>0.3010299956639812</v>
      </c>
      <c r="H1209">
        <f>G1209/(B1209-1)</f>
        <v>-0.3010299956639812</v>
      </c>
    </row>
    <row r="1210" spans="1:8">
      <c r="A1210" t="s">
        <v>9807</v>
      </c>
      <c r="B1210">
        <v>0</v>
      </c>
      <c r="C1210">
        <v>2</v>
      </c>
      <c r="D1210">
        <v>14</v>
      </c>
      <c r="E1210">
        <v>14</v>
      </c>
      <c r="F1210" t="str">
        <f>VLOOKUP(E1210,$L$1:$M$25,2,FALSE)</f>
        <v>livestock</v>
      </c>
      <c r="G1210">
        <f>LOG(C1210)</f>
        <v>0.3010299956639812</v>
      </c>
      <c r="H1210">
        <f>G1210/(B1210-1)</f>
        <v>-0.3010299956639812</v>
      </c>
    </row>
    <row r="1211" spans="1:8">
      <c r="A1211" t="s">
        <v>9816</v>
      </c>
      <c r="B1211">
        <v>0</v>
      </c>
      <c r="C1211">
        <v>2</v>
      </c>
      <c r="D1211">
        <v>14</v>
      </c>
      <c r="E1211">
        <v>14</v>
      </c>
      <c r="F1211" t="str">
        <f>VLOOKUP(E1211,$L$1:$M$25,2,FALSE)</f>
        <v>livestock</v>
      </c>
      <c r="G1211">
        <f>LOG(C1211)</f>
        <v>0.3010299956639812</v>
      </c>
      <c r="H1211">
        <f>G1211/(B1211-1)</f>
        <v>-0.3010299956639812</v>
      </c>
    </row>
    <row r="1212" spans="1:8">
      <c r="A1212" t="s">
        <v>9836</v>
      </c>
      <c r="B1212">
        <v>0</v>
      </c>
      <c r="C1212">
        <v>2</v>
      </c>
      <c r="D1212">
        <v>15</v>
      </c>
      <c r="E1212">
        <v>15</v>
      </c>
      <c r="F1212" t="str">
        <f>VLOOKUP(E1212,$L$1:$M$25,2,FALSE)</f>
        <v>money-fx</v>
      </c>
      <c r="G1212">
        <f>LOG(C1212)</f>
        <v>0.3010299956639812</v>
      </c>
      <c r="H1212">
        <f>G1212/(B1212-1)</f>
        <v>-0.3010299956639812</v>
      </c>
    </row>
    <row r="1213" spans="1:8">
      <c r="A1213" t="s">
        <v>9852</v>
      </c>
      <c r="B1213">
        <v>0</v>
      </c>
      <c r="C1213">
        <v>2</v>
      </c>
      <c r="D1213">
        <v>23</v>
      </c>
      <c r="E1213">
        <v>23</v>
      </c>
      <c r="F1213" t="str">
        <f>VLOOKUP(E1213,$L$1:$M$25,2,FALSE)</f>
        <v>trade</v>
      </c>
      <c r="G1213">
        <f>LOG(C1213)</f>
        <v>0.3010299956639812</v>
      </c>
      <c r="H1213">
        <f>G1213/(B1213-1)</f>
        <v>-0.3010299956639812</v>
      </c>
    </row>
    <row r="1214" spans="1:8">
      <c r="A1214" t="s">
        <v>9883</v>
      </c>
      <c r="B1214">
        <v>0</v>
      </c>
      <c r="C1214">
        <v>2</v>
      </c>
      <c r="D1214">
        <v>20</v>
      </c>
      <c r="E1214">
        <v>20</v>
      </c>
      <c r="F1214" t="str">
        <f>VLOOKUP(E1214,$L$1:$M$25,2,FALSE)</f>
        <v>ship</v>
      </c>
      <c r="G1214">
        <f>LOG(C1214)</f>
        <v>0.3010299956639812</v>
      </c>
      <c r="H1214">
        <f>G1214/(B1214-1)</f>
        <v>-0.3010299956639812</v>
      </c>
    </row>
    <row r="1215" spans="1:8">
      <c r="A1215" t="s">
        <v>9901</v>
      </c>
      <c r="B1215">
        <v>0</v>
      </c>
      <c r="C1215">
        <v>2</v>
      </c>
      <c r="D1215">
        <v>17</v>
      </c>
      <c r="E1215">
        <v>17</v>
      </c>
      <c r="F1215" t="str">
        <f>VLOOKUP(E1215,$L$1:$M$25,2,FALSE)</f>
        <v>nat-gas</v>
      </c>
      <c r="G1215">
        <f>LOG(C1215)</f>
        <v>0.3010299956639812</v>
      </c>
      <c r="H1215">
        <f>G1215/(B1215-1)</f>
        <v>-0.3010299956639812</v>
      </c>
    </row>
    <row r="1216" spans="1:8">
      <c r="A1216" t="s">
        <v>9920</v>
      </c>
      <c r="B1216">
        <v>0</v>
      </c>
      <c r="C1216">
        <v>2</v>
      </c>
      <c r="D1216">
        <v>6</v>
      </c>
      <c r="E1216">
        <v>6</v>
      </c>
      <c r="F1216" t="str">
        <f>VLOOKUP(E1216,$L$1:$M$25,2,FALSE)</f>
        <v>cpi</v>
      </c>
      <c r="G1216">
        <f>LOG(C1216)</f>
        <v>0.3010299956639812</v>
      </c>
      <c r="H1216">
        <f>G1216/(B1216-1)</f>
        <v>-0.3010299956639812</v>
      </c>
    </row>
    <row r="1217" spans="1:8">
      <c r="A1217" t="s">
        <v>9930</v>
      </c>
      <c r="B1217">
        <v>0</v>
      </c>
      <c r="C1217">
        <v>2</v>
      </c>
      <c r="D1217">
        <v>15</v>
      </c>
      <c r="E1217">
        <v>15</v>
      </c>
      <c r="F1217" t="str">
        <f>VLOOKUP(E1217,$L$1:$M$25,2,FALSE)</f>
        <v>money-fx</v>
      </c>
      <c r="G1217">
        <f>LOG(C1217)</f>
        <v>0.3010299956639812</v>
      </c>
      <c r="H1217">
        <f>G1217/(B1217-1)</f>
        <v>-0.3010299956639812</v>
      </c>
    </row>
    <row r="1218" spans="1:8">
      <c r="A1218" t="s">
        <v>9955</v>
      </c>
      <c r="B1218">
        <v>0</v>
      </c>
      <c r="C1218">
        <v>2</v>
      </c>
      <c r="D1218">
        <v>11</v>
      </c>
      <c r="E1218">
        <v>11</v>
      </c>
      <c r="F1218" t="str">
        <f>VLOOKUP(E1218,$L$1:$M$25,2,FALSE)</f>
        <v>gold</v>
      </c>
      <c r="G1218">
        <f>LOG(C1218)</f>
        <v>0.3010299956639812</v>
      </c>
      <c r="H1218">
        <f>G1218/(B1218-1)</f>
        <v>-0.3010299956639812</v>
      </c>
    </row>
    <row r="1219" spans="1:8">
      <c r="A1219" t="s">
        <v>9958</v>
      </c>
      <c r="B1219">
        <v>0</v>
      </c>
      <c r="C1219">
        <v>2</v>
      </c>
      <c r="D1219">
        <v>4</v>
      </c>
      <c r="E1219">
        <v>4</v>
      </c>
      <c r="F1219" t="str">
        <f>VLOOKUP(E1219,$L$1:$M$25,2,FALSE)</f>
        <v>coffee</v>
      </c>
      <c r="G1219">
        <f>LOG(C1219)</f>
        <v>0.3010299956639812</v>
      </c>
      <c r="H1219">
        <f>G1219/(B1219-1)</f>
        <v>-0.3010299956639812</v>
      </c>
    </row>
    <row r="1220" spans="1:8">
      <c r="A1220" t="s">
        <v>9987</v>
      </c>
      <c r="B1220">
        <v>0</v>
      </c>
      <c r="C1220">
        <v>2</v>
      </c>
      <c r="D1220">
        <v>7</v>
      </c>
      <c r="E1220">
        <v>7</v>
      </c>
      <c r="F1220" t="str">
        <f>VLOOKUP(E1220,$L$1:$M$25,2,FALSE)</f>
        <v>crude</v>
      </c>
      <c r="G1220">
        <f>LOG(C1220)</f>
        <v>0.3010299956639812</v>
      </c>
      <c r="H1220">
        <f>G1220/(B1220-1)</f>
        <v>-0.3010299956639812</v>
      </c>
    </row>
    <row r="1221" spans="1:8">
      <c r="A1221" t="s">
        <v>9992</v>
      </c>
      <c r="B1221">
        <v>0</v>
      </c>
      <c r="C1221">
        <v>2</v>
      </c>
      <c r="D1221">
        <v>11</v>
      </c>
      <c r="E1221">
        <v>11</v>
      </c>
      <c r="F1221" t="str">
        <f>VLOOKUP(E1221,$L$1:$M$25,2,FALSE)</f>
        <v>gold</v>
      </c>
      <c r="G1221">
        <f>LOG(C1221)</f>
        <v>0.3010299956639812</v>
      </c>
      <c r="H1221">
        <f>G1221/(B1221-1)</f>
        <v>-0.3010299956639812</v>
      </c>
    </row>
    <row r="1222" spans="1:8">
      <c r="A1222" t="s">
        <v>9994</v>
      </c>
      <c r="B1222">
        <v>0</v>
      </c>
      <c r="C1222">
        <v>2</v>
      </c>
      <c r="D1222">
        <v>11</v>
      </c>
      <c r="E1222">
        <v>11</v>
      </c>
      <c r="F1222" t="str">
        <f>VLOOKUP(E1222,$L$1:$M$25,2,FALSE)</f>
        <v>gold</v>
      </c>
      <c r="G1222">
        <f>LOG(C1222)</f>
        <v>0.3010299956639812</v>
      </c>
      <c r="H1222">
        <f>G1222/(B1222-1)</f>
        <v>-0.3010299956639812</v>
      </c>
    </row>
    <row r="1223" spans="1:8">
      <c r="A1223" t="s">
        <v>10016</v>
      </c>
      <c r="B1223">
        <v>0</v>
      </c>
      <c r="C1223">
        <v>2</v>
      </c>
      <c r="D1223">
        <v>4</v>
      </c>
      <c r="E1223">
        <v>4</v>
      </c>
      <c r="F1223" t="str">
        <f>VLOOKUP(E1223,$L$1:$M$25,2,FALSE)</f>
        <v>coffee</v>
      </c>
      <c r="G1223">
        <f>LOG(C1223)</f>
        <v>0.3010299956639812</v>
      </c>
      <c r="H1223">
        <f>G1223/(B1223-1)</f>
        <v>-0.3010299956639812</v>
      </c>
    </row>
    <row r="1224" spans="1:8">
      <c r="A1224" t="s">
        <v>10017</v>
      </c>
      <c r="B1224">
        <v>0</v>
      </c>
      <c r="C1224">
        <v>2</v>
      </c>
      <c r="D1224">
        <v>7</v>
      </c>
      <c r="E1224">
        <v>7</v>
      </c>
      <c r="F1224" t="str">
        <f>VLOOKUP(E1224,$L$1:$M$25,2,FALSE)</f>
        <v>crude</v>
      </c>
      <c r="G1224">
        <f>LOG(C1224)</f>
        <v>0.3010299956639812</v>
      </c>
      <c r="H1224">
        <f>G1224/(B1224-1)</f>
        <v>-0.3010299956639812</v>
      </c>
    </row>
    <row r="1225" spans="1:8">
      <c r="A1225" t="s">
        <v>10019</v>
      </c>
      <c r="B1225">
        <v>0</v>
      </c>
      <c r="C1225">
        <v>2</v>
      </c>
      <c r="D1225">
        <v>3</v>
      </c>
      <c r="E1225">
        <v>3</v>
      </c>
      <c r="F1225" t="str">
        <f>VLOOKUP(E1225,$L$1:$M$25,2,FALSE)</f>
        <v>cocoa</v>
      </c>
      <c r="G1225">
        <f>LOG(C1225)</f>
        <v>0.3010299956639812</v>
      </c>
      <c r="H1225">
        <f>G1225/(B1225-1)</f>
        <v>-0.3010299956639812</v>
      </c>
    </row>
    <row r="1226" spans="1:8">
      <c r="A1226" t="s">
        <v>10038</v>
      </c>
      <c r="B1226">
        <v>0</v>
      </c>
      <c r="C1226">
        <v>2</v>
      </c>
      <c r="D1226">
        <v>16</v>
      </c>
      <c r="E1226">
        <v>16</v>
      </c>
      <c r="F1226" t="str">
        <f>VLOOKUP(E1226,$L$1:$M$25,2,FALSE)</f>
        <v>money-supply</v>
      </c>
      <c r="G1226">
        <f>LOG(C1226)</f>
        <v>0.3010299956639812</v>
      </c>
      <c r="H1226">
        <f>G1226/(B1226-1)</f>
        <v>-0.3010299956639812</v>
      </c>
    </row>
    <row r="1227" spans="1:8">
      <c r="A1227" t="s">
        <v>10039</v>
      </c>
      <c r="B1227">
        <v>0</v>
      </c>
      <c r="C1227">
        <v>2</v>
      </c>
      <c r="D1227">
        <v>23</v>
      </c>
      <c r="E1227">
        <v>23</v>
      </c>
      <c r="F1227" t="str">
        <f>VLOOKUP(E1227,$L$1:$M$25,2,FALSE)</f>
        <v>trade</v>
      </c>
      <c r="G1227">
        <f>LOG(C1227)</f>
        <v>0.3010299956639812</v>
      </c>
      <c r="H1227">
        <f>G1227/(B1227-1)</f>
        <v>-0.3010299956639812</v>
      </c>
    </row>
    <row r="1228" spans="1:8">
      <c r="A1228" t="s">
        <v>10043</v>
      </c>
      <c r="B1228">
        <v>0</v>
      </c>
      <c r="C1228">
        <v>2</v>
      </c>
      <c r="D1228">
        <v>15</v>
      </c>
      <c r="E1228">
        <v>15</v>
      </c>
      <c r="F1228" t="str">
        <f>VLOOKUP(E1228,$L$1:$M$25,2,FALSE)</f>
        <v>money-fx</v>
      </c>
      <c r="G1228">
        <f>LOG(C1228)</f>
        <v>0.3010299956639812</v>
      </c>
      <c r="H1228">
        <f>G1228/(B1228-1)</f>
        <v>-0.3010299956639812</v>
      </c>
    </row>
    <row r="1229" spans="1:8">
      <c r="A1229" t="s">
        <v>10062</v>
      </c>
      <c r="B1229">
        <v>0</v>
      </c>
      <c r="C1229">
        <v>2</v>
      </c>
      <c r="D1229">
        <v>3</v>
      </c>
      <c r="E1229">
        <v>3</v>
      </c>
      <c r="F1229" t="str">
        <f>VLOOKUP(E1229,$L$1:$M$25,2,FALSE)</f>
        <v>cocoa</v>
      </c>
      <c r="G1229">
        <f>LOG(C1229)</f>
        <v>0.3010299956639812</v>
      </c>
      <c r="H1229">
        <f>G1229/(B1229-1)</f>
        <v>-0.3010299956639812</v>
      </c>
    </row>
    <row r="1230" spans="1:8">
      <c r="A1230" t="s">
        <v>10064</v>
      </c>
      <c r="B1230">
        <v>0</v>
      </c>
      <c r="C1230">
        <v>2</v>
      </c>
      <c r="D1230">
        <v>1</v>
      </c>
      <c r="E1230">
        <v>1</v>
      </c>
      <c r="F1230" t="str">
        <f>VLOOKUP(E1230,$L$1:$M$25,2,FALSE)</f>
        <v>acq</v>
      </c>
      <c r="G1230">
        <f>LOG(C1230)</f>
        <v>0.3010299956639812</v>
      </c>
      <c r="H1230">
        <f>G1230/(B1230-1)</f>
        <v>-0.3010299956639812</v>
      </c>
    </row>
    <row r="1231" spans="1:8">
      <c r="A1231" t="s">
        <v>10082</v>
      </c>
      <c r="B1231">
        <v>0</v>
      </c>
      <c r="C1231">
        <v>2</v>
      </c>
      <c r="D1231">
        <v>1</v>
      </c>
      <c r="E1231">
        <v>1</v>
      </c>
      <c r="F1231" t="str">
        <f>VLOOKUP(E1231,$L$1:$M$25,2,FALSE)</f>
        <v>acq</v>
      </c>
      <c r="G1231">
        <f>LOG(C1231)</f>
        <v>0.3010299956639812</v>
      </c>
      <c r="H1231">
        <f>G1231/(B1231-1)</f>
        <v>-0.3010299956639812</v>
      </c>
    </row>
    <row r="1232" spans="1:8">
      <c r="A1232" t="s">
        <v>10085</v>
      </c>
      <c r="B1232">
        <v>0</v>
      </c>
      <c r="C1232">
        <v>2</v>
      </c>
      <c r="D1232">
        <v>20</v>
      </c>
      <c r="E1232">
        <v>20</v>
      </c>
      <c r="F1232" t="str">
        <f>VLOOKUP(E1232,$L$1:$M$25,2,FALSE)</f>
        <v>ship</v>
      </c>
      <c r="G1232">
        <f>LOG(C1232)</f>
        <v>0.3010299956639812</v>
      </c>
      <c r="H1232">
        <f>G1232/(B1232-1)</f>
        <v>-0.3010299956639812</v>
      </c>
    </row>
    <row r="1233" spans="1:8">
      <c r="A1233" t="s">
        <v>10104</v>
      </c>
      <c r="B1233">
        <v>0</v>
      </c>
      <c r="C1233">
        <v>2</v>
      </c>
      <c r="D1233">
        <v>25</v>
      </c>
      <c r="E1233">
        <v>25</v>
      </c>
      <c r="F1233" t="str">
        <f>VLOOKUP(E1233,$L$1:$M$25,2,FALSE)</f>
        <v>wheat</v>
      </c>
      <c r="G1233">
        <f>LOG(C1233)</f>
        <v>0.3010299956639812</v>
      </c>
      <c r="H1233">
        <f>G1233/(B1233-1)</f>
        <v>-0.3010299956639812</v>
      </c>
    </row>
    <row r="1234" spans="1:8">
      <c r="A1234" t="s">
        <v>10110</v>
      </c>
      <c r="B1234">
        <v>0</v>
      </c>
      <c r="C1234">
        <v>2</v>
      </c>
      <c r="D1234">
        <v>8</v>
      </c>
      <c r="E1234">
        <v>8</v>
      </c>
      <c r="F1234" t="str">
        <f>VLOOKUP(E1234,$L$1:$M$25,2,FALSE)</f>
        <v>dlr</v>
      </c>
      <c r="G1234">
        <f>LOG(C1234)</f>
        <v>0.3010299956639812</v>
      </c>
      <c r="H1234">
        <f>G1234/(B1234-1)</f>
        <v>-0.3010299956639812</v>
      </c>
    </row>
    <row r="1235" spans="1:8">
      <c r="A1235" t="s">
        <v>10129</v>
      </c>
      <c r="B1235">
        <v>0</v>
      </c>
      <c r="C1235">
        <v>2</v>
      </c>
      <c r="D1235">
        <v>7</v>
      </c>
      <c r="E1235">
        <v>7</v>
      </c>
      <c r="F1235" t="str">
        <f>VLOOKUP(E1235,$L$1:$M$25,2,FALSE)</f>
        <v>crude</v>
      </c>
      <c r="G1235">
        <f>LOG(C1235)</f>
        <v>0.3010299956639812</v>
      </c>
      <c r="H1235">
        <f>G1235/(B1235-1)</f>
        <v>-0.3010299956639812</v>
      </c>
    </row>
    <row r="1236" spans="1:8">
      <c r="A1236" t="s">
        <v>10135</v>
      </c>
      <c r="B1236">
        <v>0</v>
      </c>
      <c r="C1236">
        <v>2</v>
      </c>
      <c r="D1236">
        <v>17</v>
      </c>
      <c r="E1236">
        <v>17</v>
      </c>
      <c r="F1236" t="str">
        <f>VLOOKUP(E1236,$L$1:$M$25,2,FALSE)</f>
        <v>nat-gas</v>
      </c>
      <c r="G1236">
        <f>LOG(C1236)</f>
        <v>0.3010299956639812</v>
      </c>
      <c r="H1236">
        <f>G1236/(B1236-1)</f>
        <v>-0.3010299956639812</v>
      </c>
    </row>
    <row r="1237" spans="1:8">
      <c r="A1237" t="s">
        <v>10138</v>
      </c>
      <c r="B1237">
        <v>0</v>
      </c>
      <c r="C1237">
        <v>2</v>
      </c>
      <c r="D1237">
        <v>4</v>
      </c>
      <c r="E1237">
        <v>4</v>
      </c>
      <c r="F1237" t="str">
        <f>VLOOKUP(E1237,$L$1:$M$25,2,FALSE)</f>
        <v>coffee</v>
      </c>
      <c r="G1237">
        <f>LOG(C1237)</f>
        <v>0.3010299956639812</v>
      </c>
      <c r="H1237">
        <f>G1237/(B1237-1)</f>
        <v>-0.3010299956639812</v>
      </c>
    </row>
    <row r="1238" spans="1:8">
      <c r="A1238" t="s">
        <v>10140</v>
      </c>
      <c r="B1238">
        <v>0</v>
      </c>
      <c r="C1238">
        <v>2</v>
      </c>
      <c r="D1238">
        <v>1</v>
      </c>
      <c r="E1238">
        <v>1</v>
      </c>
      <c r="F1238" t="str">
        <f>VLOOKUP(E1238,$L$1:$M$25,2,FALSE)</f>
        <v>acq</v>
      </c>
      <c r="G1238">
        <f>LOG(C1238)</f>
        <v>0.3010299956639812</v>
      </c>
      <c r="H1238">
        <f>G1238/(B1238-1)</f>
        <v>-0.3010299956639812</v>
      </c>
    </row>
    <row r="1239" spans="1:8">
      <c r="A1239" t="s">
        <v>10153</v>
      </c>
      <c r="B1239">
        <v>0</v>
      </c>
      <c r="C1239">
        <v>2</v>
      </c>
      <c r="D1239">
        <v>20</v>
      </c>
      <c r="E1239">
        <v>20</v>
      </c>
      <c r="F1239" t="str">
        <f>VLOOKUP(E1239,$L$1:$M$25,2,FALSE)</f>
        <v>ship</v>
      </c>
      <c r="G1239">
        <f>LOG(C1239)</f>
        <v>0.3010299956639812</v>
      </c>
      <c r="H1239">
        <f>G1239/(B1239-1)</f>
        <v>-0.3010299956639812</v>
      </c>
    </row>
    <row r="1240" spans="1:8">
      <c r="A1240" t="s">
        <v>10165</v>
      </c>
      <c r="B1240">
        <v>0</v>
      </c>
      <c r="C1240">
        <v>2</v>
      </c>
      <c r="D1240">
        <v>1</v>
      </c>
      <c r="E1240">
        <v>1</v>
      </c>
      <c r="F1240" t="str">
        <f>VLOOKUP(E1240,$L$1:$M$25,2,FALSE)</f>
        <v>acq</v>
      </c>
      <c r="G1240">
        <f>LOG(C1240)</f>
        <v>0.3010299956639812</v>
      </c>
      <c r="H1240">
        <f>G1240/(B1240-1)</f>
        <v>-0.3010299956639812</v>
      </c>
    </row>
    <row r="1241" spans="1:8">
      <c r="A1241" t="s">
        <v>10214</v>
      </c>
      <c r="B1241">
        <v>0</v>
      </c>
      <c r="C1241">
        <v>2</v>
      </c>
      <c r="D1241">
        <v>23</v>
      </c>
      <c r="E1241">
        <v>23</v>
      </c>
      <c r="F1241" t="str">
        <f>VLOOKUP(E1241,$L$1:$M$25,2,FALSE)</f>
        <v>trade</v>
      </c>
      <c r="G1241">
        <f>LOG(C1241)</f>
        <v>0.3010299956639812</v>
      </c>
      <c r="H1241">
        <f>G1241/(B1241-1)</f>
        <v>-0.3010299956639812</v>
      </c>
    </row>
    <row r="1242" spans="1:8">
      <c r="A1242" t="s">
        <v>10218</v>
      </c>
      <c r="B1242">
        <v>0</v>
      </c>
      <c r="C1242">
        <v>2</v>
      </c>
      <c r="D1242">
        <v>8</v>
      </c>
      <c r="E1242">
        <v>8</v>
      </c>
      <c r="F1242" t="str">
        <f>VLOOKUP(E1242,$L$1:$M$25,2,FALSE)</f>
        <v>dlr</v>
      </c>
      <c r="G1242">
        <f>LOG(C1242)</f>
        <v>0.3010299956639812</v>
      </c>
      <c r="H1242">
        <f>G1242/(B1242-1)</f>
        <v>-0.3010299956639812</v>
      </c>
    </row>
    <row r="1243" spans="1:8">
      <c r="A1243" t="s">
        <v>10225</v>
      </c>
      <c r="B1243">
        <v>0</v>
      </c>
      <c r="C1243">
        <v>2</v>
      </c>
      <c r="D1243">
        <v>3</v>
      </c>
      <c r="E1243">
        <v>3</v>
      </c>
      <c r="F1243" t="str">
        <f>VLOOKUP(E1243,$L$1:$M$25,2,FALSE)</f>
        <v>cocoa</v>
      </c>
      <c r="G1243">
        <f>LOG(C1243)</f>
        <v>0.3010299956639812</v>
      </c>
      <c r="H1243">
        <f>G1243/(B1243-1)</f>
        <v>-0.3010299956639812</v>
      </c>
    </row>
    <row r="1244" spans="1:8">
      <c r="A1244" t="s">
        <v>10228</v>
      </c>
      <c r="B1244">
        <v>0</v>
      </c>
      <c r="C1244">
        <v>2</v>
      </c>
      <c r="D1244">
        <v>12</v>
      </c>
      <c r="E1244">
        <v>12</v>
      </c>
      <c r="F1244" t="str">
        <f>VLOOKUP(E1244,$L$1:$M$25,2,FALSE)</f>
        <v>grain</v>
      </c>
      <c r="G1244">
        <f>LOG(C1244)</f>
        <v>0.3010299956639812</v>
      </c>
      <c r="H1244">
        <f>G1244/(B1244-1)</f>
        <v>-0.3010299956639812</v>
      </c>
    </row>
    <row r="1245" spans="1:8">
      <c r="A1245" t="s">
        <v>10251</v>
      </c>
      <c r="B1245">
        <v>0</v>
      </c>
      <c r="C1245">
        <v>2</v>
      </c>
      <c r="D1245">
        <v>23</v>
      </c>
      <c r="E1245">
        <v>23</v>
      </c>
      <c r="F1245" t="str">
        <f>VLOOKUP(E1245,$L$1:$M$25,2,FALSE)</f>
        <v>trade</v>
      </c>
      <c r="G1245">
        <f>LOG(C1245)</f>
        <v>0.3010299956639812</v>
      </c>
      <c r="H1245">
        <f>G1245/(B1245-1)</f>
        <v>-0.3010299956639812</v>
      </c>
    </row>
    <row r="1246" spans="1:8">
      <c r="A1246" t="s">
        <v>10267</v>
      </c>
      <c r="B1246">
        <v>0</v>
      </c>
      <c r="C1246">
        <v>2</v>
      </c>
      <c r="D1246">
        <v>1</v>
      </c>
      <c r="E1246">
        <v>1</v>
      </c>
      <c r="F1246" t="str">
        <f>VLOOKUP(E1246,$L$1:$M$25,2,FALSE)</f>
        <v>acq</v>
      </c>
      <c r="G1246">
        <f>LOG(C1246)</f>
        <v>0.3010299956639812</v>
      </c>
      <c r="H1246">
        <f>G1246/(B1246-1)</f>
        <v>-0.3010299956639812</v>
      </c>
    </row>
    <row r="1247" spans="1:8">
      <c r="A1247" t="s">
        <v>10302</v>
      </c>
      <c r="B1247">
        <v>0</v>
      </c>
      <c r="C1247">
        <v>2</v>
      </c>
      <c r="D1247">
        <v>7</v>
      </c>
      <c r="E1247">
        <v>7</v>
      </c>
      <c r="F1247" t="str">
        <f>VLOOKUP(E1247,$L$1:$M$25,2,FALSE)</f>
        <v>crude</v>
      </c>
      <c r="G1247">
        <f>LOG(C1247)</f>
        <v>0.3010299956639812</v>
      </c>
      <c r="H1247">
        <f>G1247/(B1247-1)</f>
        <v>-0.3010299956639812</v>
      </c>
    </row>
    <row r="1248" spans="1:8">
      <c r="A1248" t="s">
        <v>10310</v>
      </c>
      <c r="B1248">
        <v>0</v>
      </c>
      <c r="C1248">
        <v>2</v>
      </c>
      <c r="D1248">
        <v>1</v>
      </c>
      <c r="E1248">
        <v>1</v>
      </c>
      <c r="F1248" t="str">
        <f>VLOOKUP(E1248,$L$1:$M$25,2,FALSE)</f>
        <v>acq</v>
      </c>
      <c r="G1248">
        <f>LOG(C1248)</f>
        <v>0.3010299956639812</v>
      </c>
      <c r="H1248">
        <f>G1248/(B1248-1)</f>
        <v>-0.3010299956639812</v>
      </c>
    </row>
    <row r="1249" spans="1:8">
      <c r="A1249" t="s">
        <v>10335</v>
      </c>
      <c r="B1249">
        <v>0</v>
      </c>
      <c r="C1249">
        <v>2</v>
      </c>
      <c r="D1249">
        <v>10</v>
      </c>
      <c r="E1249">
        <v>10</v>
      </c>
      <c r="F1249" t="str">
        <f>VLOOKUP(E1249,$L$1:$M$25,2,FALSE)</f>
        <v>gnp</v>
      </c>
      <c r="G1249">
        <f>LOG(C1249)</f>
        <v>0.3010299956639812</v>
      </c>
      <c r="H1249">
        <f>G1249/(B1249-1)</f>
        <v>-0.3010299956639812</v>
      </c>
    </row>
    <row r="1250" spans="1:8">
      <c r="A1250" t="s">
        <v>10350</v>
      </c>
      <c r="B1250">
        <v>0</v>
      </c>
      <c r="C1250">
        <v>2</v>
      </c>
      <c r="D1250">
        <v>4</v>
      </c>
      <c r="E1250">
        <v>4</v>
      </c>
      <c r="F1250" t="str">
        <f>VLOOKUP(E1250,$L$1:$M$25,2,FALSE)</f>
        <v>coffee</v>
      </c>
      <c r="G1250">
        <f>LOG(C1250)</f>
        <v>0.3010299956639812</v>
      </c>
      <c r="H1250">
        <f>G1250/(B1250-1)</f>
        <v>-0.3010299956639812</v>
      </c>
    </row>
    <row r="1251" spans="1:8">
      <c r="A1251" t="s">
        <v>10359</v>
      </c>
      <c r="B1251">
        <v>0</v>
      </c>
      <c r="C1251">
        <v>2</v>
      </c>
      <c r="D1251">
        <v>10</v>
      </c>
      <c r="E1251">
        <v>10</v>
      </c>
      <c r="F1251" t="str">
        <f>VLOOKUP(E1251,$L$1:$M$25,2,FALSE)</f>
        <v>gnp</v>
      </c>
      <c r="G1251">
        <f>LOG(C1251)</f>
        <v>0.3010299956639812</v>
      </c>
      <c r="H1251">
        <f>G1251/(B1251-1)</f>
        <v>-0.3010299956639812</v>
      </c>
    </row>
    <row r="1252" spans="1:8">
      <c r="A1252" t="s">
        <v>10379</v>
      </c>
      <c r="B1252">
        <v>0</v>
      </c>
      <c r="C1252">
        <v>2</v>
      </c>
      <c r="D1252">
        <v>11</v>
      </c>
      <c r="E1252">
        <v>11</v>
      </c>
      <c r="F1252" t="str">
        <f>VLOOKUP(E1252,$L$1:$M$25,2,FALSE)</f>
        <v>gold</v>
      </c>
      <c r="G1252">
        <f>LOG(C1252)</f>
        <v>0.3010299956639812</v>
      </c>
      <c r="H1252">
        <f>G1252/(B1252-1)</f>
        <v>-0.3010299956639812</v>
      </c>
    </row>
    <row r="1253" spans="1:8">
      <c r="A1253" t="s">
        <v>10402</v>
      </c>
      <c r="B1253">
        <v>0</v>
      </c>
      <c r="C1253">
        <v>2</v>
      </c>
      <c r="D1253">
        <v>10</v>
      </c>
      <c r="E1253">
        <v>10</v>
      </c>
      <c r="F1253" t="str">
        <f>VLOOKUP(E1253,$L$1:$M$25,2,FALSE)</f>
        <v>gnp</v>
      </c>
      <c r="G1253">
        <f>LOG(C1253)</f>
        <v>0.3010299956639812</v>
      </c>
      <c r="H1253">
        <f>G1253/(B1253-1)</f>
        <v>-0.3010299956639812</v>
      </c>
    </row>
    <row r="1254" spans="1:8">
      <c r="A1254" t="s">
        <v>10403</v>
      </c>
      <c r="B1254">
        <v>0</v>
      </c>
      <c r="C1254">
        <v>2</v>
      </c>
      <c r="D1254">
        <v>11</v>
      </c>
      <c r="E1254">
        <v>11</v>
      </c>
      <c r="F1254" t="str">
        <f>VLOOKUP(E1254,$L$1:$M$25,2,FALSE)</f>
        <v>gold</v>
      </c>
      <c r="G1254">
        <f>LOG(C1254)</f>
        <v>0.3010299956639812</v>
      </c>
      <c r="H1254">
        <f>G1254/(B1254-1)</f>
        <v>-0.3010299956639812</v>
      </c>
    </row>
    <row r="1255" spans="1:8">
      <c r="A1255" t="s">
        <v>10410</v>
      </c>
      <c r="B1255">
        <v>0</v>
      </c>
      <c r="C1255">
        <v>2</v>
      </c>
      <c r="D1255">
        <v>11</v>
      </c>
      <c r="E1255">
        <v>11</v>
      </c>
      <c r="F1255" t="str">
        <f>VLOOKUP(E1255,$L$1:$M$25,2,FALSE)</f>
        <v>gold</v>
      </c>
      <c r="G1255">
        <f>LOG(C1255)</f>
        <v>0.3010299956639812</v>
      </c>
      <c r="H1255">
        <f>G1255/(B1255-1)</f>
        <v>-0.3010299956639812</v>
      </c>
    </row>
    <row r="1256" spans="1:8">
      <c r="A1256" t="s">
        <v>10413</v>
      </c>
      <c r="B1256">
        <v>0</v>
      </c>
      <c r="C1256">
        <v>2</v>
      </c>
      <c r="D1256">
        <v>5</v>
      </c>
      <c r="E1256">
        <v>5</v>
      </c>
      <c r="F1256" t="str">
        <f>VLOOKUP(E1256,$L$1:$M$25,2,FALSE)</f>
        <v>corn</v>
      </c>
      <c r="G1256">
        <f>LOG(C1256)</f>
        <v>0.3010299956639812</v>
      </c>
      <c r="H1256">
        <f>G1256/(B1256-1)</f>
        <v>-0.3010299956639812</v>
      </c>
    </row>
    <row r="1257" spans="1:8">
      <c r="A1257" t="s">
        <v>10459</v>
      </c>
      <c r="B1257">
        <v>0</v>
      </c>
      <c r="C1257">
        <v>2</v>
      </c>
      <c r="D1257">
        <v>22</v>
      </c>
      <c r="E1257">
        <v>22</v>
      </c>
      <c r="F1257" t="str">
        <f>VLOOKUP(E1257,$L$1:$M$25,2,FALSE)</f>
        <v>sugar</v>
      </c>
      <c r="G1257">
        <f>LOG(C1257)</f>
        <v>0.3010299956639812</v>
      </c>
      <c r="H1257">
        <f>G1257/(B1257-1)</f>
        <v>-0.3010299956639812</v>
      </c>
    </row>
    <row r="1258" spans="1:8">
      <c r="A1258" t="s">
        <v>10474</v>
      </c>
      <c r="B1258">
        <v>0</v>
      </c>
      <c r="C1258">
        <v>2</v>
      </c>
      <c r="D1258">
        <v>20</v>
      </c>
      <c r="E1258">
        <v>20</v>
      </c>
      <c r="F1258" t="str">
        <f>VLOOKUP(E1258,$L$1:$M$25,2,FALSE)</f>
        <v>ship</v>
      </c>
      <c r="G1258">
        <f>LOG(C1258)</f>
        <v>0.3010299956639812</v>
      </c>
      <c r="H1258">
        <f>G1258/(B1258-1)</f>
        <v>-0.3010299956639812</v>
      </c>
    </row>
    <row r="1259" spans="1:8">
      <c r="A1259" t="s">
        <v>10479</v>
      </c>
      <c r="B1259">
        <v>0</v>
      </c>
      <c r="C1259">
        <v>2</v>
      </c>
      <c r="D1259">
        <v>11</v>
      </c>
      <c r="E1259">
        <v>11</v>
      </c>
      <c r="F1259" t="str">
        <f>VLOOKUP(E1259,$L$1:$M$25,2,FALSE)</f>
        <v>gold</v>
      </c>
      <c r="G1259">
        <f>LOG(C1259)</f>
        <v>0.3010299956639812</v>
      </c>
      <c r="H1259">
        <f>G1259/(B1259-1)</f>
        <v>-0.3010299956639812</v>
      </c>
    </row>
    <row r="1260" spans="1:8">
      <c r="A1260" t="s">
        <v>10518</v>
      </c>
      <c r="B1260">
        <v>0</v>
      </c>
      <c r="C1260">
        <v>2</v>
      </c>
      <c r="D1260">
        <v>11</v>
      </c>
      <c r="E1260">
        <v>11</v>
      </c>
      <c r="F1260" t="str">
        <f>VLOOKUP(E1260,$L$1:$M$25,2,FALSE)</f>
        <v>gold</v>
      </c>
      <c r="G1260">
        <f>LOG(C1260)</f>
        <v>0.3010299956639812</v>
      </c>
      <c r="H1260">
        <f>G1260/(B1260-1)</f>
        <v>-0.3010299956639812</v>
      </c>
    </row>
    <row r="1261" spans="1:8">
      <c r="A1261" t="s">
        <v>10525</v>
      </c>
      <c r="B1261">
        <v>0</v>
      </c>
      <c r="C1261">
        <v>2</v>
      </c>
      <c r="D1261">
        <v>3</v>
      </c>
      <c r="E1261">
        <v>3</v>
      </c>
      <c r="F1261" t="str">
        <f>VLOOKUP(E1261,$L$1:$M$25,2,FALSE)</f>
        <v>cocoa</v>
      </c>
      <c r="G1261">
        <f>LOG(C1261)</f>
        <v>0.3010299956639812</v>
      </c>
      <c r="H1261">
        <f>G1261/(B1261-1)</f>
        <v>-0.3010299956639812</v>
      </c>
    </row>
    <row r="1262" spans="1:8">
      <c r="A1262" t="s">
        <v>10557</v>
      </c>
      <c r="B1262">
        <v>0</v>
      </c>
      <c r="C1262">
        <v>2</v>
      </c>
      <c r="D1262">
        <v>14</v>
      </c>
      <c r="E1262">
        <v>14</v>
      </c>
      <c r="F1262" t="str">
        <f>VLOOKUP(E1262,$L$1:$M$25,2,FALSE)</f>
        <v>livestock</v>
      </c>
      <c r="G1262">
        <f>LOG(C1262)</f>
        <v>0.3010299956639812</v>
      </c>
      <c r="H1262">
        <f>G1262/(B1262-1)</f>
        <v>-0.3010299956639812</v>
      </c>
    </row>
    <row r="1263" spans="1:8">
      <c r="A1263" t="s">
        <v>10558</v>
      </c>
      <c r="B1263">
        <v>0</v>
      </c>
      <c r="C1263">
        <v>2</v>
      </c>
      <c r="D1263">
        <v>1</v>
      </c>
      <c r="E1263">
        <v>1</v>
      </c>
      <c r="F1263" t="str">
        <f>VLOOKUP(E1263,$L$1:$M$25,2,FALSE)</f>
        <v>acq</v>
      </c>
      <c r="G1263">
        <f>LOG(C1263)</f>
        <v>0.3010299956639812</v>
      </c>
      <c r="H1263">
        <f>G1263/(B1263-1)</f>
        <v>-0.3010299956639812</v>
      </c>
    </row>
    <row r="1264" spans="1:8">
      <c r="A1264" t="s">
        <v>10569</v>
      </c>
      <c r="B1264">
        <v>0</v>
      </c>
      <c r="C1264">
        <v>2</v>
      </c>
      <c r="D1264">
        <v>17</v>
      </c>
      <c r="E1264">
        <v>17</v>
      </c>
      <c r="F1264" t="str">
        <f>VLOOKUP(E1264,$L$1:$M$25,2,FALSE)</f>
        <v>nat-gas</v>
      </c>
      <c r="G1264">
        <f>LOG(C1264)</f>
        <v>0.3010299956639812</v>
      </c>
      <c r="H1264">
        <f>G1264/(B1264-1)</f>
        <v>-0.3010299956639812</v>
      </c>
    </row>
    <row r="1265" spans="1:8">
      <c r="A1265" t="s">
        <v>10577</v>
      </c>
      <c r="B1265">
        <v>0</v>
      </c>
      <c r="C1265">
        <v>2</v>
      </c>
      <c r="D1265">
        <v>7</v>
      </c>
      <c r="E1265">
        <v>7</v>
      </c>
      <c r="F1265" t="str">
        <f>VLOOKUP(E1265,$L$1:$M$25,2,FALSE)</f>
        <v>crude</v>
      </c>
      <c r="G1265">
        <f>LOG(C1265)</f>
        <v>0.3010299956639812</v>
      </c>
      <c r="H1265">
        <f>G1265/(B1265-1)</f>
        <v>-0.3010299956639812</v>
      </c>
    </row>
    <row r="1266" spans="1:8">
      <c r="A1266" t="s">
        <v>10585</v>
      </c>
      <c r="B1266">
        <v>0</v>
      </c>
      <c r="C1266">
        <v>2</v>
      </c>
      <c r="D1266">
        <v>23</v>
      </c>
      <c r="E1266">
        <v>23</v>
      </c>
      <c r="F1266" t="str">
        <f>VLOOKUP(E1266,$L$1:$M$25,2,FALSE)</f>
        <v>trade</v>
      </c>
      <c r="G1266">
        <f>LOG(C1266)</f>
        <v>0.3010299956639812</v>
      </c>
      <c r="H1266">
        <f>G1266/(B1266-1)</f>
        <v>-0.3010299956639812</v>
      </c>
    </row>
    <row r="1267" spans="1:8">
      <c r="A1267" t="s">
        <v>10598</v>
      </c>
      <c r="B1267">
        <v>0</v>
      </c>
      <c r="C1267">
        <v>2</v>
      </c>
      <c r="D1267">
        <v>2</v>
      </c>
      <c r="E1267">
        <v>2</v>
      </c>
      <c r="F1267" t="str">
        <f>VLOOKUP(E1267,$L$1:$M$25,2,FALSE)</f>
        <v>bop</v>
      </c>
      <c r="G1267">
        <f>LOG(C1267)</f>
        <v>0.3010299956639812</v>
      </c>
      <c r="H1267">
        <f>G1267/(B1267-1)</f>
        <v>-0.3010299956639812</v>
      </c>
    </row>
    <row r="1268" spans="1:8">
      <c r="A1268" t="s">
        <v>10604</v>
      </c>
      <c r="B1268">
        <v>0</v>
      </c>
      <c r="C1268">
        <v>2</v>
      </c>
      <c r="D1268">
        <v>14</v>
      </c>
      <c r="E1268">
        <v>14</v>
      </c>
      <c r="F1268" t="str">
        <f>VLOOKUP(E1268,$L$1:$M$25,2,FALSE)</f>
        <v>livestock</v>
      </c>
      <c r="G1268">
        <f>LOG(C1268)</f>
        <v>0.3010299956639812</v>
      </c>
      <c r="H1268">
        <f>G1268/(B1268-1)</f>
        <v>-0.3010299956639812</v>
      </c>
    </row>
    <row r="1269" spans="1:8">
      <c r="A1269" t="s">
        <v>10607</v>
      </c>
      <c r="B1269">
        <v>0</v>
      </c>
      <c r="C1269">
        <v>2</v>
      </c>
      <c r="D1269">
        <v>7</v>
      </c>
      <c r="E1269">
        <v>7</v>
      </c>
      <c r="F1269" t="str">
        <f>VLOOKUP(E1269,$L$1:$M$25,2,FALSE)</f>
        <v>crude</v>
      </c>
      <c r="G1269">
        <f>LOG(C1269)</f>
        <v>0.3010299956639812</v>
      </c>
      <c r="H1269">
        <f>G1269/(B1269-1)</f>
        <v>-0.3010299956639812</v>
      </c>
    </row>
    <row r="1270" spans="1:8">
      <c r="A1270" t="s">
        <v>10610</v>
      </c>
      <c r="B1270">
        <v>0</v>
      </c>
      <c r="C1270">
        <v>2</v>
      </c>
      <c r="D1270">
        <v>17</v>
      </c>
      <c r="E1270">
        <v>17</v>
      </c>
      <c r="F1270" t="str">
        <f>VLOOKUP(E1270,$L$1:$M$25,2,FALSE)</f>
        <v>nat-gas</v>
      </c>
      <c r="G1270">
        <f>LOG(C1270)</f>
        <v>0.3010299956639812</v>
      </c>
      <c r="H1270">
        <f>G1270/(B1270-1)</f>
        <v>-0.3010299956639812</v>
      </c>
    </row>
    <row r="1271" spans="1:8">
      <c r="A1271" t="s">
        <v>10615</v>
      </c>
      <c r="B1271">
        <v>0</v>
      </c>
      <c r="C1271">
        <v>2</v>
      </c>
      <c r="D1271">
        <v>7</v>
      </c>
      <c r="E1271">
        <v>7</v>
      </c>
      <c r="F1271" t="str">
        <f>VLOOKUP(E1271,$L$1:$M$25,2,FALSE)</f>
        <v>crude</v>
      </c>
      <c r="G1271">
        <f>LOG(C1271)</f>
        <v>0.3010299956639812</v>
      </c>
      <c r="H1271">
        <f>G1271/(B1271-1)</f>
        <v>-0.3010299956639812</v>
      </c>
    </row>
    <row r="1272" spans="1:8">
      <c r="A1272" t="s">
        <v>10616</v>
      </c>
      <c r="B1272">
        <v>0</v>
      </c>
      <c r="C1272">
        <v>2</v>
      </c>
      <c r="D1272">
        <v>17</v>
      </c>
      <c r="E1272">
        <v>17</v>
      </c>
      <c r="F1272" t="str">
        <f>VLOOKUP(E1272,$L$1:$M$25,2,FALSE)</f>
        <v>nat-gas</v>
      </c>
      <c r="G1272">
        <f>LOG(C1272)</f>
        <v>0.3010299956639812</v>
      </c>
      <c r="H1272">
        <f>G1272/(B1272-1)</f>
        <v>-0.3010299956639812</v>
      </c>
    </row>
    <row r="1273" spans="1:8">
      <c r="A1273" t="s">
        <v>10620</v>
      </c>
      <c r="B1273">
        <v>0</v>
      </c>
      <c r="C1273">
        <v>2</v>
      </c>
      <c r="D1273">
        <v>1</v>
      </c>
      <c r="E1273">
        <v>1</v>
      </c>
      <c r="F1273" t="str">
        <f>VLOOKUP(E1273,$L$1:$M$25,2,FALSE)</f>
        <v>acq</v>
      </c>
      <c r="G1273">
        <f>LOG(C1273)</f>
        <v>0.3010299956639812</v>
      </c>
      <c r="H1273">
        <f>G1273/(B1273-1)</f>
        <v>-0.3010299956639812</v>
      </c>
    </row>
    <row r="1274" spans="1:8">
      <c r="A1274" t="s">
        <v>10648</v>
      </c>
      <c r="B1274">
        <v>0</v>
      </c>
      <c r="C1274">
        <v>2</v>
      </c>
      <c r="D1274">
        <v>24</v>
      </c>
      <c r="E1274">
        <v>24</v>
      </c>
      <c r="F1274" t="str">
        <f>VLOOKUP(E1274,$L$1:$M$25,2,FALSE)</f>
        <v>veg-oil</v>
      </c>
      <c r="G1274">
        <f>LOG(C1274)</f>
        <v>0.3010299956639812</v>
      </c>
      <c r="H1274">
        <f>G1274/(B1274-1)</f>
        <v>-0.3010299956639812</v>
      </c>
    </row>
    <row r="1275" spans="1:8">
      <c r="A1275" t="s">
        <v>10650</v>
      </c>
      <c r="B1275">
        <v>0</v>
      </c>
      <c r="C1275">
        <v>2</v>
      </c>
      <c r="D1275">
        <v>23</v>
      </c>
      <c r="E1275">
        <v>23</v>
      </c>
      <c r="F1275" t="str">
        <f>VLOOKUP(E1275,$L$1:$M$25,2,FALSE)</f>
        <v>trade</v>
      </c>
      <c r="G1275">
        <f>LOG(C1275)</f>
        <v>0.3010299956639812</v>
      </c>
      <c r="H1275">
        <f>G1275/(B1275-1)</f>
        <v>-0.3010299956639812</v>
      </c>
    </row>
    <row r="1276" spans="1:8">
      <c r="A1276" t="s">
        <v>10655</v>
      </c>
      <c r="B1276">
        <v>0</v>
      </c>
      <c r="C1276">
        <v>2</v>
      </c>
      <c r="D1276">
        <v>1</v>
      </c>
      <c r="E1276">
        <v>1</v>
      </c>
      <c r="F1276" t="str">
        <f>VLOOKUP(E1276,$L$1:$M$25,2,FALSE)</f>
        <v>acq</v>
      </c>
      <c r="G1276">
        <f>LOG(C1276)</f>
        <v>0.3010299956639812</v>
      </c>
      <c r="H1276">
        <f>G1276/(B1276-1)</f>
        <v>-0.3010299956639812</v>
      </c>
    </row>
    <row r="1277" spans="1:8">
      <c r="A1277" t="s">
        <v>10681</v>
      </c>
      <c r="B1277">
        <v>0</v>
      </c>
      <c r="C1277">
        <v>2</v>
      </c>
      <c r="D1277">
        <v>11</v>
      </c>
      <c r="E1277">
        <v>11</v>
      </c>
      <c r="F1277" t="str">
        <f>VLOOKUP(E1277,$L$1:$M$25,2,FALSE)</f>
        <v>gold</v>
      </c>
      <c r="G1277">
        <f>LOG(C1277)</f>
        <v>0.3010299956639812</v>
      </c>
      <c r="H1277">
        <f>G1277/(B1277-1)</f>
        <v>-0.3010299956639812</v>
      </c>
    </row>
    <row r="1278" spans="1:8">
      <c r="A1278" t="s">
        <v>10689</v>
      </c>
      <c r="B1278">
        <v>0</v>
      </c>
      <c r="C1278">
        <v>2</v>
      </c>
      <c r="D1278">
        <v>14</v>
      </c>
      <c r="E1278">
        <v>14</v>
      </c>
      <c r="F1278" t="str">
        <f>VLOOKUP(E1278,$L$1:$M$25,2,FALSE)</f>
        <v>livestock</v>
      </c>
      <c r="G1278">
        <f>LOG(C1278)</f>
        <v>0.3010299956639812</v>
      </c>
      <c r="H1278">
        <f>G1278/(B1278-1)</f>
        <v>-0.3010299956639812</v>
      </c>
    </row>
    <row r="1279" spans="1:8">
      <c r="A1279" t="s">
        <v>10690</v>
      </c>
      <c r="B1279">
        <v>0</v>
      </c>
      <c r="C1279">
        <v>2</v>
      </c>
      <c r="D1279">
        <v>6</v>
      </c>
      <c r="E1279">
        <v>6</v>
      </c>
      <c r="F1279" t="str">
        <f>VLOOKUP(E1279,$L$1:$M$25,2,FALSE)</f>
        <v>cpi</v>
      </c>
      <c r="G1279">
        <f>LOG(C1279)</f>
        <v>0.3010299956639812</v>
      </c>
      <c r="H1279">
        <f>G1279/(B1279-1)</f>
        <v>-0.3010299956639812</v>
      </c>
    </row>
    <row r="1280" spans="1:8">
      <c r="A1280" t="s">
        <v>10701</v>
      </c>
      <c r="B1280">
        <v>0</v>
      </c>
      <c r="C1280">
        <v>2</v>
      </c>
      <c r="D1280">
        <v>1</v>
      </c>
      <c r="E1280">
        <v>1</v>
      </c>
      <c r="F1280" t="str">
        <f>VLOOKUP(E1280,$L$1:$M$25,2,FALSE)</f>
        <v>acq</v>
      </c>
      <c r="G1280">
        <f>LOG(C1280)</f>
        <v>0.3010299956639812</v>
      </c>
      <c r="H1280">
        <f>G1280/(B1280-1)</f>
        <v>-0.3010299956639812</v>
      </c>
    </row>
    <row r="1281" spans="1:8">
      <c r="A1281" t="s">
        <v>10724</v>
      </c>
      <c r="B1281">
        <v>0</v>
      </c>
      <c r="C1281">
        <v>2</v>
      </c>
      <c r="D1281">
        <v>1</v>
      </c>
      <c r="E1281">
        <v>1</v>
      </c>
      <c r="F1281" t="str">
        <f>VLOOKUP(E1281,$L$1:$M$25,2,FALSE)</f>
        <v>acq</v>
      </c>
      <c r="G1281">
        <f>LOG(C1281)</f>
        <v>0.3010299956639812</v>
      </c>
      <c r="H1281">
        <f>G1281/(B1281-1)</f>
        <v>-0.3010299956639812</v>
      </c>
    </row>
    <row r="1282" spans="1:8">
      <c r="A1282" t="s">
        <v>10735</v>
      </c>
      <c r="B1282">
        <v>0</v>
      </c>
      <c r="C1282">
        <v>2</v>
      </c>
      <c r="D1282">
        <v>14</v>
      </c>
      <c r="E1282">
        <v>14</v>
      </c>
      <c r="F1282" t="str">
        <f>VLOOKUP(E1282,$L$1:$M$25,2,FALSE)</f>
        <v>livestock</v>
      </c>
      <c r="G1282">
        <f>LOG(C1282)</f>
        <v>0.3010299956639812</v>
      </c>
      <c r="H1282">
        <f>G1282/(B1282-1)</f>
        <v>-0.3010299956639812</v>
      </c>
    </row>
    <row r="1283" spans="1:8">
      <c r="A1283" t="s">
        <v>10737</v>
      </c>
      <c r="B1283">
        <v>0</v>
      </c>
      <c r="C1283">
        <v>2</v>
      </c>
      <c r="D1283">
        <v>14</v>
      </c>
      <c r="E1283">
        <v>14</v>
      </c>
      <c r="F1283" t="str">
        <f>VLOOKUP(E1283,$L$1:$M$25,2,FALSE)</f>
        <v>livestock</v>
      </c>
      <c r="G1283">
        <f>LOG(C1283)</f>
        <v>0.3010299956639812</v>
      </c>
      <c r="H1283">
        <f>G1283/(B1283-1)</f>
        <v>-0.3010299956639812</v>
      </c>
    </row>
    <row r="1284" spans="1:8">
      <c r="A1284" t="s">
        <v>10775</v>
      </c>
      <c r="B1284">
        <v>0</v>
      </c>
      <c r="C1284">
        <v>2</v>
      </c>
      <c r="D1284">
        <v>7</v>
      </c>
      <c r="E1284">
        <v>7</v>
      </c>
      <c r="F1284" t="str">
        <f>VLOOKUP(E1284,$L$1:$M$25,2,FALSE)</f>
        <v>crude</v>
      </c>
      <c r="G1284">
        <f>LOG(C1284)</f>
        <v>0.3010299956639812</v>
      </c>
      <c r="H1284">
        <f>G1284/(B1284-1)</f>
        <v>-0.3010299956639812</v>
      </c>
    </row>
    <row r="1285" spans="1:8">
      <c r="A1285" t="s">
        <v>10782</v>
      </c>
      <c r="B1285">
        <v>0</v>
      </c>
      <c r="C1285">
        <v>2</v>
      </c>
      <c r="D1285">
        <v>19</v>
      </c>
      <c r="E1285">
        <v>19</v>
      </c>
      <c r="F1285" t="str">
        <f>VLOOKUP(E1285,$L$1:$M$25,2,FALSE)</f>
        <v>reserves</v>
      </c>
      <c r="G1285">
        <f>LOG(C1285)</f>
        <v>0.3010299956639812</v>
      </c>
      <c r="H1285">
        <f>G1285/(B1285-1)</f>
        <v>-0.3010299956639812</v>
      </c>
    </row>
    <row r="1286" spans="1:8">
      <c r="A1286" t="s">
        <v>10798</v>
      </c>
      <c r="B1286">
        <v>0</v>
      </c>
      <c r="C1286">
        <v>2</v>
      </c>
      <c r="D1286">
        <v>11</v>
      </c>
      <c r="E1286">
        <v>11</v>
      </c>
      <c r="F1286" t="str">
        <f>VLOOKUP(E1286,$L$1:$M$25,2,FALSE)</f>
        <v>gold</v>
      </c>
      <c r="G1286">
        <f>LOG(C1286)</f>
        <v>0.3010299956639812</v>
      </c>
      <c r="H1286">
        <f>G1286/(B1286-1)</f>
        <v>-0.3010299956639812</v>
      </c>
    </row>
    <row r="1287" spans="1:8">
      <c r="A1287" t="s">
        <v>10813</v>
      </c>
      <c r="B1287">
        <v>0</v>
      </c>
      <c r="C1287">
        <v>2</v>
      </c>
      <c r="D1287">
        <v>11</v>
      </c>
      <c r="E1287">
        <v>11</v>
      </c>
      <c r="F1287" t="str">
        <f>VLOOKUP(E1287,$L$1:$M$25,2,FALSE)</f>
        <v>gold</v>
      </c>
      <c r="G1287">
        <f>LOG(C1287)</f>
        <v>0.3010299956639812</v>
      </c>
      <c r="H1287">
        <f>G1287/(B1287-1)</f>
        <v>-0.3010299956639812</v>
      </c>
    </row>
    <row r="1288" spans="1:8">
      <c r="A1288" t="s">
        <v>10886</v>
      </c>
      <c r="B1288">
        <v>0</v>
      </c>
      <c r="C1288">
        <v>2</v>
      </c>
      <c r="D1288">
        <v>14</v>
      </c>
      <c r="E1288">
        <v>14</v>
      </c>
      <c r="F1288" t="str">
        <f>VLOOKUP(E1288,$L$1:$M$25,2,FALSE)</f>
        <v>livestock</v>
      </c>
      <c r="G1288">
        <f>LOG(C1288)</f>
        <v>0.3010299956639812</v>
      </c>
      <c r="H1288">
        <f>G1288/(B1288-1)</f>
        <v>-0.3010299956639812</v>
      </c>
    </row>
    <row r="1289" spans="1:8">
      <c r="A1289" t="s">
        <v>10898</v>
      </c>
      <c r="B1289">
        <v>0</v>
      </c>
      <c r="C1289">
        <v>2</v>
      </c>
      <c r="D1289">
        <v>22</v>
      </c>
      <c r="E1289">
        <v>22</v>
      </c>
      <c r="F1289" t="str">
        <f>VLOOKUP(E1289,$L$1:$M$25,2,FALSE)</f>
        <v>sugar</v>
      </c>
      <c r="G1289">
        <f>LOG(C1289)</f>
        <v>0.3010299956639812</v>
      </c>
      <c r="H1289">
        <f>G1289/(B1289-1)</f>
        <v>-0.3010299956639812</v>
      </c>
    </row>
    <row r="1290" spans="1:8">
      <c r="A1290" t="s">
        <v>10932</v>
      </c>
      <c r="B1290">
        <v>0</v>
      </c>
      <c r="C1290">
        <v>2</v>
      </c>
      <c r="D1290">
        <v>11</v>
      </c>
      <c r="E1290">
        <v>11</v>
      </c>
      <c r="F1290" t="str">
        <f>VLOOKUP(E1290,$L$1:$M$25,2,FALSE)</f>
        <v>gold</v>
      </c>
      <c r="G1290">
        <f>LOG(C1290)</f>
        <v>0.3010299956639812</v>
      </c>
      <c r="H1290">
        <f>G1290/(B1290-1)</f>
        <v>-0.3010299956639812</v>
      </c>
    </row>
    <row r="1291" spans="1:8">
      <c r="A1291" t="s">
        <v>10962</v>
      </c>
      <c r="B1291">
        <v>0</v>
      </c>
      <c r="C1291">
        <v>2</v>
      </c>
      <c r="D1291">
        <v>20</v>
      </c>
      <c r="E1291">
        <v>20</v>
      </c>
      <c r="F1291" t="str">
        <f>VLOOKUP(E1291,$L$1:$M$25,2,FALSE)</f>
        <v>ship</v>
      </c>
      <c r="G1291">
        <f>LOG(C1291)</f>
        <v>0.3010299956639812</v>
      </c>
      <c r="H1291">
        <f>G1291/(B1291-1)</f>
        <v>-0.3010299956639812</v>
      </c>
    </row>
    <row r="1292" spans="1:8">
      <c r="A1292" t="s">
        <v>10964</v>
      </c>
      <c r="B1292">
        <v>0</v>
      </c>
      <c r="C1292">
        <v>2</v>
      </c>
      <c r="D1292">
        <v>22</v>
      </c>
      <c r="E1292">
        <v>22</v>
      </c>
      <c r="F1292" t="str">
        <f>VLOOKUP(E1292,$L$1:$M$25,2,FALSE)</f>
        <v>sugar</v>
      </c>
      <c r="G1292">
        <f>LOG(C1292)</f>
        <v>0.3010299956639812</v>
      </c>
      <c r="H1292">
        <f>G1292/(B1292-1)</f>
        <v>-0.3010299956639812</v>
      </c>
    </row>
    <row r="1293" spans="1:8">
      <c r="A1293" t="s">
        <v>10993</v>
      </c>
      <c r="B1293">
        <v>0</v>
      </c>
      <c r="C1293">
        <v>2</v>
      </c>
      <c r="D1293">
        <v>7</v>
      </c>
      <c r="E1293">
        <v>7</v>
      </c>
      <c r="F1293" t="str">
        <f>VLOOKUP(E1293,$L$1:$M$25,2,FALSE)</f>
        <v>crude</v>
      </c>
      <c r="G1293">
        <f>LOG(C1293)</f>
        <v>0.3010299956639812</v>
      </c>
      <c r="H1293">
        <f>G1293/(B1293-1)</f>
        <v>-0.3010299956639812</v>
      </c>
    </row>
    <row r="1294" spans="1:8">
      <c r="A1294" t="s">
        <v>10996</v>
      </c>
      <c r="B1294">
        <v>0</v>
      </c>
      <c r="C1294">
        <v>2</v>
      </c>
      <c r="D1294">
        <v>23</v>
      </c>
      <c r="E1294">
        <v>23</v>
      </c>
      <c r="F1294" t="str">
        <f>VLOOKUP(E1294,$L$1:$M$25,2,FALSE)</f>
        <v>trade</v>
      </c>
      <c r="G1294">
        <f>LOG(C1294)</f>
        <v>0.3010299956639812</v>
      </c>
      <c r="H1294">
        <f>G1294/(B1294-1)</f>
        <v>-0.3010299956639812</v>
      </c>
    </row>
    <row r="1295" spans="1:8">
      <c r="A1295" t="s">
        <v>11010</v>
      </c>
      <c r="B1295">
        <v>0</v>
      </c>
      <c r="C1295">
        <v>2</v>
      </c>
      <c r="D1295">
        <v>23</v>
      </c>
      <c r="E1295">
        <v>23</v>
      </c>
      <c r="F1295" t="str">
        <f>VLOOKUP(E1295,$L$1:$M$25,2,FALSE)</f>
        <v>trade</v>
      </c>
      <c r="G1295">
        <f>LOG(C1295)</f>
        <v>0.3010299956639812</v>
      </c>
      <c r="H1295">
        <f>G1295/(B1295-1)</f>
        <v>-0.3010299956639812</v>
      </c>
    </row>
    <row r="1296" spans="1:8">
      <c r="A1296" t="s">
        <v>11011</v>
      </c>
      <c r="B1296">
        <v>0</v>
      </c>
      <c r="C1296">
        <v>2</v>
      </c>
      <c r="D1296">
        <v>9</v>
      </c>
      <c r="E1296">
        <v>9</v>
      </c>
      <c r="F1296" t="str">
        <f>VLOOKUP(E1296,$L$1:$M$25,2,FALSE)</f>
        <v>earn</v>
      </c>
      <c r="G1296">
        <f>LOG(C1296)</f>
        <v>0.3010299956639812</v>
      </c>
      <c r="H1296">
        <f>G1296/(B1296-1)</f>
        <v>-0.3010299956639812</v>
      </c>
    </row>
    <row r="1297" spans="1:8">
      <c r="A1297" t="s">
        <v>11013</v>
      </c>
      <c r="B1297">
        <v>0</v>
      </c>
      <c r="C1297">
        <v>2</v>
      </c>
      <c r="D1297">
        <v>3</v>
      </c>
      <c r="E1297">
        <v>3</v>
      </c>
      <c r="F1297" t="str">
        <f>VLOOKUP(E1297,$L$1:$M$25,2,FALSE)</f>
        <v>cocoa</v>
      </c>
      <c r="G1297">
        <f>LOG(C1297)</f>
        <v>0.3010299956639812</v>
      </c>
      <c r="H1297">
        <f>G1297/(B1297-1)</f>
        <v>-0.3010299956639812</v>
      </c>
    </row>
    <row r="1298" spans="1:8">
      <c r="A1298" t="s">
        <v>11030</v>
      </c>
      <c r="B1298">
        <v>0</v>
      </c>
      <c r="C1298">
        <v>2</v>
      </c>
      <c r="D1298">
        <v>17</v>
      </c>
      <c r="E1298">
        <v>17</v>
      </c>
      <c r="F1298" t="str">
        <f>VLOOKUP(E1298,$L$1:$M$25,2,FALSE)</f>
        <v>nat-gas</v>
      </c>
      <c r="G1298">
        <f>LOG(C1298)</f>
        <v>0.3010299956639812</v>
      </c>
      <c r="H1298">
        <f>G1298/(B1298-1)</f>
        <v>-0.3010299956639812</v>
      </c>
    </row>
    <row r="1299" spans="1:8">
      <c r="A1299" t="s">
        <v>11041</v>
      </c>
      <c r="B1299">
        <v>0</v>
      </c>
      <c r="C1299">
        <v>2</v>
      </c>
      <c r="D1299">
        <v>20</v>
      </c>
      <c r="E1299">
        <v>20</v>
      </c>
      <c r="F1299" t="str">
        <f>VLOOKUP(E1299,$L$1:$M$25,2,FALSE)</f>
        <v>ship</v>
      </c>
      <c r="G1299">
        <f>LOG(C1299)</f>
        <v>0.3010299956639812</v>
      </c>
      <c r="H1299">
        <f>G1299/(B1299-1)</f>
        <v>-0.3010299956639812</v>
      </c>
    </row>
    <row r="1300" spans="1:8">
      <c r="A1300" t="s">
        <v>11058</v>
      </c>
      <c r="B1300">
        <v>0</v>
      </c>
      <c r="C1300">
        <v>2</v>
      </c>
      <c r="D1300">
        <v>4</v>
      </c>
      <c r="E1300">
        <v>4</v>
      </c>
      <c r="F1300" t="str">
        <f>VLOOKUP(E1300,$L$1:$M$25,2,FALSE)</f>
        <v>coffee</v>
      </c>
      <c r="G1300">
        <f>LOG(C1300)</f>
        <v>0.3010299956639812</v>
      </c>
      <c r="H1300">
        <f>G1300/(B1300-1)</f>
        <v>-0.3010299956639812</v>
      </c>
    </row>
    <row r="1301" spans="1:8">
      <c r="A1301" t="s">
        <v>11076</v>
      </c>
      <c r="B1301">
        <v>0</v>
      </c>
      <c r="C1301">
        <v>2</v>
      </c>
      <c r="D1301">
        <v>11</v>
      </c>
      <c r="E1301">
        <v>11</v>
      </c>
      <c r="F1301" t="str">
        <f>VLOOKUP(E1301,$L$1:$M$25,2,FALSE)</f>
        <v>gold</v>
      </c>
      <c r="G1301">
        <f>LOG(C1301)</f>
        <v>0.3010299956639812</v>
      </c>
      <c r="H1301">
        <f>G1301/(B1301-1)</f>
        <v>-0.3010299956639812</v>
      </c>
    </row>
    <row r="1302" spans="1:8">
      <c r="A1302" t="s">
        <v>11086</v>
      </c>
      <c r="B1302">
        <v>0</v>
      </c>
      <c r="C1302">
        <v>2</v>
      </c>
      <c r="D1302">
        <v>8</v>
      </c>
      <c r="E1302">
        <v>8</v>
      </c>
      <c r="F1302" t="str">
        <f>VLOOKUP(E1302,$L$1:$M$25,2,FALSE)</f>
        <v>dlr</v>
      </c>
      <c r="G1302">
        <f>LOG(C1302)</f>
        <v>0.3010299956639812</v>
      </c>
      <c r="H1302">
        <f>G1302/(B1302-1)</f>
        <v>-0.3010299956639812</v>
      </c>
    </row>
    <row r="1303" spans="1:8">
      <c r="A1303" t="s">
        <v>11115</v>
      </c>
      <c r="B1303">
        <v>0</v>
      </c>
      <c r="C1303">
        <v>2</v>
      </c>
      <c r="D1303">
        <v>20</v>
      </c>
      <c r="E1303">
        <v>20</v>
      </c>
      <c r="F1303" t="str">
        <f>VLOOKUP(E1303,$L$1:$M$25,2,FALSE)</f>
        <v>ship</v>
      </c>
      <c r="G1303">
        <f>LOG(C1303)</f>
        <v>0.3010299956639812</v>
      </c>
      <c r="H1303">
        <f>G1303/(B1303-1)</f>
        <v>-0.3010299956639812</v>
      </c>
    </row>
    <row r="1304" spans="1:8">
      <c r="A1304" t="s">
        <v>11123</v>
      </c>
      <c r="B1304">
        <v>0</v>
      </c>
      <c r="C1304">
        <v>2</v>
      </c>
      <c r="D1304">
        <v>3</v>
      </c>
      <c r="E1304">
        <v>3</v>
      </c>
      <c r="F1304" t="str">
        <f>VLOOKUP(E1304,$L$1:$M$25,2,FALSE)</f>
        <v>cocoa</v>
      </c>
      <c r="G1304">
        <f>LOG(C1304)</f>
        <v>0.3010299956639812</v>
      </c>
      <c r="H1304">
        <f>G1304/(B1304-1)</f>
        <v>-0.3010299956639812</v>
      </c>
    </row>
    <row r="1305" spans="1:8">
      <c r="A1305" t="s">
        <v>11165</v>
      </c>
      <c r="B1305">
        <v>0</v>
      </c>
      <c r="C1305">
        <v>2</v>
      </c>
      <c r="D1305">
        <v>11</v>
      </c>
      <c r="E1305">
        <v>11</v>
      </c>
      <c r="F1305" t="str">
        <f>VLOOKUP(E1305,$L$1:$M$25,2,FALSE)</f>
        <v>gold</v>
      </c>
      <c r="G1305">
        <f>LOG(C1305)</f>
        <v>0.3010299956639812</v>
      </c>
      <c r="H1305">
        <f>G1305/(B1305-1)</f>
        <v>-0.3010299956639812</v>
      </c>
    </row>
    <row r="1306" spans="1:8">
      <c r="A1306" t="s">
        <v>11166</v>
      </c>
      <c r="B1306">
        <v>0</v>
      </c>
      <c r="C1306">
        <v>2</v>
      </c>
      <c r="D1306">
        <v>1</v>
      </c>
      <c r="E1306">
        <v>1</v>
      </c>
      <c r="F1306" t="str">
        <f>VLOOKUP(E1306,$L$1:$M$25,2,FALSE)</f>
        <v>acq</v>
      </c>
      <c r="G1306">
        <f>LOG(C1306)</f>
        <v>0.3010299956639812</v>
      </c>
      <c r="H1306">
        <f>G1306/(B1306-1)</f>
        <v>-0.3010299956639812</v>
      </c>
    </row>
    <row r="1307" spans="1:8">
      <c r="A1307" t="s">
        <v>11196</v>
      </c>
      <c r="B1307">
        <v>0</v>
      </c>
      <c r="C1307">
        <v>2</v>
      </c>
      <c r="D1307">
        <v>14</v>
      </c>
      <c r="E1307">
        <v>14</v>
      </c>
      <c r="F1307" t="str">
        <f>VLOOKUP(E1307,$L$1:$M$25,2,FALSE)</f>
        <v>livestock</v>
      </c>
      <c r="G1307">
        <f>LOG(C1307)</f>
        <v>0.3010299956639812</v>
      </c>
      <c r="H1307">
        <f>G1307/(B1307-1)</f>
        <v>-0.3010299956639812</v>
      </c>
    </row>
    <row r="1308" spans="1:8">
      <c r="A1308" t="s">
        <v>11231</v>
      </c>
      <c r="B1308">
        <v>0</v>
      </c>
      <c r="C1308">
        <v>2</v>
      </c>
      <c r="D1308">
        <v>8</v>
      </c>
      <c r="E1308">
        <v>8</v>
      </c>
      <c r="F1308" t="str">
        <f>VLOOKUP(E1308,$L$1:$M$25,2,FALSE)</f>
        <v>dlr</v>
      </c>
      <c r="G1308">
        <f>LOG(C1308)</f>
        <v>0.3010299956639812</v>
      </c>
      <c r="H1308">
        <f>G1308/(B1308-1)</f>
        <v>-0.3010299956639812</v>
      </c>
    </row>
    <row r="1309" spans="1:8">
      <c r="A1309" t="s">
        <v>11236</v>
      </c>
      <c r="B1309">
        <v>0</v>
      </c>
      <c r="C1309">
        <v>2</v>
      </c>
      <c r="D1309">
        <v>13</v>
      </c>
      <c r="E1309">
        <v>13</v>
      </c>
      <c r="F1309" t="str">
        <f>VLOOKUP(E1309,$L$1:$M$25,2,FALSE)</f>
        <v>interest</v>
      </c>
      <c r="G1309">
        <f>LOG(C1309)</f>
        <v>0.3010299956639812</v>
      </c>
      <c r="H1309">
        <f>G1309/(B1309-1)</f>
        <v>-0.3010299956639812</v>
      </c>
    </row>
    <row r="1310" spans="1:8">
      <c r="A1310" t="s">
        <v>11242</v>
      </c>
      <c r="B1310">
        <v>0</v>
      </c>
      <c r="C1310">
        <v>2</v>
      </c>
      <c r="D1310">
        <v>11</v>
      </c>
      <c r="E1310">
        <v>11</v>
      </c>
      <c r="F1310" t="str">
        <f>VLOOKUP(E1310,$L$1:$M$25,2,FALSE)</f>
        <v>gold</v>
      </c>
      <c r="G1310">
        <f>LOG(C1310)</f>
        <v>0.3010299956639812</v>
      </c>
      <c r="H1310">
        <f>G1310/(B1310-1)</f>
        <v>-0.3010299956639812</v>
      </c>
    </row>
    <row r="1311" spans="1:8">
      <c r="A1311" t="s">
        <v>11254</v>
      </c>
      <c r="B1311">
        <v>0</v>
      </c>
      <c r="C1311">
        <v>2</v>
      </c>
      <c r="D1311">
        <v>17</v>
      </c>
      <c r="E1311">
        <v>17</v>
      </c>
      <c r="F1311" t="str">
        <f>VLOOKUP(E1311,$L$1:$M$25,2,FALSE)</f>
        <v>nat-gas</v>
      </c>
      <c r="G1311">
        <f>LOG(C1311)</f>
        <v>0.3010299956639812</v>
      </c>
      <c r="H1311">
        <f>G1311/(B1311-1)</f>
        <v>-0.3010299956639812</v>
      </c>
    </row>
    <row r="1312" spans="1:8">
      <c r="A1312" t="s">
        <v>11260</v>
      </c>
      <c r="B1312">
        <v>0</v>
      </c>
      <c r="C1312">
        <v>2</v>
      </c>
      <c r="D1312">
        <v>22</v>
      </c>
      <c r="E1312">
        <v>22</v>
      </c>
      <c r="F1312" t="str">
        <f>VLOOKUP(E1312,$L$1:$M$25,2,FALSE)</f>
        <v>sugar</v>
      </c>
      <c r="G1312">
        <f>LOG(C1312)</f>
        <v>0.3010299956639812</v>
      </c>
      <c r="H1312">
        <f>G1312/(B1312-1)</f>
        <v>-0.3010299956639812</v>
      </c>
    </row>
    <row r="1313" spans="1:8">
      <c r="A1313" t="s">
        <v>11290</v>
      </c>
      <c r="B1313">
        <v>0</v>
      </c>
      <c r="C1313">
        <v>2</v>
      </c>
      <c r="D1313">
        <v>11</v>
      </c>
      <c r="E1313">
        <v>11</v>
      </c>
      <c r="F1313" t="str">
        <f>VLOOKUP(E1313,$L$1:$M$25,2,FALSE)</f>
        <v>gold</v>
      </c>
      <c r="G1313">
        <f>LOG(C1313)</f>
        <v>0.3010299956639812</v>
      </c>
      <c r="H1313">
        <f>G1313/(B1313-1)</f>
        <v>-0.3010299956639812</v>
      </c>
    </row>
    <row r="1314" spans="1:8">
      <c r="A1314" t="s">
        <v>11294</v>
      </c>
      <c r="B1314">
        <v>0</v>
      </c>
      <c r="C1314">
        <v>2</v>
      </c>
      <c r="D1314">
        <v>2</v>
      </c>
      <c r="E1314">
        <v>2</v>
      </c>
      <c r="F1314" t="str">
        <f>VLOOKUP(E1314,$L$1:$M$25,2,FALSE)</f>
        <v>bop</v>
      </c>
      <c r="G1314">
        <f>LOG(C1314)</f>
        <v>0.3010299956639812</v>
      </c>
      <c r="H1314">
        <f>G1314/(B1314-1)</f>
        <v>-0.3010299956639812</v>
      </c>
    </row>
    <row r="1315" spans="1:8">
      <c r="A1315" t="s">
        <v>11301</v>
      </c>
      <c r="B1315">
        <v>0</v>
      </c>
      <c r="C1315">
        <v>2</v>
      </c>
      <c r="D1315">
        <v>11</v>
      </c>
      <c r="E1315">
        <v>11</v>
      </c>
      <c r="F1315" t="str">
        <f>VLOOKUP(E1315,$L$1:$M$25,2,FALSE)</f>
        <v>gold</v>
      </c>
      <c r="G1315">
        <f>LOG(C1315)</f>
        <v>0.3010299956639812</v>
      </c>
      <c r="H1315">
        <f>G1315/(B1315-1)</f>
        <v>-0.3010299956639812</v>
      </c>
    </row>
    <row r="1316" spans="1:8">
      <c r="A1316" t="s">
        <v>11309</v>
      </c>
      <c r="B1316">
        <v>0</v>
      </c>
      <c r="C1316">
        <v>2</v>
      </c>
      <c r="D1316">
        <v>7</v>
      </c>
      <c r="E1316">
        <v>7</v>
      </c>
      <c r="F1316" t="str">
        <f>VLOOKUP(E1316,$L$1:$M$25,2,FALSE)</f>
        <v>crude</v>
      </c>
      <c r="G1316">
        <f>LOG(C1316)</f>
        <v>0.3010299956639812</v>
      </c>
      <c r="H1316">
        <f>G1316/(B1316-1)</f>
        <v>-0.3010299956639812</v>
      </c>
    </row>
    <row r="1317" spans="1:8">
      <c r="A1317" t="s">
        <v>11323</v>
      </c>
      <c r="B1317">
        <v>0</v>
      </c>
      <c r="C1317">
        <v>2</v>
      </c>
      <c r="D1317">
        <v>4</v>
      </c>
      <c r="E1317">
        <v>4</v>
      </c>
      <c r="F1317" t="str">
        <f>VLOOKUP(E1317,$L$1:$M$25,2,FALSE)</f>
        <v>coffee</v>
      </c>
      <c r="G1317">
        <f>LOG(C1317)</f>
        <v>0.3010299956639812</v>
      </c>
      <c r="H1317">
        <f>G1317/(B1317-1)</f>
        <v>-0.3010299956639812</v>
      </c>
    </row>
    <row r="1318" spans="1:8">
      <c r="A1318" t="s">
        <v>11343</v>
      </c>
      <c r="B1318">
        <v>0</v>
      </c>
      <c r="C1318">
        <v>2</v>
      </c>
      <c r="D1318">
        <v>24</v>
      </c>
      <c r="E1318">
        <v>24</v>
      </c>
      <c r="F1318" t="str">
        <f>VLOOKUP(E1318,$L$1:$M$25,2,FALSE)</f>
        <v>veg-oil</v>
      </c>
      <c r="G1318">
        <f>LOG(C1318)</f>
        <v>0.3010299956639812</v>
      </c>
      <c r="H1318">
        <f>G1318/(B1318-1)</f>
        <v>-0.3010299956639812</v>
      </c>
    </row>
    <row r="1319" spans="1:8">
      <c r="A1319" t="s">
        <v>11344</v>
      </c>
      <c r="B1319">
        <v>0</v>
      </c>
      <c r="C1319">
        <v>2</v>
      </c>
      <c r="D1319">
        <v>11</v>
      </c>
      <c r="E1319">
        <v>11</v>
      </c>
      <c r="F1319" t="str">
        <f>VLOOKUP(E1319,$L$1:$M$25,2,FALSE)</f>
        <v>gold</v>
      </c>
      <c r="G1319">
        <f>LOG(C1319)</f>
        <v>0.3010299956639812</v>
      </c>
      <c r="H1319">
        <f>G1319/(B1319-1)</f>
        <v>-0.3010299956639812</v>
      </c>
    </row>
    <row r="1320" spans="1:8">
      <c r="A1320" t="s">
        <v>11382</v>
      </c>
      <c r="B1320">
        <v>0</v>
      </c>
      <c r="C1320">
        <v>2</v>
      </c>
      <c r="D1320">
        <v>11</v>
      </c>
      <c r="E1320">
        <v>11</v>
      </c>
      <c r="F1320" t="str">
        <f>VLOOKUP(E1320,$L$1:$M$25,2,FALSE)</f>
        <v>gold</v>
      </c>
      <c r="G1320">
        <f>LOG(C1320)</f>
        <v>0.3010299956639812</v>
      </c>
      <c r="H1320">
        <f>G1320/(B1320-1)</f>
        <v>-0.3010299956639812</v>
      </c>
    </row>
    <row r="1321" spans="1:8">
      <c r="A1321" t="s">
        <v>11431</v>
      </c>
      <c r="B1321">
        <v>0</v>
      </c>
      <c r="C1321">
        <v>2</v>
      </c>
      <c r="D1321">
        <v>10</v>
      </c>
      <c r="E1321">
        <v>10</v>
      </c>
      <c r="F1321" t="str">
        <f>VLOOKUP(E1321,$L$1:$M$25,2,FALSE)</f>
        <v>gnp</v>
      </c>
      <c r="G1321">
        <f>LOG(C1321)</f>
        <v>0.3010299956639812</v>
      </c>
      <c r="H1321">
        <f>G1321/(B1321-1)</f>
        <v>-0.3010299956639812</v>
      </c>
    </row>
    <row r="1322" spans="1:8">
      <c r="A1322" t="s">
        <v>11451</v>
      </c>
      <c r="B1322">
        <v>0</v>
      </c>
      <c r="C1322">
        <v>2</v>
      </c>
      <c r="D1322">
        <v>1</v>
      </c>
      <c r="E1322">
        <v>1</v>
      </c>
      <c r="F1322" t="str">
        <f>VLOOKUP(E1322,$L$1:$M$25,2,FALSE)</f>
        <v>acq</v>
      </c>
      <c r="G1322">
        <f>LOG(C1322)</f>
        <v>0.3010299956639812</v>
      </c>
      <c r="H1322">
        <f>G1322/(B1322-1)</f>
        <v>-0.3010299956639812</v>
      </c>
    </row>
    <row r="1323" spans="1:8">
      <c r="A1323" t="s">
        <v>11455</v>
      </c>
      <c r="B1323">
        <v>0</v>
      </c>
      <c r="C1323">
        <v>2</v>
      </c>
      <c r="D1323">
        <v>10</v>
      </c>
      <c r="E1323">
        <v>10</v>
      </c>
      <c r="F1323" t="str">
        <f>VLOOKUP(E1323,$L$1:$M$25,2,FALSE)</f>
        <v>gnp</v>
      </c>
      <c r="G1323">
        <f>LOG(C1323)</f>
        <v>0.3010299956639812</v>
      </c>
      <c r="H1323">
        <f>G1323/(B1323-1)</f>
        <v>-0.3010299956639812</v>
      </c>
    </row>
    <row r="1324" spans="1:8">
      <c r="A1324" t="s">
        <v>11458</v>
      </c>
      <c r="B1324">
        <v>0</v>
      </c>
      <c r="C1324">
        <v>2</v>
      </c>
      <c r="D1324">
        <v>11</v>
      </c>
      <c r="E1324">
        <v>11</v>
      </c>
      <c r="F1324" t="str">
        <f>VLOOKUP(E1324,$L$1:$M$25,2,FALSE)</f>
        <v>gold</v>
      </c>
      <c r="G1324">
        <f>LOG(C1324)</f>
        <v>0.3010299956639812</v>
      </c>
      <c r="H1324">
        <f>G1324/(B1324-1)</f>
        <v>-0.3010299956639812</v>
      </c>
    </row>
    <row r="1325" spans="1:8">
      <c r="A1325" t="s">
        <v>11491</v>
      </c>
      <c r="B1325">
        <v>0</v>
      </c>
      <c r="C1325">
        <v>2</v>
      </c>
      <c r="D1325">
        <v>4</v>
      </c>
      <c r="E1325">
        <v>4</v>
      </c>
      <c r="F1325" t="str">
        <f>VLOOKUP(E1325,$L$1:$M$25,2,FALSE)</f>
        <v>coffee</v>
      </c>
      <c r="G1325">
        <f>LOG(C1325)</f>
        <v>0.3010299956639812</v>
      </c>
      <c r="H1325">
        <f>G1325/(B1325-1)</f>
        <v>-0.3010299956639812</v>
      </c>
    </row>
    <row r="1326" spans="1:8">
      <c r="A1326" t="s">
        <v>11492</v>
      </c>
      <c r="B1326">
        <v>0</v>
      </c>
      <c r="C1326">
        <v>2</v>
      </c>
      <c r="D1326">
        <v>14</v>
      </c>
      <c r="E1326">
        <v>14</v>
      </c>
      <c r="F1326" t="str">
        <f>VLOOKUP(E1326,$L$1:$M$25,2,FALSE)</f>
        <v>livestock</v>
      </c>
      <c r="G1326">
        <f>LOG(C1326)</f>
        <v>0.3010299956639812</v>
      </c>
      <c r="H1326">
        <f>G1326/(B1326-1)</f>
        <v>-0.3010299956639812</v>
      </c>
    </row>
    <row r="1327" spans="1:8">
      <c r="A1327" t="s">
        <v>11497</v>
      </c>
      <c r="B1327">
        <v>0</v>
      </c>
      <c r="C1327">
        <v>2</v>
      </c>
      <c r="D1327">
        <v>11</v>
      </c>
      <c r="E1327">
        <v>11</v>
      </c>
      <c r="F1327" t="str">
        <f>VLOOKUP(E1327,$L$1:$M$25,2,FALSE)</f>
        <v>gold</v>
      </c>
      <c r="G1327">
        <f>LOG(C1327)</f>
        <v>0.3010299956639812</v>
      </c>
      <c r="H1327">
        <f>G1327/(B1327-1)</f>
        <v>-0.3010299956639812</v>
      </c>
    </row>
    <row r="1328" spans="1:8">
      <c r="A1328" t="s">
        <v>11500</v>
      </c>
      <c r="B1328">
        <v>0</v>
      </c>
      <c r="C1328">
        <v>2</v>
      </c>
      <c r="D1328">
        <v>22</v>
      </c>
      <c r="E1328">
        <v>22</v>
      </c>
      <c r="F1328" t="str">
        <f>VLOOKUP(E1328,$L$1:$M$25,2,FALSE)</f>
        <v>sugar</v>
      </c>
      <c r="G1328">
        <f>LOG(C1328)</f>
        <v>0.3010299956639812</v>
      </c>
      <c r="H1328">
        <f>G1328/(B1328-1)</f>
        <v>-0.3010299956639812</v>
      </c>
    </row>
    <row r="1329" spans="1:8">
      <c r="A1329" t="s">
        <v>11559</v>
      </c>
      <c r="B1329">
        <v>0</v>
      </c>
      <c r="C1329">
        <v>2</v>
      </c>
      <c r="D1329">
        <v>16</v>
      </c>
      <c r="E1329">
        <v>16</v>
      </c>
      <c r="F1329" t="str">
        <f>VLOOKUP(E1329,$L$1:$M$25,2,FALSE)</f>
        <v>money-supply</v>
      </c>
      <c r="G1329">
        <f>LOG(C1329)</f>
        <v>0.3010299956639812</v>
      </c>
      <c r="H1329">
        <f>G1329/(B1329-1)</f>
        <v>-0.3010299956639812</v>
      </c>
    </row>
    <row r="1330" spans="1:8">
      <c r="A1330" t="s">
        <v>11563</v>
      </c>
      <c r="B1330">
        <v>0</v>
      </c>
      <c r="C1330">
        <v>2</v>
      </c>
      <c r="D1330">
        <v>22</v>
      </c>
      <c r="E1330">
        <v>22</v>
      </c>
      <c r="F1330" t="str">
        <f>VLOOKUP(E1330,$L$1:$M$25,2,FALSE)</f>
        <v>sugar</v>
      </c>
      <c r="G1330">
        <f>LOG(C1330)</f>
        <v>0.3010299956639812</v>
      </c>
      <c r="H1330">
        <f>G1330/(B1330-1)</f>
        <v>-0.3010299956639812</v>
      </c>
    </row>
    <row r="1331" spans="1:8">
      <c r="A1331" t="s">
        <v>11587</v>
      </c>
      <c r="B1331">
        <v>0</v>
      </c>
      <c r="C1331">
        <v>2</v>
      </c>
      <c r="D1331">
        <v>13</v>
      </c>
      <c r="E1331">
        <v>13</v>
      </c>
      <c r="F1331" t="str">
        <f>VLOOKUP(E1331,$L$1:$M$25,2,FALSE)</f>
        <v>interest</v>
      </c>
      <c r="G1331">
        <f>LOG(C1331)</f>
        <v>0.3010299956639812</v>
      </c>
      <c r="H1331">
        <f>G1331/(B1331-1)</f>
        <v>-0.3010299956639812</v>
      </c>
    </row>
    <row r="1332" spans="1:8">
      <c r="A1332" t="s">
        <v>11589</v>
      </c>
      <c r="B1332">
        <v>0</v>
      </c>
      <c r="C1332">
        <v>2</v>
      </c>
      <c r="D1332">
        <v>17</v>
      </c>
      <c r="E1332">
        <v>17</v>
      </c>
      <c r="F1332" t="str">
        <f>VLOOKUP(E1332,$L$1:$M$25,2,FALSE)</f>
        <v>nat-gas</v>
      </c>
      <c r="G1332">
        <f>LOG(C1332)</f>
        <v>0.3010299956639812</v>
      </c>
      <c r="H1332">
        <f>G1332/(B1332-1)</f>
        <v>-0.3010299956639812</v>
      </c>
    </row>
    <row r="1333" spans="1:8">
      <c r="A1333" t="s">
        <v>11607</v>
      </c>
      <c r="B1333">
        <v>0</v>
      </c>
      <c r="C1333">
        <v>2</v>
      </c>
      <c r="D1333">
        <v>11</v>
      </c>
      <c r="E1333">
        <v>11</v>
      </c>
      <c r="F1333" t="str">
        <f>VLOOKUP(E1333,$L$1:$M$25,2,FALSE)</f>
        <v>gold</v>
      </c>
      <c r="G1333">
        <f>LOG(C1333)</f>
        <v>0.3010299956639812</v>
      </c>
      <c r="H1333">
        <f>G1333/(B1333-1)</f>
        <v>-0.3010299956639812</v>
      </c>
    </row>
    <row r="1334" spans="1:8">
      <c r="A1334" t="s">
        <v>11615</v>
      </c>
      <c r="B1334">
        <v>0</v>
      </c>
      <c r="C1334">
        <v>2</v>
      </c>
      <c r="D1334">
        <v>7</v>
      </c>
      <c r="E1334">
        <v>7</v>
      </c>
      <c r="F1334" t="str">
        <f>VLOOKUP(E1334,$L$1:$M$25,2,FALSE)</f>
        <v>crude</v>
      </c>
      <c r="G1334">
        <f>LOG(C1334)</f>
        <v>0.3010299956639812</v>
      </c>
      <c r="H1334">
        <f>G1334/(B1334-1)</f>
        <v>-0.3010299956639812</v>
      </c>
    </row>
    <row r="1335" spans="1:8">
      <c r="A1335" t="s">
        <v>11620</v>
      </c>
      <c r="B1335">
        <v>0</v>
      </c>
      <c r="C1335">
        <v>2</v>
      </c>
      <c r="D1335">
        <v>14</v>
      </c>
      <c r="E1335">
        <v>14</v>
      </c>
      <c r="F1335" t="str">
        <f>VLOOKUP(E1335,$L$1:$M$25,2,FALSE)</f>
        <v>livestock</v>
      </c>
      <c r="G1335">
        <f>LOG(C1335)</f>
        <v>0.3010299956639812</v>
      </c>
      <c r="H1335">
        <f>G1335/(B1335-1)</f>
        <v>-0.3010299956639812</v>
      </c>
    </row>
    <row r="1336" spans="1:8">
      <c r="A1336" t="s">
        <v>11631</v>
      </c>
      <c r="B1336">
        <v>0</v>
      </c>
      <c r="C1336">
        <v>2</v>
      </c>
      <c r="D1336">
        <v>4</v>
      </c>
      <c r="E1336">
        <v>4</v>
      </c>
      <c r="F1336" t="str">
        <f>VLOOKUP(E1336,$L$1:$M$25,2,FALSE)</f>
        <v>coffee</v>
      </c>
      <c r="G1336">
        <f>LOG(C1336)</f>
        <v>0.3010299956639812</v>
      </c>
      <c r="H1336">
        <f>G1336/(B1336-1)</f>
        <v>-0.3010299956639812</v>
      </c>
    </row>
    <row r="1337" spans="1:8">
      <c r="A1337" t="s">
        <v>11637</v>
      </c>
      <c r="B1337">
        <v>0</v>
      </c>
      <c r="C1337">
        <v>2</v>
      </c>
      <c r="D1337">
        <v>11</v>
      </c>
      <c r="E1337">
        <v>11</v>
      </c>
      <c r="F1337" t="str">
        <f>VLOOKUP(E1337,$L$1:$M$25,2,FALSE)</f>
        <v>gold</v>
      </c>
      <c r="G1337">
        <f>LOG(C1337)</f>
        <v>0.3010299956639812</v>
      </c>
      <c r="H1337">
        <f>G1337/(B1337-1)</f>
        <v>-0.3010299956639812</v>
      </c>
    </row>
    <row r="1338" spans="1:8">
      <c r="A1338" t="s">
        <v>11642</v>
      </c>
      <c r="B1338">
        <v>0</v>
      </c>
      <c r="C1338">
        <v>2</v>
      </c>
      <c r="D1338">
        <v>14</v>
      </c>
      <c r="E1338">
        <v>14</v>
      </c>
      <c r="F1338" t="str">
        <f>VLOOKUP(E1338,$L$1:$M$25,2,FALSE)</f>
        <v>livestock</v>
      </c>
      <c r="G1338">
        <f>LOG(C1338)</f>
        <v>0.3010299956639812</v>
      </c>
      <c r="H1338">
        <f>G1338/(B1338-1)</f>
        <v>-0.3010299956639812</v>
      </c>
    </row>
    <row r="1339" spans="1:8">
      <c r="A1339" t="s">
        <v>11647</v>
      </c>
      <c r="B1339">
        <v>0</v>
      </c>
      <c r="C1339">
        <v>2</v>
      </c>
      <c r="D1339">
        <v>18</v>
      </c>
      <c r="E1339">
        <v>18</v>
      </c>
      <c r="F1339" t="str">
        <f>VLOOKUP(E1339,$L$1:$M$25,2,FALSE)</f>
        <v>oilseed</v>
      </c>
      <c r="G1339">
        <f>LOG(C1339)</f>
        <v>0.3010299956639812</v>
      </c>
      <c r="H1339">
        <f>G1339/(B1339-1)</f>
        <v>-0.3010299956639812</v>
      </c>
    </row>
    <row r="1340" spans="1:8">
      <c r="A1340" t="s">
        <v>11676</v>
      </c>
      <c r="B1340">
        <v>0</v>
      </c>
      <c r="C1340">
        <v>2</v>
      </c>
      <c r="D1340">
        <v>4</v>
      </c>
      <c r="E1340">
        <v>4</v>
      </c>
      <c r="F1340" t="str">
        <f>VLOOKUP(E1340,$L$1:$M$25,2,FALSE)</f>
        <v>coffee</v>
      </c>
      <c r="G1340">
        <f>LOG(C1340)</f>
        <v>0.3010299956639812</v>
      </c>
      <c r="H1340">
        <f>G1340/(B1340-1)</f>
        <v>-0.3010299956639812</v>
      </c>
    </row>
    <row r="1341" spans="1:8">
      <c r="A1341" t="s">
        <v>11679</v>
      </c>
      <c r="B1341">
        <v>0</v>
      </c>
      <c r="C1341">
        <v>2</v>
      </c>
      <c r="D1341">
        <v>11</v>
      </c>
      <c r="E1341">
        <v>11</v>
      </c>
      <c r="F1341" t="str">
        <f>VLOOKUP(E1341,$L$1:$M$25,2,FALSE)</f>
        <v>gold</v>
      </c>
      <c r="G1341">
        <f>LOG(C1341)</f>
        <v>0.3010299956639812</v>
      </c>
      <c r="H1341">
        <f>G1341/(B1341-1)</f>
        <v>-0.3010299956639812</v>
      </c>
    </row>
    <row r="1342" spans="1:8">
      <c r="A1342" t="s">
        <v>11691</v>
      </c>
      <c r="B1342">
        <v>0</v>
      </c>
      <c r="C1342">
        <v>2</v>
      </c>
      <c r="D1342">
        <v>11</v>
      </c>
      <c r="E1342">
        <v>11</v>
      </c>
      <c r="F1342" t="str">
        <f>VLOOKUP(E1342,$L$1:$M$25,2,FALSE)</f>
        <v>gold</v>
      </c>
      <c r="G1342">
        <f>LOG(C1342)</f>
        <v>0.3010299956639812</v>
      </c>
      <c r="H1342">
        <f>G1342/(B1342-1)</f>
        <v>-0.3010299956639812</v>
      </c>
    </row>
    <row r="1343" spans="1:8">
      <c r="A1343" t="s">
        <v>11702</v>
      </c>
      <c r="B1343">
        <v>0</v>
      </c>
      <c r="C1343">
        <v>2</v>
      </c>
      <c r="D1343">
        <v>11</v>
      </c>
      <c r="E1343">
        <v>11</v>
      </c>
      <c r="F1343" t="str">
        <f>VLOOKUP(E1343,$L$1:$M$25,2,FALSE)</f>
        <v>gold</v>
      </c>
      <c r="G1343">
        <f>LOG(C1343)</f>
        <v>0.3010299956639812</v>
      </c>
      <c r="H1343">
        <f>G1343/(B1343-1)</f>
        <v>-0.3010299956639812</v>
      </c>
    </row>
    <row r="1344" spans="1:8">
      <c r="A1344" t="s">
        <v>11710</v>
      </c>
      <c r="B1344">
        <v>0</v>
      </c>
      <c r="C1344">
        <v>2</v>
      </c>
      <c r="D1344">
        <v>8</v>
      </c>
      <c r="E1344">
        <v>8</v>
      </c>
      <c r="F1344" t="str">
        <f>VLOOKUP(E1344,$L$1:$M$25,2,FALSE)</f>
        <v>dlr</v>
      </c>
      <c r="G1344">
        <f>LOG(C1344)</f>
        <v>0.3010299956639812</v>
      </c>
      <c r="H1344">
        <f>G1344/(B1344-1)</f>
        <v>-0.3010299956639812</v>
      </c>
    </row>
    <row r="1345" spans="1:8">
      <c r="A1345" t="s">
        <v>11715</v>
      </c>
      <c r="B1345">
        <v>0</v>
      </c>
      <c r="C1345">
        <v>2</v>
      </c>
      <c r="D1345">
        <v>14</v>
      </c>
      <c r="E1345">
        <v>14</v>
      </c>
      <c r="F1345" t="str">
        <f>VLOOKUP(E1345,$L$1:$M$25,2,FALSE)</f>
        <v>livestock</v>
      </c>
      <c r="G1345">
        <f>LOG(C1345)</f>
        <v>0.3010299956639812</v>
      </c>
      <c r="H1345">
        <f>G1345/(B1345-1)</f>
        <v>-0.3010299956639812</v>
      </c>
    </row>
    <row r="1346" spans="1:8">
      <c r="A1346" t="s">
        <v>11732</v>
      </c>
      <c r="B1346">
        <v>0</v>
      </c>
      <c r="C1346">
        <v>2</v>
      </c>
      <c r="D1346">
        <v>9</v>
      </c>
      <c r="E1346">
        <v>9</v>
      </c>
      <c r="F1346" t="str">
        <f>VLOOKUP(E1346,$L$1:$M$25,2,FALSE)</f>
        <v>earn</v>
      </c>
      <c r="G1346">
        <f>LOG(C1346)</f>
        <v>0.3010299956639812</v>
      </c>
      <c r="H1346">
        <f>G1346/(B1346-1)</f>
        <v>-0.3010299956639812</v>
      </c>
    </row>
    <row r="1347" spans="1:8">
      <c r="A1347" t="s">
        <v>11774</v>
      </c>
      <c r="B1347">
        <v>0</v>
      </c>
      <c r="C1347">
        <v>2</v>
      </c>
      <c r="D1347">
        <v>11</v>
      </c>
      <c r="E1347">
        <v>11</v>
      </c>
      <c r="F1347" t="str">
        <f>VLOOKUP(E1347,$L$1:$M$25,2,FALSE)</f>
        <v>gold</v>
      </c>
      <c r="G1347">
        <f>LOG(C1347)</f>
        <v>0.3010299956639812</v>
      </c>
      <c r="H1347">
        <f>G1347/(B1347-1)</f>
        <v>-0.3010299956639812</v>
      </c>
    </row>
    <row r="1348" spans="1:8">
      <c r="A1348" t="s">
        <v>11851</v>
      </c>
      <c r="B1348">
        <v>0</v>
      </c>
      <c r="C1348">
        <v>2</v>
      </c>
      <c r="D1348">
        <v>17</v>
      </c>
      <c r="E1348">
        <v>17</v>
      </c>
      <c r="F1348" t="str">
        <f>VLOOKUP(E1348,$L$1:$M$25,2,FALSE)</f>
        <v>nat-gas</v>
      </c>
      <c r="G1348">
        <f>LOG(C1348)</f>
        <v>0.3010299956639812</v>
      </c>
      <c r="H1348">
        <f>G1348/(B1348-1)</f>
        <v>-0.3010299956639812</v>
      </c>
    </row>
    <row r="1349" spans="1:8">
      <c r="A1349" t="s">
        <v>11870</v>
      </c>
      <c r="B1349">
        <v>0</v>
      </c>
      <c r="C1349">
        <v>2</v>
      </c>
      <c r="D1349">
        <v>16</v>
      </c>
      <c r="E1349">
        <v>16</v>
      </c>
      <c r="F1349" t="str">
        <f>VLOOKUP(E1349,$L$1:$M$25,2,FALSE)</f>
        <v>money-supply</v>
      </c>
      <c r="G1349">
        <f>LOG(C1349)</f>
        <v>0.3010299956639812</v>
      </c>
      <c r="H1349">
        <f>G1349/(B1349-1)</f>
        <v>-0.3010299956639812</v>
      </c>
    </row>
    <row r="1350" spans="1:8">
      <c r="A1350" t="s">
        <v>11881</v>
      </c>
      <c r="B1350">
        <v>0</v>
      </c>
      <c r="C1350">
        <v>2</v>
      </c>
      <c r="D1350">
        <v>11</v>
      </c>
      <c r="E1350">
        <v>11</v>
      </c>
      <c r="F1350" t="str">
        <f>VLOOKUP(E1350,$L$1:$M$25,2,FALSE)</f>
        <v>gold</v>
      </c>
      <c r="G1350">
        <f>LOG(C1350)</f>
        <v>0.3010299956639812</v>
      </c>
      <c r="H1350">
        <f>G1350/(B1350-1)</f>
        <v>-0.3010299956639812</v>
      </c>
    </row>
    <row r="1351" spans="1:8">
      <c r="A1351" t="s">
        <v>11927</v>
      </c>
      <c r="B1351">
        <v>0</v>
      </c>
      <c r="C1351">
        <v>2</v>
      </c>
      <c r="D1351">
        <v>20</v>
      </c>
      <c r="E1351">
        <v>20</v>
      </c>
      <c r="F1351" t="str">
        <f>VLOOKUP(E1351,$L$1:$M$25,2,FALSE)</f>
        <v>ship</v>
      </c>
      <c r="G1351">
        <f>LOG(C1351)</f>
        <v>0.3010299956639812</v>
      </c>
      <c r="H1351">
        <f>G1351/(B1351-1)</f>
        <v>-0.3010299956639812</v>
      </c>
    </row>
    <row r="1352" spans="1:8">
      <c r="A1352" t="s">
        <v>11932</v>
      </c>
      <c r="B1352">
        <v>0</v>
      </c>
      <c r="C1352">
        <v>2</v>
      </c>
      <c r="D1352">
        <v>4</v>
      </c>
      <c r="E1352">
        <v>4</v>
      </c>
      <c r="F1352" t="str">
        <f>VLOOKUP(E1352,$L$1:$M$25,2,FALSE)</f>
        <v>coffee</v>
      </c>
      <c r="G1352">
        <f>LOG(C1352)</f>
        <v>0.3010299956639812</v>
      </c>
      <c r="H1352">
        <f>G1352/(B1352-1)</f>
        <v>-0.3010299956639812</v>
      </c>
    </row>
    <row r="1353" spans="1:8">
      <c r="A1353" t="s">
        <v>11952</v>
      </c>
      <c r="B1353">
        <v>0</v>
      </c>
      <c r="C1353">
        <v>2</v>
      </c>
      <c r="D1353">
        <v>3</v>
      </c>
      <c r="E1353">
        <v>3</v>
      </c>
      <c r="F1353" t="str">
        <f>VLOOKUP(E1353,$L$1:$M$25,2,FALSE)</f>
        <v>cocoa</v>
      </c>
      <c r="G1353">
        <f>LOG(C1353)</f>
        <v>0.3010299956639812</v>
      </c>
      <c r="H1353">
        <f>G1353/(B1353-1)</f>
        <v>-0.3010299956639812</v>
      </c>
    </row>
    <row r="1354" spans="1:8">
      <c r="A1354" t="s">
        <v>11966</v>
      </c>
      <c r="B1354">
        <v>0</v>
      </c>
      <c r="C1354">
        <v>2</v>
      </c>
      <c r="D1354">
        <v>6</v>
      </c>
      <c r="E1354">
        <v>6</v>
      </c>
      <c r="F1354" t="str">
        <f>VLOOKUP(E1354,$L$1:$M$25,2,FALSE)</f>
        <v>cpi</v>
      </c>
      <c r="G1354">
        <f>LOG(C1354)</f>
        <v>0.3010299956639812</v>
      </c>
      <c r="H1354">
        <f>G1354/(B1354-1)</f>
        <v>-0.3010299956639812</v>
      </c>
    </row>
    <row r="1355" spans="1:8">
      <c r="A1355" t="s">
        <v>11973</v>
      </c>
      <c r="B1355">
        <v>0</v>
      </c>
      <c r="C1355">
        <v>2</v>
      </c>
      <c r="D1355">
        <v>7</v>
      </c>
      <c r="E1355">
        <v>7</v>
      </c>
      <c r="F1355" t="str">
        <f>VLOOKUP(E1355,$L$1:$M$25,2,FALSE)</f>
        <v>crude</v>
      </c>
      <c r="G1355">
        <f>LOG(C1355)</f>
        <v>0.3010299956639812</v>
      </c>
      <c r="H1355">
        <f>G1355/(B1355-1)</f>
        <v>-0.3010299956639812</v>
      </c>
    </row>
    <row r="1356" spans="1:8">
      <c r="A1356" t="s">
        <v>11983</v>
      </c>
      <c r="B1356">
        <v>0</v>
      </c>
      <c r="C1356">
        <v>2</v>
      </c>
      <c r="D1356">
        <v>8</v>
      </c>
      <c r="E1356">
        <v>8</v>
      </c>
      <c r="F1356" t="str">
        <f>VLOOKUP(E1356,$L$1:$M$25,2,FALSE)</f>
        <v>dlr</v>
      </c>
      <c r="G1356">
        <f>LOG(C1356)</f>
        <v>0.3010299956639812</v>
      </c>
      <c r="H1356">
        <f>G1356/(B1356-1)</f>
        <v>-0.3010299956639812</v>
      </c>
    </row>
    <row r="1357" spans="1:8">
      <c r="A1357" t="s">
        <v>11985</v>
      </c>
      <c r="B1357">
        <v>0</v>
      </c>
      <c r="C1357">
        <v>2</v>
      </c>
      <c r="D1357">
        <v>9</v>
      </c>
      <c r="E1357">
        <v>9</v>
      </c>
      <c r="F1357" t="str">
        <f>VLOOKUP(E1357,$L$1:$M$25,2,FALSE)</f>
        <v>earn</v>
      </c>
      <c r="G1357">
        <f>LOG(C1357)</f>
        <v>0.3010299956639812</v>
      </c>
      <c r="H1357">
        <f>G1357/(B1357-1)</f>
        <v>-0.3010299956639812</v>
      </c>
    </row>
    <row r="1358" spans="1:8">
      <c r="A1358" t="s">
        <v>11997</v>
      </c>
      <c r="B1358">
        <v>0</v>
      </c>
      <c r="C1358">
        <v>2</v>
      </c>
      <c r="D1358">
        <v>11</v>
      </c>
      <c r="E1358">
        <v>11</v>
      </c>
      <c r="F1358" t="str">
        <f>VLOOKUP(E1358,$L$1:$M$25,2,FALSE)</f>
        <v>gold</v>
      </c>
      <c r="G1358">
        <f>LOG(C1358)</f>
        <v>0.3010299956639812</v>
      </c>
      <c r="H1358">
        <f>G1358/(B1358-1)</f>
        <v>-0.3010299956639812</v>
      </c>
    </row>
    <row r="1359" spans="1:8">
      <c r="A1359" t="s">
        <v>12026</v>
      </c>
      <c r="B1359">
        <v>0</v>
      </c>
      <c r="C1359">
        <v>2</v>
      </c>
      <c r="D1359">
        <v>13</v>
      </c>
      <c r="E1359">
        <v>13</v>
      </c>
      <c r="F1359" t="str">
        <f>VLOOKUP(E1359,$L$1:$M$25,2,FALSE)</f>
        <v>interest</v>
      </c>
      <c r="G1359">
        <f>LOG(C1359)</f>
        <v>0.3010299956639812</v>
      </c>
      <c r="H1359">
        <f>G1359/(B1359-1)</f>
        <v>-0.3010299956639812</v>
      </c>
    </row>
    <row r="1360" spans="1:8">
      <c r="A1360" t="s">
        <v>12032</v>
      </c>
      <c r="B1360">
        <v>0</v>
      </c>
      <c r="C1360">
        <v>2</v>
      </c>
      <c r="D1360">
        <v>20</v>
      </c>
      <c r="E1360">
        <v>20</v>
      </c>
      <c r="F1360" t="str">
        <f>VLOOKUP(E1360,$L$1:$M$25,2,FALSE)</f>
        <v>ship</v>
      </c>
      <c r="G1360">
        <f>LOG(C1360)</f>
        <v>0.3010299956639812</v>
      </c>
      <c r="H1360">
        <f>G1360/(B1360-1)</f>
        <v>-0.3010299956639812</v>
      </c>
    </row>
    <row r="1361" spans="1:8">
      <c r="A1361" t="s">
        <v>12074</v>
      </c>
      <c r="B1361">
        <v>0</v>
      </c>
      <c r="C1361">
        <v>2</v>
      </c>
      <c r="D1361">
        <v>10</v>
      </c>
      <c r="E1361">
        <v>10</v>
      </c>
      <c r="F1361" t="str">
        <f>VLOOKUP(E1361,$L$1:$M$25,2,FALSE)</f>
        <v>gnp</v>
      </c>
      <c r="G1361">
        <f>LOG(C1361)</f>
        <v>0.3010299956639812</v>
      </c>
      <c r="H1361">
        <f>G1361/(B1361-1)</f>
        <v>-0.3010299956639812</v>
      </c>
    </row>
    <row r="1362" spans="1:8">
      <c r="A1362" t="s">
        <v>12097</v>
      </c>
      <c r="B1362">
        <v>0</v>
      </c>
      <c r="C1362">
        <v>2</v>
      </c>
      <c r="D1362">
        <v>17</v>
      </c>
      <c r="E1362">
        <v>17</v>
      </c>
      <c r="F1362" t="str">
        <f>VLOOKUP(E1362,$L$1:$M$25,2,FALSE)</f>
        <v>nat-gas</v>
      </c>
      <c r="G1362">
        <f>LOG(C1362)</f>
        <v>0.3010299956639812</v>
      </c>
      <c r="H1362">
        <f>G1362/(B1362-1)</f>
        <v>-0.3010299956639812</v>
      </c>
    </row>
    <row r="1363" spans="1:8">
      <c r="A1363" t="s">
        <v>12100</v>
      </c>
      <c r="B1363">
        <v>0</v>
      </c>
      <c r="C1363">
        <v>2</v>
      </c>
      <c r="D1363">
        <v>11</v>
      </c>
      <c r="E1363">
        <v>11</v>
      </c>
      <c r="F1363" t="str">
        <f>VLOOKUP(E1363,$L$1:$M$25,2,FALSE)</f>
        <v>gold</v>
      </c>
      <c r="G1363">
        <f>LOG(C1363)</f>
        <v>0.3010299956639812</v>
      </c>
      <c r="H1363">
        <f>G1363/(B1363-1)</f>
        <v>-0.3010299956639812</v>
      </c>
    </row>
    <row r="1364" spans="1:8">
      <c r="A1364" t="s">
        <v>12141</v>
      </c>
      <c r="B1364">
        <v>0</v>
      </c>
      <c r="C1364">
        <v>2</v>
      </c>
      <c r="D1364">
        <v>22</v>
      </c>
      <c r="E1364">
        <v>22</v>
      </c>
      <c r="F1364" t="str">
        <f>VLOOKUP(E1364,$L$1:$M$25,2,FALSE)</f>
        <v>sugar</v>
      </c>
      <c r="G1364">
        <f>LOG(C1364)</f>
        <v>0.3010299956639812</v>
      </c>
      <c r="H1364">
        <f>G1364/(B1364-1)</f>
        <v>-0.3010299956639812</v>
      </c>
    </row>
    <row r="1365" spans="1:8">
      <c r="A1365" t="s">
        <v>12156</v>
      </c>
      <c r="B1365">
        <v>0</v>
      </c>
      <c r="C1365">
        <v>2</v>
      </c>
      <c r="D1365">
        <v>10</v>
      </c>
      <c r="E1365">
        <v>10</v>
      </c>
      <c r="F1365" t="str">
        <f>VLOOKUP(E1365,$L$1:$M$25,2,FALSE)</f>
        <v>gnp</v>
      </c>
      <c r="G1365">
        <f>LOG(C1365)</f>
        <v>0.3010299956639812</v>
      </c>
      <c r="H1365">
        <f>G1365/(B1365-1)</f>
        <v>-0.3010299956639812</v>
      </c>
    </row>
    <row r="1366" spans="1:8">
      <c r="A1366" t="s">
        <v>12202</v>
      </c>
      <c r="B1366">
        <v>0</v>
      </c>
      <c r="C1366">
        <v>2</v>
      </c>
      <c r="D1366">
        <v>14</v>
      </c>
      <c r="E1366">
        <v>14</v>
      </c>
      <c r="F1366" t="str">
        <f>VLOOKUP(E1366,$L$1:$M$25,2,FALSE)</f>
        <v>livestock</v>
      </c>
      <c r="G1366">
        <f>LOG(C1366)</f>
        <v>0.3010299956639812</v>
      </c>
      <c r="H1366">
        <f>G1366/(B1366-1)</f>
        <v>-0.3010299956639812</v>
      </c>
    </row>
    <row r="1367" spans="1:8">
      <c r="A1367" t="s">
        <v>12215</v>
      </c>
      <c r="B1367">
        <v>0</v>
      </c>
      <c r="C1367">
        <v>2</v>
      </c>
      <c r="D1367">
        <v>7</v>
      </c>
      <c r="E1367">
        <v>7</v>
      </c>
      <c r="F1367" t="str">
        <f>VLOOKUP(E1367,$L$1:$M$25,2,FALSE)</f>
        <v>crude</v>
      </c>
      <c r="G1367">
        <f>LOG(C1367)</f>
        <v>0.3010299956639812</v>
      </c>
      <c r="H1367">
        <f>G1367/(B1367-1)</f>
        <v>-0.3010299956639812</v>
      </c>
    </row>
    <row r="1368" spans="1:8">
      <c r="A1368" t="s">
        <v>12235</v>
      </c>
      <c r="B1368">
        <v>0</v>
      </c>
      <c r="C1368">
        <v>2</v>
      </c>
      <c r="D1368">
        <v>7</v>
      </c>
      <c r="E1368">
        <v>7</v>
      </c>
      <c r="F1368" t="str">
        <f>VLOOKUP(E1368,$L$1:$M$25,2,FALSE)</f>
        <v>crude</v>
      </c>
      <c r="G1368">
        <f>LOG(C1368)</f>
        <v>0.3010299956639812</v>
      </c>
      <c r="H1368">
        <f>G1368/(B1368-1)</f>
        <v>-0.3010299956639812</v>
      </c>
    </row>
    <row r="1369" spans="1:8">
      <c r="A1369" t="s">
        <v>12249</v>
      </c>
      <c r="B1369">
        <v>0</v>
      </c>
      <c r="C1369">
        <v>2</v>
      </c>
      <c r="D1369">
        <v>20</v>
      </c>
      <c r="E1369">
        <v>20</v>
      </c>
      <c r="F1369" t="str">
        <f>VLOOKUP(E1369,$L$1:$M$25,2,FALSE)</f>
        <v>ship</v>
      </c>
      <c r="G1369">
        <f>LOG(C1369)</f>
        <v>0.3010299956639812</v>
      </c>
      <c r="H1369">
        <f>G1369/(B1369-1)</f>
        <v>-0.3010299956639812</v>
      </c>
    </row>
    <row r="1370" spans="1:8">
      <c r="A1370" t="s">
        <v>12251</v>
      </c>
      <c r="B1370">
        <v>0</v>
      </c>
      <c r="C1370">
        <v>2</v>
      </c>
      <c r="D1370">
        <v>17</v>
      </c>
      <c r="E1370">
        <v>17</v>
      </c>
      <c r="F1370" t="str">
        <f>VLOOKUP(E1370,$L$1:$M$25,2,FALSE)</f>
        <v>nat-gas</v>
      </c>
      <c r="G1370">
        <f>LOG(C1370)</f>
        <v>0.3010299956639812</v>
      </c>
      <c r="H1370">
        <f>G1370/(B1370-1)</f>
        <v>-0.3010299956639812</v>
      </c>
    </row>
    <row r="1371" spans="1:8">
      <c r="A1371" t="s">
        <v>12267</v>
      </c>
      <c r="B1371">
        <v>0</v>
      </c>
      <c r="C1371">
        <v>2</v>
      </c>
      <c r="D1371">
        <v>8</v>
      </c>
      <c r="E1371">
        <v>8</v>
      </c>
      <c r="F1371" t="str">
        <f>VLOOKUP(E1371,$L$1:$M$25,2,FALSE)</f>
        <v>dlr</v>
      </c>
      <c r="G1371">
        <f>LOG(C1371)</f>
        <v>0.3010299956639812</v>
      </c>
      <c r="H1371">
        <f>G1371/(B1371-1)</f>
        <v>-0.3010299956639812</v>
      </c>
    </row>
    <row r="1372" spans="1:8">
      <c r="A1372" t="s">
        <v>12270</v>
      </c>
      <c r="B1372">
        <v>0</v>
      </c>
      <c r="C1372">
        <v>2</v>
      </c>
      <c r="D1372">
        <v>25</v>
      </c>
      <c r="E1372">
        <v>25</v>
      </c>
      <c r="F1372" t="str">
        <f>VLOOKUP(E1372,$L$1:$M$25,2,FALSE)</f>
        <v>wheat</v>
      </c>
      <c r="G1372">
        <f>LOG(C1372)</f>
        <v>0.3010299956639812</v>
      </c>
      <c r="H1372">
        <f>G1372/(B1372-1)</f>
        <v>-0.3010299956639812</v>
      </c>
    </row>
    <row r="1373" spans="1:8">
      <c r="A1373" t="s">
        <v>653</v>
      </c>
      <c r="B1373">
        <v>0</v>
      </c>
      <c r="C1373">
        <v>1</v>
      </c>
      <c r="D1373">
        <v>24</v>
      </c>
      <c r="E1373">
        <v>24</v>
      </c>
      <c r="F1373" t="str">
        <f>VLOOKUP(E1373,$L$1:$M$25,2,FALSE)</f>
        <v>veg-oil</v>
      </c>
      <c r="G1373">
        <f>LOG(C1373)</f>
        <v>0</v>
      </c>
      <c r="H1373">
        <f>G1373/(B1373-1)</f>
        <v>0</v>
      </c>
    </row>
    <row r="1374" spans="1:8">
      <c r="A1374" t="s">
        <v>657</v>
      </c>
      <c r="B1374">
        <v>0</v>
      </c>
      <c r="C1374">
        <v>1</v>
      </c>
      <c r="D1374">
        <v>19</v>
      </c>
      <c r="E1374">
        <v>19</v>
      </c>
      <c r="F1374" t="str">
        <f>VLOOKUP(E1374,$L$1:$M$25,2,FALSE)</f>
        <v>reserves</v>
      </c>
      <c r="G1374">
        <f>LOG(C1374)</f>
        <v>0</v>
      </c>
      <c r="H1374">
        <f>G1374/(B1374-1)</f>
        <v>0</v>
      </c>
    </row>
    <row r="1375" spans="1:8">
      <c r="A1375" t="s">
        <v>660</v>
      </c>
      <c r="B1375">
        <v>0</v>
      </c>
      <c r="C1375">
        <v>1</v>
      </c>
      <c r="D1375">
        <v>25</v>
      </c>
      <c r="E1375">
        <v>25</v>
      </c>
      <c r="F1375" t="str">
        <f>VLOOKUP(E1375,$L$1:$M$25,2,FALSE)</f>
        <v>wheat</v>
      </c>
      <c r="G1375">
        <f>LOG(C1375)</f>
        <v>0</v>
      </c>
      <c r="H1375">
        <f>G1375/(B1375-1)</f>
        <v>0</v>
      </c>
    </row>
    <row r="1376" spans="1:8">
      <c r="A1376" t="s">
        <v>661</v>
      </c>
      <c r="B1376">
        <v>0</v>
      </c>
      <c r="C1376">
        <v>1</v>
      </c>
      <c r="D1376">
        <v>20</v>
      </c>
      <c r="E1376">
        <v>20</v>
      </c>
      <c r="F1376" t="str">
        <f>VLOOKUP(E1376,$L$1:$M$25,2,FALSE)</f>
        <v>ship</v>
      </c>
      <c r="G1376">
        <f>LOG(C1376)</f>
        <v>0</v>
      </c>
      <c r="H1376">
        <f>G1376/(B1376-1)</f>
        <v>0</v>
      </c>
    </row>
    <row r="1377" spans="1:8">
      <c r="A1377" t="s">
        <v>667</v>
      </c>
      <c r="B1377">
        <v>0</v>
      </c>
      <c r="C1377">
        <v>1</v>
      </c>
      <c r="D1377">
        <v>23</v>
      </c>
      <c r="E1377">
        <v>23</v>
      </c>
      <c r="F1377" t="str">
        <f>VLOOKUP(E1377,$L$1:$M$25,2,FALSE)</f>
        <v>trade</v>
      </c>
      <c r="G1377">
        <f>LOG(C1377)</f>
        <v>0</v>
      </c>
      <c r="H1377">
        <f>G1377/(B1377-1)</f>
        <v>0</v>
      </c>
    </row>
    <row r="1378" spans="1:8">
      <c r="A1378" t="s">
        <v>669</v>
      </c>
      <c r="B1378">
        <v>0</v>
      </c>
      <c r="C1378">
        <v>1</v>
      </c>
      <c r="D1378">
        <v>15</v>
      </c>
      <c r="E1378">
        <v>15</v>
      </c>
      <c r="F1378" t="str">
        <f>VLOOKUP(E1378,$L$1:$M$25,2,FALSE)</f>
        <v>money-fx</v>
      </c>
      <c r="G1378">
        <f>LOG(C1378)</f>
        <v>0</v>
      </c>
      <c r="H1378">
        <f>G1378/(B1378-1)</f>
        <v>0</v>
      </c>
    </row>
    <row r="1379" spans="1:8">
      <c r="A1379" t="s">
        <v>670</v>
      </c>
      <c r="B1379">
        <v>0</v>
      </c>
      <c r="C1379">
        <v>1</v>
      </c>
      <c r="D1379">
        <v>4</v>
      </c>
      <c r="E1379">
        <v>4</v>
      </c>
      <c r="F1379" t="str">
        <f>VLOOKUP(E1379,$L$1:$M$25,2,FALSE)</f>
        <v>coffee</v>
      </c>
      <c r="G1379">
        <f>LOG(C1379)</f>
        <v>0</v>
      </c>
      <c r="H1379">
        <f>G1379/(B1379-1)</f>
        <v>0</v>
      </c>
    </row>
    <row r="1380" spans="1:8">
      <c r="A1380" t="s">
        <v>672</v>
      </c>
      <c r="B1380">
        <v>0</v>
      </c>
      <c r="C1380">
        <v>1</v>
      </c>
      <c r="D1380">
        <v>1</v>
      </c>
      <c r="E1380">
        <v>1</v>
      </c>
      <c r="F1380" t="str">
        <f>VLOOKUP(E1380,$L$1:$M$25,2,FALSE)</f>
        <v>acq</v>
      </c>
      <c r="G1380">
        <f>LOG(C1380)</f>
        <v>0</v>
      </c>
      <c r="H1380">
        <f>G1380/(B1380-1)</f>
        <v>0</v>
      </c>
    </row>
    <row r="1381" spans="1:8">
      <c r="A1381" t="s">
        <v>678</v>
      </c>
      <c r="B1381">
        <v>0</v>
      </c>
      <c r="C1381">
        <v>1</v>
      </c>
      <c r="D1381">
        <v>22</v>
      </c>
      <c r="E1381">
        <v>22</v>
      </c>
      <c r="F1381" t="str">
        <f>VLOOKUP(E1381,$L$1:$M$25,2,FALSE)</f>
        <v>sugar</v>
      </c>
      <c r="G1381">
        <f>LOG(C1381)</f>
        <v>0</v>
      </c>
      <c r="H1381">
        <f>G1381/(B1381-1)</f>
        <v>0</v>
      </c>
    </row>
    <row r="1382" spans="1:8">
      <c r="A1382" t="s">
        <v>685</v>
      </c>
      <c r="B1382">
        <v>0</v>
      </c>
      <c r="C1382">
        <v>1</v>
      </c>
      <c r="D1382">
        <v>22</v>
      </c>
      <c r="E1382">
        <v>22</v>
      </c>
      <c r="F1382" t="str">
        <f>VLOOKUP(E1382,$L$1:$M$25,2,FALSE)</f>
        <v>sugar</v>
      </c>
      <c r="G1382">
        <f>LOG(C1382)</f>
        <v>0</v>
      </c>
      <c r="H1382">
        <f>G1382/(B1382-1)</f>
        <v>0</v>
      </c>
    </row>
    <row r="1383" spans="1:8">
      <c r="A1383" t="s">
        <v>689</v>
      </c>
      <c r="B1383">
        <v>0</v>
      </c>
      <c r="C1383">
        <v>1</v>
      </c>
      <c r="D1383">
        <v>23</v>
      </c>
      <c r="E1383">
        <v>23</v>
      </c>
      <c r="F1383" t="str">
        <f>VLOOKUP(E1383,$L$1:$M$25,2,FALSE)</f>
        <v>trade</v>
      </c>
      <c r="G1383">
        <f>LOG(C1383)</f>
        <v>0</v>
      </c>
      <c r="H1383">
        <f>G1383/(B1383-1)</f>
        <v>0</v>
      </c>
    </row>
    <row r="1384" spans="1:8">
      <c r="A1384" t="s">
        <v>692</v>
      </c>
      <c r="B1384">
        <v>0</v>
      </c>
      <c r="C1384">
        <v>1</v>
      </c>
      <c r="D1384">
        <v>10</v>
      </c>
      <c r="E1384">
        <v>10</v>
      </c>
      <c r="F1384" t="str">
        <f>VLOOKUP(E1384,$L$1:$M$25,2,FALSE)</f>
        <v>gnp</v>
      </c>
      <c r="G1384">
        <f>LOG(C1384)</f>
        <v>0</v>
      </c>
      <c r="H1384">
        <f>G1384/(B1384-1)</f>
        <v>0</v>
      </c>
    </row>
    <row r="1385" spans="1:8">
      <c r="A1385" t="s">
        <v>694</v>
      </c>
      <c r="B1385">
        <v>0</v>
      </c>
      <c r="C1385">
        <v>1</v>
      </c>
      <c r="D1385">
        <v>21</v>
      </c>
      <c r="E1385">
        <v>21</v>
      </c>
      <c r="F1385" t="str">
        <f>VLOOKUP(E1385,$L$1:$M$25,2,FALSE)</f>
        <v>soybean</v>
      </c>
      <c r="G1385">
        <f>LOG(C1385)</f>
        <v>0</v>
      </c>
      <c r="H1385">
        <f>G1385/(B1385-1)</f>
        <v>0</v>
      </c>
    </row>
    <row r="1386" spans="1:8">
      <c r="A1386" t="s">
        <v>697</v>
      </c>
      <c r="B1386">
        <v>0</v>
      </c>
      <c r="C1386">
        <v>1</v>
      </c>
      <c r="D1386">
        <v>9</v>
      </c>
      <c r="E1386">
        <v>9</v>
      </c>
      <c r="F1386" t="str">
        <f>VLOOKUP(E1386,$L$1:$M$25,2,FALSE)</f>
        <v>earn</v>
      </c>
      <c r="G1386">
        <f>LOG(C1386)</f>
        <v>0</v>
      </c>
      <c r="H1386">
        <f>G1386/(B1386-1)</f>
        <v>0</v>
      </c>
    </row>
    <row r="1387" spans="1:8">
      <c r="A1387" t="s">
        <v>703</v>
      </c>
      <c r="B1387">
        <v>0</v>
      </c>
      <c r="C1387">
        <v>1</v>
      </c>
      <c r="D1387">
        <v>10</v>
      </c>
      <c r="E1387">
        <v>10</v>
      </c>
      <c r="F1387" t="str">
        <f>VLOOKUP(E1387,$L$1:$M$25,2,FALSE)</f>
        <v>gnp</v>
      </c>
      <c r="G1387">
        <f>LOG(C1387)</f>
        <v>0</v>
      </c>
      <c r="H1387">
        <f>G1387/(B1387-1)</f>
        <v>0</v>
      </c>
    </row>
    <row r="1388" spans="1:8">
      <c r="A1388" t="s">
        <v>704</v>
      </c>
      <c r="B1388">
        <v>0</v>
      </c>
      <c r="C1388">
        <v>1</v>
      </c>
      <c r="D1388">
        <v>19</v>
      </c>
      <c r="E1388">
        <v>19</v>
      </c>
      <c r="F1388" t="str">
        <f>VLOOKUP(E1388,$L$1:$M$25,2,FALSE)</f>
        <v>reserves</v>
      </c>
      <c r="G1388">
        <f>LOG(C1388)</f>
        <v>0</v>
      </c>
      <c r="H1388">
        <f>G1388/(B1388-1)</f>
        <v>0</v>
      </c>
    </row>
    <row r="1389" spans="1:8">
      <c r="A1389" t="s">
        <v>705</v>
      </c>
      <c r="B1389">
        <v>0</v>
      </c>
      <c r="C1389">
        <v>1</v>
      </c>
      <c r="D1389">
        <v>22</v>
      </c>
      <c r="E1389">
        <v>22</v>
      </c>
      <c r="F1389" t="str">
        <f>VLOOKUP(E1389,$L$1:$M$25,2,FALSE)</f>
        <v>sugar</v>
      </c>
      <c r="G1389">
        <f>LOG(C1389)</f>
        <v>0</v>
      </c>
      <c r="H1389">
        <f>G1389/(B1389-1)</f>
        <v>0</v>
      </c>
    </row>
    <row r="1390" spans="1:8">
      <c r="A1390" t="s">
        <v>710</v>
      </c>
      <c r="B1390">
        <v>0</v>
      </c>
      <c r="C1390">
        <v>1</v>
      </c>
      <c r="D1390">
        <v>14</v>
      </c>
      <c r="E1390">
        <v>14</v>
      </c>
      <c r="F1390" t="str">
        <f>VLOOKUP(E1390,$L$1:$M$25,2,FALSE)</f>
        <v>livestock</v>
      </c>
      <c r="G1390">
        <f>LOG(C1390)</f>
        <v>0</v>
      </c>
      <c r="H1390">
        <f>G1390/(B1390-1)</f>
        <v>0</v>
      </c>
    </row>
    <row r="1391" spans="1:8">
      <c r="A1391" t="s">
        <v>711</v>
      </c>
      <c r="B1391">
        <v>0</v>
      </c>
      <c r="C1391">
        <v>1</v>
      </c>
      <c r="D1391">
        <v>4</v>
      </c>
      <c r="E1391">
        <v>4</v>
      </c>
      <c r="F1391" t="str">
        <f>VLOOKUP(E1391,$L$1:$M$25,2,FALSE)</f>
        <v>coffee</v>
      </c>
      <c r="G1391">
        <f>LOG(C1391)</f>
        <v>0</v>
      </c>
      <c r="H1391">
        <f>G1391/(B1391-1)</f>
        <v>0</v>
      </c>
    </row>
    <row r="1392" spans="1:8">
      <c r="A1392" t="s">
        <v>712</v>
      </c>
      <c r="B1392">
        <v>0</v>
      </c>
      <c r="C1392">
        <v>1</v>
      </c>
      <c r="D1392">
        <v>15</v>
      </c>
      <c r="E1392">
        <v>15</v>
      </c>
      <c r="F1392" t="str">
        <f>VLOOKUP(E1392,$L$1:$M$25,2,FALSE)</f>
        <v>money-fx</v>
      </c>
      <c r="G1392">
        <f>LOG(C1392)</f>
        <v>0</v>
      </c>
      <c r="H1392">
        <f>G1392/(B1392-1)</f>
        <v>0</v>
      </c>
    </row>
    <row r="1393" spans="1:8">
      <c r="A1393" t="s">
        <v>713</v>
      </c>
      <c r="B1393">
        <v>0</v>
      </c>
      <c r="C1393">
        <v>1</v>
      </c>
      <c r="D1393">
        <v>14</v>
      </c>
      <c r="E1393">
        <v>14</v>
      </c>
      <c r="F1393" t="str">
        <f>VLOOKUP(E1393,$L$1:$M$25,2,FALSE)</f>
        <v>livestock</v>
      </c>
      <c r="G1393">
        <f>LOG(C1393)</f>
        <v>0</v>
      </c>
      <c r="H1393">
        <f>G1393/(B1393-1)</f>
        <v>0</v>
      </c>
    </row>
    <row r="1394" spans="1:8">
      <c r="A1394" t="s">
        <v>714</v>
      </c>
      <c r="B1394">
        <v>0</v>
      </c>
      <c r="C1394">
        <v>1</v>
      </c>
      <c r="D1394">
        <v>4</v>
      </c>
      <c r="E1394">
        <v>4</v>
      </c>
      <c r="F1394" t="str">
        <f>VLOOKUP(E1394,$L$1:$M$25,2,FALSE)</f>
        <v>coffee</v>
      </c>
      <c r="G1394">
        <f>LOG(C1394)</f>
        <v>0</v>
      </c>
      <c r="H1394">
        <f>G1394/(B1394-1)</f>
        <v>0</v>
      </c>
    </row>
    <row r="1395" spans="1:8">
      <c r="A1395" t="s">
        <v>717</v>
      </c>
      <c r="B1395">
        <v>0</v>
      </c>
      <c r="C1395">
        <v>1</v>
      </c>
      <c r="D1395">
        <v>3</v>
      </c>
      <c r="E1395">
        <v>3</v>
      </c>
      <c r="F1395" t="str">
        <f>VLOOKUP(E1395,$L$1:$M$25,2,FALSE)</f>
        <v>cocoa</v>
      </c>
      <c r="G1395">
        <f>LOG(C1395)</f>
        <v>0</v>
      </c>
      <c r="H1395">
        <f>G1395/(B1395-1)</f>
        <v>0</v>
      </c>
    </row>
    <row r="1396" spans="1:8">
      <c r="A1396" t="s">
        <v>718</v>
      </c>
      <c r="B1396">
        <v>0</v>
      </c>
      <c r="C1396">
        <v>1</v>
      </c>
      <c r="D1396">
        <v>4</v>
      </c>
      <c r="E1396">
        <v>4</v>
      </c>
      <c r="F1396" t="str">
        <f>VLOOKUP(E1396,$L$1:$M$25,2,FALSE)</f>
        <v>coffee</v>
      </c>
      <c r="G1396">
        <f>LOG(C1396)</f>
        <v>0</v>
      </c>
      <c r="H1396">
        <f>G1396/(B1396-1)</f>
        <v>0</v>
      </c>
    </row>
    <row r="1397" spans="1:8">
      <c r="A1397" t="s">
        <v>724</v>
      </c>
      <c r="B1397">
        <v>0</v>
      </c>
      <c r="C1397">
        <v>1</v>
      </c>
      <c r="D1397">
        <v>22</v>
      </c>
      <c r="E1397">
        <v>22</v>
      </c>
      <c r="F1397" t="str">
        <f>VLOOKUP(E1397,$L$1:$M$25,2,FALSE)</f>
        <v>sugar</v>
      </c>
      <c r="G1397">
        <f>LOG(C1397)</f>
        <v>0</v>
      </c>
      <c r="H1397">
        <f>G1397/(B1397-1)</f>
        <v>0</v>
      </c>
    </row>
    <row r="1398" spans="1:8">
      <c r="A1398" t="s">
        <v>729</v>
      </c>
      <c r="B1398">
        <v>0</v>
      </c>
      <c r="C1398">
        <v>1</v>
      </c>
      <c r="D1398">
        <v>9</v>
      </c>
      <c r="E1398">
        <v>9</v>
      </c>
      <c r="F1398" t="str">
        <f>VLOOKUP(E1398,$L$1:$M$25,2,FALSE)</f>
        <v>earn</v>
      </c>
      <c r="G1398">
        <f>LOG(C1398)</f>
        <v>0</v>
      </c>
      <c r="H1398">
        <f>G1398/(B1398-1)</f>
        <v>0</v>
      </c>
    </row>
    <row r="1399" spans="1:8">
      <c r="A1399" t="s">
        <v>730</v>
      </c>
      <c r="B1399">
        <v>0</v>
      </c>
      <c r="C1399">
        <v>1</v>
      </c>
      <c r="D1399">
        <v>14</v>
      </c>
      <c r="E1399">
        <v>14</v>
      </c>
      <c r="F1399" t="str">
        <f>VLOOKUP(E1399,$L$1:$M$25,2,FALSE)</f>
        <v>livestock</v>
      </c>
      <c r="G1399">
        <f>LOG(C1399)</f>
        <v>0</v>
      </c>
      <c r="H1399">
        <f>G1399/(B1399-1)</f>
        <v>0</v>
      </c>
    </row>
    <row r="1400" spans="1:8">
      <c r="A1400" t="s">
        <v>732</v>
      </c>
      <c r="B1400">
        <v>0</v>
      </c>
      <c r="C1400">
        <v>1</v>
      </c>
      <c r="D1400">
        <v>20</v>
      </c>
      <c r="E1400">
        <v>20</v>
      </c>
      <c r="F1400" t="str">
        <f>VLOOKUP(E1400,$L$1:$M$25,2,FALSE)</f>
        <v>ship</v>
      </c>
      <c r="G1400">
        <f>LOG(C1400)</f>
        <v>0</v>
      </c>
      <c r="H1400">
        <f>G1400/(B1400-1)</f>
        <v>0</v>
      </c>
    </row>
    <row r="1401" spans="1:8">
      <c r="A1401" t="s">
        <v>739</v>
      </c>
      <c r="B1401">
        <v>0</v>
      </c>
      <c r="C1401">
        <v>1</v>
      </c>
      <c r="D1401">
        <v>19</v>
      </c>
      <c r="E1401">
        <v>19</v>
      </c>
      <c r="F1401" t="str">
        <f>VLOOKUP(E1401,$L$1:$M$25,2,FALSE)</f>
        <v>reserves</v>
      </c>
      <c r="G1401">
        <f>LOG(C1401)</f>
        <v>0</v>
      </c>
      <c r="H1401">
        <f>G1401/(B1401-1)</f>
        <v>0</v>
      </c>
    </row>
    <row r="1402" spans="1:8">
      <c r="A1402" t="s">
        <v>744</v>
      </c>
      <c r="B1402">
        <v>0</v>
      </c>
      <c r="C1402">
        <v>1</v>
      </c>
      <c r="D1402">
        <v>13</v>
      </c>
      <c r="E1402">
        <v>13</v>
      </c>
      <c r="F1402" t="str">
        <f>VLOOKUP(E1402,$L$1:$M$25,2,FALSE)</f>
        <v>interest</v>
      </c>
      <c r="G1402">
        <f>LOG(C1402)</f>
        <v>0</v>
      </c>
      <c r="H1402">
        <f>G1402/(B1402-1)</f>
        <v>0</v>
      </c>
    </row>
    <row r="1403" spans="1:8">
      <c r="A1403" t="s">
        <v>747</v>
      </c>
      <c r="B1403">
        <v>0</v>
      </c>
      <c r="C1403">
        <v>1</v>
      </c>
      <c r="D1403">
        <v>14</v>
      </c>
      <c r="E1403">
        <v>14</v>
      </c>
      <c r="F1403" t="str">
        <f>VLOOKUP(E1403,$L$1:$M$25,2,FALSE)</f>
        <v>livestock</v>
      </c>
      <c r="G1403">
        <f>LOG(C1403)</f>
        <v>0</v>
      </c>
      <c r="H1403">
        <f>G1403/(B1403-1)</f>
        <v>0</v>
      </c>
    </row>
    <row r="1404" spans="1:8">
      <c r="A1404" t="s">
        <v>749</v>
      </c>
      <c r="B1404">
        <v>0</v>
      </c>
      <c r="C1404">
        <v>1</v>
      </c>
      <c r="D1404">
        <v>7</v>
      </c>
      <c r="E1404">
        <v>7</v>
      </c>
      <c r="F1404" t="str">
        <f>VLOOKUP(E1404,$L$1:$M$25,2,FALSE)</f>
        <v>crude</v>
      </c>
      <c r="G1404">
        <f>LOG(C1404)</f>
        <v>0</v>
      </c>
      <c r="H1404">
        <f>G1404/(B1404-1)</f>
        <v>0</v>
      </c>
    </row>
    <row r="1405" spans="1:8">
      <c r="A1405" t="s">
        <v>753</v>
      </c>
      <c r="B1405">
        <v>0</v>
      </c>
      <c r="C1405">
        <v>1</v>
      </c>
      <c r="D1405">
        <v>8</v>
      </c>
      <c r="E1405">
        <v>8</v>
      </c>
      <c r="F1405" t="str">
        <f>VLOOKUP(E1405,$L$1:$M$25,2,FALSE)</f>
        <v>dlr</v>
      </c>
      <c r="G1405">
        <f>LOG(C1405)</f>
        <v>0</v>
      </c>
      <c r="H1405">
        <f>G1405/(B1405-1)</f>
        <v>0</v>
      </c>
    </row>
    <row r="1406" spans="1:8">
      <c r="A1406" t="s">
        <v>761</v>
      </c>
      <c r="B1406">
        <v>0</v>
      </c>
      <c r="C1406">
        <v>1</v>
      </c>
      <c r="D1406">
        <v>14</v>
      </c>
      <c r="E1406">
        <v>14</v>
      </c>
      <c r="F1406" t="str">
        <f>VLOOKUP(E1406,$L$1:$M$25,2,FALSE)</f>
        <v>livestock</v>
      </c>
      <c r="G1406">
        <f>LOG(C1406)</f>
        <v>0</v>
      </c>
      <c r="H1406">
        <f>G1406/(B1406-1)</f>
        <v>0</v>
      </c>
    </row>
    <row r="1407" spans="1:8">
      <c r="A1407" t="s">
        <v>763</v>
      </c>
      <c r="B1407">
        <v>0</v>
      </c>
      <c r="C1407">
        <v>1</v>
      </c>
      <c r="D1407">
        <v>22</v>
      </c>
      <c r="E1407">
        <v>22</v>
      </c>
      <c r="F1407" t="str">
        <f>VLOOKUP(E1407,$L$1:$M$25,2,FALSE)</f>
        <v>sugar</v>
      </c>
      <c r="G1407">
        <f>LOG(C1407)</f>
        <v>0</v>
      </c>
      <c r="H1407">
        <f>G1407/(B1407-1)</f>
        <v>0</v>
      </c>
    </row>
    <row r="1408" spans="1:8">
      <c r="A1408" t="s">
        <v>764</v>
      </c>
      <c r="B1408">
        <v>0</v>
      </c>
      <c r="C1408">
        <v>1</v>
      </c>
      <c r="D1408">
        <v>20</v>
      </c>
      <c r="E1408">
        <v>20</v>
      </c>
      <c r="F1408" t="str">
        <f>VLOOKUP(E1408,$L$1:$M$25,2,FALSE)</f>
        <v>ship</v>
      </c>
      <c r="G1408">
        <f>LOG(C1408)</f>
        <v>0</v>
      </c>
      <c r="H1408">
        <f>G1408/(B1408-1)</f>
        <v>0</v>
      </c>
    </row>
    <row r="1409" spans="1:8">
      <c r="A1409" t="s">
        <v>765</v>
      </c>
      <c r="B1409">
        <v>0</v>
      </c>
      <c r="C1409">
        <v>1</v>
      </c>
      <c r="D1409">
        <v>1</v>
      </c>
      <c r="E1409">
        <v>1</v>
      </c>
      <c r="F1409" t="str">
        <f>VLOOKUP(E1409,$L$1:$M$25,2,FALSE)</f>
        <v>acq</v>
      </c>
      <c r="G1409">
        <f>LOG(C1409)</f>
        <v>0</v>
      </c>
      <c r="H1409">
        <f>G1409/(B1409-1)</f>
        <v>0</v>
      </c>
    </row>
    <row r="1410" spans="1:8">
      <c r="A1410" t="s">
        <v>769</v>
      </c>
      <c r="B1410">
        <v>0</v>
      </c>
      <c r="C1410">
        <v>1</v>
      </c>
      <c r="D1410">
        <v>10</v>
      </c>
      <c r="E1410">
        <v>10</v>
      </c>
      <c r="F1410" t="str">
        <f>VLOOKUP(E1410,$L$1:$M$25,2,FALSE)</f>
        <v>gnp</v>
      </c>
      <c r="G1410">
        <f>LOG(C1410)</f>
        <v>0</v>
      </c>
      <c r="H1410">
        <f>G1410/(B1410-1)</f>
        <v>0</v>
      </c>
    </row>
    <row r="1411" spans="1:8">
      <c r="A1411" t="s">
        <v>770</v>
      </c>
      <c r="B1411">
        <v>0</v>
      </c>
      <c r="C1411">
        <v>1</v>
      </c>
      <c r="D1411">
        <v>8</v>
      </c>
      <c r="E1411">
        <v>8</v>
      </c>
      <c r="F1411" t="str">
        <f>VLOOKUP(E1411,$L$1:$M$25,2,FALSE)</f>
        <v>dlr</v>
      </c>
      <c r="G1411">
        <f>LOG(C1411)</f>
        <v>0</v>
      </c>
      <c r="H1411">
        <f>G1411/(B1411-1)</f>
        <v>0</v>
      </c>
    </row>
    <row r="1412" spans="1:8">
      <c r="A1412" t="s">
        <v>779</v>
      </c>
      <c r="B1412">
        <v>0</v>
      </c>
      <c r="C1412">
        <v>1</v>
      </c>
      <c r="D1412">
        <v>16</v>
      </c>
      <c r="E1412">
        <v>16</v>
      </c>
      <c r="F1412" t="str">
        <f>VLOOKUP(E1412,$L$1:$M$25,2,FALSE)</f>
        <v>money-supply</v>
      </c>
      <c r="G1412">
        <f>LOG(C1412)</f>
        <v>0</v>
      </c>
      <c r="H1412">
        <f>G1412/(B1412-1)</f>
        <v>0</v>
      </c>
    </row>
    <row r="1413" spans="1:8">
      <c r="A1413" t="s">
        <v>783</v>
      </c>
      <c r="B1413">
        <v>0</v>
      </c>
      <c r="C1413">
        <v>1</v>
      </c>
      <c r="D1413">
        <v>9</v>
      </c>
      <c r="E1413">
        <v>9</v>
      </c>
      <c r="F1413" t="str">
        <f>VLOOKUP(E1413,$L$1:$M$25,2,FALSE)</f>
        <v>earn</v>
      </c>
      <c r="G1413">
        <f>LOG(C1413)</f>
        <v>0</v>
      </c>
      <c r="H1413">
        <f>G1413/(B1413-1)</f>
        <v>0</v>
      </c>
    </row>
    <row r="1414" spans="1:8">
      <c r="A1414" t="s">
        <v>786</v>
      </c>
      <c r="B1414">
        <v>0</v>
      </c>
      <c r="C1414">
        <v>1</v>
      </c>
      <c r="D1414">
        <v>20</v>
      </c>
      <c r="E1414">
        <v>20</v>
      </c>
      <c r="F1414" t="str">
        <f>VLOOKUP(E1414,$L$1:$M$25,2,FALSE)</f>
        <v>ship</v>
      </c>
      <c r="G1414">
        <f>LOG(C1414)</f>
        <v>0</v>
      </c>
      <c r="H1414">
        <f>G1414/(B1414-1)</f>
        <v>0</v>
      </c>
    </row>
    <row r="1415" spans="1:8">
      <c r="A1415" t="s">
        <v>787</v>
      </c>
      <c r="B1415">
        <v>0</v>
      </c>
      <c r="C1415">
        <v>1</v>
      </c>
      <c r="D1415">
        <v>10</v>
      </c>
      <c r="E1415">
        <v>10</v>
      </c>
      <c r="F1415" t="str">
        <f>VLOOKUP(E1415,$L$1:$M$25,2,FALSE)</f>
        <v>gnp</v>
      </c>
      <c r="G1415">
        <f>LOG(C1415)</f>
        <v>0</v>
      </c>
      <c r="H1415">
        <f>G1415/(B1415-1)</f>
        <v>0</v>
      </c>
    </row>
    <row r="1416" spans="1:8">
      <c r="A1416" t="s">
        <v>789</v>
      </c>
      <c r="B1416">
        <v>0</v>
      </c>
      <c r="C1416">
        <v>1</v>
      </c>
      <c r="D1416">
        <v>1</v>
      </c>
      <c r="E1416">
        <v>1</v>
      </c>
      <c r="F1416" t="str">
        <f>VLOOKUP(E1416,$L$1:$M$25,2,FALSE)</f>
        <v>acq</v>
      </c>
      <c r="G1416">
        <f>LOG(C1416)</f>
        <v>0</v>
      </c>
      <c r="H1416">
        <f>G1416/(B1416-1)</f>
        <v>0</v>
      </c>
    </row>
    <row r="1417" spans="1:8">
      <c r="A1417" t="s">
        <v>791</v>
      </c>
      <c r="B1417">
        <v>0</v>
      </c>
      <c r="C1417">
        <v>1</v>
      </c>
      <c r="D1417">
        <v>7</v>
      </c>
      <c r="E1417">
        <v>7</v>
      </c>
      <c r="F1417" t="str">
        <f>VLOOKUP(E1417,$L$1:$M$25,2,FALSE)</f>
        <v>crude</v>
      </c>
      <c r="G1417">
        <f>LOG(C1417)</f>
        <v>0</v>
      </c>
      <c r="H1417">
        <f>G1417/(B1417-1)</f>
        <v>0</v>
      </c>
    </row>
    <row r="1418" spans="1:8">
      <c r="A1418" t="s">
        <v>796</v>
      </c>
      <c r="B1418">
        <v>0</v>
      </c>
      <c r="C1418">
        <v>1</v>
      </c>
      <c r="D1418">
        <v>22</v>
      </c>
      <c r="E1418">
        <v>22</v>
      </c>
      <c r="F1418" t="str">
        <f>VLOOKUP(E1418,$L$1:$M$25,2,FALSE)</f>
        <v>sugar</v>
      </c>
      <c r="G1418">
        <f>LOG(C1418)</f>
        <v>0</v>
      </c>
      <c r="H1418">
        <f>G1418/(B1418-1)</f>
        <v>0</v>
      </c>
    </row>
    <row r="1419" spans="1:8">
      <c r="A1419" t="s">
        <v>797</v>
      </c>
      <c r="B1419">
        <v>0</v>
      </c>
      <c r="C1419">
        <v>1</v>
      </c>
      <c r="D1419">
        <v>18</v>
      </c>
      <c r="E1419">
        <v>18</v>
      </c>
      <c r="F1419" t="str">
        <f>VLOOKUP(E1419,$L$1:$M$25,2,FALSE)</f>
        <v>oilseed</v>
      </c>
      <c r="G1419">
        <f>LOG(C1419)</f>
        <v>0</v>
      </c>
      <c r="H1419">
        <f>G1419/(B1419-1)</f>
        <v>0</v>
      </c>
    </row>
    <row r="1420" spans="1:8">
      <c r="A1420" t="s">
        <v>799</v>
      </c>
      <c r="B1420">
        <v>0</v>
      </c>
      <c r="C1420">
        <v>1</v>
      </c>
      <c r="D1420">
        <v>18</v>
      </c>
      <c r="E1420">
        <v>18</v>
      </c>
      <c r="F1420" t="str">
        <f>VLOOKUP(E1420,$L$1:$M$25,2,FALSE)</f>
        <v>oilseed</v>
      </c>
      <c r="G1420">
        <f>LOG(C1420)</f>
        <v>0</v>
      </c>
      <c r="H1420">
        <f>G1420/(B1420-1)</f>
        <v>0</v>
      </c>
    </row>
    <row r="1421" spans="1:8">
      <c r="A1421" t="s">
        <v>801</v>
      </c>
      <c r="B1421">
        <v>0</v>
      </c>
      <c r="C1421">
        <v>1</v>
      </c>
      <c r="D1421">
        <v>22</v>
      </c>
      <c r="E1421">
        <v>22</v>
      </c>
      <c r="F1421" t="str">
        <f>VLOOKUP(E1421,$L$1:$M$25,2,FALSE)</f>
        <v>sugar</v>
      </c>
      <c r="G1421">
        <f>LOG(C1421)</f>
        <v>0</v>
      </c>
      <c r="H1421">
        <f>G1421/(B1421-1)</f>
        <v>0</v>
      </c>
    </row>
    <row r="1422" spans="1:8">
      <c r="A1422" t="s">
        <v>802</v>
      </c>
      <c r="B1422">
        <v>0</v>
      </c>
      <c r="C1422">
        <v>1</v>
      </c>
      <c r="D1422">
        <v>9</v>
      </c>
      <c r="E1422">
        <v>9</v>
      </c>
      <c r="F1422" t="str">
        <f>VLOOKUP(E1422,$L$1:$M$25,2,FALSE)</f>
        <v>earn</v>
      </c>
      <c r="G1422">
        <f>LOG(C1422)</f>
        <v>0</v>
      </c>
      <c r="H1422">
        <f>G1422/(B1422-1)</f>
        <v>0</v>
      </c>
    </row>
    <row r="1423" spans="1:8">
      <c r="A1423" t="s">
        <v>803</v>
      </c>
      <c r="B1423">
        <v>0</v>
      </c>
      <c r="C1423">
        <v>1</v>
      </c>
      <c r="D1423">
        <v>9</v>
      </c>
      <c r="E1423">
        <v>9</v>
      </c>
      <c r="F1423" t="str">
        <f>VLOOKUP(E1423,$L$1:$M$25,2,FALSE)</f>
        <v>earn</v>
      </c>
      <c r="G1423">
        <f>LOG(C1423)</f>
        <v>0</v>
      </c>
      <c r="H1423">
        <f>G1423/(B1423-1)</f>
        <v>0</v>
      </c>
    </row>
    <row r="1424" spans="1:8">
      <c r="A1424" t="s">
        <v>805</v>
      </c>
      <c r="B1424">
        <v>0</v>
      </c>
      <c r="C1424">
        <v>1</v>
      </c>
      <c r="D1424">
        <v>8</v>
      </c>
      <c r="E1424">
        <v>8</v>
      </c>
      <c r="F1424" t="str">
        <f>VLOOKUP(E1424,$L$1:$M$25,2,FALSE)</f>
        <v>dlr</v>
      </c>
      <c r="G1424">
        <f>LOG(C1424)</f>
        <v>0</v>
      </c>
      <c r="H1424">
        <f>G1424/(B1424-1)</f>
        <v>0</v>
      </c>
    </row>
    <row r="1425" spans="1:8">
      <c r="A1425" t="s">
        <v>811</v>
      </c>
      <c r="B1425">
        <v>0</v>
      </c>
      <c r="C1425">
        <v>1</v>
      </c>
      <c r="D1425">
        <v>7</v>
      </c>
      <c r="E1425">
        <v>7</v>
      </c>
      <c r="F1425" t="str">
        <f>VLOOKUP(E1425,$L$1:$M$25,2,FALSE)</f>
        <v>crude</v>
      </c>
      <c r="G1425">
        <f>LOG(C1425)</f>
        <v>0</v>
      </c>
      <c r="H1425">
        <f>G1425/(B1425-1)</f>
        <v>0</v>
      </c>
    </row>
    <row r="1426" spans="1:8">
      <c r="A1426" t="s">
        <v>815</v>
      </c>
      <c r="B1426">
        <v>0</v>
      </c>
      <c r="C1426">
        <v>1</v>
      </c>
      <c r="D1426">
        <v>17</v>
      </c>
      <c r="E1426">
        <v>17</v>
      </c>
      <c r="F1426" t="str">
        <f>VLOOKUP(E1426,$L$1:$M$25,2,FALSE)</f>
        <v>nat-gas</v>
      </c>
      <c r="G1426">
        <f>LOG(C1426)</f>
        <v>0</v>
      </c>
      <c r="H1426">
        <f>G1426/(B1426-1)</f>
        <v>0</v>
      </c>
    </row>
    <row r="1427" spans="1:8">
      <c r="A1427" t="s">
        <v>816</v>
      </c>
      <c r="B1427">
        <v>0</v>
      </c>
      <c r="C1427">
        <v>1</v>
      </c>
      <c r="D1427">
        <v>11</v>
      </c>
      <c r="E1427">
        <v>11</v>
      </c>
      <c r="F1427" t="str">
        <f>VLOOKUP(E1427,$L$1:$M$25,2,FALSE)</f>
        <v>gold</v>
      </c>
      <c r="G1427">
        <f>LOG(C1427)</f>
        <v>0</v>
      </c>
      <c r="H1427">
        <f>G1427/(B1427-1)</f>
        <v>0</v>
      </c>
    </row>
    <row r="1428" spans="1:8">
      <c r="A1428" t="s">
        <v>818</v>
      </c>
      <c r="B1428">
        <v>0</v>
      </c>
      <c r="C1428">
        <v>1</v>
      </c>
      <c r="D1428">
        <v>23</v>
      </c>
      <c r="E1428">
        <v>23</v>
      </c>
      <c r="F1428" t="str">
        <f>VLOOKUP(E1428,$L$1:$M$25,2,FALSE)</f>
        <v>trade</v>
      </c>
      <c r="G1428">
        <f>LOG(C1428)</f>
        <v>0</v>
      </c>
      <c r="H1428">
        <f>G1428/(B1428-1)</f>
        <v>0</v>
      </c>
    </row>
    <row r="1429" spans="1:8">
      <c r="A1429" t="s">
        <v>819</v>
      </c>
      <c r="B1429">
        <v>0</v>
      </c>
      <c r="C1429">
        <v>1</v>
      </c>
      <c r="D1429">
        <v>1</v>
      </c>
      <c r="E1429">
        <v>1</v>
      </c>
      <c r="F1429" t="str">
        <f>VLOOKUP(E1429,$L$1:$M$25,2,FALSE)</f>
        <v>acq</v>
      </c>
      <c r="G1429">
        <f>LOG(C1429)</f>
        <v>0</v>
      </c>
      <c r="H1429">
        <f>G1429/(B1429-1)</f>
        <v>0</v>
      </c>
    </row>
    <row r="1430" spans="1:8">
      <c r="A1430" t="s">
        <v>820</v>
      </c>
      <c r="B1430">
        <v>0</v>
      </c>
      <c r="C1430">
        <v>1</v>
      </c>
      <c r="D1430">
        <v>24</v>
      </c>
      <c r="E1430">
        <v>24</v>
      </c>
      <c r="F1430" t="str">
        <f>VLOOKUP(E1430,$L$1:$M$25,2,FALSE)</f>
        <v>veg-oil</v>
      </c>
      <c r="G1430">
        <f>LOG(C1430)</f>
        <v>0</v>
      </c>
      <c r="H1430">
        <f>G1430/(B1430-1)</f>
        <v>0</v>
      </c>
    </row>
    <row r="1431" spans="1:8">
      <c r="A1431" t="s">
        <v>827</v>
      </c>
      <c r="B1431">
        <v>0</v>
      </c>
      <c r="C1431">
        <v>1</v>
      </c>
      <c r="D1431">
        <v>4</v>
      </c>
      <c r="E1431">
        <v>4</v>
      </c>
      <c r="F1431" t="str">
        <f>VLOOKUP(E1431,$L$1:$M$25,2,FALSE)</f>
        <v>coffee</v>
      </c>
      <c r="G1431">
        <f>LOG(C1431)</f>
        <v>0</v>
      </c>
      <c r="H1431">
        <f>G1431/(B1431-1)</f>
        <v>0</v>
      </c>
    </row>
    <row r="1432" spans="1:8">
      <c r="A1432" t="s">
        <v>828</v>
      </c>
      <c r="B1432">
        <v>0</v>
      </c>
      <c r="C1432">
        <v>1</v>
      </c>
      <c r="D1432">
        <v>23</v>
      </c>
      <c r="E1432">
        <v>23</v>
      </c>
      <c r="F1432" t="str">
        <f>VLOOKUP(E1432,$L$1:$M$25,2,FALSE)</f>
        <v>trade</v>
      </c>
      <c r="G1432">
        <f>LOG(C1432)</f>
        <v>0</v>
      </c>
      <c r="H1432">
        <f>G1432/(B1432-1)</f>
        <v>0</v>
      </c>
    </row>
    <row r="1433" spans="1:8">
      <c r="A1433" t="s">
        <v>829</v>
      </c>
      <c r="B1433">
        <v>0</v>
      </c>
      <c r="C1433">
        <v>1</v>
      </c>
      <c r="D1433">
        <v>20</v>
      </c>
      <c r="E1433">
        <v>20</v>
      </c>
      <c r="F1433" t="str">
        <f>VLOOKUP(E1433,$L$1:$M$25,2,FALSE)</f>
        <v>ship</v>
      </c>
      <c r="G1433">
        <f>LOG(C1433)</f>
        <v>0</v>
      </c>
      <c r="H1433">
        <f>G1433/(B1433-1)</f>
        <v>0</v>
      </c>
    </row>
    <row r="1434" spans="1:8">
      <c r="A1434" t="s">
        <v>830</v>
      </c>
      <c r="B1434">
        <v>0</v>
      </c>
      <c r="C1434">
        <v>1</v>
      </c>
      <c r="D1434">
        <v>1</v>
      </c>
      <c r="E1434">
        <v>1</v>
      </c>
      <c r="F1434" t="str">
        <f>VLOOKUP(E1434,$L$1:$M$25,2,FALSE)</f>
        <v>acq</v>
      </c>
      <c r="G1434">
        <f>LOG(C1434)</f>
        <v>0</v>
      </c>
      <c r="H1434">
        <f>G1434/(B1434-1)</f>
        <v>0</v>
      </c>
    </row>
    <row r="1435" spans="1:8">
      <c r="A1435" t="s">
        <v>831</v>
      </c>
      <c r="B1435">
        <v>0</v>
      </c>
      <c r="C1435">
        <v>1</v>
      </c>
      <c r="D1435">
        <v>3</v>
      </c>
      <c r="E1435">
        <v>3</v>
      </c>
      <c r="F1435" t="str">
        <f>VLOOKUP(E1435,$L$1:$M$25,2,FALSE)</f>
        <v>cocoa</v>
      </c>
      <c r="G1435">
        <f>LOG(C1435)</f>
        <v>0</v>
      </c>
      <c r="H1435">
        <f>G1435/(B1435-1)</f>
        <v>0</v>
      </c>
    </row>
    <row r="1436" spans="1:8">
      <c r="A1436" t="s">
        <v>833</v>
      </c>
      <c r="B1436">
        <v>0</v>
      </c>
      <c r="C1436">
        <v>1</v>
      </c>
      <c r="D1436">
        <v>3</v>
      </c>
      <c r="E1436">
        <v>3</v>
      </c>
      <c r="F1436" t="str">
        <f>VLOOKUP(E1436,$L$1:$M$25,2,FALSE)</f>
        <v>cocoa</v>
      </c>
      <c r="G1436">
        <f>LOG(C1436)</f>
        <v>0</v>
      </c>
      <c r="H1436">
        <f>G1436/(B1436-1)</f>
        <v>0</v>
      </c>
    </row>
    <row r="1437" spans="1:8">
      <c r="A1437" t="s">
        <v>834</v>
      </c>
      <c r="B1437">
        <v>0</v>
      </c>
      <c r="C1437">
        <v>1</v>
      </c>
      <c r="D1437">
        <v>24</v>
      </c>
      <c r="E1437">
        <v>24</v>
      </c>
      <c r="F1437" t="str">
        <f>VLOOKUP(E1437,$L$1:$M$25,2,FALSE)</f>
        <v>veg-oil</v>
      </c>
      <c r="G1437">
        <f>LOG(C1437)</f>
        <v>0</v>
      </c>
      <c r="H1437">
        <f>G1437/(B1437-1)</f>
        <v>0</v>
      </c>
    </row>
    <row r="1438" spans="1:8">
      <c r="A1438" t="s">
        <v>836</v>
      </c>
      <c r="B1438">
        <v>0</v>
      </c>
      <c r="C1438">
        <v>1</v>
      </c>
      <c r="D1438">
        <v>20</v>
      </c>
      <c r="E1438">
        <v>20</v>
      </c>
      <c r="F1438" t="str">
        <f>VLOOKUP(E1438,$L$1:$M$25,2,FALSE)</f>
        <v>ship</v>
      </c>
      <c r="G1438">
        <f>LOG(C1438)</f>
        <v>0</v>
      </c>
      <c r="H1438">
        <f>G1438/(B1438-1)</f>
        <v>0</v>
      </c>
    </row>
    <row r="1439" spans="1:8">
      <c r="A1439" t="s">
        <v>838</v>
      </c>
      <c r="B1439">
        <v>0</v>
      </c>
      <c r="C1439">
        <v>1</v>
      </c>
      <c r="D1439">
        <v>7</v>
      </c>
      <c r="E1439">
        <v>7</v>
      </c>
      <c r="F1439" t="str">
        <f>VLOOKUP(E1439,$L$1:$M$25,2,FALSE)</f>
        <v>crude</v>
      </c>
      <c r="G1439">
        <f>LOG(C1439)</f>
        <v>0</v>
      </c>
      <c r="H1439">
        <f>G1439/(B1439-1)</f>
        <v>0</v>
      </c>
    </row>
    <row r="1440" spans="1:8">
      <c r="A1440" t="s">
        <v>839</v>
      </c>
      <c r="B1440">
        <v>0</v>
      </c>
      <c r="C1440">
        <v>1</v>
      </c>
      <c r="D1440">
        <v>20</v>
      </c>
      <c r="E1440">
        <v>20</v>
      </c>
      <c r="F1440" t="str">
        <f>VLOOKUP(E1440,$L$1:$M$25,2,FALSE)</f>
        <v>ship</v>
      </c>
      <c r="G1440">
        <f>LOG(C1440)</f>
        <v>0</v>
      </c>
      <c r="H1440">
        <f>G1440/(B1440-1)</f>
        <v>0</v>
      </c>
    </row>
    <row r="1441" spans="1:8">
      <c r="A1441" t="s">
        <v>843</v>
      </c>
      <c r="B1441">
        <v>0</v>
      </c>
      <c r="C1441">
        <v>1</v>
      </c>
      <c r="D1441">
        <v>10</v>
      </c>
      <c r="E1441">
        <v>10</v>
      </c>
      <c r="F1441" t="str">
        <f>VLOOKUP(E1441,$L$1:$M$25,2,FALSE)</f>
        <v>gnp</v>
      </c>
      <c r="G1441">
        <f>LOG(C1441)</f>
        <v>0</v>
      </c>
      <c r="H1441">
        <f>G1441/(B1441-1)</f>
        <v>0</v>
      </c>
    </row>
    <row r="1442" spans="1:8">
      <c r="A1442" t="s">
        <v>848</v>
      </c>
      <c r="B1442">
        <v>0</v>
      </c>
      <c r="C1442">
        <v>1</v>
      </c>
      <c r="D1442">
        <v>9</v>
      </c>
      <c r="E1442">
        <v>9</v>
      </c>
      <c r="F1442" t="str">
        <f>VLOOKUP(E1442,$L$1:$M$25,2,FALSE)</f>
        <v>earn</v>
      </c>
      <c r="G1442">
        <f>LOG(C1442)</f>
        <v>0</v>
      </c>
      <c r="H1442">
        <f>G1442/(B1442-1)</f>
        <v>0</v>
      </c>
    </row>
    <row r="1443" spans="1:8">
      <c r="A1443" t="s">
        <v>849</v>
      </c>
      <c r="B1443">
        <v>0</v>
      </c>
      <c r="C1443">
        <v>1</v>
      </c>
      <c r="D1443">
        <v>7</v>
      </c>
      <c r="E1443">
        <v>7</v>
      </c>
      <c r="F1443" t="str">
        <f>VLOOKUP(E1443,$L$1:$M$25,2,FALSE)</f>
        <v>crude</v>
      </c>
      <c r="G1443">
        <f>LOG(C1443)</f>
        <v>0</v>
      </c>
      <c r="H1443">
        <f>G1443/(B1443-1)</f>
        <v>0</v>
      </c>
    </row>
    <row r="1444" spans="1:8">
      <c r="A1444" t="s">
        <v>850</v>
      </c>
      <c r="B1444">
        <v>0</v>
      </c>
      <c r="C1444">
        <v>1</v>
      </c>
      <c r="D1444">
        <v>1</v>
      </c>
      <c r="E1444">
        <v>1</v>
      </c>
      <c r="F1444" t="str">
        <f>VLOOKUP(E1444,$L$1:$M$25,2,FALSE)</f>
        <v>acq</v>
      </c>
      <c r="G1444">
        <f>LOG(C1444)</f>
        <v>0</v>
      </c>
      <c r="H1444">
        <f>G1444/(B1444-1)</f>
        <v>0</v>
      </c>
    </row>
    <row r="1445" spans="1:8">
      <c r="A1445" t="s">
        <v>852</v>
      </c>
      <c r="B1445">
        <v>0</v>
      </c>
      <c r="C1445">
        <v>1</v>
      </c>
      <c r="D1445">
        <v>20</v>
      </c>
      <c r="E1445">
        <v>20</v>
      </c>
      <c r="F1445" t="str">
        <f>VLOOKUP(E1445,$L$1:$M$25,2,FALSE)</f>
        <v>ship</v>
      </c>
      <c r="G1445">
        <f>LOG(C1445)</f>
        <v>0</v>
      </c>
      <c r="H1445">
        <f>G1445/(B1445-1)</f>
        <v>0</v>
      </c>
    </row>
    <row r="1446" spans="1:8">
      <c r="A1446" t="s">
        <v>855</v>
      </c>
      <c r="B1446">
        <v>0</v>
      </c>
      <c r="C1446">
        <v>1</v>
      </c>
      <c r="D1446">
        <v>9</v>
      </c>
      <c r="E1446">
        <v>9</v>
      </c>
      <c r="F1446" t="str">
        <f>VLOOKUP(E1446,$L$1:$M$25,2,FALSE)</f>
        <v>earn</v>
      </c>
      <c r="G1446">
        <f>LOG(C1446)</f>
        <v>0</v>
      </c>
      <c r="H1446">
        <f>G1446/(B1446-1)</f>
        <v>0</v>
      </c>
    </row>
    <row r="1447" spans="1:8">
      <c r="A1447" t="s">
        <v>861</v>
      </c>
      <c r="B1447">
        <v>0</v>
      </c>
      <c r="C1447">
        <v>1</v>
      </c>
      <c r="D1447">
        <v>9</v>
      </c>
      <c r="E1447">
        <v>9</v>
      </c>
      <c r="F1447" t="str">
        <f>VLOOKUP(E1447,$L$1:$M$25,2,FALSE)</f>
        <v>earn</v>
      </c>
      <c r="G1447">
        <f>LOG(C1447)</f>
        <v>0</v>
      </c>
      <c r="H1447">
        <f>G1447/(B1447-1)</f>
        <v>0</v>
      </c>
    </row>
    <row r="1448" spans="1:8">
      <c r="A1448" t="s">
        <v>866</v>
      </c>
      <c r="B1448">
        <v>0</v>
      </c>
      <c r="C1448">
        <v>1</v>
      </c>
      <c r="D1448">
        <v>6</v>
      </c>
      <c r="E1448">
        <v>6</v>
      </c>
      <c r="F1448" t="str">
        <f>VLOOKUP(E1448,$L$1:$M$25,2,FALSE)</f>
        <v>cpi</v>
      </c>
      <c r="G1448">
        <f>LOG(C1448)</f>
        <v>0</v>
      </c>
      <c r="H1448">
        <f>G1448/(B1448-1)</f>
        <v>0</v>
      </c>
    </row>
    <row r="1449" spans="1:8">
      <c r="A1449" t="s">
        <v>867</v>
      </c>
      <c r="B1449">
        <v>0</v>
      </c>
      <c r="C1449">
        <v>1</v>
      </c>
      <c r="D1449">
        <v>22</v>
      </c>
      <c r="E1449">
        <v>22</v>
      </c>
      <c r="F1449" t="str">
        <f>VLOOKUP(E1449,$L$1:$M$25,2,FALSE)</f>
        <v>sugar</v>
      </c>
      <c r="G1449">
        <f>LOG(C1449)</f>
        <v>0</v>
      </c>
      <c r="H1449">
        <f>G1449/(B1449-1)</f>
        <v>0</v>
      </c>
    </row>
    <row r="1450" spans="1:8">
      <c r="A1450" t="s">
        <v>869</v>
      </c>
      <c r="B1450">
        <v>0</v>
      </c>
      <c r="C1450">
        <v>1</v>
      </c>
      <c r="D1450">
        <v>17</v>
      </c>
      <c r="E1450">
        <v>17</v>
      </c>
      <c r="F1450" t="str">
        <f>VLOOKUP(E1450,$L$1:$M$25,2,FALSE)</f>
        <v>nat-gas</v>
      </c>
      <c r="G1450">
        <f>LOG(C1450)</f>
        <v>0</v>
      </c>
      <c r="H1450">
        <f>G1450/(B1450-1)</f>
        <v>0</v>
      </c>
    </row>
    <row r="1451" spans="1:8">
      <c r="A1451" t="s">
        <v>871</v>
      </c>
      <c r="B1451">
        <v>0</v>
      </c>
      <c r="C1451">
        <v>1</v>
      </c>
      <c r="D1451">
        <v>25</v>
      </c>
      <c r="E1451">
        <v>25</v>
      </c>
      <c r="F1451" t="str">
        <f>VLOOKUP(E1451,$L$1:$M$25,2,FALSE)</f>
        <v>wheat</v>
      </c>
      <c r="G1451">
        <f>LOG(C1451)</f>
        <v>0</v>
      </c>
      <c r="H1451">
        <f>G1451/(B1451-1)</f>
        <v>0</v>
      </c>
    </row>
    <row r="1452" spans="1:8">
      <c r="A1452" t="s">
        <v>872</v>
      </c>
      <c r="B1452">
        <v>0</v>
      </c>
      <c r="C1452">
        <v>1</v>
      </c>
      <c r="D1452">
        <v>4</v>
      </c>
      <c r="E1452">
        <v>4</v>
      </c>
      <c r="F1452" t="str">
        <f>VLOOKUP(E1452,$L$1:$M$25,2,FALSE)</f>
        <v>coffee</v>
      </c>
      <c r="G1452">
        <f>LOG(C1452)</f>
        <v>0</v>
      </c>
      <c r="H1452">
        <f>G1452/(B1452-1)</f>
        <v>0</v>
      </c>
    </row>
    <row r="1453" spans="1:8">
      <c r="A1453" t="s">
        <v>874</v>
      </c>
      <c r="B1453">
        <v>0</v>
      </c>
      <c r="C1453">
        <v>1</v>
      </c>
      <c r="D1453">
        <v>17</v>
      </c>
      <c r="E1453">
        <v>17</v>
      </c>
      <c r="F1453" t="str">
        <f>VLOOKUP(E1453,$L$1:$M$25,2,FALSE)</f>
        <v>nat-gas</v>
      </c>
      <c r="G1453">
        <f>LOG(C1453)</f>
        <v>0</v>
      </c>
      <c r="H1453">
        <f>G1453/(B1453-1)</f>
        <v>0</v>
      </c>
    </row>
    <row r="1454" spans="1:8">
      <c r="A1454" t="s">
        <v>875</v>
      </c>
      <c r="B1454">
        <v>0</v>
      </c>
      <c r="C1454">
        <v>1</v>
      </c>
      <c r="D1454">
        <v>5</v>
      </c>
      <c r="E1454">
        <v>5</v>
      </c>
      <c r="F1454" t="str">
        <f>VLOOKUP(E1454,$L$1:$M$25,2,FALSE)</f>
        <v>corn</v>
      </c>
      <c r="G1454">
        <f>LOG(C1454)</f>
        <v>0</v>
      </c>
      <c r="H1454">
        <f>G1454/(B1454-1)</f>
        <v>0</v>
      </c>
    </row>
    <row r="1455" spans="1:8">
      <c r="A1455" t="s">
        <v>876</v>
      </c>
      <c r="B1455">
        <v>0</v>
      </c>
      <c r="C1455">
        <v>1</v>
      </c>
      <c r="D1455">
        <v>17</v>
      </c>
      <c r="E1455">
        <v>17</v>
      </c>
      <c r="F1455" t="str">
        <f>VLOOKUP(E1455,$L$1:$M$25,2,FALSE)</f>
        <v>nat-gas</v>
      </c>
      <c r="G1455">
        <f>LOG(C1455)</f>
        <v>0</v>
      </c>
      <c r="H1455">
        <f>G1455/(B1455-1)</f>
        <v>0</v>
      </c>
    </row>
    <row r="1456" spans="1:8">
      <c r="A1456" t="s">
        <v>878</v>
      </c>
      <c r="B1456">
        <v>0</v>
      </c>
      <c r="C1456">
        <v>1</v>
      </c>
      <c r="D1456">
        <v>4</v>
      </c>
      <c r="E1456">
        <v>4</v>
      </c>
      <c r="F1456" t="str">
        <f>VLOOKUP(E1456,$L$1:$M$25,2,FALSE)</f>
        <v>coffee</v>
      </c>
      <c r="G1456">
        <f>LOG(C1456)</f>
        <v>0</v>
      </c>
      <c r="H1456">
        <f>G1456/(B1456-1)</f>
        <v>0</v>
      </c>
    </row>
    <row r="1457" spans="1:8">
      <c r="A1457" t="s">
        <v>879</v>
      </c>
      <c r="B1457">
        <v>0</v>
      </c>
      <c r="C1457">
        <v>1</v>
      </c>
      <c r="D1457">
        <v>23</v>
      </c>
      <c r="E1457">
        <v>23</v>
      </c>
      <c r="F1457" t="str">
        <f>VLOOKUP(E1457,$L$1:$M$25,2,FALSE)</f>
        <v>trade</v>
      </c>
      <c r="G1457">
        <f>LOG(C1457)</f>
        <v>0</v>
      </c>
      <c r="H1457">
        <f>G1457/(B1457-1)</f>
        <v>0</v>
      </c>
    </row>
    <row r="1458" spans="1:8">
      <c r="A1458" t="s">
        <v>882</v>
      </c>
      <c r="B1458">
        <v>0</v>
      </c>
      <c r="C1458">
        <v>1</v>
      </c>
      <c r="D1458">
        <v>13</v>
      </c>
      <c r="E1458">
        <v>13</v>
      </c>
      <c r="F1458" t="str">
        <f>VLOOKUP(E1458,$L$1:$M$25,2,FALSE)</f>
        <v>interest</v>
      </c>
      <c r="G1458">
        <f>LOG(C1458)</f>
        <v>0</v>
      </c>
      <c r="H1458">
        <f>G1458/(B1458-1)</f>
        <v>0</v>
      </c>
    </row>
    <row r="1459" spans="1:8">
      <c r="A1459" t="s">
        <v>889</v>
      </c>
      <c r="B1459">
        <v>0</v>
      </c>
      <c r="C1459">
        <v>1</v>
      </c>
      <c r="D1459">
        <v>7</v>
      </c>
      <c r="E1459">
        <v>7</v>
      </c>
      <c r="F1459" t="str">
        <f>VLOOKUP(E1459,$L$1:$M$25,2,FALSE)</f>
        <v>crude</v>
      </c>
      <c r="G1459">
        <f>LOG(C1459)</f>
        <v>0</v>
      </c>
      <c r="H1459">
        <f>G1459/(B1459-1)</f>
        <v>0</v>
      </c>
    </row>
    <row r="1460" spans="1:8">
      <c r="A1460" t="s">
        <v>893</v>
      </c>
      <c r="B1460">
        <v>0</v>
      </c>
      <c r="C1460">
        <v>1</v>
      </c>
      <c r="D1460">
        <v>17</v>
      </c>
      <c r="E1460">
        <v>17</v>
      </c>
      <c r="F1460" t="str">
        <f>VLOOKUP(E1460,$L$1:$M$25,2,FALSE)</f>
        <v>nat-gas</v>
      </c>
      <c r="G1460">
        <f>LOG(C1460)</f>
        <v>0</v>
      </c>
      <c r="H1460">
        <f>G1460/(B1460-1)</f>
        <v>0</v>
      </c>
    </row>
    <row r="1461" spans="1:8">
      <c r="A1461" t="s">
        <v>912</v>
      </c>
      <c r="B1461">
        <v>0</v>
      </c>
      <c r="C1461">
        <v>1</v>
      </c>
      <c r="D1461">
        <v>10</v>
      </c>
      <c r="E1461">
        <v>10</v>
      </c>
      <c r="F1461" t="str">
        <f>VLOOKUP(E1461,$L$1:$M$25,2,FALSE)</f>
        <v>gnp</v>
      </c>
      <c r="G1461">
        <f>LOG(C1461)</f>
        <v>0</v>
      </c>
      <c r="H1461">
        <f>G1461/(B1461-1)</f>
        <v>0</v>
      </c>
    </row>
    <row r="1462" spans="1:8">
      <c r="A1462" t="s">
        <v>913</v>
      </c>
      <c r="B1462">
        <v>0</v>
      </c>
      <c r="C1462">
        <v>1</v>
      </c>
      <c r="D1462">
        <v>1</v>
      </c>
      <c r="E1462">
        <v>1</v>
      </c>
      <c r="F1462" t="str">
        <f>VLOOKUP(E1462,$L$1:$M$25,2,FALSE)</f>
        <v>acq</v>
      </c>
      <c r="G1462">
        <f>LOG(C1462)</f>
        <v>0</v>
      </c>
      <c r="H1462">
        <f>G1462/(B1462-1)</f>
        <v>0</v>
      </c>
    </row>
    <row r="1463" spans="1:8">
      <c r="A1463" t="s">
        <v>916</v>
      </c>
      <c r="B1463">
        <v>0</v>
      </c>
      <c r="C1463">
        <v>1</v>
      </c>
      <c r="D1463">
        <v>11</v>
      </c>
      <c r="E1463">
        <v>11</v>
      </c>
      <c r="F1463" t="str">
        <f>VLOOKUP(E1463,$L$1:$M$25,2,FALSE)</f>
        <v>gold</v>
      </c>
      <c r="G1463">
        <f>LOG(C1463)</f>
        <v>0</v>
      </c>
      <c r="H1463">
        <f>G1463/(B1463-1)</f>
        <v>0</v>
      </c>
    </row>
    <row r="1464" spans="1:8">
      <c r="A1464" t="s">
        <v>918</v>
      </c>
      <c r="B1464">
        <v>0</v>
      </c>
      <c r="C1464">
        <v>1</v>
      </c>
      <c r="D1464">
        <v>7</v>
      </c>
      <c r="E1464">
        <v>7</v>
      </c>
      <c r="F1464" t="str">
        <f>VLOOKUP(E1464,$L$1:$M$25,2,FALSE)</f>
        <v>crude</v>
      </c>
      <c r="G1464">
        <f>LOG(C1464)</f>
        <v>0</v>
      </c>
      <c r="H1464">
        <f>G1464/(B1464-1)</f>
        <v>0</v>
      </c>
    </row>
    <row r="1465" spans="1:8">
      <c r="A1465" t="s">
        <v>921</v>
      </c>
      <c r="B1465">
        <v>0</v>
      </c>
      <c r="C1465">
        <v>1</v>
      </c>
      <c r="D1465">
        <v>10</v>
      </c>
      <c r="E1465">
        <v>10</v>
      </c>
      <c r="F1465" t="str">
        <f>VLOOKUP(E1465,$L$1:$M$25,2,FALSE)</f>
        <v>gnp</v>
      </c>
      <c r="G1465">
        <f>LOG(C1465)</f>
        <v>0</v>
      </c>
      <c r="H1465">
        <f>G1465/(B1465-1)</f>
        <v>0</v>
      </c>
    </row>
    <row r="1466" spans="1:8">
      <c r="A1466" t="s">
        <v>922</v>
      </c>
      <c r="B1466">
        <v>0</v>
      </c>
      <c r="C1466">
        <v>1</v>
      </c>
      <c r="D1466">
        <v>17</v>
      </c>
      <c r="E1466">
        <v>17</v>
      </c>
      <c r="F1466" t="str">
        <f>VLOOKUP(E1466,$L$1:$M$25,2,FALSE)</f>
        <v>nat-gas</v>
      </c>
      <c r="G1466">
        <f>LOG(C1466)</f>
        <v>0</v>
      </c>
      <c r="H1466">
        <f>G1466/(B1466-1)</f>
        <v>0</v>
      </c>
    </row>
    <row r="1467" spans="1:8">
      <c r="A1467" t="s">
        <v>926</v>
      </c>
      <c r="B1467">
        <v>0</v>
      </c>
      <c r="C1467">
        <v>1</v>
      </c>
      <c r="D1467">
        <v>10</v>
      </c>
      <c r="E1467">
        <v>10</v>
      </c>
      <c r="F1467" t="str">
        <f>VLOOKUP(E1467,$L$1:$M$25,2,FALSE)</f>
        <v>gnp</v>
      </c>
      <c r="G1467">
        <f>LOG(C1467)</f>
        <v>0</v>
      </c>
      <c r="H1467">
        <f>G1467/(B1467-1)</f>
        <v>0</v>
      </c>
    </row>
    <row r="1468" spans="1:8">
      <c r="A1468" t="s">
        <v>928</v>
      </c>
      <c r="B1468">
        <v>0</v>
      </c>
      <c r="C1468">
        <v>1</v>
      </c>
      <c r="D1468">
        <v>9</v>
      </c>
      <c r="E1468">
        <v>9</v>
      </c>
      <c r="F1468" t="str">
        <f>VLOOKUP(E1468,$L$1:$M$25,2,FALSE)</f>
        <v>earn</v>
      </c>
      <c r="G1468">
        <f>LOG(C1468)</f>
        <v>0</v>
      </c>
      <c r="H1468">
        <f>G1468/(B1468-1)</f>
        <v>0</v>
      </c>
    </row>
    <row r="1469" spans="1:8">
      <c r="A1469" t="s">
        <v>929</v>
      </c>
      <c r="B1469">
        <v>0</v>
      </c>
      <c r="C1469">
        <v>1</v>
      </c>
      <c r="D1469">
        <v>14</v>
      </c>
      <c r="E1469">
        <v>14</v>
      </c>
      <c r="F1469" t="str">
        <f>VLOOKUP(E1469,$L$1:$M$25,2,FALSE)</f>
        <v>livestock</v>
      </c>
      <c r="G1469">
        <f>LOG(C1469)</f>
        <v>0</v>
      </c>
      <c r="H1469">
        <f>G1469/(B1469-1)</f>
        <v>0</v>
      </c>
    </row>
    <row r="1470" spans="1:8">
      <c r="A1470" t="s">
        <v>934</v>
      </c>
      <c r="B1470">
        <v>0</v>
      </c>
      <c r="C1470">
        <v>1</v>
      </c>
      <c r="D1470">
        <v>22</v>
      </c>
      <c r="E1470">
        <v>22</v>
      </c>
      <c r="F1470" t="str">
        <f>VLOOKUP(E1470,$L$1:$M$25,2,FALSE)</f>
        <v>sugar</v>
      </c>
      <c r="G1470">
        <f>LOG(C1470)</f>
        <v>0</v>
      </c>
      <c r="H1470">
        <f>G1470/(B1470-1)</f>
        <v>0</v>
      </c>
    </row>
    <row r="1471" spans="1:8">
      <c r="A1471" t="s">
        <v>935</v>
      </c>
      <c r="B1471">
        <v>0</v>
      </c>
      <c r="C1471">
        <v>1</v>
      </c>
      <c r="D1471">
        <v>15</v>
      </c>
      <c r="E1471">
        <v>15</v>
      </c>
      <c r="F1471" t="str">
        <f>VLOOKUP(E1471,$L$1:$M$25,2,FALSE)</f>
        <v>money-fx</v>
      </c>
      <c r="G1471">
        <f>LOG(C1471)</f>
        <v>0</v>
      </c>
      <c r="H1471">
        <f>G1471/(B1471-1)</f>
        <v>0</v>
      </c>
    </row>
    <row r="1472" spans="1:8">
      <c r="A1472" t="s">
        <v>936</v>
      </c>
      <c r="B1472">
        <v>0</v>
      </c>
      <c r="C1472">
        <v>1</v>
      </c>
      <c r="D1472">
        <v>19</v>
      </c>
      <c r="E1472">
        <v>19</v>
      </c>
      <c r="F1472" t="str">
        <f>VLOOKUP(E1472,$L$1:$M$25,2,FALSE)</f>
        <v>reserves</v>
      </c>
      <c r="G1472">
        <f>LOG(C1472)</f>
        <v>0</v>
      </c>
      <c r="H1472">
        <f>G1472/(B1472-1)</f>
        <v>0</v>
      </c>
    </row>
    <row r="1473" spans="1:8">
      <c r="A1473" t="s">
        <v>940</v>
      </c>
      <c r="B1473">
        <v>0</v>
      </c>
      <c r="C1473">
        <v>1</v>
      </c>
      <c r="D1473">
        <v>20</v>
      </c>
      <c r="E1473">
        <v>20</v>
      </c>
      <c r="F1473" t="str">
        <f>VLOOKUP(E1473,$L$1:$M$25,2,FALSE)</f>
        <v>ship</v>
      </c>
      <c r="G1473">
        <f>LOG(C1473)</f>
        <v>0</v>
      </c>
      <c r="H1473">
        <f>G1473/(B1473-1)</f>
        <v>0</v>
      </c>
    </row>
    <row r="1474" spans="1:8">
      <c r="A1474" t="s">
        <v>942</v>
      </c>
      <c r="B1474">
        <v>0</v>
      </c>
      <c r="C1474">
        <v>1</v>
      </c>
      <c r="D1474">
        <v>6</v>
      </c>
      <c r="E1474">
        <v>6</v>
      </c>
      <c r="F1474" t="str">
        <f>VLOOKUP(E1474,$L$1:$M$25,2,FALSE)</f>
        <v>cpi</v>
      </c>
      <c r="G1474">
        <f>LOG(C1474)</f>
        <v>0</v>
      </c>
      <c r="H1474">
        <f>G1474/(B1474-1)</f>
        <v>0</v>
      </c>
    </row>
    <row r="1475" spans="1:8">
      <c r="A1475" t="s">
        <v>944</v>
      </c>
      <c r="B1475">
        <v>0</v>
      </c>
      <c r="C1475">
        <v>1</v>
      </c>
      <c r="D1475">
        <v>4</v>
      </c>
      <c r="E1475">
        <v>4</v>
      </c>
      <c r="F1475" t="str">
        <f>VLOOKUP(E1475,$L$1:$M$25,2,FALSE)</f>
        <v>coffee</v>
      </c>
      <c r="G1475">
        <f>LOG(C1475)</f>
        <v>0</v>
      </c>
      <c r="H1475">
        <f>G1475/(B1475-1)</f>
        <v>0</v>
      </c>
    </row>
    <row r="1476" spans="1:8">
      <c r="A1476" t="s">
        <v>948</v>
      </c>
      <c r="B1476">
        <v>0</v>
      </c>
      <c r="C1476">
        <v>1</v>
      </c>
      <c r="D1476">
        <v>23</v>
      </c>
      <c r="E1476">
        <v>23</v>
      </c>
      <c r="F1476" t="str">
        <f>VLOOKUP(E1476,$L$1:$M$25,2,FALSE)</f>
        <v>trade</v>
      </c>
      <c r="G1476">
        <f>LOG(C1476)</f>
        <v>0</v>
      </c>
      <c r="H1476">
        <f>G1476/(B1476-1)</f>
        <v>0</v>
      </c>
    </row>
    <row r="1477" spans="1:8">
      <c r="A1477" t="s">
        <v>952</v>
      </c>
      <c r="B1477">
        <v>0</v>
      </c>
      <c r="C1477">
        <v>1</v>
      </c>
      <c r="D1477">
        <v>4</v>
      </c>
      <c r="E1477">
        <v>4</v>
      </c>
      <c r="F1477" t="str">
        <f>VLOOKUP(E1477,$L$1:$M$25,2,FALSE)</f>
        <v>coffee</v>
      </c>
      <c r="G1477">
        <f>LOG(C1477)</f>
        <v>0</v>
      </c>
      <c r="H1477">
        <f>G1477/(B1477-1)</f>
        <v>0</v>
      </c>
    </row>
    <row r="1478" spans="1:8">
      <c r="A1478" t="s">
        <v>954</v>
      </c>
      <c r="B1478">
        <v>0</v>
      </c>
      <c r="C1478">
        <v>1</v>
      </c>
      <c r="D1478">
        <v>1</v>
      </c>
      <c r="E1478">
        <v>1</v>
      </c>
      <c r="F1478" t="str">
        <f>VLOOKUP(E1478,$L$1:$M$25,2,FALSE)</f>
        <v>acq</v>
      </c>
      <c r="G1478">
        <f>LOG(C1478)</f>
        <v>0</v>
      </c>
      <c r="H1478">
        <f>G1478/(B1478-1)</f>
        <v>0</v>
      </c>
    </row>
    <row r="1479" spans="1:8">
      <c r="A1479" t="s">
        <v>956</v>
      </c>
      <c r="B1479">
        <v>0</v>
      </c>
      <c r="C1479">
        <v>1</v>
      </c>
      <c r="D1479">
        <v>17</v>
      </c>
      <c r="E1479">
        <v>17</v>
      </c>
      <c r="F1479" t="str">
        <f>VLOOKUP(E1479,$L$1:$M$25,2,FALSE)</f>
        <v>nat-gas</v>
      </c>
      <c r="G1479">
        <f>LOG(C1479)</f>
        <v>0</v>
      </c>
      <c r="H1479">
        <f>G1479/(B1479-1)</f>
        <v>0</v>
      </c>
    </row>
    <row r="1480" spans="1:8">
      <c r="A1480" t="s">
        <v>957</v>
      </c>
      <c r="B1480">
        <v>0</v>
      </c>
      <c r="C1480">
        <v>1</v>
      </c>
      <c r="D1480">
        <v>7</v>
      </c>
      <c r="E1480">
        <v>7</v>
      </c>
      <c r="F1480" t="str">
        <f>VLOOKUP(E1480,$L$1:$M$25,2,FALSE)</f>
        <v>crude</v>
      </c>
      <c r="G1480">
        <f>LOG(C1480)</f>
        <v>0</v>
      </c>
      <c r="H1480">
        <f>G1480/(B1480-1)</f>
        <v>0</v>
      </c>
    </row>
    <row r="1481" spans="1:8">
      <c r="A1481" t="s">
        <v>958</v>
      </c>
      <c r="B1481">
        <v>0</v>
      </c>
      <c r="C1481">
        <v>1</v>
      </c>
      <c r="D1481">
        <v>10</v>
      </c>
      <c r="E1481">
        <v>10</v>
      </c>
      <c r="F1481" t="str">
        <f>VLOOKUP(E1481,$L$1:$M$25,2,FALSE)</f>
        <v>gnp</v>
      </c>
      <c r="G1481">
        <f>LOG(C1481)</f>
        <v>0</v>
      </c>
      <c r="H1481">
        <f>G1481/(B1481-1)</f>
        <v>0</v>
      </c>
    </row>
    <row r="1482" spans="1:8">
      <c r="A1482" t="s">
        <v>965</v>
      </c>
      <c r="B1482">
        <v>0</v>
      </c>
      <c r="C1482">
        <v>1</v>
      </c>
      <c r="D1482">
        <v>9</v>
      </c>
      <c r="E1482">
        <v>9</v>
      </c>
      <c r="F1482" t="str">
        <f>VLOOKUP(E1482,$L$1:$M$25,2,FALSE)</f>
        <v>earn</v>
      </c>
      <c r="G1482">
        <f>LOG(C1482)</f>
        <v>0</v>
      </c>
      <c r="H1482">
        <f>G1482/(B1482-1)</f>
        <v>0</v>
      </c>
    </row>
    <row r="1483" spans="1:8">
      <c r="A1483" t="s">
        <v>969</v>
      </c>
      <c r="B1483">
        <v>0</v>
      </c>
      <c r="C1483">
        <v>1</v>
      </c>
      <c r="D1483">
        <v>7</v>
      </c>
      <c r="E1483">
        <v>7</v>
      </c>
      <c r="F1483" t="str">
        <f>VLOOKUP(E1483,$L$1:$M$25,2,FALSE)</f>
        <v>crude</v>
      </c>
      <c r="G1483">
        <f>LOG(C1483)</f>
        <v>0</v>
      </c>
      <c r="H1483">
        <f>G1483/(B1483-1)</f>
        <v>0</v>
      </c>
    </row>
    <row r="1484" spans="1:8">
      <c r="A1484" t="s">
        <v>971</v>
      </c>
      <c r="B1484">
        <v>0</v>
      </c>
      <c r="C1484">
        <v>1</v>
      </c>
      <c r="D1484">
        <v>24</v>
      </c>
      <c r="E1484">
        <v>24</v>
      </c>
      <c r="F1484" t="str">
        <f>VLOOKUP(E1484,$L$1:$M$25,2,FALSE)</f>
        <v>veg-oil</v>
      </c>
      <c r="G1484">
        <f>LOG(C1484)</f>
        <v>0</v>
      </c>
      <c r="H1484">
        <f>G1484/(B1484-1)</f>
        <v>0</v>
      </c>
    </row>
    <row r="1485" spans="1:8">
      <c r="A1485" t="s">
        <v>977</v>
      </c>
      <c r="B1485">
        <v>0</v>
      </c>
      <c r="C1485">
        <v>1</v>
      </c>
      <c r="D1485">
        <v>1</v>
      </c>
      <c r="E1485">
        <v>1</v>
      </c>
      <c r="F1485" t="str">
        <f>VLOOKUP(E1485,$L$1:$M$25,2,FALSE)</f>
        <v>acq</v>
      </c>
      <c r="G1485">
        <f>LOG(C1485)</f>
        <v>0</v>
      </c>
      <c r="H1485">
        <f>G1485/(B1485-1)</f>
        <v>0</v>
      </c>
    </row>
    <row r="1486" spans="1:8">
      <c r="A1486" t="s">
        <v>978</v>
      </c>
      <c r="B1486">
        <v>0</v>
      </c>
      <c r="C1486">
        <v>1</v>
      </c>
      <c r="D1486">
        <v>8</v>
      </c>
      <c r="E1486">
        <v>8</v>
      </c>
      <c r="F1486" t="str">
        <f>VLOOKUP(E1486,$L$1:$M$25,2,FALSE)</f>
        <v>dlr</v>
      </c>
      <c r="G1486">
        <f>LOG(C1486)</f>
        <v>0</v>
      </c>
      <c r="H1486">
        <f>G1486/(B1486-1)</f>
        <v>0</v>
      </c>
    </row>
    <row r="1487" spans="1:8">
      <c r="A1487" t="s">
        <v>985</v>
      </c>
      <c r="B1487">
        <v>0</v>
      </c>
      <c r="C1487">
        <v>1</v>
      </c>
      <c r="D1487">
        <v>23</v>
      </c>
      <c r="E1487">
        <v>23</v>
      </c>
      <c r="F1487" t="str">
        <f>VLOOKUP(E1487,$L$1:$M$25,2,FALSE)</f>
        <v>trade</v>
      </c>
      <c r="G1487">
        <f>LOG(C1487)</f>
        <v>0</v>
      </c>
      <c r="H1487">
        <f>G1487/(B1487-1)</f>
        <v>0</v>
      </c>
    </row>
    <row r="1488" spans="1:8">
      <c r="A1488" t="s">
        <v>986</v>
      </c>
      <c r="B1488">
        <v>0</v>
      </c>
      <c r="C1488">
        <v>1</v>
      </c>
      <c r="D1488">
        <v>6</v>
      </c>
      <c r="E1488">
        <v>6</v>
      </c>
      <c r="F1488" t="str">
        <f>VLOOKUP(E1488,$L$1:$M$25,2,FALSE)</f>
        <v>cpi</v>
      </c>
      <c r="G1488">
        <f>LOG(C1488)</f>
        <v>0</v>
      </c>
      <c r="H1488">
        <f>G1488/(B1488-1)</f>
        <v>0</v>
      </c>
    </row>
    <row r="1489" spans="1:8">
      <c r="A1489" t="s">
        <v>989</v>
      </c>
      <c r="B1489">
        <v>0</v>
      </c>
      <c r="C1489">
        <v>1</v>
      </c>
      <c r="D1489">
        <v>4</v>
      </c>
      <c r="E1489">
        <v>4</v>
      </c>
      <c r="F1489" t="str">
        <f>VLOOKUP(E1489,$L$1:$M$25,2,FALSE)</f>
        <v>coffee</v>
      </c>
      <c r="G1489">
        <f>LOG(C1489)</f>
        <v>0</v>
      </c>
      <c r="H1489">
        <f>G1489/(B1489-1)</f>
        <v>0</v>
      </c>
    </row>
    <row r="1490" spans="1:8">
      <c r="A1490" t="s">
        <v>990</v>
      </c>
      <c r="B1490">
        <v>0</v>
      </c>
      <c r="C1490">
        <v>1</v>
      </c>
      <c r="D1490">
        <v>1</v>
      </c>
      <c r="E1490">
        <v>1</v>
      </c>
      <c r="F1490" t="str">
        <f>VLOOKUP(E1490,$L$1:$M$25,2,FALSE)</f>
        <v>acq</v>
      </c>
      <c r="G1490">
        <f>LOG(C1490)</f>
        <v>0</v>
      </c>
      <c r="H1490">
        <f>G1490/(B1490-1)</f>
        <v>0</v>
      </c>
    </row>
    <row r="1491" spans="1:8">
      <c r="A1491" t="s">
        <v>996</v>
      </c>
      <c r="B1491">
        <v>0</v>
      </c>
      <c r="C1491">
        <v>1</v>
      </c>
      <c r="D1491">
        <v>2</v>
      </c>
      <c r="E1491">
        <v>2</v>
      </c>
      <c r="F1491" t="str">
        <f>VLOOKUP(E1491,$L$1:$M$25,2,FALSE)</f>
        <v>bop</v>
      </c>
      <c r="G1491">
        <f>LOG(C1491)</f>
        <v>0</v>
      </c>
      <c r="H1491">
        <f>G1491/(B1491-1)</f>
        <v>0</v>
      </c>
    </row>
    <row r="1492" spans="1:8">
      <c r="A1492" t="s">
        <v>998</v>
      </c>
      <c r="B1492">
        <v>0</v>
      </c>
      <c r="C1492">
        <v>1</v>
      </c>
      <c r="D1492">
        <v>14</v>
      </c>
      <c r="E1492">
        <v>14</v>
      </c>
      <c r="F1492" t="str">
        <f>VLOOKUP(E1492,$L$1:$M$25,2,FALSE)</f>
        <v>livestock</v>
      </c>
      <c r="G1492">
        <f>LOG(C1492)</f>
        <v>0</v>
      </c>
      <c r="H1492">
        <f>G1492/(B1492-1)</f>
        <v>0</v>
      </c>
    </row>
    <row r="1493" spans="1:8">
      <c r="A1493" t="s">
        <v>1000</v>
      </c>
      <c r="B1493">
        <v>0</v>
      </c>
      <c r="C1493">
        <v>1</v>
      </c>
      <c r="D1493">
        <v>8</v>
      </c>
      <c r="E1493">
        <v>8</v>
      </c>
      <c r="F1493" t="str">
        <f>VLOOKUP(E1493,$L$1:$M$25,2,FALSE)</f>
        <v>dlr</v>
      </c>
      <c r="G1493">
        <f>LOG(C1493)</f>
        <v>0</v>
      </c>
      <c r="H1493">
        <f>G1493/(B1493-1)</f>
        <v>0</v>
      </c>
    </row>
    <row r="1494" spans="1:8">
      <c r="A1494" t="s">
        <v>1001</v>
      </c>
      <c r="B1494">
        <v>0</v>
      </c>
      <c r="C1494">
        <v>1</v>
      </c>
      <c r="D1494">
        <v>9</v>
      </c>
      <c r="E1494">
        <v>9</v>
      </c>
      <c r="F1494" t="str">
        <f>VLOOKUP(E1494,$L$1:$M$25,2,FALSE)</f>
        <v>earn</v>
      </c>
      <c r="G1494">
        <f>LOG(C1494)</f>
        <v>0</v>
      </c>
      <c r="H1494">
        <f>G1494/(B1494-1)</f>
        <v>0</v>
      </c>
    </row>
    <row r="1495" spans="1:8">
      <c r="A1495" t="s">
        <v>1005</v>
      </c>
      <c r="B1495">
        <v>0</v>
      </c>
      <c r="C1495">
        <v>1</v>
      </c>
      <c r="D1495">
        <v>7</v>
      </c>
      <c r="E1495">
        <v>7</v>
      </c>
      <c r="F1495" t="str">
        <f>VLOOKUP(E1495,$L$1:$M$25,2,FALSE)</f>
        <v>crude</v>
      </c>
      <c r="G1495">
        <f>LOG(C1495)</f>
        <v>0</v>
      </c>
      <c r="H1495">
        <f>G1495/(B1495-1)</f>
        <v>0</v>
      </c>
    </row>
    <row r="1496" spans="1:8">
      <c r="A1496" t="s">
        <v>1007</v>
      </c>
      <c r="B1496">
        <v>0</v>
      </c>
      <c r="C1496">
        <v>1</v>
      </c>
      <c r="D1496">
        <v>14</v>
      </c>
      <c r="E1496">
        <v>14</v>
      </c>
      <c r="F1496" t="str">
        <f>VLOOKUP(E1496,$L$1:$M$25,2,FALSE)</f>
        <v>livestock</v>
      </c>
      <c r="G1496">
        <f>LOG(C1496)</f>
        <v>0</v>
      </c>
      <c r="H1496">
        <f>G1496/(B1496-1)</f>
        <v>0</v>
      </c>
    </row>
    <row r="1497" spans="1:8">
      <c r="A1497" t="s">
        <v>1015</v>
      </c>
      <c r="B1497">
        <v>0</v>
      </c>
      <c r="C1497">
        <v>1</v>
      </c>
      <c r="D1497">
        <v>7</v>
      </c>
      <c r="E1497">
        <v>7</v>
      </c>
      <c r="F1497" t="str">
        <f>VLOOKUP(E1497,$L$1:$M$25,2,FALSE)</f>
        <v>crude</v>
      </c>
      <c r="G1497">
        <f>LOG(C1497)</f>
        <v>0</v>
      </c>
      <c r="H1497">
        <f>G1497/(B1497-1)</f>
        <v>0</v>
      </c>
    </row>
    <row r="1498" spans="1:8">
      <c r="A1498" t="s">
        <v>1020</v>
      </c>
      <c r="B1498">
        <v>0</v>
      </c>
      <c r="C1498">
        <v>1</v>
      </c>
      <c r="D1498">
        <v>23</v>
      </c>
      <c r="E1498">
        <v>23</v>
      </c>
      <c r="F1498" t="str">
        <f>VLOOKUP(E1498,$L$1:$M$25,2,FALSE)</f>
        <v>trade</v>
      </c>
      <c r="G1498">
        <f>LOG(C1498)</f>
        <v>0</v>
      </c>
      <c r="H1498">
        <f>G1498/(B1498-1)</f>
        <v>0</v>
      </c>
    </row>
    <row r="1499" spans="1:8">
      <c r="A1499" t="s">
        <v>1021</v>
      </c>
      <c r="B1499">
        <v>0</v>
      </c>
      <c r="C1499">
        <v>1</v>
      </c>
      <c r="D1499">
        <v>16</v>
      </c>
      <c r="E1499">
        <v>16</v>
      </c>
      <c r="F1499" t="str">
        <f>VLOOKUP(E1499,$L$1:$M$25,2,FALSE)</f>
        <v>money-supply</v>
      </c>
      <c r="G1499">
        <f>LOG(C1499)</f>
        <v>0</v>
      </c>
      <c r="H1499">
        <f>G1499/(B1499-1)</f>
        <v>0</v>
      </c>
    </row>
    <row r="1500" spans="1:8">
      <c r="A1500" t="s">
        <v>1023</v>
      </c>
      <c r="B1500">
        <v>0</v>
      </c>
      <c r="C1500">
        <v>1</v>
      </c>
      <c r="D1500">
        <v>17</v>
      </c>
      <c r="E1500">
        <v>17</v>
      </c>
      <c r="F1500" t="str">
        <f>VLOOKUP(E1500,$L$1:$M$25,2,FALSE)</f>
        <v>nat-gas</v>
      </c>
      <c r="G1500">
        <f>LOG(C1500)</f>
        <v>0</v>
      </c>
      <c r="H1500">
        <f>G1500/(B1500-1)</f>
        <v>0</v>
      </c>
    </row>
    <row r="1501" spans="1:8">
      <c r="A1501" t="s">
        <v>1029</v>
      </c>
      <c r="B1501">
        <v>0</v>
      </c>
      <c r="C1501">
        <v>1</v>
      </c>
      <c r="D1501">
        <v>12</v>
      </c>
      <c r="E1501">
        <v>12</v>
      </c>
      <c r="F1501" t="str">
        <f>VLOOKUP(E1501,$L$1:$M$25,2,FALSE)</f>
        <v>grain</v>
      </c>
      <c r="G1501">
        <f>LOG(C1501)</f>
        <v>0</v>
      </c>
      <c r="H1501">
        <f>G1501/(B1501-1)</f>
        <v>0</v>
      </c>
    </row>
    <row r="1502" spans="1:8">
      <c r="A1502" t="s">
        <v>1030</v>
      </c>
      <c r="B1502">
        <v>0</v>
      </c>
      <c r="C1502">
        <v>1</v>
      </c>
      <c r="D1502">
        <v>17</v>
      </c>
      <c r="E1502">
        <v>17</v>
      </c>
      <c r="F1502" t="str">
        <f>VLOOKUP(E1502,$L$1:$M$25,2,FALSE)</f>
        <v>nat-gas</v>
      </c>
      <c r="G1502">
        <f>LOG(C1502)</f>
        <v>0</v>
      </c>
      <c r="H1502">
        <f>G1502/(B1502-1)</f>
        <v>0</v>
      </c>
    </row>
    <row r="1503" spans="1:8">
      <c r="A1503" t="s">
        <v>1034</v>
      </c>
      <c r="B1503">
        <v>0</v>
      </c>
      <c r="C1503">
        <v>1</v>
      </c>
      <c r="D1503">
        <v>18</v>
      </c>
      <c r="E1503">
        <v>18</v>
      </c>
      <c r="F1503" t="str">
        <f>VLOOKUP(E1503,$L$1:$M$25,2,FALSE)</f>
        <v>oilseed</v>
      </c>
      <c r="G1503">
        <f>LOG(C1503)</f>
        <v>0</v>
      </c>
      <c r="H1503">
        <f>G1503/(B1503-1)</f>
        <v>0</v>
      </c>
    </row>
    <row r="1504" spans="1:8">
      <c r="A1504" t="s">
        <v>1035</v>
      </c>
      <c r="B1504">
        <v>0</v>
      </c>
      <c r="C1504">
        <v>1</v>
      </c>
      <c r="D1504">
        <v>22</v>
      </c>
      <c r="E1504">
        <v>22</v>
      </c>
      <c r="F1504" t="str">
        <f>VLOOKUP(E1504,$L$1:$M$25,2,FALSE)</f>
        <v>sugar</v>
      </c>
      <c r="G1504">
        <f>LOG(C1504)</f>
        <v>0</v>
      </c>
      <c r="H1504">
        <f>G1504/(B1504-1)</f>
        <v>0</v>
      </c>
    </row>
    <row r="1505" spans="1:8">
      <c r="A1505" t="s">
        <v>1036</v>
      </c>
      <c r="B1505">
        <v>0</v>
      </c>
      <c r="C1505">
        <v>1</v>
      </c>
      <c r="D1505">
        <v>1</v>
      </c>
      <c r="E1505">
        <v>1</v>
      </c>
      <c r="F1505" t="str">
        <f>VLOOKUP(E1505,$L$1:$M$25,2,FALSE)</f>
        <v>acq</v>
      </c>
      <c r="G1505">
        <f>LOG(C1505)</f>
        <v>0</v>
      </c>
      <c r="H1505">
        <f>G1505/(B1505-1)</f>
        <v>0</v>
      </c>
    </row>
    <row r="1506" spans="1:8">
      <c r="A1506" t="s">
        <v>1039</v>
      </c>
      <c r="B1506">
        <v>0</v>
      </c>
      <c r="C1506">
        <v>1</v>
      </c>
      <c r="D1506">
        <v>13</v>
      </c>
      <c r="E1506">
        <v>13</v>
      </c>
      <c r="F1506" t="str">
        <f>VLOOKUP(E1506,$L$1:$M$25,2,FALSE)</f>
        <v>interest</v>
      </c>
      <c r="G1506">
        <f>LOG(C1506)</f>
        <v>0</v>
      </c>
      <c r="H1506">
        <f>G1506/(B1506-1)</f>
        <v>0</v>
      </c>
    </row>
    <row r="1507" spans="1:8">
      <c r="A1507" t="s">
        <v>1040</v>
      </c>
      <c r="B1507">
        <v>0</v>
      </c>
      <c r="C1507">
        <v>1</v>
      </c>
      <c r="D1507">
        <v>8</v>
      </c>
      <c r="E1507">
        <v>8</v>
      </c>
      <c r="F1507" t="str">
        <f>VLOOKUP(E1507,$L$1:$M$25,2,FALSE)</f>
        <v>dlr</v>
      </c>
      <c r="G1507">
        <f>LOG(C1507)</f>
        <v>0</v>
      </c>
      <c r="H1507">
        <f>G1507/(B1507-1)</f>
        <v>0</v>
      </c>
    </row>
    <row r="1508" spans="1:8">
      <c r="A1508" t="s">
        <v>1043</v>
      </c>
      <c r="B1508">
        <v>0</v>
      </c>
      <c r="C1508">
        <v>1</v>
      </c>
      <c r="D1508">
        <v>1</v>
      </c>
      <c r="E1508">
        <v>1</v>
      </c>
      <c r="F1508" t="str">
        <f>VLOOKUP(E1508,$L$1:$M$25,2,FALSE)</f>
        <v>acq</v>
      </c>
      <c r="G1508">
        <f>LOG(C1508)</f>
        <v>0</v>
      </c>
      <c r="H1508">
        <f>G1508/(B1508-1)</f>
        <v>0</v>
      </c>
    </row>
    <row r="1509" spans="1:8">
      <c r="A1509" t="s">
        <v>1044</v>
      </c>
      <c r="B1509">
        <v>0</v>
      </c>
      <c r="C1509">
        <v>1</v>
      </c>
      <c r="D1509">
        <v>11</v>
      </c>
      <c r="E1509">
        <v>11</v>
      </c>
      <c r="F1509" t="str">
        <f>VLOOKUP(E1509,$L$1:$M$25,2,FALSE)</f>
        <v>gold</v>
      </c>
      <c r="G1509">
        <f>LOG(C1509)</f>
        <v>0</v>
      </c>
      <c r="H1509">
        <f>G1509/(B1509-1)</f>
        <v>0</v>
      </c>
    </row>
    <row r="1510" spans="1:8">
      <c r="A1510" t="s">
        <v>1048</v>
      </c>
      <c r="B1510">
        <v>0</v>
      </c>
      <c r="C1510">
        <v>1</v>
      </c>
      <c r="D1510">
        <v>16</v>
      </c>
      <c r="E1510">
        <v>16</v>
      </c>
      <c r="F1510" t="str">
        <f>VLOOKUP(E1510,$L$1:$M$25,2,FALSE)</f>
        <v>money-supply</v>
      </c>
      <c r="G1510">
        <f>LOG(C1510)</f>
        <v>0</v>
      </c>
      <c r="H1510">
        <f>G1510/(B1510-1)</f>
        <v>0</v>
      </c>
    </row>
    <row r="1511" spans="1:8">
      <c r="A1511" t="s">
        <v>1057</v>
      </c>
      <c r="B1511">
        <v>0</v>
      </c>
      <c r="C1511">
        <v>1</v>
      </c>
      <c r="D1511">
        <v>11</v>
      </c>
      <c r="E1511">
        <v>11</v>
      </c>
      <c r="F1511" t="str">
        <f>VLOOKUP(E1511,$L$1:$M$25,2,FALSE)</f>
        <v>gold</v>
      </c>
      <c r="G1511">
        <f>LOG(C1511)</f>
        <v>0</v>
      </c>
      <c r="H1511">
        <f>G1511/(B1511-1)</f>
        <v>0</v>
      </c>
    </row>
    <row r="1512" spans="1:8">
      <c r="A1512" t="s">
        <v>1058</v>
      </c>
      <c r="B1512">
        <v>0</v>
      </c>
      <c r="C1512">
        <v>1</v>
      </c>
      <c r="D1512">
        <v>10</v>
      </c>
      <c r="E1512">
        <v>10</v>
      </c>
      <c r="F1512" t="str">
        <f>VLOOKUP(E1512,$L$1:$M$25,2,FALSE)</f>
        <v>gnp</v>
      </c>
      <c r="G1512">
        <f>LOG(C1512)</f>
        <v>0</v>
      </c>
      <c r="H1512">
        <f>G1512/(B1512-1)</f>
        <v>0</v>
      </c>
    </row>
    <row r="1513" spans="1:8">
      <c r="A1513" t="s">
        <v>1059</v>
      </c>
      <c r="B1513">
        <v>0</v>
      </c>
      <c r="C1513">
        <v>1</v>
      </c>
      <c r="D1513">
        <v>17</v>
      </c>
      <c r="E1513">
        <v>17</v>
      </c>
      <c r="F1513" t="str">
        <f>VLOOKUP(E1513,$L$1:$M$25,2,FALSE)</f>
        <v>nat-gas</v>
      </c>
      <c r="G1513">
        <f>LOG(C1513)</f>
        <v>0</v>
      </c>
      <c r="H1513">
        <f>G1513/(B1513-1)</f>
        <v>0</v>
      </c>
    </row>
    <row r="1514" spans="1:8">
      <c r="A1514" t="s">
        <v>1060</v>
      </c>
      <c r="B1514">
        <v>0</v>
      </c>
      <c r="C1514">
        <v>1</v>
      </c>
      <c r="D1514">
        <v>1</v>
      </c>
      <c r="E1514">
        <v>1</v>
      </c>
      <c r="F1514" t="str">
        <f>VLOOKUP(E1514,$L$1:$M$25,2,FALSE)</f>
        <v>acq</v>
      </c>
      <c r="G1514">
        <f>LOG(C1514)</f>
        <v>0</v>
      </c>
      <c r="H1514">
        <f>G1514/(B1514-1)</f>
        <v>0</v>
      </c>
    </row>
    <row r="1515" spans="1:8">
      <c r="A1515" t="s">
        <v>1066</v>
      </c>
      <c r="B1515">
        <v>0</v>
      </c>
      <c r="C1515">
        <v>1</v>
      </c>
      <c r="D1515">
        <v>25</v>
      </c>
      <c r="E1515">
        <v>25</v>
      </c>
      <c r="F1515" t="str">
        <f>VLOOKUP(E1515,$L$1:$M$25,2,FALSE)</f>
        <v>wheat</v>
      </c>
      <c r="G1515">
        <f>LOG(C1515)</f>
        <v>0</v>
      </c>
      <c r="H1515">
        <f>G1515/(B1515-1)</f>
        <v>0</v>
      </c>
    </row>
    <row r="1516" spans="1:8">
      <c r="A1516" t="s">
        <v>1071</v>
      </c>
      <c r="B1516">
        <v>0</v>
      </c>
      <c r="C1516">
        <v>1</v>
      </c>
      <c r="D1516">
        <v>22</v>
      </c>
      <c r="E1516">
        <v>22</v>
      </c>
      <c r="F1516" t="str">
        <f>VLOOKUP(E1516,$L$1:$M$25,2,FALSE)</f>
        <v>sugar</v>
      </c>
      <c r="G1516">
        <f>LOG(C1516)</f>
        <v>0</v>
      </c>
      <c r="H1516">
        <f>G1516/(B1516-1)</f>
        <v>0</v>
      </c>
    </row>
    <row r="1517" spans="1:8">
      <c r="A1517" t="s">
        <v>1076</v>
      </c>
      <c r="B1517">
        <v>0</v>
      </c>
      <c r="C1517">
        <v>1</v>
      </c>
      <c r="D1517">
        <v>1</v>
      </c>
      <c r="E1517">
        <v>1</v>
      </c>
      <c r="F1517" t="str">
        <f>VLOOKUP(E1517,$L$1:$M$25,2,FALSE)</f>
        <v>acq</v>
      </c>
      <c r="G1517">
        <f>LOG(C1517)</f>
        <v>0</v>
      </c>
      <c r="H1517">
        <f>G1517/(B1517-1)</f>
        <v>0</v>
      </c>
    </row>
    <row r="1518" spans="1:8">
      <c r="A1518" t="s">
        <v>1088</v>
      </c>
      <c r="B1518">
        <v>0</v>
      </c>
      <c r="C1518">
        <v>1</v>
      </c>
      <c r="D1518">
        <v>14</v>
      </c>
      <c r="E1518">
        <v>14</v>
      </c>
      <c r="F1518" t="str">
        <f>VLOOKUP(E1518,$L$1:$M$25,2,FALSE)</f>
        <v>livestock</v>
      </c>
      <c r="G1518">
        <f>LOG(C1518)</f>
        <v>0</v>
      </c>
      <c r="H1518">
        <f>G1518/(B1518-1)</f>
        <v>0</v>
      </c>
    </row>
    <row r="1519" spans="1:8">
      <c r="A1519" t="s">
        <v>1090</v>
      </c>
      <c r="B1519">
        <v>0</v>
      </c>
      <c r="C1519">
        <v>1</v>
      </c>
      <c r="D1519">
        <v>13</v>
      </c>
      <c r="E1519">
        <v>13</v>
      </c>
      <c r="F1519" t="str">
        <f>VLOOKUP(E1519,$L$1:$M$25,2,FALSE)</f>
        <v>interest</v>
      </c>
      <c r="G1519">
        <f>LOG(C1519)</f>
        <v>0</v>
      </c>
      <c r="H1519">
        <f>G1519/(B1519-1)</f>
        <v>0</v>
      </c>
    </row>
    <row r="1520" spans="1:8">
      <c r="A1520" t="s">
        <v>1098</v>
      </c>
      <c r="B1520">
        <v>0</v>
      </c>
      <c r="C1520">
        <v>1</v>
      </c>
      <c r="D1520">
        <v>7</v>
      </c>
      <c r="E1520">
        <v>7</v>
      </c>
      <c r="F1520" t="str">
        <f>VLOOKUP(E1520,$L$1:$M$25,2,FALSE)</f>
        <v>crude</v>
      </c>
      <c r="G1520">
        <f>LOG(C1520)</f>
        <v>0</v>
      </c>
      <c r="H1520">
        <f>G1520/(B1520-1)</f>
        <v>0</v>
      </c>
    </row>
    <row r="1521" spans="1:8">
      <c r="A1521" t="s">
        <v>1102</v>
      </c>
      <c r="B1521">
        <v>0</v>
      </c>
      <c r="C1521">
        <v>1</v>
      </c>
      <c r="D1521">
        <v>23</v>
      </c>
      <c r="E1521">
        <v>23</v>
      </c>
      <c r="F1521" t="str">
        <f>VLOOKUP(E1521,$L$1:$M$25,2,FALSE)</f>
        <v>trade</v>
      </c>
      <c r="G1521">
        <f>LOG(C1521)</f>
        <v>0</v>
      </c>
      <c r="H1521">
        <f>G1521/(B1521-1)</f>
        <v>0</v>
      </c>
    </row>
    <row r="1522" spans="1:8">
      <c r="A1522" t="s">
        <v>1105</v>
      </c>
      <c r="B1522">
        <v>0</v>
      </c>
      <c r="C1522">
        <v>1</v>
      </c>
      <c r="D1522">
        <v>7</v>
      </c>
      <c r="E1522">
        <v>7</v>
      </c>
      <c r="F1522" t="str">
        <f>VLOOKUP(E1522,$L$1:$M$25,2,FALSE)</f>
        <v>crude</v>
      </c>
      <c r="G1522">
        <f>LOG(C1522)</f>
        <v>0</v>
      </c>
      <c r="H1522">
        <f>G1522/(B1522-1)</f>
        <v>0</v>
      </c>
    </row>
    <row r="1523" spans="1:8">
      <c r="A1523" t="s">
        <v>1106</v>
      </c>
      <c r="B1523">
        <v>0</v>
      </c>
      <c r="C1523">
        <v>1</v>
      </c>
      <c r="D1523">
        <v>1</v>
      </c>
      <c r="E1523">
        <v>1</v>
      </c>
      <c r="F1523" t="str">
        <f>VLOOKUP(E1523,$L$1:$M$25,2,FALSE)</f>
        <v>acq</v>
      </c>
      <c r="G1523">
        <f>LOG(C1523)</f>
        <v>0</v>
      </c>
      <c r="H1523">
        <f>G1523/(B1523-1)</f>
        <v>0</v>
      </c>
    </row>
    <row r="1524" spans="1:8">
      <c r="A1524" t="s">
        <v>1109</v>
      </c>
      <c r="B1524">
        <v>0</v>
      </c>
      <c r="C1524">
        <v>1</v>
      </c>
      <c r="D1524">
        <v>20</v>
      </c>
      <c r="E1524">
        <v>20</v>
      </c>
      <c r="F1524" t="str">
        <f>VLOOKUP(E1524,$L$1:$M$25,2,FALSE)</f>
        <v>ship</v>
      </c>
      <c r="G1524">
        <f>LOG(C1524)</f>
        <v>0</v>
      </c>
      <c r="H1524">
        <f>G1524/(B1524-1)</f>
        <v>0</v>
      </c>
    </row>
    <row r="1525" spans="1:8">
      <c r="A1525" t="e">
        <f>-march</f>
        <v>#NAME?</v>
      </c>
      <c r="B1525">
        <v>0</v>
      </c>
      <c r="C1525">
        <v>1</v>
      </c>
      <c r="D1525">
        <v>25</v>
      </c>
      <c r="E1525">
        <v>25</v>
      </c>
      <c r="F1525" t="str">
        <f>VLOOKUP(E1525,$L$1:$M$25,2,FALSE)</f>
        <v>wheat</v>
      </c>
      <c r="G1525">
        <f>LOG(C1525)</f>
        <v>0</v>
      </c>
      <c r="H1525">
        <f>G1525/(B1525-1)</f>
        <v>0</v>
      </c>
    </row>
    <row r="1526" spans="1:8">
      <c r="A1526" t="s">
        <v>1111</v>
      </c>
      <c r="B1526">
        <v>0</v>
      </c>
      <c r="C1526">
        <v>1</v>
      </c>
      <c r="D1526">
        <v>1</v>
      </c>
      <c r="E1526">
        <v>1</v>
      </c>
      <c r="F1526" t="str">
        <f>VLOOKUP(E1526,$L$1:$M$25,2,FALSE)</f>
        <v>acq</v>
      </c>
      <c r="G1526">
        <f>LOG(C1526)</f>
        <v>0</v>
      </c>
      <c r="H1526">
        <f>G1526/(B1526-1)</f>
        <v>0</v>
      </c>
    </row>
    <row r="1527" spans="1:8">
      <c r="A1527" t="s">
        <v>1115</v>
      </c>
      <c r="B1527">
        <v>0</v>
      </c>
      <c r="C1527">
        <v>1</v>
      </c>
      <c r="D1527">
        <v>23</v>
      </c>
      <c r="E1527">
        <v>23</v>
      </c>
      <c r="F1527" t="str">
        <f>VLOOKUP(E1527,$L$1:$M$25,2,FALSE)</f>
        <v>trade</v>
      </c>
      <c r="G1527">
        <f>LOG(C1527)</f>
        <v>0</v>
      </c>
      <c r="H1527">
        <f>G1527/(B1527-1)</f>
        <v>0</v>
      </c>
    </row>
    <row r="1528" spans="1:8">
      <c r="A1528" t="s">
        <v>1116</v>
      </c>
      <c r="B1528">
        <v>0</v>
      </c>
      <c r="C1528">
        <v>1</v>
      </c>
      <c r="D1528">
        <v>10</v>
      </c>
      <c r="E1528">
        <v>10</v>
      </c>
      <c r="F1528" t="str">
        <f>VLOOKUP(E1528,$L$1:$M$25,2,FALSE)</f>
        <v>gnp</v>
      </c>
      <c r="G1528">
        <f>LOG(C1528)</f>
        <v>0</v>
      </c>
      <c r="H1528">
        <f>G1528/(B1528-1)</f>
        <v>0</v>
      </c>
    </row>
    <row r="1529" spans="1:8">
      <c r="A1529" t="s">
        <v>1117</v>
      </c>
      <c r="B1529">
        <v>0</v>
      </c>
      <c r="C1529">
        <v>1</v>
      </c>
      <c r="D1529">
        <v>19</v>
      </c>
      <c r="E1529">
        <v>19</v>
      </c>
      <c r="F1529" t="str">
        <f>VLOOKUP(E1529,$L$1:$M$25,2,FALSE)</f>
        <v>reserves</v>
      </c>
      <c r="G1529">
        <f>LOG(C1529)</f>
        <v>0</v>
      </c>
      <c r="H1529">
        <f>G1529/(B1529-1)</f>
        <v>0</v>
      </c>
    </row>
    <row r="1530" spans="1:8">
      <c r="A1530" t="s">
        <v>1118</v>
      </c>
      <c r="B1530">
        <v>0</v>
      </c>
      <c r="C1530">
        <v>1</v>
      </c>
      <c r="D1530">
        <v>22</v>
      </c>
      <c r="E1530">
        <v>22</v>
      </c>
      <c r="F1530" t="str">
        <f>VLOOKUP(E1530,$L$1:$M$25,2,FALSE)</f>
        <v>sugar</v>
      </c>
      <c r="G1530">
        <f>LOG(C1530)</f>
        <v>0</v>
      </c>
      <c r="H1530">
        <f>G1530/(B1530-1)</f>
        <v>0</v>
      </c>
    </row>
    <row r="1531" spans="1:8">
      <c r="A1531" t="s">
        <v>1119</v>
      </c>
      <c r="B1531">
        <v>0</v>
      </c>
      <c r="C1531">
        <v>1</v>
      </c>
      <c r="D1531">
        <v>2</v>
      </c>
      <c r="E1531">
        <v>2</v>
      </c>
      <c r="F1531" t="str">
        <f>VLOOKUP(E1531,$L$1:$M$25,2,FALSE)</f>
        <v>bop</v>
      </c>
      <c r="G1531">
        <f>LOG(C1531)</f>
        <v>0</v>
      </c>
      <c r="H1531">
        <f>G1531/(B1531-1)</f>
        <v>0</v>
      </c>
    </row>
    <row r="1532" spans="1:8">
      <c r="A1532" t="s">
        <v>1126</v>
      </c>
      <c r="B1532">
        <v>0</v>
      </c>
      <c r="C1532">
        <v>1</v>
      </c>
      <c r="D1532">
        <v>5</v>
      </c>
      <c r="E1532">
        <v>5</v>
      </c>
      <c r="F1532" t="str">
        <f>VLOOKUP(E1532,$L$1:$M$25,2,FALSE)</f>
        <v>corn</v>
      </c>
      <c r="G1532">
        <f>LOG(C1532)</f>
        <v>0</v>
      </c>
      <c r="H1532">
        <f>G1532/(B1532-1)</f>
        <v>0</v>
      </c>
    </row>
    <row r="1533" spans="1:8">
      <c r="A1533" t="s">
        <v>1128</v>
      </c>
      <c r="B1533">
        <v>0</v>
      </c>
      <c r="C1533">
        <v>1</v>
      </c>
      <c r="D1533">
        <v>7</v>
      </c>
      <c r="E1533">
        <v>7</v>
      </c>
      <c r="F1533" t="str">
        <f>VLOOKUP(E1533,$L$1:$M$25,2,FALSE)</f>
        <v>crude</v>
      </c>
      <c r="G1533">
        <f>LOG(C1533)</f>
        <v>0</v>
      </c>
      <c r="H1533">
        <f>G1533/(B1533-1)</f>
        <v>0</v>
      </c>
    </row>
    <row r="1534" spans="1:8">
      <c r="A1534" t="s">
        <v>1137</v>
      </c>
      <c r="B1534">
        <v>0</v>
      </c>
      <c r="C1534">
        <v>1</v>
      </c>
      <c r="D1534">
        <v>7</v>
      </c>
      <c r="E1534">
        <v>7</v>
      </c>
      <c r="F1534" t="str">
        <f>VLOOKUP(E1534,$L$1:$M$25,2,FALSE)</f>
        <v>crude</v>
      </c>
      <c r="G1534">
        <f>LOG(C1534)</f>
        <v>0</v>
      </c>
      <c r="H1534">
        <f>G1534/(B1534-1)</f>
        <v>0</v>
      </c>
    </row>
    <row r="1535" spans="1:8">
      <c r="A1535" t="s">
        <v>1142</v>
      </c>
      <c r="B1535">
        <v>0</v>
      </c>
      <c r="C1535">
        <v>1</v>
      </c>
      <c r="D1535">
        <v>14</v>
      </c>
      <c r="E1535">
        <v>14</v>
      </c>
      <c r="F1535" t="str">
        <f>VLOOKUP(E1535,$L$1:$M$25,2,FALSE)</f>
        <v>livestock</v>
      </c>
      <c r="G1535">
        <f>LOG(C1535)</f>
        <v>0</v>
      </c>
      <c r="H1535">
        <f>G1535/(B1535-1)</f>
        <v>0</v>
      </c>
    </row>
    <row r="1536" spans="1:8">
      <c r="A1536" t="s">
        <v>1145</v>
      </c>
      <c r="B1536">
        <v>0</v>
      </c>
      <c r="C1536">
        <v>1</v>
      </c>
      <c r="D1536">
        <v>10</v>
      </c>
      <c r="E1536">
        <v>10</v>
      </c>
      <c r="F1536" t="str">
        <f>VLOOKUP(E1536,$L$1:$M$25,2,FALSE)</f>
        <v>gnp</v>
      </c>
      <c r="G1536">
        <f>LOG(C1536)</f>
        <v>0</v>
      </c>
      <c r="H1536">
        <f>G1536/(B1536-1)</f>
        <v>0</v>
      </c>
    </row>
    <row r="1537" spans="1:8">
      <c r="A1537" t="s">
        <v>1146</v>
      </c>
      <c r="B1537">
        <v>0</v>
      </c>
      <c r="C1537">
        <v>1</v>
      </c>
      <c r="D1537">
        <v>9</v>
      </c>
      <c r="E1537">
        <v>9</v>
      </c>
      <c r="F1537" t="str">
        <f>VLOOKUP(E1537,$L$1:$M$25,2,FALSE)</f>
        <v>earn</v>
      </c>
      <c r="G1537">
        <f>LOG(C1537)</f>
        <v>0</v>
      </c>
      <c r="H1537">
        <f>G1537/(B1537-1)</f>
        <v>0</v>
      </c>
    </row>
    <row r="1538" spans="1:8">
      <c r="A1538" t="s">
        <v>1149</v>
      </c>
      <c r="B1538">
        <v>0</v>
      </c>
      <c r="C1538">
        <v>1</v>
      </c>
      <c r="D1538">
        <v>22</v>
      </c>
      <c r="E1538">
        <v>22</v>
      </c>
      <c r="F1538" t="str">
        <f>VLOOKUP(E1538,$L$1:$M$25,2,FALSE)</f>
        <v>sugar</v>
      </c>
      <c r="G1538">
        <f>LOG(C1538)</f>
        <v>0</v>
      </c>
      <c r="H1538">
        <f>G1538/(B1538-1)</f>
        <v>0</v>
      </c>
    </row>
    <row r="1539" spans="1:8">
      <c r="A1539" t="s">
        <v>1155</v>
      </c>
      <c r="B1539">
        <v>0</v>
      </c>
      <c r="C1539">
        <v>1</v>
      </c>
      <c r="D1539">
        <v>9</v>
      </c>
      <c r="E1539">
        <v>9</v>
      </c>
      <c r="F1539" t="str">
        <f>VLOOKUP(E1539,$L$1:$M$25,2,FALSE)</f>
        <v>earn</v>
      </c>
      <c r="G1539">
        <f>LOG(C1539)</f>
        <v>0</v>
      </c>
      <c r="H1539">
        <f>G1539/(B1539-1)</f>
        <v>0</v>
      </c>
    </row>
    <row r="1540" spans="1:8">
      <c r="A1540" t="s">
        <v>1158</v>
      </c>
      <c r="B1540">
        <v>0</v>
      </c>
      <c r="C1540">
        <v>1</v>
      </c>
      <c r="D1540">
        <v>8</v>
      </c>
      <c r="E1540">
        <v>8</v>
      </c>
      <c r="F1540" t="str">
        <f>VLOOKUP(E1540,$L$1:$M$25,2,FALSE)</f>
        <v>dlr</v>
      </c>
      <c r="G1540">
        <f>LOG(C1540)</f>
        <v>0</v>
      </c>
      <c r="H1540">
        <f>G1540/(B1540-1)</f>
        <v>0</v>
      </c>
    </row>
    <row r="1541" spans="1:8">
      <c r="A1541" t="s">
        <v>1164</v>
      </c>
      <c r="B1541">
        <v>0</v>
      </c>
      <c r="C1541">
        <v>1</v>
      </c>
      <c r="D1541">
        <v>2</v>
      </c>
      <c r="E1541">
        <v>2</v>
      </c>
      <c r="F1541" t="str">
        <f>VLOOKUP(E1541,$L$1:$M$25,2,FALSE)</f>
        <v>bop</v>
      </c>
      <c r="G1541">
        <f>LOG(C1541)</f>
        <v>0</v>
      </c>
      <c r="H1541">
        <f>G1541/(B1541-1)</f>
        <v>0</v>
      </c>
    </row>
    <row r="1542" spans="1:8">
      <c r="A1542" t="s">
        <v>1166</v>
      </c>
      <c r="B1542">
        <v>0</v>
      </c>
      <c r="C1542">
        <v>1</v>
      </c>
      <c r="D1542">
        <v>11</v>
      </c>
      <c r="E1542">
        <v>11</v>
      </c>
      <c r="F1542" t="str">
        <f>VLOOKUP(E1542,$L$1:$M$25,2,FALSE)</f>
        <v>gold</v>
      </c>
      <c r="G1542">
        <f>LOG(C1542)</f>
        <v>0</v>
      </c>
      <c r="H1542">
        <f>G1542/(B1542-1)</f>
        <v>0</v>
      </c>
    </row>
    <row r="1543" spans="1:8">
      <c r="A1543" t="s">
        <v>1170</v>
      </c>
      <c r="B1543">
        <v>0</v>
      </c>
      <c r="C1543">
        <v>1</v>
      </c>
      <c r="D1543">
        <v>1</v>
      </c>
      <c r="E1543">
        <v>1</v>
      </c>
      <c r="F1543" t="str">
        <f>VLOOKUP(E1543,$L$1:$M$25,2,FALSE)</f>
        <v>acq</v>
      </c>
      <c r="G1543">
        <f>LOG(C1543)</f>
        <v>0</v>
      </c>
      <c r="H1543">
        <f>G1543/(B1543-1)</f>
        <v>0</v>
      </c>
    </row>
    <row r="1544" spans="1:8">
      <c r="A1544" t="s">
        <v>1171</v>
      </c>
      <c r="B1544">
        <v>0</v>
      </c>
      <c r="C1544">
        <v>1</v>
      </c>
      <c r="D1544">
        <v>17</v>
      </c>
      <c r="E1544">
        <v>17</v>
      </c>
      <c r="F1544" t="str">
        <f>VLOOKUP(E1544,$L$1:$M$25,2,FALSE)</f>
        <v>nat-gas</v>
      </c>
      <c r="G1544">
        <f>LOG(C1544)</f>
        <v>0</v>
      </c>
      <c r="H1544">
        <f>G1544/(B1544-1)</f>
        <v>0</v>
      </c>
    </row>
    <row r="1545" spans="1:8">
      <c r="A1545" t="s">
        <v>1177</v>
      </c>
      <c r="B1545">
        <v>0</v>
      </c>
      <c r="C1545">
        <v>1</v>
      </c>
      <c r="D1545">
        <v>12</v>
      </c>
      <c r="E1545">
        <v>12</v>
      </c>
      <c r="F1545" t="str">
        <f>VLOOKUP(E1545,$L$1:$M$25,2,FALSE)</f>
        <v>grain</v>
      </c>
      <c r="G1545">
        <f>LOG(C1545)</f>
        <v>0</v>
      </c>
      <c r="H1545">
        <f>G1545/(B1545-1)</f>
        <v>0</v>
      </c>
    </row>
    <row r="1546" spans="1:8">
      <c r="A1546" t="s">
        <v>1180</v>
      </c>
      <c r="B1546">
        <v>0</v>
      </c>
      <c r="C1546">
        <v>1</v>
      </c>
      <c r="D1546">
        <v>9</v>
      </c>
      <c r="E1546">
        <v>9</v>
      </c>
      <c r="F1546" t="str">
        <f>VLOOKUP(E1546,$L$1:$M$25,2,FALSE)</f>
        <v>earn</v>
      </c>
      <c r="G1546">
        <f>LOG(C1546)</f>
        <v>0</v>
      </c>
      <c r="H1546">
        <f>G1546/(B1546-1)</f>
        <v>0</v>
      </c>
    </row>
    <row r="1547" spans="1:8">
      <c r="A1547" t="s">
        <v>1183</v>
      </c>
      <c r="B1547">
        <v>0</v>
      </c>
      <c r="C1547">
        <v>1</v>
      </c>
      <c r="D1547">
        <v>1</v>
      </c>
      <c r="E1547">
        <v>1</v>
      </c>
      <c r="F1547" t="str">
        <f>VLOOKUP(E1547,$L$1:$M$25,2,FALSE)</f>
        <v>acq</v>
      </c>
      <c r="G1547">
        <f>LOG(C1547)</f>
        <v>0</v>
      </c>
      <c r="H1547">
        <f>G1547/(B1547-1)</f>
        <v>0</v>
      </c>
    </row>
    <row r="1548" spans="1:8">
      <c r="A1548" t="s">
        <v>1187</v>
      </c>
      <c r="B1548">
        <v>0</v>
      </c>
      <c r="C1548">
        <v>1</v>
      </c>
      <c r="D1548">
        <v>25</v>
      </c>
      <c r="E1548">
        <v>25</v>
      </c>
      <c r="F1548" t="str">
        <f>VLOOKUP(E1548,$L$1:$M$25,2,FALSE)</f>
        <v>wheat</v>
      </c>
      <c r="G1548">
        <f>LOG(C1548)</f>
        <v>0</v>
      </c>
      <c r="H1548">
        <f>G1548/(B1548-1)</f>
        <v>0</v>
      </c>
    </row>
    <row r="1549" spans="1:8">
      <c r="A1549" t="s">
        <v>1190</v>
      </c>
      <c r="B1549">
        <v>0</v>
      </c>
      <c r="C1549">
        <v>1</v>
      </c>
      <c r="D1549">
        <v>17</v>
      </c>
      <c r="E1549">
        <v>17</v>
      </c>
      <c r="F1549" t="str">
        <f>VLOOKUP(E1549,$L$1:$M$25,2,FALSE)</f>
        <v>nat-gas</v>
      </c>
      <c r="G1549">
        <f>LOG(C1549)</f>
        <v>0</v>
      </c>
      <c r="H1549">
        <f>G1549/(B1549-1)</f>
        <v>0</v>
      </c>
    </row>
    <row r="1550" spans="1:8">
      <c r="A1550" t="s">
        <v>1194</v>
      </c>
      <c r="B1550">
        <v>0</v>
      </c>
      <c r="C1550">
        <v>1</v>
      </c>
      <c r="D1550">
        <v>15</v>
      </c>
      <c r="E1550">
        <v>15</v>
      </c>
      <c r="F1550" t="str">
        <f>VLOOKUP(E1550,$L$1:$M$25,2,FALSE)</f>
        <v>money-fx</v>
      </c>
      <c r="G1550">
        <f>LOG(C1550)</f>
        <v>0</v>
      </c>
      <c r="H1550">
        <f>G1550/(B1550-1)</f>
        <v>0</v>
      </c>
    </row>
    <row r="1551" spans="1:8">
      <c r="A1551" t="s">
        <v>1195</v>
      </c>
      <c r="B1551">
        <v>0</v>
      </c>
      <c r="C1551">
        <v>1</v>
      </c>
      <c r="D1551">
        <v>1</v>
      </c>
      <c r="E1551">
        <v>1</v>
      </c>
      <c r="F1551" t="str">
        <f>VLOOKUP(E1551,$L$1:$M$25,2,FALSE)</f>
        <v>acq</v>
      </c>
      <c r="G1551">
        <f>LOG(C1551)</f>
        <v>0</v>
      </c>
      <c r="H1551">
        <f>G1551/(B1551-1)</f>
        <v>0</v>
      </c>
    </row>
    <row r="1552" spans="1:8">
      <c r="A1552" t="s">
        <v>1196</v>
      </c>
      <c r="B1552">
        <v>0</v>
      </c>
      <c r="C1552">
        <v>1</v>
      </c>
      <c r="D1552">
        <v>10</v>
      </c>
      <c r="E1552">
        <v>10</v>
      </c>
      <c r="F1552" t="str">
        <f>VLOOKUP(E1552,$L$1:$M$25,2,FALSE)</f>
        <v>gnp</v>
      </c>
      <c r="G1552">
        <f>LOG(C1552)</f>
        <v>0</v>
      </c>
      <c r="H1552">
        <f>G1552/(B1552-1)</f>
        <v>0</v>
      </c>
    </row>
    <row r="1553" spans="1:8">
      <c r="A1553" t="s">
        <v>1198</v>
      </c>
      <c r="B1553">
        <v>0</v>
      </c>
      <c r="C1553">
        <v>1</v>
      </c>
      <c r="D1553">
        <v>11</v>
      </c>
      <c r="E1553">
        <v>11</v>
      </c>
      <c r="F1553" t="str">
        <f>VLOOKUP(E1553,$L$1:$M$25,2,FALSE)</f>
        <v>gold</v>
      </c>
      <c r="G1553">
        <f>LOG(C1553)</f>
        <v>0</v>
      </c>
      <c r="H1553">
        <f>G1553/(B1553-1)</f>
        <v>0</v>
      </c>
    </row>
    <row r="1554" spans="1:8">
      <c r="A1554" t="s">
        <v>1200</v>
      </c>
      <c r="B1554">
        <v>0</v>
      </c>
      <c r="C1554">
        <v>1</v>
      </c>
      <c r="D1554">
        <v>7</v>
      </c>
      <c r="E1554">
        <v>7</v>
      </c>
      <c r="F1554" t="str">
        <f>VLOOKUP(E1554,$L$1:$M$25,2,FALSE)</f>
        <v>crude</v>
      </c>
      <c r="G1554">
        <f>LOG(C1554)</f>
        <v>0</v>
      </c>
      <c r="H1554">
        <f>G1554/(B1554-1)</f>
        <v>0</v>
      </c>
    </row>
    <row r="1555" spans="1:8">
      <c r="A1555" t="s">
        <v>1203</v>
      </c>
      <c r="B1555">
        <v>0</v>
      </c>
      <c r="C1555">
        <v>1</v>
      </c>
      <c r="D1555">
        <v>14</v>
      </c>
      <c r="E1555">
        <v>14</v>
      </c>
      <c r="F1555" t="str">
        <f>VLOOKUP(E1555,$L$1:$M$25,2,FALSE)</f>
        <v>livestock</v>
      </c>
      <c r="G1555">
        <f>LOG(C1555)</f>
        <v>0</v>
      </c>
      <c r="H1555">
        <f>G1555/(B1555-1)</f>
        <v>0</v>
      </c>
    </row>
    <row r="1556" spans="1:8">
      <c r="A1556" t="s">
        <v>1205</v>
      </c>
      <c r="B1556">
        <v>0</v>
      </c>
      <c r="C1556">
        <v>1</v>
      </c>
      <c r="D1556">
        <v>1</v>
      </c>
      <c r="E1556">
        <v>1</v>
      </c>
      <c r="F1556" t="str">
        <f>VLOOKUP(E1556,$L$1:$M$25,2,FALSE)</f>
        <v>acq</v>
      </c>
      <c r="G1556">
        <f>LOG(C1556)</f>
        <v>0</v>
      </c>
      <c r="H1556">
        <f>G1556/(B1556-1)</f>
        <v>0</v>
      </c>
    </row>
    <row r="1557" spans="1:8">
      <c r="A1557" t="s">
        <v>1210</v>
      </c>
      <c r="B1557">
        <v>0</v>
      </c>
      <c r="C1557">
        <v>1</v>
      </c>
      <c r="D1557">
        <v>21</v>
      </c>
      <c r="E1557">
        <v>21</v>
      </c>
      <c r="F1557" t="str">
        <f>VLOOKUP(E1557,$L$1:$M$25,2,FALSE)</f>
        <v>soybean</v>
      </c>
      <c r="G1557">
        <f>LOG(C1557)</f>
        <v>0</v>
      </c>
      <c r="H1557">
        <f>G1557/(B1557-1)</f>
        <v>0</v>
      </c>
    </row>
    <row r="1558" spans="1:8">
      <c r="A1558" t="s">
        <v>1215</v>
      </c>
      <c r="B1558">
        <v>0</v>
      </c>
      <c r="C1558">
        <v>1</v>
      </c>
      <c r="D1558">
        <v>17</v>
      </c>
      <c r="E1558">
        <v>17</v>
      </c>
      <c r="F1558" t="str">
        <f>VLOOKUP(E1558,$L$1:$M$25,2,FALSE)</f>
        <v>nat-gas</v>
      </c>
      <c r="G1558">
        <f>LOG(C1558)</f>
        <v>0</v>
      </c>
      <c r="H1558">
        <f>G1558/(B1558-1)</f>
        <v>0</v>
      </c>
    </row>
    <row r="1559" spans="1:8">
      <c r="A1559" t="s">
        <v>1218</v>
      </c>
      <c r="B1559">
        <v>0</v>
      </c>
      <c r="C1559">
        <v>1</v>
      </c>
      <c r="D1559">
        <v>20</v>
      </c>
      <c r="E1559">
        <v>20</v>
      </c>
      <c r="F1559" t="str">
        <f>VLOOKUP(E1559,$L$1:$M$25,2,FALSE)</f>
        <v>ship</v>
      </c>
      <c r="G1559">
        <f>LOG(C1559)</f>
        <v>0</v>
      </c>
      <c r="H1559">
        <f>G1559/(B1559-1)</f>
        <v>0</v>
      </c>
    </row>
    <row r="1560" spans="1:8">
      <c r="A1560" t="s">
        <v>1226</v>
      </c>
      <c r="B1560">
        <v>0</v>
      </c>
      <c r="C1560">
        <v>1</v>
      </c>
      <c r="D1560">
        <v>11</v>
      </c>
      <c r="E1560">
        <v>11</v>
      </c>
      <c r="F1560" t="str">
        <f>VLOOKUP(E1560,$L$1:$M$25,2,FALSE)</f>
        <v>gold</v>
      </c>
      <c r="G1560">
        <f>LOG(C1560)</f>
        <v>0</v>
      </c>
      <c r="H1560">
        <f>G1560/(B1560-1)</f>
        <v>0</v>
      </c>
    </row>
    <row r="1561" spans="1:8">
      <c r="A1561" t="s">
        <v>1240</v>
      </c>
      <c r="B1561">
        <v>0</v>
      </c>
      <c r="C1561">
        <v>1</v>
      </c>
      <c r="D1561">
        <v>24</v>
      </c>
      <c r="E1561">
        <v>24</v>
      </c>
      <c r="F1561" t="str">
        <f>VLOOKUP(E1561,$L$1:$M$25,2,FALSE)</f>
        <v>veg-oil</v>
      </c>
      <c r="G1561">
        <f>LOG(C1561)</f>
        <v>0</v>
      </c>
      <c r="H1561">
        <f>G1561/(B1561-1)</f>
        <v>0</v>
      </c>
    </row>
    <row r="1562" spans="1:8">
      <c r="A1562" t="s">
        <v>1241</v>
      </c>
      <c r="B1562">
        <v>0</v>
      </c>
      <c r="C1562">
        <v>1</v>
      </c>
      <c r="D1562">
        <v>13</v>
      </c>
      <c r="E1562">
        <v>13</v>
      </c>
      <c r="F1562" t="str">
        <f>VLOOKUP(E1562,$L$1:$M$25,2,FALSE)</f>
        <v>interest</v>
      </c>
      <c r="G1562">
        <f>LOG(C1562)</f>
        <v>0</v>
      </c>
      <c r="H1562">
        <f>G1562/(B1562-1)</f>
        <v>0</v>
      </c>
    </row>
    <row r="1563" spans="1:8">
      <c r="A1563" t="s">
        <v>1242</v>
      </c>
      <c r="B1563">
        <v>0</v>
      </c>
      <c r="C1563">
        <v>1</v>
      </c>
      <c r="D1563">
        <v>12</v>
      </c>
      <c r="E1563">
        <v>12</v>
      </c>
      <c r="F1563" t="str">
        <f>VLOOKUP(E1563,$L$1:$M$25,2,FALSE)</f>
        <v>grain</v>
      </c>
      <c r="G1563">
        <f>LOG(C1563)</f>
        <v>0</v>
      </c>
      <c r="H1563">
        <f>G1563/(B1563-1)</f>
        <v>0</v>
      </c>
    </row>
    <row r="1564" spans="1:8">
      <c r="A1564" t="s">
        <v>1244</v>
      </c>
      <c r="B1564">
        <v>0</v>
      </c>
      <c r="C1564">
        <v>1</v>
      </c>
      <c r="D1564">
        <v>14</v>
      </c>
      <c r="E1564">
        <v>14</v>
      </c>
      <c r="F1564" t="str">
        <f>VLOOKUP(E1564,$L$1:$M$25,2,FALSE)</f>
        <v>livestock</v>
      </c>
      <c r="G1564">
        <f>LOG(C1564)</f>
        <v>0</v>
      </c>
      <c r="H1564">
        <f>G1564/(B1564-1)</f>
        <v>0</v>
      </c>
    </row>
    <row r="1565" spans="1:8">
      <c r="A1565" t="s">
        <v>1247</v>
      </c>
      <c r="B1565">
        <v>0</v>
      </c>
      <c r="C1565">
        <v>1</v>
      </c>
      <c r="D1565">
        <v>16</v>
      </c>
      <c r="E1565">
        <v>16</v>
      </c>
      <c r="F1565" t="str">
        <f>VLOOKUP(E1565,$L$1:$M$25,2,FALSE)</f>
        <v>money-supply</v>
      </c>
      <c r="G1565">
        <f>LOG(C1565)</f>
        <v>0</v>
      </c>
      <c r="H1565">
        <f>G1565/(B1565-1)</f>
        <v>0</v>
      </c>
    </row>
    <row r="1566" spans="1:8">
      <c r="A1566" t="s">
        <v>1248</v>
      </c>
      <c r="B1566">
        <v>0</v>
      </c>
      <c r="C1566">
        <v>1</v>
      </c>
      <c r="D1566">
        <v>9</v>
      </c>
      <c r="E1566">
        <v>9</v>
      </c>
      <c r="F1566" t="str">
        <f>VLOOKUP(E1566,$L$1:$M$25,2,FALSE)</f>
        <v>earn</v>
      </c>
      <c r="G1566">
        <f>LOG(C1566)</f>
        <v>0</v>
      </c>
      <c r="H1566">
        <f>G1566/(B1566-1)</f>
        <v>0</v>
      </c>
    </row>
    <row r="1567" spans="1:8">
      <c r="A1567" t="s">
        <v>1250</v>
      </c>
      <c r="B1567">
        <v>0</v>
      </c>
      <c r="C1567">
        <v>1</v>
      </c>
      <c r="D1567">
        <v>20</v>
      </c>
      <c r="E1567">
        <v>20</v>
      </c>
      <c r="F1567" t="str">
        <f>VLOOKUP(E1567,$L$1:$M$25,2,FALSE)</f>
        <v>ship</v>
      </c>
      <c r="G1567">
        <f>LOG(C1567)</f>
        <v>0</v>
      </c>
      <c r="H1567">
        <f>G1567/(B1567-1)</f>
        <v>0</v>
      </c>
    </row>
    <row r="1568" spans="1:8">
      <c r="A1568" t="s">
        <v>1252</v>
      </c>
      <c r="B1568">
        <v>0</v>
      </c>
      <c r="C1568">
        <v>1</v>
      </c>
      <c r="D1568">
        <v>4</v>
      </c>
      <c r="E1568">
        <v>4</v>
      </c>
      <c r="F1568" t="str">
        <f>VLOOKUP(E1568,$L$1:$M$25,2,FALSE)</f>
        <v>coffee</v>
      </c>
      <c r="G1568">
        <f>LOG(C1568)</f>
        <v>0</v>
      </c>
      <c r="H1568">
        <f>G1568/(B1568-1)</f>
        <v>0</v>
      </c>
    </row>
    <row r="1569" spans="1:8">
      <c r="A1569" t="s">
        <v>1264</v>
      </c>
      <c r="B1569">
        <v>0</v>
      </c>
      <c r="C1569">
        <v>1</v>
      </c>
      <c r="D1569">
        <v>17</v>
      </c>
      <c r="E1569">
        <v>17</v>
      </c>
      <c r="F1569" t="str">
        <f>VLOOKUP(E1569,$L$1:$M$25,2,FALSE)</f>
        <v>nat-gas</v>
      </c>
      <c r="G1569">
        <f>LOG(C1569)</f>
        <v>0</v>
      </c>
      <c r="H1569">
        <f>G1569/(B1569-1)</f>
        <v>0</v>
      </c>
    </row>
    <row r="1570" spans="1:8">
      <c r="A1570" t="s">
        <v>1270</v>
      </c>
      <c r="B1570">
        <v>0</v>
      </c>
      <c r="C1570">
        <v>1</v>
      </c>
      <c r="D1570">
        <v>9</v>
      </c>
      <c r="E1570">
        <v>9</v>
      </c>
      <c r="F1570" t="str">
        <f>VLOOKUP(E1570,$L$1:$M$25,2,FALSE)</f>
        <v>earn</v>
      </c>
      <c r="G1570">
        <f>LOG(C1570)</f>
        <v>0</v>
      </c>
      <c r="H1570">
        <f>G1570/(B1570-1)</f>
        <v>0</v>
      </c>
    </row>
    <row r="1571" spans="1:8">
      <c r="A1571" t="s">
        <v>1272</v>
      </c>
      <c r="B1571">
        <v>0</v>
      </c>
      <c r="C1571">
        <v>1</v>
      </c>
      <c r="D1571">
        <v>20</v>
      </c>
      <c r="E1571">
        <v>20</v>
      </c>
      <c r="F1571" t="str">
        <f>VLOOKUP(E1571,$L$1:$M$25,2,FALSE)</f>
        <v>ship</v>
      </c>
      <c r="G1571">
        <f>LOG(C1571)</f>
        <v>0</v>
      </c>
      <c r="H1571">
        <f>G1571/(B1571-1)</f>
        <v>0</v>
      </c>
    </row>
    <row r="1572" spans="1:8">
      <c r="A1572" t="s">
        <v>1273</v>
      </c>
      <c r="B1572">
        <v>0</v>
      </c>
      <c r="C1572">
        <v>1</v>
      </c>
      <c r="D1572">
        <v>17</v>
      </c>
      <c r="E1572">
        <v>17</v>
      </c>
      <c r="F1572" t="str">
        <f>VLOOKUP(E1572,$L$1:$M$25,2,FALSE)</f>
        <v>nat-gas</v>
      </c>
      <c r="G1572">
        <f>LOG(C1572)</f>
        <v>0</v>
      </c>
      <c r="H1572">
        <f>G1572/(B1572-1)</f>
        <v>0</v>
      </c>
    </row>
    <row r="1573" spans="1:8">
      <c r="A1573" t="s">
        <v>1275</v>
      </c>
      <c r="B1573">
        <v>0</v>
      </c>
      <c r="C1573">
        <v>1</v>
      </c>
      <c r="D1573">
        <v>1</v>
      </c>
      <c r="E1573">
        <v>1</v>
      </c>
      <c r="F1573" t="str">
        <f>VLOOKUP(E1573,$L$1:$M$25,2,FALSE)</f>
        <v>acq</v>
      </c>
      <c r="G1573">
        <f>LOG(C1573)</f>
        <v>0</v>
      </c>
      <c r="H1573">
        <f>G1573/(B1573-1)</f>
        <v>0</v>
      </c>
    </row>
    <row r="1574" spans="1:8">
      <c r="A1574" t="s">
        <v>1276</v>
      </c>
      <c r="B1574">
        <v>0</v>
      </c>
      <c r="C1574">
        <v>1</v>
      </c>
      <c r="D1574">
        <v>24</v>
      </c>
      <c r="E1574">
        <v>24</v>
      </c>
      <c r="F1574" t="str">
        <f>VLOOKUP(E1574,$L$1:$M$25,2,FALSE)</f>
        <v>veg-oil</v>
      </c>
      <c r="G1574">
        <f>LOG(C1574)</f>
        <v>0</v>
      </c>
      <c r="H1574">
        <f>G1574/(B1574-1)</f>
        <v>0</v>
      </c>
    </row>
    <row r="1575" spans="1:8">
      <c r="A1575" t="s">
        <v>1286</v>
      </c>
      <c r="B1575">
        <v>0</v>
      </c>
      <c r="C1575">
        <v>1</v>
      </c>
      <c r="D1575">
        <v>9</v>
      </c>
      <c r="E1575">
        <v>9</v>
      </c>
      <c r="F1575" t="str">
        <f>VLOOKUP(E1575,$L$1:$M$25,2,FALSE)</f>
        <v>earn</v>
      </c>
      <c r="G1575">
        <f>LOG(C1575)</f>
        <v>0</v>
      </c>
      <c r="H1575">
        <f>G1575/(B1575-1)</f>
        <v>0</v>
      </c>
    </row>
    <row r="1576" spans="1:8">
      <c r="A1576" t="s">
        <v>1291</v>
      </c>
      <c r="B1576">
        <v>0</v>
      </c>
      <c r="C1576">
        <v>1</v>
      </c>
      <c r="D1576">
        <v>12</v>
      </c>
      <c r="E1576">
        <v>12</v>
      </c>
      <c r="F1576" t="str">
        <f>VLOOKUP(E1576,$L$1:$M$25,2,FALSE)</f>
        <v>grain</v>
      </c>
      <c r="G1576">
        <f>LOG(C1576)</f>
        <v>0</v>
      </c>
      <c r="H1576">
        <f>G1576/(B1576-1)</f>
        <v>0</v>
      </c>
    </row>
    <row r="1577" spans="1:8">
      <c r="A1577" t="s">
        <v>1296</v>
      </c>
      <c r="B1577">
        <v>0</v>
      </c>
      <c r="C1577">
        <v>1</v>
      </c>
      <c r="D1577">
        <v>4</v>
      </c>
      <c r="E1577">
        <v>4</v>
      </c>
      <c r="F1577" t="str">
        <f>VLOOKUP(E1577,$L$1:$M$25,2,FALSE)</f>
        <v>coffee</v>
      </c>
      <c r="G1577">
        <f>LOG(C1577)</f>
        <v>0</v>
      </c>
      <c r="H1577">
        <f>G1577/(B1577-1)</f>
        <v>0</v>
      </c>
    </row>
    <row r="1578" spans="1:8">
      <c r="A1578" t="s">
        <v>1298</v>
      </c>
      <c r="B1578">
        <v>0</v>
      </c>
      <c r="C1578">
        <v>1</v>
      </c>
      <c r="D1578">
        <v>22</v>
      </c>
      <c r="E1578">
        <v>22</v>
      </c>
      <c r="F1578" t="str">
        <f>VLOOKUP(E1578,$L$1:$M$25,2,FALSE)</f>
        <v>sugar</v>
      </c>
      <c r="G1578">
        <f>LOG(C1578)</f>
        <v>0</v>
      </c>
      <c r="H1578">
        <f>G1578/(B1578-1)</f>
        <v>0</v>
      </c>
    </row>
    <row r="1579" spans="1:8">
      <c r="A1579" t="s">
        <v>1299</v>
      </c>
      <c r="B1579">
        <v>0</v>
      </c>
      <c r="C1579">
        <v>1</v>
      </c>
      <c r="D1579">
        <v>19</v>
      </c>
      <c r="E1579">
        <v>19</v>
      </c>
      <c r="F1579" t="str">
        <f>VLOOKUP(E1579,$L$1:$M$25,2,FALSE)</f>
        <v>reserves</v>
      </c>
      <c r="G1579">
        <f>LOG(C1579)</f>
        <v>0</v>
      </c>
      <c r="H1579">
        <f>G1579/(B1579-1)</f>
        <v>0</v>
      </c>
    </row>
    <row r="1580" spans="1:8">
      <c r="A1580" t="s">
        <v>1302</v>
      </c>
      <c r="B1580">
        <v>0</v>
      </c>
      <c r="C1580">
        <v>1</v>
      </c>
      <c r="D1580">
        <v>7</v>
      </c>
      <c r="E1580">
        <v>7</v>
      </c>
      <c r="F1580" t="str">
        <f>VLOOKUP(E1580,$L$1:$M$25,2,FALSE)</f>
        <v>crude</v>
      </c>
      <c r="G1580">
        <f>LOG(C1580)</f>
        <v>0</v>
      </c>
      <c r="H1580">
        <f>G1580/(B1580-1)</f>
        <v>0</v>
      </c>
    </row>
    <row r="1581" spans="1:8">
      <c r="A1581" t="s">
        <v>1304</v>
      </c>
      <c r="B1581">
        <v>0</v>
      </c>
      <c r="C1581">
        <v>1</v>
      </c>
      <c r="D1581">
        <v>22</v>
      </c>
      <c r="E1581">
        <v>22</v>
      </c>
      <c r="F1581" t="str">
        <f>VLOOKUP(E1581,$L$1:$M$25,2,FALSE)</f>
        <v>sugar</v>
      </c>
      <c r="G1581">
        <f>LOG(C1581)</f>
        <v>0</v>
      </c>
      <c r="H1581">
        <f>G1581/(B1581-1)</f>
        <v>0</v>
      </c>
    </row>
    <row r="1582" spans="1:8">
      <c r="A1582" t="s">
        <v>1306</v>
      </c>
      <c r="B1582">
        <v>0</v>
      </c>
      <c r="C1582">
        <v>1</v>
      </c>
      <c r="D1582">
        <v>23</v>
      </c>
      <c r="E1582">
        <v>23</v>
      </c>
      <c r="F1582" t="str">
        <f>VLOOKUP(E1582,$L$1:$M$25,2,FALSE)</f>
        <v>trade</v>
      </c>
      <c r="G1582">
        <f>LOG(C1582)</f>
        <v>0</v>
      </c>
      <c r="H1582">
        <f>G1582/(B1582-1)</f>
        <v>0</v>
      </c>
    </row>
    <row r="1583" spans="1:8">
      <c r="A1583" t="s">
        <v>1308</v>
      </c>
      <c r="B1583">
        <v>0</v>
      </c>
      <c r="C1583">
        <v>1</v>
      </c>
      <c r="D1583">
        <v>1</v>
      </c>
      <c r="E1583">
        <v>1</v>
      </c>
      <c r="F1583" t="str">
        <f>VLOOKUP(E1583,$L$1:$M$25,2,FALSE)</f>
        <v>acq</v>
      </c>
      <c r="G1583">
        <f>LOG(C1583)</f>
        <v>0</v>
      </c>
      <c r="H1583">
        <f>G1583/(B1583-1)</f>
        <v>0</v>
      </c>
    </row>
    <row r="1584" spans="1:8">
      <c r="A1584" t="s">
        <v>1309</v>
      </c>
      <c r="B1584">
        <v>0</v>
      </c>
      <c r="C1584">
        <v>1</v>
      </c>
      <c r="D1584">
        <v>4</v>
      </c>
      <c r="E1584">
        <v>4</v>
      </c>
      <c r="F1584" t="str">
        <f>VLOOKUP(E1584,$L$1:$M$25,2,FALSE)</f>
        <v>coffee</v>
      </c>
      <c r="G1584">
        <f>LOG(C1584)</f>
        <v>0</v>
      </c>
      <c r="H1584">
        <f>G1584/(B1584-1)</f>
        <v>0</v>
      </c>
    </row>
    <row r="1585" spans="1:8">
      <c r="A1585" t="s">
        <v>1312</v>
      </c>
      <c r="B1585">
        <v>0</v>
      </c>
      <c r="C1585">
        <v>1</v>
      </c>
      <c r="D1585">
        <v>14</v>
      </c>
      <c r="E1585">
        <v>14</v>
      </c>
      <c r="F1585" t="str">
        <f>VLOOKUP(E1585,$L$1:$M$25,2,FALSE)</f>
        <v>livestock</v>
      </c>
      <c r="G1585">
        <f>LOG(C1585)</f>
        <v>0</v>
      </c>
      <c r="H1585">
        <f>G1585/(B1585-1)</f>
        <v>0</v>
      </c>
    </row>
    <row r="1586" spans="1:8">
      <c r="A1586" t="s">
        <v>1318</v>
      </c>
      <c r="B1586">
        <v>0</v>
      </c>
      <c r="C1586">
        <v>1</v>
      </c>
      <c r="D1586">
        <v>7</v>
      </c>
      <c r="E1586">
        <v>7</v>
      </c>
      <c r="F1586" t="str">
        <f>VLOOKUP(E1586,$L$1:$M$25,2,FALSE)</f>
        <v>crude</v>
      </c>
      <c r="G1586">
        <f>LOG(C1586)</f>
        <v>0</v>
      </c>
      <c r="H1586">
        <f>G1586/(B1586-1)</f>
        <v>0</v>
      </c>
    </row>
    <row r="1587" spans="1:8">
      <c r="A1587" t="s">
        <v>1324</v>
      </c>
      <c r="B1587">
        <v>0</v>
      </c>
      <c r="C1587">
        <v>1</v>
      </c>
      <c r="D1587">
        <v>7</v>
      </c>
      <c r="E1587">
        <v>7</v>
      </c>
      <c r="F1587" t="str">
        <f>VLOOKUP(E1587,$L$1:$M$25,2,FALSE)</f>
        <v>crude</v>
      </c>
      <c r="G1587">
        <f>LOG(C1587)</f>
        <v>0</v>
      </c>
      <c r="H1587">
        <f>G1587/(B1587-1)</f>
        <v>0</v>
      </c>
    </row>
    <row r="1588" spans="1:8">
      <c r="A1588" t="s">
        <v>1335</v>
      </c>
      <c r="B1588">
        <v>0</v>
      </c>
      <c r="C1588">
        <v>1</v>
      </c>
      <c r="D1588">
        <v>1</v>
      </c>
      <c r="E1588">
        <v>1</v>
      </c>
      <c r="F1588" t="str">
        <f>VLOOKUP(E1588,$L$1:$M$25,2,FALSE)</f>
        <v>acq</v>
      </c>
      <c r="G1588">
        <f>LOG(C1588)</f>
        <v>0</v>
      </c>
      <c r="H1588">
        <f>G1588/(B1588-1)</f>
        <v>0</v>
      </c>
    </row>
    <row r="1589" spans="1:8">
      <c r="A1589" t="s">
        <v>1336</v>
      </c>
      <c r="B1589">
        <v>0</v>
      </c>
      <c r="C1589">
        <v>1</v>
      </c>
      <c r="D1589">
        <v>11</v>
      </c>
      <c r="E1589">
        <v>11</v>
      </c>
      <c r="F1589" t="str">
        <f>VLOOKUP(E1589,$L$1:$M$25,2,FALSE)</f>
        <v>gold</v>
      </c>
      <c r="G1589">
        <f>LOG(C1589)</f>
        <v>0</v>
      </c>
      <c r="H1589">
        <f>G1589/(B1589-1)</f>
        <v>0</v>
      </c>
    </row>
    <row r="1590" spans="1:8">
      <c r="A1590" t="s">
        <v>1337</v>
      </c>
      <c r="B1590">
        <v>0</v>
      </c>
      <c r="C1590">
        <v>1</v>
      </c>
      <c r="D1590">
        <v>25</v>
      </c>
      <c r="E1590">
        <v>25</v>
      </c>
      <c r="F1590" t="str">
        <f>VLOOKUP(E1590,$L$1:$M$25,2,FALSE)</f>
        <v>wheat</v>
      </c>
      <c r="G1590">
        <f>LOG(C1590)</f>
        <v>0</v>
      </c>
      <c r="H1590">
        <f>G1590/(B1590-1)</f>
        <v>0</v>
      </c>
    </row>
    <row r="1591" spans="1:8">
      <c r="A1591" t="s">
        <v>1339</v>
      </c>
      <c r="B1591">
        <v>0</v>
      </c>
      <c r="C1591">
        <v>1</v>
      </c>
      <c r="D1591">
        <v>11</v>
      </c>
      <c r="E1591">
        <v>11</v>
      </c>
      <c r="F1591" t="str">
        <f>VLOOKUP(E1591,$L$1:$M$25,2,FALSE)</f>
        <v>gold</v>
      </c>
      <c r="G1591">
        <f>LOG(C1591)</f>
        <v>0</v>
      </c>
      <c r="H1591">
        <f>G1591/(B1591-1)</f>
        <v>0</v>
      </c>
    </row>
    <row r="1592" spans="1:8">
      <c r="A1592" t="s">
        <v>1341</v>
      </c>
      <c r="B1592">
        <v>0</v>
      </c>
      <c r="C1592">
        <v>1</v>
      </c>
      <c r="D1592">
        <v>9</v>
      </c>
      <c r="E1592">
        <v>9</v>
      </c>
      <c r="F1592" t="str">
        <f>VLOOKUP(E1592,$L$1:$M$25,2,FALSE)</f>
        <v>earn</v>
      </c>
      <c r="G1592">
        <f>LOG(C1592)</f>
        <v>0</v>
      </c>
      <c r="H1592">
        <f>G1592/(B1592-1)</f>
        <v>0</v>
      </c>
    </row>
    <row r="1593" spans="1:8">
      <c r="A1593" t="s">
        <v>1348</v>
      </c>
      <c r="B1593">
        <v>0</v>
      </c>
      <c r="C1593">
        <v>1</v>
      </c>
      <c r="D1593">
        <v>10</v>
      </c>
      <c r="E1593">
        <v>10</v>
      </c>
      <c r="F1593" t="str">
        <f>VLOOKUP(E1593,$L$1:$M$25,2,FALSE)</f>
        <v>gnp</v>
      </c>
      <c r="G1593">
        <f>LOG(C1593)</f>
        <v>0</v>
      </c>
      <c r="H1593">
        <f>G1593/(B1593-1)</f>
        <v>0</v>
      </c>
    </row>
    <row r="1594" spans="1:8">
      <c r="A1594" t="s">
        <v>1349</v>
      </c>
      <c r="B1594">
        <v>0</v>
      </c>
      <c r="C1594">
        <v>1</v>
      </c>
      <c r="D1594">
        <v>3</v>
      </c>
      <c r="E1594">
        <v>3</v>
      </c>
      <c r="F1594" t="str">
        <f>VLOOKUP(E1594,$L$1:$M$25,2,FALSE)</f>
        <v>cocoa</v>
      </c>
      <c r="G1594">
        <f>LOG(C1594)</f>
        <v>0</v>
      </c>
      <c r="H1594">
        <f>G1594/(B1594-1)</f>
        <v>0</v>
      </c>
    </row>
    <row r="1595" spans="1:8">
      <c r="A1595" t="s">
        <v>1350</v>
      </c>
      <c r="B1595">
        <v>0</v>
      </c>
      <c r="C1595">
        <v>1</v>
      </c>
      <c r="D1595">
        <v>1</v>
      </c>
      <c r="E1595">
        <v>1</v>
      </c>
      <c r="F1595" t="str">
        <f>VLOOKUP(E1595,$L$1:$M$25,2,FALSE)</f>
        <v>acq</v>
      </c>
      <c r="G1595">
        <f>LOG(C1595)</f>
        <v>0</v>
      </c>
      <c r="H1595">
        <f>G1595/(B1595-1)</f>
        <v>0</v>
      </c>
    </row>
    <row r="1596" spans="1:8">
      <c r="A1596" t="s">
        <v>1351</v>
      </c>
      <c r="B1596">
        <v>0</v>
      </c>
      <c r="C1596">
        <v>1</v>
      </c>
      <c r="D1596">
        <v>15</v>
      </c>
      <c r="E1596">
        <v>15</v>
      </c>
      <c r="F1596" t="str">
        <f>VLOOKUP(E1596,$L$1:$M$25,2,FALSE)</f>
        <v>money-fx</v>
      </c>
      <c r="G1596">
        <f>LOG(C1596)</f>
        <v>0</v>
      </c>
      <c r="H1596">
        <f>G1596/(B1596-1)</f>
        <v>0</v>
      </c>
    </row>
    <row r="1597" spans="1:8">
      <c r="A1597" t="s">
        <v>1357</v>
      </c>
      <c r="B1597">
        <v>0</v>
      </c>
      <c r="C1597">
        <v>1</v>
      </c>
      <c r="D1597">
        <v>16</v>
      </c>
      <c r="E1597">
        <v>16</v>
      </c>
      <c r="F1597" t="str">
        <f>VLOOKUP(E1597,$L$1:$M$25,2,FALSE)</f>
        <v>money-supply</v>
      </c>
      <c r="G1597">
        <f>LOG(C1597)</f>
        <v>0</v>
      </c>
      <c r="H1597">
        <f>G1597/(B1597-1)</f>
        <v>0</v>
      </c>
    </row>
    <row r="1598" spans="1:8">
      <c r="A1598" t="s">
        <v>1359</v>
      </c>
      <c r="B1598">
        <v>0</v>
      </c>
      <c r="C1598">
        <v>1</v>
      </c>
      <c r="D1598">
        <v>4</v>
      </c>
      <c r="E1598">
        <v>4</v>
      </c>
      <c r="F1598" t="str">
        <f>VLOOKUP(E1598,$L$1:$M$25,2,FALSE)</f>
        <v>coffee</v>
      </c>
      <c r="G1598">
        <f>LOG(C1598)</f>
        <v>0</v>
      </c>
      <c r="H1598">
        <f>G1598/(B1598-1)</f>
        <v>0</v>
      </c>
    </row>
    <row r="1599" spans="1:8">
      <c r="A1599" t="s">
        <v>1360</v>
      </c>
      <c r="B1599">
        <v>0</v>
      </c>
      <c r="C1599">
        <v>1</v>
      </c>
      <c r="D1599">
        <v>11</v>
      </c>
      <c r="E1599">
        <v>11</v>
      </c>
      <c r="F1599" t="str">
        <f>VLOOKUP(E1599,$L$1:$M$25,2,FALSE)</f>
        <v>gold</v>
      </c>
      <c r="G1599">
        <f>LOG(C1599)</f>
        <v>0</v>
      </c>
      <c r="H1599">
        <f>G1599/(B1599-1)</f>
        <v>0</v>
      </c>
    </row>
    <row r="1600" spans="1:8">
      <c r="A1600" t="s">
        <v>1361</v>
      </c>
      <c r="B1600">
        <v>0</v>
      </c>
      <c r="C1600">
        <v>1</v>
      </c>
      <c r="D1600">
        <v>17</v>
      </c>
      <c r="E1600">
        <v>17</v>
      </c>
      <c r="F1600" t="str">
        <f>VLOOKUP(E1600,$L$1:$M$25,2,FALSE)</f>
        <v>nat-gas</v>
      </c>
      <c r="G1600">
        <f>LOG(C1600)</f>
        <v>0</v>
      </c>
      <c r="H1600">
        <f>G1600/(B1600-1)</f>
        <v>0</v>
      </c>
    </row>
    <row r="1601" spans="1:8">
      <c r="A1601" t="s">
        <v>1362</v>
      </c>
      <c r="B1601">
        <v>0</v>
      </c>
      <c r="C1601">
        <v>1</v>
      </c>
      <c r="D1601">
        <v>20</v>
      </c>
      <c r="E1601">
        <v>20</v>
      </c>
      <c r="F1601" t="str">
        <f>VLOOKUP(E1601,$L$1:$M$25,2,FALSE)</f>
        <v>ship</v>
      </c>
      <c r="G1601">
        <f>LOG(C1601)</f>
        <v>0</v>
      </c>
      <c r="H1601">
        <f>G1601/(B1601-1)</f>
        <v>0</v>
      </c>
    </row>
    <row r="1602" spans="1:8">
      <c r="A1602" t="s">
        <v>1363</v>
      </c>
      <c r="B1602">
        <v>0</v>
      </c>
      <c r="C1602">
        <v>1</v>
      </c>
      <c r="D1602">
        <v>7</v>
      </c>
      <c r="E1602">
        <v>7</v>
      </c>
      <c r="F1602" t="str">
        <f>VLOOKUP(E1602,$L$1:$M$25,2,FALSE)</f>
        <v>crude</v>
      </c>
      <c r="G1602">
        <f>LOG(C1602)</f>
        <v>0</v>
      </c>
      <c r="H1602">
        <f>G1602/(B1602-1)</f>
        <v>0</v>
      </c>
    </row>
    <row r="1603" spans="1:8">
      <c r="A1603" t="s">
        <v>1367</v>
      </c>
      <c r="B1603">
        <v>0</v>
      </c>
      <c r="C1603">
        <v>1</v>
      </c>
      <c r="D1603">
        <v>11</v>
      </c>
      <c r="E1603">
        <v>11</v>
      </c>
      <c r="F1603" t="str">
        <f>VLOOKUP(E1603,$L$1:$M$25,2,FALSE)</f>
        <v>gold</v>
      </c>
      <c r="G1603">
        <f>LOG(C1603)</f>
        <v>0</v>
      </c>
      <c r="H1603">
        <f>G1603/(B1603-1)</f>
        <v>0</v>
      </c>
    </row>
    <row r="1604" spans="1:8">
      <c r="A1604" t="s">
        <v>1372</v>
      </c>
      <c r="B1604">
        <v>0</v>
      </c>
      <c r="C1604">
        <v>1</v>
      </c>
      <c r="D1604">
        <v>10</v>
      </c>
      <c r="E1604">
        <v>10</v>
      </c>
      <c r="F1604" t="str">
        <f>VLOOKUP(E1604,$L$1:$M$25,2,FALSE)</f>
        <v>gnp</v>
      </c>
      <c r="G1604">
        <f>LOG(C1604)</f>
        <v>0</v>
      </c>
      <c r="H1604">
        <f>G1604/(B1604-1)</f>
        <v>0</v>
      </c>
    </row>
    <row r="1605" spans="1:8">
      <c r="A1605" t="s">
        <v>1378</v>
      </c>
      <c r="B1605">
        <v>0</v>
      </c>
      <c r="C1605">
        <v>1</v>
      </c>
      <c r="D1605">
        <v>14</v>
      </c>
      <c r="E1605">
        <v>14</v>
      </c>
      <c r="F1605" t="str">
        <f>VLOOKUP(E1605,$L$1:$M$25,2,FALSE)</f>
        <v>livestock</v>
      </c>
      <c r="G1605">
        <f>LOG(C1605)</f>
        <v>0</v>
      </c>
      <c r="H1605">
        <f>G1605/(B1605-1)</f>
        <v>0</v>
      </c>
    </row>
    <row r="1606" spans="1:8">
      <c r="A1606" t="s">
        <v>1379</v>
      </c>
      <c r="B1606">
        <v>0</v>
      </c>
      <c r="C1606">
        <v>1</v>
      </c>
      <c r="D1606">
        <v>18</v>
      </c>
      <c r="E1606">
        <v>18</v>
      </c>
      <c r="F1606" t="str">
        <f>VLOOKUP(E1606,$L$1:$M$25,2,FALSE)</f>
        <v>oilseed</v>
      </c>
      <c r="G1606">
        <f>LOG(C1606)</f>
        <v>0</v>
      </c>
      <c r="H1606">
        <f>G1606/(B1606-1)</f>
        <v>0</v>
      </c>
    </row>
    <row r="1607" spans="1:8">
      <c r="A1607" t="s">
        <v>1381</v>
      </c>
      <c r="B1607">
        <v>0</v>
      </c>
      <c r="C1607">
        <v>1</v>
      </c>
      <c r="D1607">
        <v>20</v>
      </c>
      <c r="E1607">
        <v>20</v>
      </c>
      <c r="F1607" t="str">
        <f>VLOOKUP(E1607,$L$1:$M$25,2,FALSE)</f>
        <v>ship</v>
      </c>
      <c r="G1607">
        <f>LOG(C1607)</f>
        <v>0</v>
      </c>
      <c r="H1607">
        <f>G1607/(B1607-1)</f>
        <v>0</v>
      </c>
    </row>
    <row r="1608" spans="1:8">
      <c r="A1608" t="s">
        <v>1390</v>
      </c>
      <c r="B1608">
        <v>0</v>
      </c>
      <c r="C1608">
        <v>1</v>
      </c>
      <c r="D1608">
        <v>1</v>
      </c>
      <c r="E1608">
        <v>1</v>
      </c>
      <c r="F1608" t="str">
        <f>VLOOKUP(E1608,$L$1:$M$25,2,FALSE)</f>
        <v>acq</v>
      </c>
      <c r="G1608">
        <f>LOG(C1608)</f>
        <v>0</v>
      </c>
      <c r="H1608">
        <f>G1608/(B1608-1)</f>
        <v>0</v>
      </c>
    </row>
    <row r="1609" spans="1:8">
      <c r="A1609" t="s">
        <v>1394</v>
      </c>
      <c r="B1609">
        <v>0</v>
      </c>
      <c r="C1609">
        <v>1</v>
      </c>
      <c r="D1609">
        <v>13</v>
      </c>
      <c r="E1609">
        <v>13</v>
      </c>
      <c r="F1609" t="str">
        <f>VLOOKUP(E1609,$L$1:$M$25,2,FALSE)</f>
        <v>interest</v>
      </c>
      <c r="G1609">
        <f>LOG(C1609)</f>
        <v>0</v>
      </c>
      <c r="H1609">
        <f>G1609/(B1609-1)</f>
        <v>0</v>
      </c>
    </row>
    <row r="1610" spans="1:8">
      <c r="A1610" t="s">
        <v>1401</v>
      </c>
      <c r="B1610">
        <v>0</v>
      </c>
      <c r="C1610">
        <v>1</v>
      </c>
      <c r="D1610">
        <v>15</v>
      </c>
      <c r="E1610">
        <v>15</v>
      </c>
      <c r="F1610" t="str">
        <f>VLOOKUP(E1610,$L$1:$M$25,2,FALSE)</f>
        <v>money-fx</v>
      </c>
      <c r="G1610">
        <f>LOG(C1610)</f>
        <v>0</v>
      </c>
      <c r="H1610">
        <f>G1610/(B1610-1)</f>
        <v>0</v>
      </c>
    </row>
    <row r="1611" spans="1:8">
      <c r="A1611" t="s">
        <v>1408</v>
      </c>
      <c r="B1611">
        <v>0</v>
      </c>
      <c r="C1611">
        <v>1</v>
      </c>
      <c r="D1611">
        <v>15</v>
      </c>
      <c r="E1611">
        <v>15</v>
      </c>
      <c r="F1611" t="str">
        <f>VLOOKUP(E1611,$L$1:$M$25,2,FALSE)</f>
        <v>money-fx</v>
      </c>
      <c r="G1611">
        <f>LOG(C1611)</f>
        <v>0</v>
      </c>
      <c r="H1611">
        <f>G1611/(B1611-1)</f>
        <v>0</v>
      </c>
    </row>
    <row r="1612" spans="1:8">
      <c r="A1612" t="s">
        <v>1411</v>
      </c>
      <c r="B1612">
        <v>0</v>
      </c>
      <c r="C1612">
        <v>1</v>
      </c>
      <c r="D1612">
        <v>1</v>
      </c>
      <c r="E1612">
        <v>1</v>
      </c>
      <c r="F1612" t="str">
        <f>VLOOKUP(E1612,$L$1:$M$25,2,FALSE)</f>
        <v>acq</v>
      </c>
      <c r="G1612">
        <f>LOG(C1612)</f>
        <v>0</v>
      </c>
      <c r="H1612">
        <f>G1612/(B1612-1)</f>
        <v>0</v>
      </c>
    </row>
    <row r="1613" spans="1:8">
      <c r="A1613" t="s">
        <v>1412</v>
      </c>
      <c r="B1613">
        <v>0</v>
      </c>
      <c r="C1613">
        <v>1</v>
      </c>
      <c r="D1613">
        <v>5</v>
      </c>
      <c r="E1613">
        <v>5</v>
      </c>
      <c r="F1613" t="str">
        <f>VLOOKUP(E1613,$L$1:$M$25,2,FALSE)</f>
        <v>corn</v>
      </c>
      <c r="G1613">
        <f>LOG(C1613)</f>
        <v>0</v>
      </c>
      <c r="H1613">
        <f>G1613/(B1613-1)</f>
        <v>0</v>
      </c>
    </row>
    <row r="1614" spans="1:8">
      <c r="A1614" t="s">
        <v>1415</v>
      </c>
      <c r="B1614">
        <v>0</v>
      </c>
      <c r="C1614">
        <v>1</v>
      </c>
      <c r="D1614">
        <v>22</v>
      </c>
      <c r="E1614">
        <v>22</v>
      </c>
      <c r="F1614" t="str">
        <f>VLOOKUP(E1614,$L$1:$M$25,2,FALSE)</f>
        <v>sugar</v>
      </c>
      <c r="G1614">
        <f>LOG(C1614)</f>
        <v>0</v>
      </c>
      <c r="H1614">
        <f>G1614/(B1614-1)</f>
        <v>0</v>
      </c>
    </row>
    <row r="1615" spans="1:8">
      <c r="A1615" t="s">
        <v>1423</v>
      </c>
      <c r="B1615">
        <v>0</v>
      </c>
      <c r="C1615">
        <v>1</v>
      </c>
      <c r="D1615">
        <v>23</v>
      </c>
      <c r="E1615">
        <v>23</v>
      </c>
      <c r="F1615" t="str">
        <f>VLOOKUP(E1615,$L$1:$M$25,2,FALSE)</f>
        <v>trade</v>
      </c>
      <c r="G1615">
        <f>LOG(C1615)</f>
        <v>0</v>
      </c>
      <c r="H1615">
        <f>G1615/(B1615-1)</f>
        <v>0</v>
      </c>
    </row>
    <row r="1616" spans="1:8">
      <c r="A1616" t="s">
        <v>1424</v>
      </c>
      <c r="B1616">
        <v>0</v>
      </c>
      <c r="C1616">
        <v>1</v>
      </c>
      <c r="D1616">
        <v>5</v>
      </c>
      <c r="E1616">
        <v>5</v>
      </c>
      <c r="F1616" t="str">
        <f>VLOOKUP(E1616,$L$1:$M$25,2,FALSE)</f>
        <v>corn</v>
      </c>
      <c r="G1616">
        <f>LOG(C1616)</f>
        <v>0</v>
      </c>
      <c r="H1616">
        <f>G1616/(B1616-1)</f>
        <v>0</v>
      </c>
    </row>
    <row r="1617" spans="1:8">
      <c r="A1617" t="s">
        <v>1425</v>
      </c>
      <c r="B1617">
        <v>0</v>
      </c>
      <c r="C1617">
        <v>1</v>
      </c>
      <c r="D1617">
        <v>24</v>
      </c>
      <c r="E1617">
        <v>24</v>
      </c>
      <c r="F1617" t="str">
        <f>VLOOKUP(E1617,$L$1:$M$25,2,FALSE)</f>
        <v>veg-oil</v>
      </c>
      <c r="G1617">
        <f>LOG(C1617)</f>
        <v>0</v>
      </c>
      <c r="H1617">
        <f>G1617/(B1617-1)</f>
        <v>0</v>
      </c>
    </row>
    <row r="1618" spans="1:8">
      <c r="A1618" t="s">
        <v>1429</v>
      </c>
      <c r="B1618">
        <v>0</v>
      </c>
      <c r="C1618">
        <v>1</v>
      </c>
      <c r="D1618">
        <v>17</v>
      </c>
      <c r="E1618">
        <v>17</v>
      </c>
      <c r="F1618" t="str">
        <f>VLOOKUP(E1618,$L$1:$M$25,2,FALSE)</f>
        <v>nat-gas</v>
      </c>
      <c r="G1618">
        <f>LOG(C1618)</f>
        <v>0</v>
      </c>
      <c r="H1618">
        <f>G1618/(B1618-1)</f>
        <v>0</v>
      </c>
    </row>
    <row r="1619" spans="1:8">
      <c r="A1619" t="s">
        <v>1431</v>
      </c>
      <c r="B1619">
        <v>0</v>
      </c>
      <c r="C1619">
        <v>1</v>
      </c>
      <c r="D1619">
        <v>10</v>
      </c>
      <c r="E1619">
        <v>10</v>
      </c>
      <c r="F1619" t="str">
        <f>VLOOKUP(E1619,$L$1:$M$25,2,FALSE)</f>
        <v>gnp</v>
      </c>
      <c r="G1619">
        <f>LOG(C1619)</f>
        <v>0</v>
      </c>
      <c r="H1619">
        <f>G1619/(B1619-1)</f>
        <v>0</v>
      </c>
    </row>
    <row r="1620" spans="1:8">
      <c r="A1620" t="s">
        <v>1432</v>
      </c>
      <c r="B1620">
        <v>0</v>
      </c>
      <c r="C1620">
        <v>1</v>
      </c>
      <c r="D1620">
        <v>10</v>
      </c>
      <c r="E1620">
        <v>10</v>
      </c>
      <c r="F1620" t="str">
        <f>VLOOKUP(E1620,$L$1:$M$25,2,FALSE)</f>
        <v>gnp</v>
      </c>
      <c r="G1620">
        <f>LOG(C1620)</f>
        <v>0</v>
      </c>
      <c r="H1620">
        <f>G1620/(B1620-1)</f>
        <v>0</v>
      </c>
    </row>
    <row r="1621" spans="1:8">
      <c r="A1621" t="s">
        <v>1433</v>
      </c>
      <c r="B1621">
        <v>0</v>
      </c>
      <c r="C1621">
        <v>1</v>
      </c>
      <c r="D1621">
        <v>3</v>
      </c>
      <c r="E1621">
        <v>3</v>
      </c>
      <c r="F1621" t="str">
        <f>VLOOKUP(E1621,$L$1:$M$25,2,FALSE)</f>
        <v>cocoa</v>
      </c>
      <c r="G1621">
        <f>LOG(C1621)</f>
        <v>0</v>
      </c>
      <c r="H1621">
        <f>G1621/(B1621-1)</f>
        <v>0</v>
      </c>
    </row>
    <row r="1622" spans="1:8">
      <c r="A1622" t="s">
        <v>1434</v>
      </c>
      <c r="B1622">
        <v>0</v>
      </c>
      <c r="C1622">
        <v>1</v>
      </c>
      <c r="D1622">
        <v>23</v>
      </c>
      <c r="E1622">
        <v>23</v>
      </c>
      <c r="F1622" t="str">
        <f>VLOOKUP(E1622,$L$1:$M$25,2,FALSE)</f>
        <v>trade</v>
      </c>
      <c r="G1622">
        <f>LOG(C1622)</f>
        <v>0</v>
      </c>
      <c r="H1622">
        <f>G1622/(B1622-1)</f>
        <v>0</v>
      </c>
    </row>
    <row r="1623" spans="1:8">
      <c r="A1623" t="s">
        <v>1435</v>
      </c>
      <c r="B1623">
        <v>0</v>
      </c>
      <c r="C1623">
        <v>1</v>
      </c>
      <c r="D1623">
        <v>10</v>
      </c>
      <c r="E1623">
        <v>10</v>
      </c>
      <c r="F1623" t="str">
        <f>VLOOKUP(E1623,$L$1:$M$25,2,FALSE)</f>
        <v>gnp</v>
      </c>
      <c r="G1623">
        <f>LOG(C1623)</f>
        <v>0</v>
      </c>
      <c r="H1623">
        <f>G1623/(B1623-1)</f>
        <v>0</v>
      </c>
    </row>
    <row r="1624" spans="1:8">
      <c r="A1624" t="s">
        <v>1436</v>
      </c>
      <c r="B1624">
        <v>0</v>
      </c>
      <c r="C1624">
        <v>1</v>
      </c>
      <c r="D1624">
        <v>20</v>
      </c>
      <c r="E1624">
        <v>20</v>
      </c>
      <c r="F1624" t="str">
        <f>VLOOKUP(E1624,$L$1:$M$25,2,FALSE)</f>
        <v>ship</v>
      </c>
      <c r="G1624">
        <f>LOG(C1624)</f>
        <v>0</v>
      </c>
      <c r="H1624">
        <f>G1624/(B1624-1)</f>
        <v>0</v>
      </c>
    </row>
    <row r="1625" spans="1:8">
      <c r="A1625" t="s">
        <v>1437</v>
      </c>
      <c r="B1625">
        <v>0</v>
      </c>
      <c r="C1625">
        <v>1</v>
      </c>
      <c r="D1625">
        <v>23</v>
      </c>
      <c r="E1625">
        <v>23</v>
      </c>
      <c r="F1625" t="str">
        <f>VLOOKUP(E1625,$L$1:$M$25,2,FALSE)</f>
        <v>trade</v>
      </c>
      <c r="G1625">
        <f>LOG(C1625)</f>
        <v>0</v>
      </c>
      <c r="H1625">
        <f>G1625/(B1625-1)</f>
        <v>0</v>
      </c>
    </row>
    <row r="1626" spans="1:8">
      <c r="A1626" t="s">
        <v>1440</v>
      </c>
      <c r="B1626">
        <v>0</v>
      </c>
      <c r="C1626">
        <v>1</v>
      </c>
      <c r="D1626">
        <v>11</v>
      </c>
      <c r="E1626">
        <v>11</v>
      </c>
      <c r="F1626" t="str">
        <f>VLOOKUP(E1626,$L$1:$M$25,2,FALSE)</f>
        <v>gold</v>
      </c>
      <c r="G1626">
        <f>LOG(C1626)</f>
        <v>0</v>
      </c>
      <c r="H1626">
        <f>G1626/(B1626-1)</f>
        <v>0</v>
      </c>
    </row>
    <row r="1627" spans="1:8">
      <c r="A1627" t="s">
        <v>1443</v>
      </c>
      <c r="B1627">
        <v>0</v>
      </c>
      <c r="C1627">
        <v>1</v>
      </c>
      <c r="D1627">
        <v>11</v>
      </c>
      <c r="E1627">
        <v>11</v>
      </c>
      <c r="F1627" t="str">
        <f>VLOOKUP(E1627,$L$1:$M$25,2,FALSE)</f>
        <v>gold</v>
      </c>
      <c r="G1627">
        <f>LOG(C1627)</f>
        <v>0</v>
      </c>
      <c r="H1627">
        <f>G1627/(B1627-1)</f>
        <v>0</v>
      </c>
    </row>
    <row r="1628" spans="1:8">
      <c r="A1628" t="s">
        <v>1444</v>
      </c>
      <c r="B1628">
        <v>0</v>
      </c>
      <c r="C1628">
        <v>1</v>
      </c>
      <c r="D1628">
        <v>4</v>
      </c>
      <c r="E1628">
        <v>4</v>
      </c>
      <c r="F1628" t="str">
        <f>VLOOKUP(E1628,$L$1:$M$25,2,FALSE)</f>
        <v>coffee</v>
      </c>
      <c r="G1628">
        <f>LOG(C1628)</f>
        <v>0</v>
      </c>
      <c r="H1628">
        <f>G1628/(B1628-1)</f>
        <v>0</v>
      </c>
    </row>
    <row r="1629" spans="1:8">
      <c r="A1629" t="s">
        <v>1446</v>
      </c>
      <c r="B1629">
        <v>0</v>
      </c>
      <c r="C1629">
        <v>1</v>
      </c>
      <c r="D1629">
        <v>24</v>
      </c>
      <c r="E1629">
        <v>24</v>
      </c>
      <c r="F1629" t="str">
        <f>VLOOKUP(E1629,$L$1:$M$25,2,FALSE)</f>
        <v>veg-oil</v>
      </c>
      <c r="G1629">
        <f>LOG(C1629)</f>
        <v>0</v>
      </c>
      <c r="H1629">
        <f>G1629/(B1629-1)</f>
        <v>0</v>
      </c>
    </row>
    <row r="1630" spans="1:8">
      <c r="A1630" t="s">
        <v>1448</v>
      </c>
      <c r="B1630">
        <v>0</v>
      </c>
      <c r="C1630">
        <v>1</v>
      </c>
      <c r="D1630">
        <v>14</v>
      </c>
      <c r="E1630">
        <v>14</v>
      </c>
      <c r="F1630" t="str">
        <f>VLOOKUP(E1630,$L$1:$M$25,2,FALSE)</f>
        <v>livestock</v>
      </c>
      <c r="G1630">
        <f>LOG(C1630)</f>
        <v>0</v>
      </c>
      <c r="H1630">
        <f>G1630/(B1630-1)</f>
        <v>0</v>
      </c>
    </row>
    <row r="1631" spans="1:8">
      <c r="A1631" t="s">
        <v>1451</v>
      </c>
      <c r="B1631">
        <v>0</v>
      </c>
      <c r="C1631">
        <v>1</v>
      </c>
      <c r="D1631">
        <v>1</v>
      </c>
      <c r="E1631">
        <v>1</v>
      </c>
      <c r="F1631" t="str">
        <f>VLOOKUP(E1631,$L$1:$M$25,2,FALSE)</f>
        <v>acq</v>
      </c>
      <c r="G1631">
        <f>LOG(C1631)</f>
        <v>0</v>
      </c>
      <c r="H1631">
        <f>G1631/(B1631-1)</f>
        <v>0</v>
      </c>
    </row>
    <row r="1632" spans="1:8">
      <c r="A1632" t="s">
        <v>1455</v>
      </c>
      <c r="B1632">
        <v>0</v>
      </c>
      <c r="C1632">
        <v>1</v>
      </c>
      <c r="D1632">
        <v>14</v>
      </c>
      <c r="E1632">
        <v>14</v>
      </c>
      <c r="F1632" t="str">
        <f>VLOOKUP(E1632,$L$1:$M$25,2,FALSE)</f>
        <v>livestock</v>
      </c>
      <c r="G1632">
        <f>LOG(C1632)</f>
        <v>0</v>
      </c>
      <c r="H1632">
        <f>G1632/(B1632-1)</f>
        <v>0</v>
      </c>
    </row>
    <row r="1633" spans="1:8">
      <c r="A1633" t="s">
        <v>1457</v>
      </c>
      <c r="B1633">
        <v>0</v>
      </c>
      <c r="C1633">
        <v>1</v>
      </c>
      <c r="D1633">
        <v>2</v>
      </c>
      <c r="E1633">
        <v>2</v>
      </c>
      <c r="F1633" t="str">
        <f>VLOOKUP(E1633,$L$1:$M$25,2,FALSE)</f>
        <v>bop</v>
      </c>
      <c r="G1633">
        <f>LOG(C1633)</f>
        <v>0</v>
      </c>
      <c r="H1633">
        <f>G1633/(B1633-1)</f>
        <v>0</v>
      </c>
    </row>
    <row r="1634" spans="1:8">
      <c r="A1634" t="s">
        <v>1462</v>
      </c>
      <c r="B1634">
        <v>0</v>
      </c>
      <c r="C1634">
        <v>1</v>
      </c>
      <c r="D1634">
        <v>17</v>
      </c>
      <c r="E1634">
        <v>17</v>
      </c>
      <c r="F1634" t="str">
        <f>VLOOKUP(E1634,$L$1:$M$25,2,FALSE)</f>
        <v>nat-gas</v>
      </c>
      <c r="G1634">
        <f>LOG(C1634)</f>
        <v>0</v>
      </c>
      <c r="H1634">
        <f>G1634/(B1634-1)</f>
        <v>0</v>
      </c>
    </row>
    <row r="1635" spans="1:8">
      <c r="A1635" t="s">
        <v>1464</v>
      </c>
      <c r="B1635">
        <v>0</v>
      </c>
      <c r="C1635">
        <v>1</v>
      </c>
      <c r="D1635">
        <v>22</v>
      </c>
      <c r="E1635">
        <v>22</v>
      </c>
      <c r="F1635" t="str">
        <f>VLOOKUP(E1635,$L$1:$M$25,2,FALSE)</f>
        <v>sugar</v>
      </c>
      <c r="G1635">
        <f>LOG(C1635)</f>
        <v>0</v>
      </c>
      <c r="H1635">
        <f>G1635/(B1635-1)</f>
        <v>0</v>
      </c>
    </row>
    <row r="1636" spans="1:8">
      <c r="A1636" t="s">
        <v>1468</v>
      </c>
      <c r="B1636">
        <v>0</v>
      </c>
      <c r="C1636">
        <v>1</v>
      </c>
      <c r="D1636">
        <v>2</v>
      </c>
      <c r="E1636">
        <v>2</v>
      </c>
      <c r="F1636" t="str">
        <f>VLOOKUP(E1636,$L$1:$M$25,2,FALSE)</f>
        <v>bop</v>
      </c>
      <c r="G1636">
        <f>LOG(C1636)</f>
        <v>0</v>
      </c>
      <c r="H1636">
        <f>G1636/(B1636-1)</f>
        <v>0</v>
      </c>
    </row>
    <row r="1637" spans="1:8">
      <c r="A1637" t="s">
        <v>1470</v>
      </c>
      <c r="B1637">
        <v>0</v>
      </c>
      <c r="C1637">
        <v>1</v>
      </c>
      <c r="D1637">
        <v>20</v>
      </c>
      <c r="E1637">
        <v>20</v>
      </c>
      <c r="F1637" t="str">
        <f>VLOOKUP(E1637,$L$1:$M$25,2,FALSE)</f>
        <v>ship</v>
      </c>
      <c r="G1637">
        <f>LOG(C1637)</f>
        <v>0</v>
      </c>
      <c r="H1637">
        <f>G1637/(B1637-1)</f>
        <v>0</v>
      </c>
    </row>
    <row r="1638" spans="1:8">
      <c r="A1638" t="s">
        <v>1471</v>
      </c>
      <c r="B1638">
        <v>0</v>
      </c>
      <c r="C1638">
        <v>1</v>
      </c>
      <c r="D1638">
        <v>1</v>
      </c>
      <c r="E1638">
        <v>1</v>
      </c>
      <c r="F1638" t="str">
        <f>VLOOKUP(E1638,$L$1:$M$25,2,FALSE)</f>
        <v>acq</v>
      </c>
      <c r="G1638">
        <f>LOG(C1638)</f>
        <v>0</v>
      </c>
      <c r="H1638">
        <f>G1638/(B1638-1)</f>
        <v>0</v>
      </c>
    </row>
    <row r="1639" spans="1:8">
      <c r="A1639" t="s">
        <v>1475</v>
      </c>
      <c r="B1639">
        <v>0</v>
      </c>
      <c r="C1639">
        <v>1</v>
      </c>
      <c r="D1639">
        <v>10</v>
      </c>
      <c r="E1639">
        <v>10</v>
      </c>
      <c r="F1639" t="str">
        <f>VLOOKUP(E1639,$L$1:$M$25,2,FALSE)</f>
        <v>gnp</v>
      </c>
      <c r="G1639">
        <f>LOG(C1639)</f>
        <v>0</v>
      </c>
      <c r="H1639">
        <f>G1639/(B1639-1)</f>
        <v>0</v>
      </c>
    </row>
    <row r="1640" spans="1:8">
      <c r="A1640" t="s">
        <v>1476</v>
      </c>
      <c r="B1640">
        <v>0</v>
      </c>
      <c r="C1640">
        <v>1</v>
      </c>
      <c r="D1640">
        <v>7</v>
      </c>
      <c r="E1640">
        <v>7</v>
      </c>
      <c r="F1640" t="str">
        <f>VLOOKUP(E1640,$L$1:$M$25,2,FALSE)</f>
        <v>crude</v>
      </c>
      <c r="G1640">
        <f>LOG(C1640)</f>
        <v>0</v>
      </c>
      <c r="H1640">
        <f>G1640/(B1640-1)</f>
        <v>0</v>
      </c>
    </row>
    <row r="1641" spans="1:8">
      <c r="A1641" t="s">
        <v>1480</v>
      </c>
      <c r="B1641">
        <v>0</v>
      </c>
      <c r="C1641">
        <v>1</v>
      </c>
      <c r="D1641">
        <v>11</v>
      </c>
      <c r="E1641">
        <v>11</v>
      </c>
      <c r="F1641" t="str">
        <f>VLOOKUP(E1641,$L$1:$M$25,2,FALSE)</f>
        <v>gold</v>
      </c>
      <c r="G1641">
        <f>LOG(C1641)</f>
        <v>0</v>
      </c>
      <c r="H1641">
        <f>G1641/(B1641-1)</f>
        <v>0</v>
      </c>
    </row>
    <row r="1642" spans="1:8">
      <c r="A1642" t="s">
        <v>1482</v>
      </c>
      <c r="B1642">
        <v>0</v>
      </c>
      <c r="C1642">
        <v>1</v>
      </c>
      <c r="D1642">
        <v>17</v>
      </c>
      <c r="E1642">
        <v>17</v>
      </c>
      <c r="F1642" t="str">
        <f>VLOOKUP(E1642,$L$1:$M$25,2,FALSE)</f>
        <v>nat-gas</v>
      </c>
      <c r="G1642">
        <f>LOG(C1642)</f>
        <v>0</v>
      </c>
      <c r="H1642">
        <f>G1642/(B1642-1)</f>
        <v>0</v>
      </c>
    </row>
    <row r="1643" spans="1:8">
      <c r="A1643" t="s">
        <v>1489</v>
      </c>
      <c r="B1643">
        <v>0</v>
      </c>
      <c r="C1643">
        <v>1</v>
      </c>
      <c r="D1643">
        <v>20</v>
      </c>
      <c r="E1643">
        <v>20</v>
      </c>
      <c r="F1643" t="str">
        <f>VLOOKUP(E1643,$L$1:$M$25,2,FALSE)</f>
        <v>ship</v>
      </c>
      <c r="G1643">
        <f>LOG(C1643)</f>
        <v>0</v>
      </c>
      <c r="H1643">
        <f>G1643/(B1643-1)</f>
        <v>0</v>
      </c>
    </row>
    <row r="1644" spans="1:8">
      <c r="A1644" t="s">
        <v>1491</v>
      </c>
      <c r="B1644">
        <v>0</v>
      </c>
      <c r="C1644">
        <v>1</v>
      </c>
      <c r="D1644">
        <v>22</v>
      </c>
      <c r="E1644">
        <v>22</v>
      </c>
      <c r="F1644" t="str">
        <f>VLOOKUP(E1644,$L$1:$M$25,2,FALSE)</f>
        <v>sugar</v>
      </c>
      <c r="G1644">
        <f>LOG(C1644)</f>
        <v>0</v>
      </c>
      <c r="H1644">
        <f>G1644/(B1644-1)</f>
        <v>0</v>
      </c>
    </row>
    <row r="1645" spans="1:8">
      <c r="A1645" t="s">
        <v>1493</v>
      </c>
      <c r="B1645">
        <v>0</v>
      </c>
      <c r="C1645">
        <v>1</v>
      </c>
      <c r="D1645">
        <v>14</v>
      </c>
      <c r="E1645">
        <v>14</v>
      </c>
      <c r="F1645" t="str">
        <f>VLOOKUP(E1645,$L$1:$M$25,2,FALSE)</f>
        <v>livestock</v>
      </c>
      <c r="G1645">
        <f>LOG(C1645)</f>
        <v>0</v>
      </c>
      <c r="H1645">
        <f>G1645/(B1645-1)</f>
        <v>0</v>
      </c>
    </row>
    <row r="1646" spans="1:8">
      <c r="A1646" t="s">
        <v>1494</v>
      </c>
      <c r="B1646">
        <v>0</v>
      </c>
      <c r="C1646">
        <v>1</v>
      </c>
      <c r="D1646">
        <v>20</v>
      </c>
      <c r="E1646">
        <v>20</v>
      </c>
      <c r="F1646" t="str">
        <f>VLOOKUP(E1646,$L$1:$M$25,2,FALSE)</f>
        <v>ship</v>
      </c>
      <c r="G1646">
        <f>LOG(C1646)</f>
        <v>0</v>
      </c>
      <c r="H1646">
        <f>G1646/(B1646-1)</f>
        <v>0</v>
      </c>
    </row>
    <row r="1647" spans="1:8">
      <c r="A1647" t="s">
        <v>1500</v>
      </c>
      <c r="B1647">
        <v>0</v>
      </c>
      <c r="C1647">
        <v>1</v>
      </c>
      <c r="D1647">
        <v>1</v>
      </c>
      <c r="E1647">
        <v>1</v>
      </c>
      <c r="F1647" t="str">
        <f>VLOOKUP(E1647,$L$1:$M$25,2,FALSE)</f>
        <v>acq</v>
      </c>
      <c r="G1647">
        <f>LOG(C1647)</f>
        <v>0</v>
      </c>
      <c r="H1647">
        <f>G1647/(B1647-1)</f>
        <v>0</v>
      </c>
    </row>
    <row r="1648" spans="1:8">
      <c r="A1648" t="s">
        <v>1502</v>
      </c>
      <c r="B1648">
        <v>0</v>
      </c>
      <c r="C1648">
        <v>1</v>
      </c>
      <c r="D1648">
        <v>23</v>
      </c>
      <c r="E1648">
        <v>23</v>
      </c>
      <c r="F1648" t="str">
        <f>VLOOKUP(E1648,$L$1:$M$25,2,FALSE)</f>
        <v>trade</v>
      </c>
      <c r="G1648">
        <f>LOG(C1648)</f>
        <v>0</v>
      </c>
      <c r="H1648">
        <f>G1648/(B1648-1)</f>
        <v>0</v>
      </c>
    </row>
    <row r="1649" spans="1:8">
      <c r="A1649" t="s">
        <v>1505</v>
      </c>
      <c r="B1649">
        <v>0</v>
      </c>
      <c r="C1649">
        <v>1</v>
      </c>
      <c r="D1649">
        <v>14</v>
      </c>
      <c r="E1649">
        <v>14</v>
      </c>
      <c r="F1649" t="str">
        <f>VLOOKUP(E1649,$L$1:$M$25,2,FALSE)</f>
        <v>livestock</v>
      </c>
      <c r="G1649">
        <f>LOG(C1649)</f>
        <v>0</v>
      </c>
      <c r="H1649">
        <f>G1649/(B1649-1)</f>
        <v>0</v>
      </c>
    </row>
    <row r="1650" spans="1:8">
      <c r="A1650" t="s">
        <v>1508</v>
      </c>
      <c r="B1650">
        <v>0</v>
      </c>
      <c r="C1650">
        <v>1</v>
      </c>
      <c r="D1650">
        <v>20</v>
      </c>
      <c r="E1650">
        <v>20</v>
      </c>
      <c r="F1650" t="str">
        <f>VLOOKUP(E1650,$L$1:$M$25,2,FALSE)</f>
        <v>ship</v>
      </c>
      <c r="G1650">
        <f>LOG(C1650)</f>
        <v>0</v>
      </c>
      <c r="H1650">
        <f>G1650/(B1650-1)</f>
        <v>0</v>
      </c>
    </row>
    <row r="1651" spans="1:8">
      <c r="A1651" t="s">
        <v>1512</v>
      </c>
      <c r="B1651">
        <v>0</v>
      </c>
      <c r="C1651">
        <v>1</v>
      </c>
      <c r="D1651">
        <v>22</v>
      </c>
      <c r="E1651">
        <v>22</v>
      </c>
      <c r="F1651" t="str">
        <f>VLOOKUP(E1651,$L$1:$M$25,2,FALSE)</f>
        <v>sugar</v>
      </c>
      <c r="G1651">
        <f>LOG(C1651)</f>
        <v>0</v>
      </c>
      <c r="H1651">
        <f>G1651/(B1651-1)</f>
        <v>0</v>
      </c>
    </row>
    <row r="1652" spans="1:8">
      <c r="A1652" t="s">
        <v>1521</v>
      </c>
      <c r="B1652">
        <v>0</v>
      </c>
      <c r="C1652">
        <v>1</v>
      </c>
      <c r="D1652">
        <v>1</v>
      </c>
      <c r="E1652">
        <v>1</v>
      </c>
      <c r="F1652" t="str">
        <f>VLOOKUP(E1652,$L$1:$M$25,2,FALSE)</f>
        <v>acq</v>
      </c>
      <c r="G1652">
        <f>LOG(C1652)</f>
        <v>0</v>
      </c>
      <c r="H1652">
        <f>G1652/(B1652-1)</f>
        <v>0</v>
      </c>
    </row>
    <row r="1653" spans="1:8">
      <c r="A1653" t="s">
        <v>1523</v>
      </c>
      <c r="B1653">
        <v>0</v>
      </c>
      <c r="C1653">
        <v>1</v>
      </c>
      <c r="D1653">
        <v>4</v>
      </c>
      <c r="E1653">
        <v>4</v>
      </c>
      <c r="F1653" t="str">
        <f>VLOOKUP(E1653,$L$1:$M$25,2,FALSE)</f>
        <v>coffee</v>
      </c>
      <c r="G1653">
        <f>LOG(C1653)</f>
        <v>0</v>
      </c>
      <c r="H1653">
        <f>G1653/(B1653-1)</f>
        <v>0</v>
      </c>
    </row>
    <row r="1654" spans="1:8">
      <c r="A1654" t="s">
        <v>1526</v>
      </c>
      <c r="B1654">
        <v>0</v>
      </c>
      <c r="C1654">
        <v>1</v>
      </c>
      <c r="D1654">
        <v>22</v>
      </c>
      <c r="E1654">
        <v>22</v>
      </c>
      <c r="F1654" t="str">
        <f>VLOOKUP(E1654,$L$1:$M$25,2,FALSE)</f>
        <v>sugar</v>
      </c>
      <c r="G1654">
        <f>LOG(C1654)</f>
        <v>0</v>
      </c>
      <c r="H1654">
        <f>G1654/(B1654-1)</f>
        <v>0</v>
      </c>
    </row>
    <row r="1655" spans="1:8">
      <c r="A1655" t="s">
        <v>1527</v>
      </c>
      <c r="B1655">
        <v>0</v>
      </c>
      <c r="C1655">
        <v>1</v>
      </c>
      <c r="D1655">
        <v>22</v>
      </c>
      <c r="E1655">
        <v>22</v>
      </c>
      <c r="F1655" t="str">
        <f>VLOOKUP(E1655,$L$1:$M$25,2,FALSE)</f>
        <v>sugar</v>
      </c>
      <c r="G1655">
        <f>LOG(C1655)</f>
        <v>0</v>
      </c>
      <c r="H1655">
        <f>G1655/(B1655-1)</f>
        <v>0</v>
      </c>
    </row>
    <row r="1656" spans="1:8">
      <c r="A1656" t="s">
        <v>1528</v>
      </c>
      <c r="B1656">
        <v>0</v>
      </c>
      <c r="C1656">
        <v>1</v>
      </c>
      <c r="D1656">
        <v>23</v>
      </c>
      <c r="E1656">
        <v>23</v>
      </c>
      <c r="F1656" t="str">
        <f>VLOOKUP(E1656,$L$1:$M$25,2,FALSE)</f>
        <v>trade</v>
      </c>
      <c r="G1656">
        <f>LOG(C1656)</f>
        <v>0</v>
      </c>
      <c r="H1656">
        <f>G1656/(B1656-1)</f>
        <v>0</v>
      </c>
    </row>
    <row r="1657" spans="1:8">
      <c r="A1657" t="s">
        <v>1532</v>
      </c>
      <c r="B1657">
        <v>0</v>
      </c>
      <c r="C1657">
        <v>1</v>
      </c>
      <c r="D1657">
        <v>13</v>
      </c>
      <c r="E1657">
        <v>13</v>
      </c>
      <c r="F1657" t="str">
        <f>VLOOKUP(E1657,$L$1:$M$25,2,FALSE)</f>
        <v>interest</v>
      </c>
      <c r="G1657">
        <f>LOG(C1657)</f>
        <v>0</v>
      </c>
      <c r="H1657">
        <f>G1657/(B1657-1)</f>
        <v>0</v>
      </c>
    </row>
    <row r="1658" spans="1:8">
      <c r="A1658" t="s">
        <v>1534</v>
      </c>
      <c r="B1658">
        <v>0</v>
      </c>
      <c r="C1658">
        <v>1</v>
      </c>
      <c r="D1658">
        <v>13</v>
      </c>
      <c r="E1658">
        <v>13</v>
      </c>
      <c r="F1658" t="str">
        <f>VLOOKUP(E1658,$L$1:$M$25,2,FALSE)</f>
        <v>interest</v>
      </c>
      <c r="G1658">
        <f>LOG(C1658)</f>
        <v>0</v>
      </c>
      <c r="H1658">
        <f>G1658/(B1658-1)</f>
        <v>0</v>
      </c>
    </row>
    <row r="1659" spans="1:8">
      <c r="A1659" t="s">
        <v>1539</v>
      </c>
      <c r="B1659">
        <v>0</v>
      </c>
      <c r="C1659">
        <v>1</v>
      </c>
      <c r="D1659">
        <v>13</v>
      </c>
      <c r="E1659">
        <v>13</v>
      </c>
      <c r="F1659" t="str">
        <f>VLOOKUP(E1659,$L$1:$M$25,2,FALSE)</f>
        <v>interest</v>
      </c>
      <c r="G1659">
        <f>LOG(C1659)</f>
        <v>0</v>
      </c>
      <c r="H1659">
        <f>G1659/(B1659-1)</f>
        <v>0</v>
      </c>
    </row>
    <row r="1660" spans="1:8">
      <c r="A1660" t="s">
        <v>1541</v>
      </c>
      <c r="B1660">
        <v>0</v>
      </c>
      <c r="C1660">
        <v>1</v>
      </c>
      <c r="D1660">
        <v>22</v>
      </c>
      <c r="E1660">
        <v>22</v>
      </c>
      <c r="F1660" t="str">
        <f>VLOOKUP(E1660,$L$1:$M$25,2,FALSE)</f>
        <v>sugar</v>
      </c>
      <c r="G1660">
        <f>LOG(C1660)</f>
        <v>0</v>
      </c>
      <c r="H1660">
        <f>G1660/(B1660-1)</f>
        <v>0</v>
      </c>
    </row>
    <row r="1661" spans="1:8">
      <c r="A1661" t="s">
        <v>1545</v>
      </c>
      <c r="B1661">
        <v>0</v>
      </c>
      <c r="C1661">
        <v>1</v>
      </c>
      <c r="D1661">
        <v>17</v>
      </c>
      <c r="E1661">
        <v>17</v>
      </c>
      <c r="F1661" t="str">
        <f>VLOOKUP(E1661,$L$1:$M$25,2,FALSE)</f>
        <v>nat-gas</v>
      </c>
      <c r="G1661">
        <f>LOG(C1661)</f>
        <v>0</v>
      </c>
      <c r="H1661">
        <f>G1661/(B1661-1)</f>
        <v>0</v>
      </c>
    </row>
    <row r="1662" spans="1:8">
      <c r="A1662" t="s">
        <v>1548</v>
      </c>
      <c r="B1662">
        <v>0</v>
      </c>
      <c r="C1662">
        <v>1</v>
      </c>
      <c r="D1662">
        <v>1</v>
      </c>
      <c r="E1662">
        <v>1</v>
      </c>
      <c r="F1662" t="str">
        <f>VLOOKUP(E1662,$L$1:$M$25,2,FALSE)</f>
        <v>acq</v>
      </c>
      <c r="G1662">
        <f>LOG(C1662)</f>
        <v>0</v>
      </c>
      <c r="H1662">
        <f>G1662/(B1662-1)</f>
        <v>0</v>
      </c>
    </row>
    <row r="1663" spans="1:8">
      <c r="A1663" t="s">
        <v>1549</v>
      </c>
      <c r="B1663">
        <v>0</v>
      </c>
      <c r="C1663">
        <v>1</v>
      </c>
      <c r="D1663">
        <v>4</v>
      </c>
      <c r="E1663">
        <v>4</v>
      </c>
      <c r="F1663" t="str">
        <f>VLOOKUP(E1663,$L$1:$M$25,2,FALSE)</f>
        <v>coffee</v>
      </c>
      <c r="G1663">
        <f>LOG(C1663)</f>
        <v>0</v>
      </c>
      <c r="H1663">
        <f>G1663/(B1663-1)</f>
        <v>0</v>
      </c>
    </row>
    <row r="1664" spans="1:8">
      <c r="A1664" t="s">
        <v>1550</v>
      </c>
      <c r="B1664">
        <v>0</v>
      </c>
      <c r="C1664">
        <v>1</v>
      </c>
      <c r="D1664">
        <v>7</v>
      </c>
      <c r="E1664">
        <v>7</v>
      </c>
      <c r="F1664" t="str">
        <f>VLOOKUP(E1664,$L$1:$M$25,2,FALSE)</f>
        <v>crude</v>
      </c>
      <c r="G1664">
        <f>LOG(C1664)</f>
        <v>0</v>
      </c>
      <c r="H1664">
        <f>G1664/(B1664-1)</f>
        <v>0</v>
      </c>
    </row>
    <row r="1665" spans="1:8">
      <c r="A1665" t="s">
        <v>1552</v>
      </c>
      <c r="B1665">
        <v>0</v>
      </c>
      <c r="C1665">
        <v>1</v>
      </c>
      <c r="D1665">
        <v>9</v>
      </c>
      <c r="E1665">
        <v>9</v>
      </c>
      <c r="F1665" t="str">
        <f>VLOOKUP(E1665,$L$1:$M$25,2,FALSE)</f>
        <v>earn</v>
      </c>
      <c r="G1665">
        <f>LOG(C1665)</f>
        <v>0</v>
      </c>
      <c r="H1665">
        <f>G1665/(B1665-1)</f>
        <v>0</v>
      </c>
    </row>
    <row r="1666" spans="1:8">
      <c r="A1666" t="s">
        <v>1553</v>
      </c>
      <c r="B1666">
        <v>0</v>
      </c>
      <c r="C1666">
        <v>1</v>
      </c>
      <c r="D1666">
        <v>20</v>
      </c>
      <c r="E1666">
        <v>20</v>
      </c>
      <c r="F1666" t="str">
        <f>VLOOKUP(E1666,$L$1:$M$25,2,FALSE)</f>
        <v>ship</v>
      </c>
      <c r="G1666">
        <f>LOG(C1666)</f>
        <v>0</v>
      </c>
      <c r="H1666">
        <f>G1666/(B1666-1)</f>
        <v>0</v>
      </c>
    </row>
    <row r="1667" spans="1:8">
      <c r="A1667" t="s">
        <v>1555</v>
      </c>
      <c r="B1667">
        <v>0</v>
      </c>
      <c r="C1667">
        <v>1</v>
      </c>
      <c r="D1667">
        <v>9</v>
      </c>
      <c r="E1667">
        <v>9</v>
      </c>
      <c r="F1667" t="str">
        <f>VLOOKUP(E1667,$L$1:$M$25,2,FALSE)</f>
        <v>earn</v>
      </c>
      <c r="G1667">
        <f>LOG(C1667)</f>
        <v>0</v>
      </c>
      <c r="H1667">
        <f>G1667/(B1667-1)</f>
        <v>0</v>
      </c>
    </row>
    <row r="1668" spans="1:8">
      <c r="A1668" t="s">
        <v>1556</v>
      </c>
      <c r="B1668">
        <v>0</v>
      </c>
      <c r="C1668">
        <v>1</v>
      </c>
      <c r="D1668">
        <v>20</v>
      </c>
      <c r="E1668">
        <v>20</v>
      </c>
      <c r="F1668" t="str">
        <f>VLOOKUP(E1668,$L$1:$M$25,2,FALSE)</f>
        <v>ship</v>
      </c>
      <c r="G1668">
        <f>LOG(C1668)</f>
        <v>0</v>
      </c>
      <c r="H1668">
        <f>G1668/(B1668-1)</f>
        <v>0</v>
      </c>
    </row>
    <row r="1669" spans="1:8">
      <c r="A1669" t="s">
        <v>1557</v>
      </c>
      <c r="B1669">
        <v>0</v>
      </c>
      <c r="C1669">
        <v>1</v>
      </c>
      <c r="D1669">
        <v>17</v>
      </c>
      <c r="E1669">
        <v>17</v>
      </c>
      <c r="F1669" t="str">
        <f>VLOOKUP(E1669,$L$1:$M$25,2,FALSE)</f>
        <v>nat-gas</v>
      </c>
      <c r="G1669">
        <f>LOG(C1669)</f>
        <v>0</v>
      </c>
      <c r="H1669">
        <f>G1669/(B1669-1)</f>
        <v>0</v>
      </c>
    </row>
    <row r="1670" spans="1:8">
      <c r="A1670" t="s">
        <v>1560</v>
      </c>
      <c r="B1670">
        <v>0</v>
      </c>
      <c r="C1670">
        <v>1</v>
      </c>
      <c r="D1670">
        <v>17</v>
      </c>
      <c r="E1670">
        <v>17</v>
      </c>
      <c r="F1670" t="str">
        <f>VLOOKUP(E1670,$L$1:$M$25,2,FALSE)</f>
        <v>nat-gas</v>
      </c>
      <c r="G1670">
        <f>LOG(C1670)</f>
        <v>0</v>
      </c>
      <c r="H1670">
        <f>G1670/(B1670-1)</f>
        <v>0</v>
      </c>
    </row>
    <row r="1671" spans="1:8">
      <c r="A1671" t="s">
        <v>1561</v>
      </c>
      <c r="B1671">
        <v>0</v>
      </c>
      <c r="C1671">
        <v>1</v>
      </c>
      <c r="D1671">
        <v>20</v>
      </c>
      <c r="E1671">
        <v>20</v>
      </c>
      <c r="F1671" t="str">
        <f>VLOOKUP(E1671,$L$1:$M$25,2,FALSE)</f>
        <v>ship</v>
      </c>
      <c r="G1671">
        <f>LOG(C1671)</f>
        <v>0</v>
      </c>
      <c r="H1671">
        <f>G1671/(B1671-1)</f>
        <v>0</v>
      </c>
    </row>
    <row r="1672" spans="1:8">
      <c r="A1672" t="s">
        <v>1562</v>
      </c>
      <c r="B1672">
        <v>0</v>
      </c>
      <c r="C1672">
        <v>1</v>
      </c>
      <c r="D1672">
        <v>12</v>
      </c>
      <c r="E1672">
        <v>12</v>
      </c>
      <c r="F1672" t="str">
        <f>VLOOKUP(E1672,$L$1:$M$25,2,FALSE)</f>
        <v>grain</v>
      </c>
      <c r="G1672">
        <f>LOG(C1672)</f>
        <v>0</v>
      </c>
      <c r="H1672">
        <f>G1672/(B1672-1)</f>
        <v>0</v>
      </c>
    </row>
    <row r="1673" spans="1:8">
      <c r="A1673" t="s">
        <v>1565</v>
      </c>
      <c r="B1673">
        <v>0</v>
      </c>
      <c r="C1673">
        <v>1</v>
      </c>
      <c r="D1673">
        <v>11</v>
      </c>
      <c r="E1673">
        <v>11</v>
      </c>
      <c r="F1673" t="str">
        <f>VLOOKUP(E1673,$L$1:$M$25,2,FALSE)</f>
        <v>gold</v>
      </c>
      <c r="G1673">
        <f>LOG(C1673)</f>
        <v>0</v>
      </c>
      <c r="H1673">
        <f>G1673/(B1673-1)</f>
        <v>0</v>
      </c>
    </row>
    <row r="1674" spans="1:8">
      <c r="A1674" t="s">
        <v>1566</v>
      </c>
      <c r="B1674">
        <v>0</v>
      </c>
      <c r="C1674">
        <v>1</v>
      </c>
      <c r="D1674">
        <v>22</v>
      </c>
      <c r="E1674">
        <v>22</v>
      </c>
      <c r="F1674" t="str">
        <f>VLOOKUP(E1674,$L$1:$M$25,2,FALSE)</f>
        <v>sugar</v>
      </c>
      <c r="G1674">
        <f>LOG(C1674)</f>
        <v>0</v>
      </c>
      <c r="H1674">
        <f>G1674/(B1674-1)</f>
        <v>0</v>
      </c>
    </row>
    <row r="1675" spans="1:8">
      <c r="A1675" t="s">
        <v>1568</v>
      </c>
      <c r="B1675">
        <v>0</v>
      </c>
      <c r="C1675">
        <v>1</v>
      </c>
      <c r="D1675">
        <v>20</v>
      </c>
      <c r="E1675">
        <v>20</v>
      </c>
      <c r="F1675" t="str">
        <f>VLOOKUP(E1675,$L$1:$M$25,2,FALSE)</f>
        <v>ship</v>
      </c>
      <c r="G1675">
        <f>LOG(C1675)</f>
        <v>0</v>
      </c>
      <c r="H1675">
        <f>G1675/(B1675-1)</f>
        <v>0</v>
      </c>
    </row>
    <row r="1676" spans="1:8">
      <c r="A1676" t="s">
        <v>1572</v>
      </c>
      <c r="B1676">
        <v>0</v>
      </c>
      <c r="C1676">
        <v>1</v>
      </c>
      <c r="D1676">
        <v>2</v>
      </c>
      <c r="E1676">
        <v>2</v>
      </c>
      <c r="F1676" t="str">
        <f>VLOOKUP(E1676,$L$1:$M$25,2,FALSE)</f>
        <v>bop</v>
      </c>
      <c r="G1676">
        <f>LOG(C1676)</f>
        <v>0</v>
      </c>
      <c r="H1676">
        <f>G1676/(B1676-1)</f>
        <v>0</v>
      </c>
    </row>
    <row r="1677" spans="1:8">
      <c r="A1677" t="s">
        <v>1573</v>
      </c>
      <c r="B1677">
        <v>0</v>
      </c>
      <c r="C1677">
        <v>1</v>
      </c>
      <c r="D1677">
        <v>22</v>
      </c>
      <c r="E1677">
        <v>22</v>
      </c>
      <c r="F1677" t="str">
        <f>VLOOKUP(E1677,$L$1:$M$25,2,FALSE)</f>
        <v>sugar</v>
      </c>
      <c r="G1677">
        <f>LOG(C1677)</f>
        <v>0</v>
      </c>
      <c r="H1677">
        <f>G1677/(B1677-1)</f>
        <v>0</v>
      </c>
    </row>
    <row r="1678" spans="1:8">
      <c r="A1678" t="s">
        <v>1579</v>
      </c>
      <c r="B1678">
        <v>0</v>
      </c>
      <c r="C1678">
        <v>1</v>
      </c>
      <c r="D1678">
        <v>9</v>
      </c>
      <c r="E1678">
        <v>9</v>
      </c>
      <c r="F1678" t="str">
        <f>VLOOKUP(E1678,$L$1:$M$25,2,FALSE)</f>
        <v>earn</v>
      </c>
      <c r="G1678">
        <f>LOG(C1678)</f>
        <v>0</v>
      </c>
      <c r="H1678">
        <f>G1678/(B1678-1)</f>
        <v>0</v>
      </c>
    </row>
    <row r="1679" spans="1:8">
      <c r="A1679" t="s">
        <v>1581</v>
      </c>
      <c r="B1679">
        <v>0</v>
      </c>
      <c r="C1679">
        <v>1</v>
      </c>
      <c r="D1679">
        <v>8</v>
      </c>
      <c r="E1679">
        <v>8</v>
      </c>
      <c r="F1679" t="str">
        <f>VLOOKUP(E1679,$L$1:$M$25,2,FALSE)</f>
        <v>dlr</v>
      </c>
      <c r="G1679">
        <f>LOG(C1679)</f>
        <v>0</v>
      </c>
      <c r="H1679">
        <f>G1679/(B1679-1)</f>
        <v>0</v>
      </c>
    </row>
    <row r="1680" spans="1:8">
      <c r="A1680" t="s">
        <v>1583</v>
      </c>
      <c r="B1680">
        <v>0</v>
      </c>
      <c r="C1680">
        <v>1</v>
      </c>
      <c r="D1680">
        <v>6</v>
      </c>
      <c r="E1680">
        <v>6</v>
      </c>
      <c r="F1680" t="str">
        <f>VLOOKUP(E1680,$L$1:$M$25,2,FALSE)</f>
        <v>cpi</v>
      </c>
      <c r="G1680">
        <f>LOG(C1680)</f>
        <v>0</v>
      </c>
      <c r="H1680">
        <f>G1680/(B1680-1)</f>
        <v>0</v>
      </c>
    </row>
    <row r="1681" spans="1:8">
      <c r="A1681" t="s">
        <v>1584</v>
      </c>
      <c r="B1681">
        <v>0</v>
      </c>
      <c r="C1681">
        <v>1</v>
      </c>
      <c r="D1681">
        <v>7</v>
      </c>
      <c r="E1681">
        <v>7</v>
      </c>
      <c r="F1681" t="str">
        <f>VLOOKUP(E1681,$L$1:$M$25,2,FALSE)</f>
        <v>crude</v>
      </c>
      <c r="G1681">
        <f>LOG(C1681)</f>
        <v>0</v>
      </c>
      <c r="H1681">
        <f>G1681/(B1681-1)</f>
        <v>0</v>
      </c>
    </row>
    <row r="1682" spans="1:8">
      <c r="A1682" t="s">
        <v>1585</v>
      </c>
      <c r="B1682">
        <v>0</v>
      </c>
      <c r="C1682">
        <v>1</v>
      </c>
      <c r="D1682">
        <v>6</v>
      </c>
      <c r="E1682">
        <v>6</v>
      </c>
      <c r="F1682" t="str">
        <f>VLOOKUP(E1682,$L$1:$M$25,2,FALSE)</f>
        <v>cpi</v>
      </c>
      <c r="G1682">
        <f>LOG(C1682)</f>
        <v>0</v>
      </c>
      <c r="H1682">
        <f>G1682/(B1682-1)</f>
        <v>0</v>
      </c>
    </row>
    <row r="1683" spans="1:8">
      <c r="A1683" t="s">
        <v>1587</v>
      </c>
      <c r="B1683">
        <v>0</v>
      </c>
      <c r="C1683">
        <v>1</v>
      </c>
      <c r="D1683">
        <v>23</v>
      </c>
      <c r="E1683">
        <v>23</v>
      </c>
      <c r="F1683" t="str">
        <f>VLOOKUP(E1683,$L$1:$M$25,2,FALSE)</f>
        <v>trade</v>
      </c>
      <c r="G1683">
        <f>LOG(C1683)</f>
        <v>0</v>
      </c>
      <c r="H1683">
        <f>G1683/(B1683-1)</f>
        <v>0</v>
      </c>
    </row>
    <row r="1684" spans="1:8">
      <c r="A1684" t="s">
        <v>1594</v>
      </c>
      <c r="B1684">
        <v>0</v>
      </c>
      <c r="C1684">
        <v>1</v>
      </c>
      <c r="D1684">
        <v>10</v>
      </c>
      <c r="E1684">
        <v>10</v>
      </c>
      <c r="F1684" t="str">
        <f>VLOOKUP(E1684,$L$1:$M$25,2,FALSE)</f>
        <v>gnp</v>
      </c>
      <c r="G1684">
        <f>LOG(C1684)</f>
        <v>0</v>
      </c>
      <c r="H1684">
        <f>G1684/(B1684-1)</f>
        <v>0</v>
      </c>
    </row>
    <row r="1685" spans="1:8">
      <c r="A1685" t="s">
        <v>1596</v>
      </c>
      <c r="B1685">
        <v>0</v>
      </c>
      <c r="C1685">
        <v>1</v>
      </c>
      <c r="D1685">
        <v>4</v>
      </c>
      <c r="E1685">
        <v>4</v>
      </c>
      <c r="F1685" t="str">
        <f>VLOOKUP(E1685,$L$1:$M$25,2,FALSE)</f>
        <v>coffee</v>
      </c>
      <c r="G1685">
        <f>LOG(C1685)</f>
        <v>0</v>
      </c>
      <c r="H1685">
        <f>G1685/(B1685-1)</f>
        <v>0</v>
      </c>
    </row>
    <row r="1686" spans="1:8">
      <c r="A1686" t="s">
        <v>1597</v>
      </c>
      <c r="B1686">
        <v>0</v>
      </c>
      <c r="C1686">
        <v>1</v>
      </c>
      <c r="D1686">
        <v>4</v>
      </c>
      <c r="E1686">
        <v>4</v>
      </c>
      <c r="F1686" t="str">
        <f>VLOOKUP(E1686,$L$1:$M$25,2,FALSE)</f>
        <v>coffee</v>
      </c>
      <c r="G1686">
        <f>LOG(C1686)</f>
        <v>0</v>
      </c>
      <c r="H1686">
        <f>G1686/(B1686-1)</f>
        <v>0</v>
      </c>
    </row>
    <row r="1687" spans="1:8">
      <c r="A1687" t="s">
        <v>1600</v>
      </c>
      <c r="B1687">
        <v>0</v>
      </c>
      <c r="C1687">
        <v>1</v>
      </c>
      <c r="D1687">
        <v>20</v>
      </c>
      <c r="E1687">
        <v>20</v>
      </c>
      <c r="F1687" t="str">
        <f>VLOOKUP(E1687,$L$1:$M$25,2,FALSE)</f>
        <v>ship</v>
      </c>
      <c r="G1687">
        <f>LOG(C1687)</f>
        <v>0</v>
      </c>
      <c r="H1687">
        <f>G1687/(B1687-1)</f>
        <v>0</v>
      </c>
    </row>
    <row r="1688" spans="1:8">
      <c r="A1688" t="s">
        <v>1602</v>
      </c>
      <c r="B1688">
        <v>0</v>
      </c>
      <c r="C1688">
        <v>1</v>
      </c>
      <c r="D1688">
        <v>17</v>
      </c>
      <c r="E1688">
        <v>17</v>
      </c>
      <c r="F1688" t="str">
        <f>VLOOKUP(E1688,$L$1:$M$25,2,FALSE)</f>
        <v>nat-gas</v>
      </c>
      <c r="G1688">
        <f>LOG(C1688)</f>
        <v>0</v>
      </c>
      <c r="H1688">
        <f>G1688/(B1688-1)</f>
        <v>0</v>
      </c>
    </row>
    <row r="1689" spans="1:8">
      <c r="A1689" t="s">
        <v>1603</v>
      </c>
      <c r="B1689">
        <v>0</v>
      </c>
      <c r="C1689">
        <v>1</v>
      </c>
      <c r="D1689">
        <v>1</v>
      </c>
      <c r="E1689">
        <v>1</v>
      </c>
      <c r="F1689" t="str">
        <f>VLOOKUP(E1689,$L$1:$M$25,2,FALSE)</f>
        <v>acq</v>
      </c>
      <c r="G1689">
        <f>LOG(C1689)</f>
        <v>0</v>
      </c>
      <c r="H1689">
        <f>G1689/(B1689-1)</f>
        <v>0</v>
      </c>
    </row>
    <row r="1690" spans="1:8">
      <c r="A1690" t="s">
        <v>1604</v>
      </c>
      <c r="B1690">
        <v>0</v>
      </c>
      <c r="C1690">
        <v>1</v>
      </c>
      <c r="D1690">
        <v>20</v>
      </c>
      <c r="E1690">
        <v>20</v>
      </c>
      <c r="F1690" t="str">
        <f>VLOOKUP(E1690,$L$1:$M$25,2,FALSE)</f>
        <v>ship</v>
      </c>
      <c r="G1690">
        <f>LOG(C1690)</f>
        <v>0</v>
      </c>
      <c r="H1690">
        <f>G1690/(B1690-1)</f>
        <v>0</v>
      </c>
    </row>
    <row r="1691" spans="1:8">
      <c r="A1691" t="s">
        <v>1605</v>
      </c>
      <c r="B1691">
        <v>0</v>
      </c>
      <c r="C1691">
        <v>1</v>
      </c>
      <c r="D1691">
        <v>11</v>
      </c>
      <c r="E1691">
        <v>11</v>
      </c>
      <c r="F1691" t="str">
        <f>VLOOKUP(E1691,$L$1:$M$25,2,FALSE)</f>
        <v>gold</v>
      </c>
      <c r="G1691">
        <f>LOG(C1691)</f>
        <v>0</v>
      </c>
      <c r="H1691">
        <f>G1691/(B1691-1)</f>
        <v>0</v>
      </c>
    </row>
    <row r="1692" spans="1:8">
      <c r="A1692" t="s">
        <v>1606</v>
      </c>
      <c r="B1692">
        <v>0</v>
      </c>
      <c r="C1692">
        <v>1</v>
      </c>
      <c r="D1692">
        <v>22</v>
      </c>
      <c r="E1692">
        <v>22</v>
      </c>
      <c r="F1692" t="str">
        <f>VLOOKUP(E1692,$L$1:$M$25,2,FALSE)</f>
        <v>sugar</v>
      </c>
      <c r="G1692">
        <f>LOG(C1692)</f>
        <v>0</v>
      </c>
      <c r="H1692">
        <f>G1692/(B1692-1)</f>
        <v>0</v>
      </c>
    </row>
    <row r="1693" spans="1:8">
      <c r="A1693" t="s">
        <v>1611</v>
      </c>
      <c r="B1693">
        <v>0</v>
      </c>
      <c r="C1693">
        <v>1</v>
      </c>
      <c r="D1693">
        <v>11</v>
      </c>
      <c r="E1693">
        <v>11</v>
      </c>
      <c r="F1693" t="str">
        <f>VLOOKUP(E1693,$L$1:$M$25,2,FALSE)</f>
        <v>gold</v>
      </c>
      <c r="G1693">
        <f>LOG(C1693)</f>
        <v>0</v>
      </c>
      <c r="H1693">
        <f>G1693/(B1693-1)</f>
        <v>0</v>
      </c>
    </row>
    <row r="1694" spans="1:8">
      <c r="A1694" t="s">
        <v>1614</v>
      </c>
      <c r="B1694">
        <v>0</v>
      </c>
      <c r="C1694">
        <v>1</v>
      </c>
      <c r="D1694">
        <v>3</v>
      </c>
      <c r="E1694">
        <v>3</v>
      </c>
      <c r="F1694" t="str">
        <f>VLOOKUP(E1694,$L$1:$M$25,2,FALSE)</f>
        <v>cocoa</v>
      </c>
      <c r="G1694">
        <f>LOG(C1694)</f>
        <v>0</v>
      </c>
      <c r="H1694">
        <f>G1694/(B1694-1)</f>
        <v>0</v>
      </c>
    </row>
    <row r="1695" spans="1:8">
      <c r="A1695" t="s">
        <v>1616</v>
      </c>
      <c r="B1695">
        <v>0</v>
      </c>
      <c r="C1695">
        <v>1</v>
      </c>
      <c r="D1695">
        <v>6</v>
      </c>
      <c r="E1695">
        <v>6</v>
      </c>
      <c r="F1695" t="str">
        <f>VLOOKUP(E1695,$L$1:$M$25,2,FALSE)</f>
        <v>cpi</v>
      </c>
      <c r="G1695">
        <f>LOG(C1695)</f>
        <v>0</v>
      </c>
      <c r="H1695">
        <f>G1695/(B1695-1)</f>
        <v>0</v>
      </c>
    </row>
    <row r="1696" spans="1:8">
      <c r="A1696" t="s">
        <v>1618</v>
      </c>
      <c r="B1696">
        <v>0</v>
      </c>
      <c r="C1696">
        <v>1</v>
      </c>
      <c r="D1696">
        <v>9</v>
      </c>
      <c r="E1696">
        <v>9</v>
      </c>
      <c r="F1696" t="str">
        <f>VLOOKUP(E1696,$L$1:$M$25,2,FALSE)</f>
        <v>earn</v>
      </c>
      <c r="G1696">
        <f>LOG(C1696)</f>
        <v>0</v>
      </c>
      <c r="H1696">
        <f>G1696/(B1696-1)</f>
        <v>0</v>
      </c>
    </row>
    <row r="1697" spans="1:8">
      <c r="A1697" t="s">
        <v>1620</v>
      </c>
      <c r="B1697">
        <v>0</v>
      </c>
      <c r="C1697">
        <v>1</v>
      </c>
      <c r="D1697">
        <v>23</v>
      </c>
      <c r="E1697">
        <v>23</v>
      </c>
      <c r="F1697" t="str">
        <f>VLOOKUP(E1697,$L$1:$M$25,2,FALSE)</f>
        <v>trade</v>
      </c>
      <c r="G1697">
        <f>LOG(C1697)</f>
        <v>0</v>
      </c>
      <c r="H1697">
        <f>G1697/(B1697-1)</f>
        <v>0</v>
      </c>
    </row>
    <row r="1698" spans="1:8">
      <c r="A1698" t="s">
        <v>1621</v>
      </c>
      <c r="B1698">
        <v>0</v>
      </c>
      <c r="C1698">
        <v>1</v>
      </c>
      <c r="D1698">
        <v>23</v>
      </c>
      <c r="E1698">
        <v>23</v>
      </c>
      <c r="F1698" t="str">
        <f>VLOOKUP(E1698,$L$1:$M$25,2,FALSE)</f>
        <v>trade</v>
      </c>
      <c r="G1698">
        <f>LOG(C1698)</f>
        <v>0</v>
      </c>
      <c r="H1698">
        <f>G1698/(B1698-1)</f>
        <v>0</v>
      </c>
    </row>
    <row r="1699" spans="1:8">
      <c r="A1699" t="s">
        <v>1627</v>
      </c>
      <c r="B1699">
        <v>0</v>
      </c>
      <c r="C1699">
        <v>1</v>
      </c>
      <c r="D1699">
        <v>2</v>
      </c>
      <c r="E1699">
        <v>2</v>
      </c>
      <c r="F1699" t="str">
        <f>VLOOKUP(E1699,$L$1:$M$25,2,FALSE)</f>
        <v>bop</v>
      </c>
      <c r="G1699">
        <f>LOG(C1699)</f>
        <v>0</v>
      </c>
      <c r="H1699">
        <f>G1699/(B1699-1)</f>
        <v>0</v>
      </c>
    </row>
    <row r="1700" spans="1:8">
      <c r="A1700" t="s">
        <v>1632</v>
      </c>
      <c r="B1700">
        <v>0</v>
      </c>
      <c r="C1700">
        <v>1</v>
      </c>
      <c r="D1700">
        <v>7</v>
      </c>
      <c r="E1700">
        <v>7</v>
      </c>
      <c r="F1700" t="str">
        <f>VLOOKUP(E1700,$L$1:$M$25,2,FALSE)</f>
        <v>crude</v>
      </c>
      <c r="G1700">
        <f>LOG(C1700)</f>
        <v>0</v>
      </c>
      <c r="H1700">
        <f>G1700/(B1700-1)</f>
        <v>0</v>
      </c>
    </row>
    <row r="1701" spans="1:8">
      <c r="A1701" t="s">
        <v>1633</v>
      </c>
      <c r="B1701">
        <v>0</v>
      </c>
      <c r="C1701">
        <v>1</v>
      </c>
      <c r="D1701">
        <v>2</v>
      </c>
      <c r="E1701">
        <v>2</v>
      </c>
      <c r="F1701" t="str">
        <f>VLOOKUP(E1701,$L$1:$M$25,2,FALSE)</f>
        <v>bop</v>
      </c>
      <c r="G1701">
        <f>LOG(C1701)</f>
        <v>0</v>
      </c>
      <c r="H1701">
        <f>G1701/(B1701-1)</f>
        <v>0</v>
      </c>
    </row>
    <row r="1702" spans="1:8">
      <c r="A1702" t="s">
        <v>1634</v>
      </c>
      <c r="B1702">
        <v>0</v>
      </c>
      <c r="C1702">
        <v>1</v>
      </c>
      <c r="D1702">
        <v>9</v>
      </c>
      <c r="E1702">
        <v>9</v>
      </c>
      <c r="F1702" t="str">
        <f>VLOOKUP(E1702,$L$1:$M$25,2,FALSE)</f>
        <v>earn</v>
      </c>
      <c r="G1702">
        <f>LOG(C1702)</f>
        <v>0</v>
      </c>
      <c r="H1702">
        <f>G1702/(B1702-1)</f>
        <v>0</v>
      </c>
    </row>
    <row r="1703" spans="1:8">
      <c r="A1703" t="s">
        <v>1640</v>
      </c>
      <c r="B1703">
        <v>0</v>
      </c>
      <c r="C1703">
        <v>1</v>
      </c>
      <c r="D1703">
        <v>7</v>
      </c>
      <c r="E1703">
        <v>7</v>
      </c>
      <c r="F1703" t="str">
        <f>VLOOKUP(E1703,$L$1:$M$25,2,FALSE)</f>
        <v>crude</v>
      </c>
      <c r="G1703">
        <f>LOG(C1703)</f>
        <v>0</v>
      </c>
      <c r="H1703">
        <f>G1703/(B1703-1)</f>
        <v>0</v>
      </c>
    </row>
    <row r="1704" spans="1:8">
      <c r="A1704" t="s">
        <v>1642</v>
      </c>
      <c r="B1704">
        <v>0</v>
      </c>
      <c r="C1704">
        <v>1</v>
      </c>
      <c r="D1704">
        <v>10</v>
      </c>
      <c r="E1704">
        <v>10</v>
      </c>
      <c r="F1704" t="str">
        <f>VLOOKUP(E1704,$L$1:$M$25,2,FALSE)</f>
        <v>gnp</v>
      </c>
      <c r="G1704">
        <f>LOG(C1704)</f>
        <v>0</v>
      </c>
      <c r="H1704">
        <f>G1704/(B1704-1)</f>
        <v>0</v>
      </c>
    </row>
    <row r="1705" spans="1:8">
      <c r="A1705" t="s">
        <v>1645</v>
      </c>
      <c r="B1705">
        <v>0</v>
      </c>
      <c r="C1705">
        <v>1</v>
      </c>
      <c r="D1705">
        <v>15</v>
      </c>
      <c r="E1705">
        <v>15</v>
      </c>
      <c r="F1705" t="str">
        <f>VLOOKUP(E1705,$L$1:$M$25,2,FALSE)</f>
        <v>money-fx</v>
      </c>
      <c r="G1705">
        <f>LOG(C1705)</f>
        <v>0</v>
      </c>
      <c r="H1705">
        <f>G1705/(B1705-1)</f>
        <v>0</v>
      </c>
    </row>
    <row r="1706" spans="1:8">
      <c r="A1706" t="s">
        <v>1650</v>
      </c>
      <c r="B1706">
        <v>0</v>
      </c>
      <c r="C1706">
        <v>1</v>
      </c>
      <c r="D1706">
        <v>24</v>
      </c>
      <c r="E1706">
        <v>24</v>
      </c>
      <c r="F1706" t="str">
        <f>VLOOKUP(E1706,$L$1:$M$25,2,FALSE)</f>
        <v>veg-oil</v>
      </c>
      <c r="G1706">
        <f>LOG(C1706)</f>
        <v>0</v>
      </c>
      <c r="H1706">
        <f>G1706/(B1706-1)</f>
        <v>0</v>
      </c>
    </row>
    <row r="1707" spans="1:8">
      <c r="A1707" t="s">
        <v>1657</v>
      </c>
      <c r="B1707">
        <v>0</v>
      </c>
      <c r="C1707">
        <v>1</v>
      </c>
      <c r="D1707">
        <v>5</v>
      </c>
      <c r="E1707">
        <v>5</v>
      </c>
      <c r="F1707" t="str">
        <f>VLOOKUP(E1707,$L$1:$M$25,2,FALSE)</f>
        <v>corn</v>
      </c>
      <c r="G1707">
        <f>LOG(C1707)</f>
        <v>0</v>
      </c>
      <c r="H1707">
        <f>G1707/(B1707-1)</f>
        <v>0</v>
      </c>
    </row>
    <row r="1708" spans="1:8">
      <c r="A1708" t="s">
        <v>1660</v>
      </c>
      <c r="B1708">
        <v>0</v>
      </c>
      <c r="C1708">
        <v>1</v>
      </c>
      <c r="D1708">
        <v>24</v>
      </c>
      <c r="E1708">
        <v>24</v>
      </c>
      <c r="F1708" t="str">
        <f>VLOOKUP(E1708,$L$1:$M$25,2,FALSE)</f>
        <v>veg-oil</v>
      </c>
      <c r="G1708">
        <f>LOG(C1708)</f>
        <v>0</v>
      </c>
      <c r="H1708">
        <f>G1708/(B1708-1)</f>
        <v>0</v>
      </c>
    </row>
    <row r="1709" spans="1:8">
      <c r="A1709" t="s">
        <v>1664</v>
      </c>
      <c r="B1709">
        <v>0</v>
      </c>
      <c r="C1709">
        <v>1</v>
      </c>
      <c r="D1709">
        <v>8</v>
      </c>
      <c r="E1709">
        <v>8</v>
      </c>
      <c r="F1709" t="str">
        <f>VLOOKUP(E1709,$L$1:$M$25,2,FALSE)</f>
        <v>dlr</v>
      </c>
      <c r="G1709">
        <f>LOG(C1709)</f>
        <v>0</v>
      </c>
      <c r="H1709">
        <f>G1709/(B1709-1)</f>
        <v>0</v>
      </c>
    </row>
    <row r="1710" spans="1:8">
      <c r="A1710" t="s">
        <v>1665</v>
      </c>
      <c r="B1710">
        <v>0</v>
      </c>
      <c r="C1710">
        <v>1</v>
      </c>
      <c r="D1710">
        <v>5</v>
      </c>
      <c r="E1710">
        <v>5</v>
      </c>
      <c r="F1710" t="str">
        <f>VLOOKUP(E1710,$L$1:$M$25,2,FALSE)</f>
        <v>corn</v>
      </c>
      <c r="G1710">
        <f>LOG(C1710)</f>
        <v>0</v>
      </c>
      <c r="H1710">
        <f>G1710/(B1710-1)</f>
        <v>0</v>
      </c>
    </row>
    <row r="1711" spans="1:8">
      <c r="A1711" t="s">
        <v>1667</v>
      </c>
      <c r="B1711">
        <v>0</v>
      </c>
      <c r="C1711">
        <v>1</v>
      </c>
      <c r="D1711">
        <v>1</v>
      </c>
      <c r="E1711">
        <v>1</v>
      </c>
      <c r="F1711" t="str">
        <f>VLOOKUP(E1711,$L$1:$M$25,2,FALSE)</f>
        <v>acq</v>
      </c>
      <c r="G1711">
        <f>LOG(C1711)</f>
        <v>0</v>
      </c>
      <c r="H1711">
        <f>G1711/(B1711-1)</f>
        <v>0</v>
      </c>
    </row>
    <row r="1712" spans="1:8">
      <c r="A1712" t="s">
        <v>1671</v>
      </c>
      <c r="B1712">
        <v>0</v>
      </c>
      <c r="C1712">
        <v>1</v>
      </c>
      <c r="D1712">
        <v>23</v>
      </c>
      <c r="E1712">
        <v>23</v>
      </c>
      <c r="F1712" t="str">
        <f>VLOOKUP(E1712,$L$1:$M$25,2,FALSE)</f>
        <v>trade</v>
      </c>
      <c r="G1712">
        <f>LOG(C1712)</f>
        <v>0</v>
      </c>
      <c r="H1712">
        <f>G1712/(B1712-1)</f>
        <v>0</v>
      </c>
    </row>
    <row r="1713" spans="1:8">
      <c r="A1713" t="s">
        <v>1677</v>
      </c>
      <c r="B1713">
        <v>0</v>
      </c>
      <c r="C1713">
        <v>1</v>
      </c>
      <c r="D1713">
        <v>16</v>
      </c>
      <c r="E1713">
        <v>16</v>
      </c>
      <c r="F1713" t="str">
        <f>VLOOKUP(E1713,$L$1:$M$25,2,FALSE)</f>
        <v>money-supply</v>
      </c>
      <c r="G1713">
        <f>LOG(C1713)</f>
        <v>0</v>
      </c>
      <c r="H1713">
        <f>G1713/(B1713-1)</f>
        <v>0</v>
      </c>
    </row>
    <row r="1714" spans="1:8">
      <c r="A1714" t="s">
        <v>1680</v>
      </c>
      <c r="B1714">
        <v>0</v>
      </c>
      <c r="C1714">
        <v>1</v>
      </c>
      <c r="D1714">
        <v>10</v>
      </c>
      <c r="E1714">
        <v>10</v>
      </c>
      <c r="F1714" t="str">
        <f>VLOOKUP(E1714,$L$1:$M$25,2,FALSE)</f>
        <v>gnp</v>
      </c>
      <c r="G1714">
        <f>LOG(C1714)</f>
        <v>0</v>
      </c>
      <c r="H1714">
        <f>G1714/(B1714-1)</f>
        <v>0</v>
      </c>
    </row>
    <row r="1715" spans="1:8">
      <c r="A1715" t="s">
        <v>1681</v>
      </c>
      <c r="B1715">
        <v>0</v>
      </c>
      <c r="C1715">
        <v>1</v>
      </c>
      <c r="D1715">
        <v>17</v>
      </c>
      <c r="E1715">
        <v>17</v>
      </c>
      <c r="F1715" t="str">
        <f>VLOOKUP(E1715,$L$1:$M$25,2,FALSE)</f>
        <v>nat-gas</v>
      </c>
      <c r="G1715">
        <f>LOG(C1715)</f>
        <v>0</v>
      </c>
      <c r="H1715">
        <f>G1715/(B1715-1)</f>
        <v>0</v>
      </c>
    </row>
    <row r="1716" spans="1:8">
      <c r="A1716" t="s">
        <v>1683</v>
      </c>
      <c r="B1716">
        <v>0</v>
      </c>
      <c r="C1716">
        <v>1</v>
      </c>
      <c r="D1716">
        <v>14</v>
      </c>
      <c r="E1716">
        <v>14</v>
      </c>
      <c r="F1716" t="str">
        <f>VLOOKUP(E1716,$L$1:$M$25,2,FALSE)</f>
        <v>livestock</v>
      </c>
      <c r="G1716">
        <f>LOG(C1716)</f>
        <v>0</v>
      </c>
      <c r="H1716">
        <f>G1716/(B1716-1)</f>
        <v>0</v>
      </c>
    </row>
    <row r="1717" spans="1:8">
      <c r="A1717" t="s">
        <v>1684</v>
      </c>
      <c r="B1717">
        <v>0</v>
      </c>
      <c r="C1717">
        <v>1</v>
      </c>
      <c r="D1717">
        <v>20</v>
      </c>
      <c r="E1717">
        <v>20</v>
      </c>
      <c r="F1717" t="str">
        <f>VLOOKUP(E1717,$L$1:$M$25,2,FALSE)</f>
        <v>ship</v>
      </c>
      <c r="G1717">
        <f>LOG(C1717)</f>
        <v>0</v>
      </c>
      <c r="H1717">
        <f>G1717/(B1717-1)</f>
        <v>0</v>
      </c>
    </row>
    <row r="1718" spans="1:8">
      <c r="A1718" t="s">
        <v>1689</v>
      </c>
      <c r="B1718">
        <v>0</v>
      </c>
      <c r="C1718">
        <v>1</v>
      </c>
      <c r="D1718">
        <v>1</v>
      </c>
      <c r="E1718">
        <v>1</v>
      </c>
      <c r="F1718" t="str">
        <f>VLOOKUP(E1718,$L$1:$M$25,2,FALSE)</f>
        <v>acq</v>
      </c>
      <c r="G1718">
        <f>LOG(C1718)</f>
        <v>0</v>
      </c>
      <c r="H1718">
        <f>G1718/(B1718-1)</f>
        <v>0</v>
      </c>
    </row>
    <row r="1719" spans="1:8">
      <c r="A1719" t="s">
        <v>1694</v>
      </c>
      <c r="B1719">
        <v>0</v>
      </c>
      <c r="C1719">
        <v>1</v>
      </c>
      <c r="D1719">
        <v>11</v>
      </c>
      <c r="E1719">
        <v>11</v>
      </c>
      <c r="F1719" t="str">
        <f>VLOOKUP(E1719,$L$1:$M$25,2,FALSE)</f>
        <v>gold</v>
      </c>
      <c r="G1719">
        <f>LOG(C1719)</f>
        <v>0</v>
      </c>
      <c r="H1719">
        <f>G1719/(B1719-1)</f>
        <v>0</v>
      </c>
    </row>
    <row r="1720" spans="1:8">
      <c r="A1720" t="s">
        <v>1695</v>
      </c>
      <c r="B1720">
        <v>0</v>
      </c>
      <c r="C1720">
        <v>1</v>
      </c>
      <c r="D1720">
        <v>3</v>
      </c>
      <c r="E1720">
        <v>3</v>
      </c>
      <c r="F1720" t="str">
        <f>VLOOKUP(E1720,$L$1:$M$25,2,FALSE)</f>
        <v>cocoa</v>
      </c>
      <c r="G1720">
        <f>LOG(C1720)</f>
        <v>0</v>
      </c>
      <c r="H1720">
        <f>G1720/(B1720-1)</f>
        <v>0</v>
      </c>
    </row>
    <row r="1721" spans="1:8">
      <c r="A1721" t="s">
        <v>1696</v>
      </c>
      <c r="B1721">
        <v>0</v>
      </c>
      <c r="C1721">
        <v>1</v>
      </c>
      <c r="D1721">
        <v>1</v>
      </c>
      <c r="E1721">
        <v>1</v>
      </c>
      <c r="F1721" t="str">
        <f>VLOOKUP(E1721,$L$1:$M$25,2,FALSE)</f>
        <v>acq</v>
      </c>
      <c r="G1721">
        <f>LOG(C1721)</f>
        <v>0</v>
      </c>
      <c r="H1721">
        <f>G1721/(B1721-1)</f>
        <v>0</v>
      </c>
    </row>
    <row r="1722" spans="1:8">
      <c r="A1722" t="s">
        <v>1702</v>
      </c>
      <c r="B1722">
        <v>0</v>
      </c>
      <c r="C1722">
        <v>1</v>
      </c>
      <c r="D1722">
        <v>1</v>
      </c>
      <c r="E1722">
        <v>1</v>
      </c>
      <c r="F1722" t="str">
        <f>VLOOKUP(E1722,$L$1:$M$25,2,FALSE)</f>
        <v>acq</v>
      </c>
      <c r="G1722">
        <f>LOG(C1722)</f>
        <v>0</v>
      </c>
      <c r="H1722">
        <f>G1722/(B1722-1)</f>
        <v>0</v>
      </c>
    </row>
    <row r="1723" spans="1:8">
      <c r="A1723" t="s">
        <v>1704</v>
      </c>
      <c r="B1723">
        <v>0</v>
      </c>
      <c r="C1723">
        <v>1</v>
      </c>
      <c r="D1723">
        <v>25</v>
      </c>
      <c r="E1723">
        <v>25</v>
      </c>
      <c r="F1723" t="str">
        <f>VLOOKUP(E1723,$L$1:$M$25,2,FALSE)</f>
        <v>wheat</v>
      </c>
      <c r="G1723">
        <f>LOG(C1723)</f>
        <v>0</v>
      </c>
      <c r="H1723">
        <f>G1723/(B1723-1)</f>
        <v>0</v>
      </c>
    </row>
    <row r="1724" spans="1:8">
      <c r="A1724" t="s">
        <v>1705</v>
      </c>
      <c r="B1724">
        <v>0</v>
      </c>
      <c r="C1724">
        <v>1</v>
      </c>
      <c r="D1724">
        <v>9</v>
      </c>
      <c r="E1724">
        <v>9</v>
      </c>
      <c r="F1724" t="str">
        <f>VLOOKUP(E1724,$L$1:$M$25,2,FALSE)</f>
        <v>earn</v>
      </c>
      <c r="G1724">
        <f>LOG(C1724)</f>
        <v>0</v>
      </c>
      <c r="H1724">
        <f>G1724/(B1724-1)</f>
        <v>0</v>
      </c>
    </row>
    <row r="1725" spans="1:8">
      <c r="A1725" t="s">
        <v>1710</v>
      </c>
      <c r="B1725">
        <v>0</v>
      </c>
      <c r="C1725">
        <v>1</v>
      </c>
      <c r="D1725">
        <v>17</v>
      </c>
      <c r="E1725">
        <v>17</v>
      </c>
      <c r="F1725" t="str">
        <f>VLOOKUP(E1725,$L$1:$M$25,2,FALSE)</f>
        <v>nat-gas</v>
      </c>
      <c r="G1725">
        <f>LOG(C1725)</f>
        <v>0</v>
      </c>
      <c r="H1725">
        <f>G1725/(B1725-1)</f>
        <v>0</v>
      </c>
    </row>
    <row r="1726" spans="1:8">
      <c r="A1726" t="s">
        <v>1711</v>
      </c>
      <c r="B1726">
        <v>0</v>
      </c>
      <c r="C1726">
        <v>1</v>
      </c>
      <c r="D1726">
        <v>20</v>
      </c>
      <c r="E1726">
        <v>20</v>
      </c>
      <c r="F1726" t="str">
        <f>VLOOKUP(E1726,$L$1:$M$25,2,FALSE)</f>
        <v>ship</v>
      </c>
      <c r="G1726">
        <f>LOG(C1726)</f>
        <v>0</v>
      </c>
      <c r="H1726">
        <f>G1726/(B1726-1)</f>
        <v>0</v>
      </c>
    </row>
    <row r="1727" spans="1:8">
      <c r="A1727" t="s">
        <v>1714</v>
      </c>
      <c r="B1727">
        <v>0</v>
      </c>
      <c r="C1727">
        <v>1</v>
      </c>
      <c r="D1727">
        <v>14</v>
      </c>
      <c r="E1727">
        <v>14</v>
      </c>
      <c r="F1727" t="str">
        <f>VLOOKUP(E1727,$L$1:$M$25,2,FALSE)</f>
        <v>livestock</v>
      </c>
      <c r="G1727">
        <f>LOG(C1727)</f>
        <v>0</v>
      </c>
      <c r="H1727">
        <f>G1727/(B1727-1)</f>
        <v>0</v>
      </c>
    </row>
    <row r="1728" spans="1:8">
      <c r="A1728" t="s">
        <v>1716</v>
      </c>
      <c r="B1728">
        <v>0</v>
      </c>
      <c r="C1728">
        <v>1</v>
      </c>
      <c r="D1728">
        <v>7</v>
      </c>
      <c r="E1728">
        <v>7</v>
      </c>
      <c r="F1728" t="str">
        <f>VLOOKUP(E1728,$L$1:$M$25,2,FALSE)</f>
        <v>crude</v>
      </c>
      <c r="G1728">
        <f>LOG(C1728)</f>
        <v>0</v>
      </c>
      <c r="H1728">
        <f>G1728/(B1728-1)</f>
        <v>0</v>
      </c>
    </row>
    <row r="1729" spans="1:8">
      <c r="A1729" t="s">
        <v>1717</v>
      </c>
      <c r="B1729">
        <v>0</v>
      </c>
      <c r="C1729">
        <v>1</v>
      </c>
      <c r="D1729">
        <v>7</v>
      </c>
      <c r="E1729">
        <v>7</v>
      </c>
      <c r="F1729" t="str">
        <f>VLOOKUP(E1729,$L$1:$M$25,2,FALSE)</f>
        <v>crude</v>
      </c>
      <c r="G1729">
        <f>LOG(C1729)</f>
        <v>0</v>
      </c>
      <c r="H1729">
        <f>G1729/(B1729-1)</f>
        <v>0</v>
      </c>
    </row>
    <row r="1730" spans="1:8">
      <c r="A1730" t="s">
        <v>1718</v>
      </c>
      <c r="B1730">
        <v>0</v>
      </c>
      <c r="C1730">
        <v>1</v>
      </c>
      <c r="D1730">
        <v>22</v>
      </c>
      <c r="E1730">
        <v>22</v>
      </c>
      <c r="F1730" t="str">
        <f>VLOOKUP(E1730,$L$1:$M$25,2,FALSE)</f>
        <v>sugar</v>
      </c>
      <c r="G1730">
        <f>LOG(C1730)</f>
        <v>0</v>
      </c>
      <c r="H1730">
        <f>G1730/(B1730-1)</f>
        <v>0</v>
      </c>
    </row>
    <row r="1731" spans="1:8">
      <c r="A1731" t="s">
        <v>1722</v>
      </c>
      <c r="B1731">
        <v>0</v>
      </c>
      <c r="C1731">
        <v>1</v>
      </c>
      <c r="D1731">
        <v>7</v>
      </c>
      <c r="E1731">
        <v>7</v>
      </c>
      <c r="F1731" t="str">
        <f>VLOOKUP(E1731,$L$1:$M$25,2,FALSE)</f>
        <v>crude</v>
      </c>
      <c r="G1731">
        <f>LOG(C1731)</f>
        <v>0</v>
      </c>
      <c r="H1731">
        <f>G1731/(B1731-1)</f>
        <v>0</v>
      </c>
    </row>
    <row r="1732" spans="1:8">
      <c r="A1732" t="s">
        <v>1723</v>
      </c>
      <c r="B1732">
        <v>0</v>
      </c>
      <c r="C1732">
        <v>1</v>
      </c>
      <c r="D1732">
        <v>1</v>
      </c>
      <c r="E1732">
        <v>1</v>
      </c>
      <c r="F1732" t="str">
        <f>VLOOKUP(E1732,$L$1:$M$25,2,FALSE)</f>
        <v>acq</v>
      </c>
      <c r="G1732">
        <f>LOG(C1732)</f>
        <v>0</v>
      </c>
      <c r="H1732">
        <f>G1732/(B1732-1)</f>
        <v>0</v>
      </c>
    </row>
    <row r="1733" spans="1:8">
      <c r="A1733" t="s">
        <v>1734</v>
      </c>
      <c r="B1733">
        <v>0</v>
      </c>
      <c r="C1733">
        <v>1</v>
      </c>
      <c r="D1733">
        <v>12</v>
      </c>
      <c r="E1733">
        <v>12</v>
      </c>
      <c r="F1733" t="str">
        <f>VLOOKUP(E1733,$L$1:$M$25,2,FALSE)</f>
        <v>grain</v>
      </c>
      <c r="G1733">
        <f>LOG(C1733)</f>
        <v>0</v>
      </c>
      <c r="H1733">
        <f>G1733/(B1733-1)</f>
        <v>0</v>
      </c>
    </row>
    <row r="1734" spans="1:8">
      <c r="A1734" t="s">
        <v>1736</v>
      </c>
      <c r="B1734">
        <v>0</v>
      </c>
      <c r="C1734">
        <v>1</v>
      </c>
      <c r="D1734">
        <v>3</v>
      </c>
      <c r="E1734">
        <v>3</v>
      </c>
      <c r="F1734" t="str">
        <f>VLOOKUP(E1734,$L$1:$M$25,2,FALSE)</f>
        <v>cocoa</v>
      </c>
      <c r="G1734">
        <f>LOG(C1734)</f>
        <v>0</v>
      </c>
      <c r="H1734">
        <f>G1734/(B1734-1)</f>
        <v>0</v>
      </c>
    </row>
    <row r="1735" spans="1:8">
      <c r="A1735" t="s">
        <v>1737</v>
      </c>
      <c r="B1735">
        <v>0</v>
      </c>
      <c r="C1735">
        <v>1</v>
      </c>
      <c r="D1735">
        <v>1</v>
      </c>
      <c r="E1735">
        <v>1</v>
      </c>
      <c r="F1735" t="str">
        <f>VLOOKUP(E1735,$L$1:$M$25,2,FALSE)</f>
        <v>acq</v>
      </c>
      <c r="G1735">
        <f>LOG(C1735)</f>
        <v>0</v>
      </c>
      <c r="H1735">
        <f>G1735/(B1735-1)</f>
        <v>0</v>
      </c>
    </row>
    <row r="1736" spans="1:8">
      <c r="A1736" t="s">
        <v>1738</v>
      </c>
      <c r="B1736">
        <v>0</v>
      </c>
      <c r="C1736">
        <v>1</v>
      </c>
      <c r="D1736">
        <v>22</v>
      </c>
      <c r="E1736">
        <v>22</v>
      </c>
      <c r="F1736" t="str">
        <f>VLOOKUP(E1736,$L$1:$M$25,2,FALSE)</f>
        <v>sugar</v>
      </c>
      <c r="G1736">
        <f>LOG(C1736)</f>
        <v>0</v>
      </c>
      <c r="H1736">
        <f>G1736/(B1736-1)</f>
        <v>0</v>
      </c>
    </row>
    <row r="1737" spans="1:8">
      <c r="A1737" t="s">
        <v>1740</v>
      </c>
      <c r="B1737">
        <v>0</v>
      </c>
      <c r="C1737">
        <v>1</v>
      </c>
      <c r="D1737">
        <v>1</v>
      </c>
      <c r="E1737">
        <v>1</v>
      </c>
      <c r="F1737" t="str">
        <f>VLOOKUP(E1737,$L$1:$M$25,2,FALSE)</f>
        <v>acq</v>
      </c>
      <c r="G1737">
        <f>LOG(C1737)</f>
        <v>0</v>
      </c>
      <c r="H1737">
        <f>G1737/(B1737-1)</f>
        <v>0</v>
      </c>
    </row>
    <row r="1738" spans="1:8">
      <c r="A1738" t="s">
        <v>1744</v>
      </c>
      <c r="B1738">
        <v>0</v>
      </c>
      <c r="C1738">
        <v>1</v>
      </c>
      <c r="D1738">
        <v>13</v>
      </c>
      <c r="E1738">
        <v>13</v>
      </c>
      <c r="F1738" t="str">
        <f>VLOOKUP(E1738,$L$1:$M$25,2,FALSE)</f>
        <v>interest</v>
      </c>
      <c r="G1738">
        <f>LOG(C1738)</f>
        <v>0</v>
      </c>
      <c r="H1738">
        <f>G1738/(B1738-1)</f>
        <v>0</v>
      </c>
    </row>
    <row r="1739" spans="1:8">
      <c r="A1739" t="s">
        <v>1745</v>
      </c>
      <c r="B1739">
        <v>0</v>
      </c>
      <c r="C1739">
        <v>1</v>
      </c>
      <c r="D1739">
        <v>10</v>
      </c>
      <c r="E1739">
        <v>10</v>
      </c>
      <c r="F1739" t="str">
        <f>VLOOKUP(E1739,$L$1:$M$25,2,FALSE)</f>
        <v>gnp</v>
      </c>
      <c r="G1739">
        <f>LOG(C1739)</f>
        <v>0</v>
      </c>
      <c r="H1739">
        <f>G1739/(B1739-1)</f>
        <v>0</v>
      </c>
    </row>
    <row r="1740" spans="1:8">
      <c r="A1740" t="s">
        <v>1750</v>
      </c>
      <c r="B1740">
        <v>0</v>
      </c>
      <c r="C1740">
        <v>1</v>
      </c>
      <c r="D1740">
        <v>1</v>
      </c>
      <c r="E1740">
        <v>1</v>
      </c>
      <c r="F1740" t="str">
        <f>VLOOKUP(E1740,$L$1:$M$25,2,FALSE)</f>
        <v>acq</v>
      </c>
      <c r="G1740">
        <f>LOG(C1740)</f>
        <v>0</v>
      </c>
      <c r="H1740">
        <f>G1740/(B1740-1)</f>
        <v>0</v>
      </c>
    </row>
    <row r="1741" spans="1:8">
      <c r="A1741" t="s">
        <v>1753</v>
      </c>
      <c r="B1741">
        <v>0</v>
      </c>
      <c r="C1741">
        <v>1</v>
      </c>
      <c r="D1741">
        <v>23</v>
      </c>
      <c r="E1741">
        <v>23</v>
      </c>
      <c r="F1741" t="str">
        <f>VLOOKUP(E1741,$L$1:$M$25,2,FALSE)</f>
        <v>trade</v>
      </c>
      <c r="G1741">
        <f>LOG(C1741)</f>
        <v>0</v>
      </c>
      <c r="H1741">
        <f>G1741/(B1741-1)</f>
        <v>0</v>
      </c>
    </row>
    <row r="1742" spans="1:8">
      <c r="A1742" t="s">
        <v>1756</v>
      </c>
      <c r="B1742">
        <v>0</v>
      </c>
      <c r="C1742">
        <v>1</v>
      </c>
      <c r="D1742">
        <v>2</v>
      </c>
      <c r="E1742">
        <v>2</v>
      </c>
      <c r="F1742" t="str">
        <f>VLOOKUP(E1742,$L$1:$M$25,2,FALSE)</f>
        <v>bop</v>
      </c>
      <c r="G1742">
        <f>LOG(C1742)</f>
        <v>0</v>
      </c>
      <c r="H1742">
        <f>G1742/(B1742-1)</f>
        <v>0</v>
      </c>
    </row>
    <row r="1743" spans="1:8">
      <c r="A1743" t="s">
        <v>1763</v>
      </c>
      <c r="B1743">
        <v>0</v>
      </c>
      <c r="C1743">
        <v>1</v>
      </c>
      <c r="D1743">
        <v>13</v>
      </c>
      <c r="E1743">
        <v>13</v>
      </c>
      <c r="F1743" t="str">
        <f>VLOOKUP(E1743,$L$1:$M$25,2,FALSE)</f>
        <v>interest</v>
      </c>
      <c r="G1743">
        <f>LOG(C1743)</f>
        <v>0</v>
      </c>
      <c r="H1743">
        <f>G1743/(B1743-1)</f>
        <v>0</v>
      </c>
    </row>
    <row r="1744" spans="1:8">
      <c r="A1744" t="s">
        <v>1767</v>
      </c>
      <c r="B1744">
        <v>0</v>
      </c>
      <c r="C1744">
        <v>1</v>
      </c>
      <c r="D1744">
        <v>3</v>
      </c>
      <c r="E1744">
        <v>3</v>
      </c>
      <c r="F1744" t="str">
        <f>VLOOKUP(E1744,$L$1:$M$25,2,FALSE)</f>
        <v>cocoa</v>
      </c>
      <c r="G1744">
        <f>LOG(C1744)</f>
        <v>0</v>
      </c>
      <c r="H1744">
        <f>G1744/(B1744-1)</f>
        <v>0</v>
      </c>
    </row>
    <row r="1745" spans="1:8">
      <c r="A1745" t="s">
        <v>1772</v>
      </c>
      <c r="B1745">
        <v>0</v>
      </c>
      <c r="C1745">
        <v>1</v>
      </c>
      <c r="D1745">
        <v>2</v>
      </c>
      <c r="E1745">
        <v>2</v>
      </c>
      <c r="F1745" t="str">
        <f>VLOOKUP(E1745,$L$1:$M$25,2,FALSE)</f>
        <v>bop</v>
      </c>
      <c r="G1745">
        <f>LOG(C1745)</f>
        <v>0</v>
      </c>
      <c r="H1745">
        <f>G1745/(B1745-1)</f>
        <v>0</v>
      </c>
    </row>
    <row r="1746" spans="1:8">
      <c r="A1746" t="s">
        <v>1775</v>
      </c>
      <c r="B1746">
        <v>0</v>
      </c>
      <c r="C1746">
        <v>1</v>
      </c>
      <c r="D1746">
        <v>16</v>
      </c>
      <c r="E1746">
        <v>16</v>
      </c>
      <c r="F1746" t="str">
        <f>VLOOKUP(E1746,$L$1:$M$25,2,FALSE)</f>
        <v>money-supply</v>
      </c>
      <c r="G1746">
        <f>LOG(C1746)</f>
        <v>0</v>
      </c>
      <c r="H1746">
        <f>G1746/(B1746-1)</f>
        <v>0</v>
      </c>
    </row>
    <row r="1747" spans="1:8">
      <c r="A1747" t="s">
        <v>1781</v>
      </c>
      <c r="B1747">
        <v>0</v>
      </c>
      <c r="C1747">
        <v>1</v>
      </c>
      <c r="D1747">
        <v>9</v>
      </c>
      <c r="E1747">
        <v>9</v>
      </c>
      <c r="F1747" t="str">
        <f>VLOOKUP(E1747,$L$1:$M$25,2,FALSE)</f>
        <v>earn</v>
      </c>
      <c r="G1747">
        <f>LOG(C1747)</f>
        <v>0</v>
      </c>
      <c r="H1747">
        <f>G1747/(B1747-1)</f>
        <v>0</v>
      </c>
    </row>
    <row r="1748" spans="1:8">
      <c r="A1748" t="s">
        <v>1786</v>
      </c>
      <c r="B1748">
        <v>0</v>
      </c>
      <c r="C1748">
        <v>1</v>
      </c>
      <c r="D1748">
        <v>7</v>
      </c>
      <c r="E1748">
        <v>7</v>
      </c>
      <c r="F1748" t="str">
        <f>VLOOKUP(E1748,$L$1:$M$25,2,FALSE)</f>
        <v>crude</v>
      </c>
      <c r="G1748">
        <f>LOG(C1748)</f>
        <v>0</v>
      </c>
      <c r="H1748">
        <f>G1748/(B1748-1)</f>
        <v>0</v>
      </c>
    </row>
    <row r="1749" spans="1:8">
      <c r="A1749" t="s">
        <v>1787</v>
      </c>
      <c r="B1749">
        <v>0</v>
      </c>
      <c r="C1749">
        <v>1</v>
      </c>
      <c r="D1749">
        <v>17</v>
      </c>
      <c r="E1749">
        <v>17</v>
      </c>
      <c r="F1749" t="str">
        <f>VLOOKUP(E1749,$L$1:$M$25,2,FALSE)</f>
        <v>nat-gas</v>
      </c>
      <c r="G1749">
        <f>LOG(C1749)</f>
        <v>0</v>
      </c>
      <c r="H1749">
        <f>G1749/(B1749-1)</f>
        <v>0</v>
      </c>
    </row>
    <row r="1750" spans="1:8">
      <c r="A1750" t="s">
        <v>1788</v>
      </c>
      <c r="B1750">
        <v>0</v>
      </c>
      <c r="C1750">
        <v>1</v>
      </c>
      <c r="D1750">
        <v>7</v>
      </c>
      <c r="E1750">
        <v>7</v>
      </c>
      <c r="F1750" t="str">
        <f>VLOOKUP(E1750,$L$1:$M$25,2,FALSE)</f>
        <v>crude</v>
      </c>
      <c r="G1750">
        <f>LOG(C1750)</f>
        <v>0</v>
      </c>
      <c r="H1750">
        <f>G1750/(B1750-1)</f>
        <v>0</v>
      </c>
    </row>
    <row r="1751" spans="1:8">
      <c r="A1751" t="s">
        <v>1792</v>
      </c>
      <c r="B1751">
        <v>0</v>
      </c>
      <c r="C1751">
        <v>1</v>
      </c>
      <c r="D1751">
        <v>10</v>
      </c>
      <c r="E1751">
        <v>10</v>
      </c>
      <c r="F1751" t="str">
        <f>VLOOKUP(E1751,$L$1:$M$25,2,FALSE)</f>
        <v>gnp</v>
      </c>
      <c r="G1751">
        <f>LOG(C1751)</f>
        <v>0</v>
      </c>
      <c r="H1751">
        <f>G1751/(B1751-1)</f>
        <v>0</v>
      </c>
    </row>
    <row r="1752" spans="1:8">
      <c r="A1752" t="s">
        <v>1794</v>
      </c>
      <c r="B1752">
        <v>0</v>
      </c>
      <c r="C1752">
        <v>1</v>
      </c>
      <c r="D1752">
        <v>4</v>
      </c>
      <c r="E1752">
        <v>4</v>
      </c>
      <c r="F1752" t="str">
        <f>VLOOKUP(E1752,$L$1:$M$25,2,FALSE)</f>
        <v>coffee</v>
      </c>
      <c r="G1752">
        <f>LOG(C1752)</f>
        <v>0</v>
      </c>
      <c r="H1752">
        <f>G1752/(B1752-1)</f>
        <v>0</v>
      </c>
    </row>
    <row r="1753" spans="1:8">
      <c r="A1753" t="s">
        <v>1799</v>
      </c>
      <c r="B1753">
        <v>0</v>
      </c>
      <c r="C1753">
        <v>1</v>
      </c>
      <c r="D1753">
        <v>12</v>
      </c>
      <c r="E1753">
        <v>12</v>
      </c>
      <c r="F1753" t="str">
        <f>VLOOKUP(E1753,$L$1:$M$25,2,FALSE)</f>
        <v>grain</v>
      </c>
      <c r="G1753">
        <f>LOG(C1753)</f>
        <v>0</v>
      </c>
      <c r="H1753">
        <f>G1753/(B1753-1)</f>
        <v>0</v>
      </c>
    </row>
    <row r="1754" spans="1:8">
      <c r="A1754" t="s">
        <v>1804</v>
      </c>
      <c r="B1754">
        <v>0</v>
      </c>
      <c r="C1754">
        <v>1</v>
      </c>
      <c r="D1754">
        <v>13</v>
      </c>
      <c r="E1754">
        <v>13</v>
      </c>
      <c r="F1754" t="str">
        <f>VLOOKUP(E1754,$L$1:$M$25,2,FALSE)</f>
        <v>interest</v>
      </c>
      <c r="G1754">
        <f>LOG(C1754)</f>
        <v>0</v>
      </c>
      <c r="H1754">
        <f>G1754/(B1754-1)</f>
        <v>0</v>
      </c>
    </row>
    <row r="1755" spans="1:8">
      <c r="A1755" t="s">
        <v>1805</v>
      </c>
      <c r="B1755">
        <v>0</v>
      </c>
      <c r="C1755">
        <v>1</v>
      </c>
      <c r="D1755">
        <v>25</v>
      </c>
      <c r="E1755">
        <v>25</v>
      </c>
      <c r="F1755" t="str">
        <f>VLOOKUP(E1755,$L$1:$M$25,2,FALSE)</f>
        <v>wheat</v>
      </c>
      <c r="G1755">
        <f>LOG(C1755)</f>
        <v>0</v>
      </c>
      <c r="H1755">
        <f>G1755/(B1755-1)</f>
        <v>0</v>
      </c>
    </row>
    <row r="1756" spans="1:8">
      <c r="A1756" t="s">
        <v>1809</v>
      </c>
      <c r="B1756">
        <v>0</v>
      </c>
      <c r="C1756">
        <v>1</v>
      </c>
      <c r="D1756">
        <v>11</v>
      </c>
      <c r="E1756">
        <v>11</v>
      </c>
      <c r="F1756" t="str">
        <f>VLOOKUP(E1756,$L$1:$M$25,2,FALSE)</f>
        <v>gold</v>
      </c>
      <c r="G1756">
        <f>LOG(C1756)</f>
        <v>0</v>
      </c>
      <c r="H1756">
        <f>G1756/(B1756-1)</f>
        <v>0</v>
      </c>
    </row>
    <row r="1757" spans="1:8">
      <c r="A1757" t="s">
        <v>1811</v>
      </c>
      <c r="B1757">
        <v>0</v>
      </c>
      <c r="C1757">
        <v>1</v>
      </c>
      <c r="D1757">
        <v>11</v>
      </c>
      <c r="E1757">
        <v>11</v>
      </c>
      <c r="F1757" t="str">
        <f>VLOOKUP(E1757,$L$1:$M$25,2,FALSE)</f>
        <v>gold</v>
      </c>
      <c r="G1757">
        <f>LOG(C1757)</f>
        <v>0</v>
      </c>
      <c r="H1757">
        <f>G1757/(B1757-1)</f>
        <v>0</v>
      </c>
    </row>
    <row r="1758" spans="1:8">
      <c r="A1758" t="s">
        <v>1814</v>
      </c>
      <c r="B1758">
        <v>0</v>
      </c>
      <c r="C1758">
        <v>1</v>
      </c>
      <c r="D1758">
        <v>14</v>
      </c>
      <c r="E1758">
        <v>14</v>
      </c>
      <c r="F1758" t="str">
        <f>VLOOKUP(E1758,$L$1:$M$25,2,FALSE)</f>
        <v>livestock</v>
      </c>
      <c r="G1758">
        <f>LOG(C1758)</f>
        <v>0</v>
      </c>
      <c r="H1758">
        <f>G1758/(B1758-1)</f>
        <v>0</v>
      </c>
    </row>
    <row r="1759" spans="1:8">
      <c r="A1759" t="s">
        <v>1824</v>
      </c>
      <c r="B1759">
        <v>0</v>
      </c>
      <c r="C1759">
        <v>1</v>
      </c>
      <c r="D1759">
        <v>23</v>
      </c>
      <c r="E1759">
        <v>23</v>
      </c>
      <c r="F1759" t="str">
        <f>VLOOKUP(E1759,$L$1:$M$25,2,FALSE)</f>
        <v>trade</v>
      </c>
      <c r="G1759">
        <f>LOG(C1759)</f>
        <v>0</v>
      </c>
      <c r="H1759">
        <f>G1759/(B1759-1)</f>
        <v>0</v>
      </c>
    </row>
    <row r="1760" spans="1:8">
      <c r="A1760" t="s">
        <v>1825</v>
      </c>
      <c r="B1760">
        <v>0</v>
      </c>
      <c r="C1760">
        <v>1</v>
      </c>
      <c r="D1760">
        <v>10</v>
      </c>
      <c r="E1760">
        <v>10</v>
      </c>
      <c r="F1760" t="str">
        <f>VLOOKUP(E1760,$L$1:$M$25,2,FALSE)</f>
        <v>gnp</v>
      </c>
      <c r="G1760">
        <f>LOG(C1760)</f>
        <v>0</v>
      </c>
      <c r="H1760">
        <f>G1760/(B1760-1)</f>
        <v>0</v>
      </c>
    </row>
    <row r="1761" spans="1:8">
      <c r="A1761" t="s">
        <v>1830</v>
      </c>
      <c r="B1761">
        <v>0</v>
      </c>
      <c r="C1761">
        <v>1</v>
      </c>
      <c r="D1761">
        <v>20</v>
      </c>
      <c r="E1761">
        <v>20</v>
      </c>
      <c r="F1761" t="str">
        <f>VLOOKUP(E1761,$L$1:$M$25,2,FALSE)</f>
        <v>ship</v>
      </c>
      <c r="G1761">
        <f>LOG(C1761)</f>
        <v>0</v>
      </c>
      <c r="H1761">
        <f>G1761/(B1761-1)</f>
        <v>0</v>
      </c>
    </row>
    <row r="1762" spans="1:8">
      <c r="A1762" t="s">
        <v>1834</v>
      </c>
      <c r="B1762">
        <v>0</v>
      </c>
      <c r="C1762">
        <v>1</v>
      </c>
      <c r="D1762">
        <v>6</v>
      </c>
      <c r="E1762">
        <v>6</v>
      </c>
      <c r="F1762" t="str">
        <f>VLOOKUP(E1762,$L$1:$M$25,2,FALSE)</f>
        <v>cpi</v>
      </c>
      <c r="G1762">
        <f>LOG(C1762)</f>
        <v>0</v>
      </c>
      <c r="H1762">
        <f>G1762/(B1762-1)</f>
        <v>0</v>
      </c>
    </row>
    <row r="1763" spans="1:8">
      <c r="A1763" t="s">
        <v>1837</v>
      </c>
      <c r="B1763">
        <v>0</v>
      </c>
      <c r="C1763">
        <v>1</v>
      </c>
      <c r="D1763">
        <v>16</v>
      </c>
      <c r="E1763">
        <v>16</v>
      </c>
      <c r="F1763" t="str">
        <f>VLOOKUP(E1763,$L$1:$M$25,2,FALSE)</f>
        <v>money-supply</v>
      </c>
      <c r="G1763">
        <f>LOG(C1763)</f>
        <v>0</v>
      </c>
      <c r="H1763">
        <f>G1763/(B1763-1)</f>
        <v>0</v>
      </c>
    </row>
    <row r="1764" spans="1:8">
      <c r="A1764" t="s">
        <v>1847</v>
      </c>
      <c r="B1764">
        <v>0</v>
      </c>
      <c r="C1764">
        <v>1</v>
      </c>
      <c r="D1764">
        <v>22</v>
      </c>
      <c r="E1764">
        <v>22</v>
      </c>
      <c r="F1764" t="str">
        <f>VLOOKUP(E1764,$L$1:$M$25,2,FALSE)</f>
        <v>sugar</v>
      </c>
      <c r="G1764">
        <f>LOG(C1764)</f>
        <v>0</v>
      </c>
      <c r="H1764">
        <f>G1764/(B1764-1)</f>
        <v>0</v>
      </c>
    </row>
    <row r="1765" spans="1:8">
      <c r="A1765" t="s">
        <v>1848</v>
      </c>
      <c r="B1765">
        <v>0</v>
      </c>
      <c r="C1765">
        <v>1</v>
      </c>
      <c r="D1765">
        <v>11</v>
      </c>
      <c r="E1765">
        <v>11</v>
      </c>
      <c r="F1765" t="str">
        <f>VLOOKUP(E1765,$L$1:$M$25,2,FALSE)</f>
        <v>gold</v>
      </c>
      <c r="G1765">
        <f>LOG(C1765)</f>
        <v>0</v>
      </c>
      <c r="H1765">
        <f>G1765/(B1765-1)</f>
        <v>0</v>
      </c>
    </row>
    <row r="1766" spans="1:8">
      <c r="A1766" t="s">
        <v>1850</v>
      </c>
      <c r="B1766">
        <v>0</v>
      </c>
      <c r="C1766">
        <v>1</v>
      </c>
      <c r="D1766">
        <v>1</v>
      </c>
      <c r="E1766">
        <v>1</v>
      </c>
      <c r="F1766" t="str">
        <f>VLOOKUP(E1766,$L$1:$M$25,2,FALSE)</f>
        <v>acq</v>
      </c>
      <c r="G1766">
        <f>LOG(C1766)</f>
        <v>0</v>
      </c>
      <c r="H1766">
        <f>G1766/(B1766-1)</f>
        <v>0</v>
      </c>
    </row>
    <row r="1767" spans="1:8">
      <c r="A1767" t="s">
        <v>1857</v>
      </c>
      <c r="B1767">
        <v>0</v>
      </c>
      <c r="C1767">
        <v>1</v>
      </c>
      <c r="D1767">
        <v>24</v>
      </c>
      <c r="E1767">
        <v>24</v>
      </c>
      <c r="F1767" t="str">
        <f>VLOOKUP(E1767,$L$1:$M$25,2,FALSE)</f>
        <v>veg-oil</v>
      </c>
      <c r="G1767">
        <f>LOG(C1767)</f>
        <v>0</v>
      </c>
      <c r="H1767">
        <f>G1767/(B1767-1)</f>
        <v>0</v>
      </c>
    </row>
    <row r="1768" spans="1:8">
      <c r="A1768" t="s">
        <v>1862</v>
      </c>
      <c r="B1768">
        <v>0</v>
      </c>
      <c r="C1768">
        <v>1</v>
      </c>
      <c r="D1768">
        <v>25</v>
      </c>
      <c r="E1768">
        <v>25</v>
      </c>
      <c r="F1768" t="str">
        <f>VLOOKUP(E1768,$L$1:$M$25,2,FALSE)</f>
        <v>wheat</v>
      </c>
      <c r="G1768">
        <f>LOG(C1768)</f>
        <v>0</v>
      </c>
      <c r="H1768">
        <f>G1768/(B1768-1)</f>
        <v>0</v>
      </c>
    </row>
    <row r="1769" spans="1:8">
      <c r="A1769" t="s">
        <v>1863</v>
      </c>
      <c r="B1769">
        <v>0</v>
      </c>
      <c r="C1769">
        <v>1</v>
      </c>
      <c r="D1769">
        <v>14</v>
      </c>
      <c r="E1769">
        <v>14</v>
      </c>
      <c r="F1769" t="str">
        <f>VLOOKUP(E1769,$L$1:$M$25,2,FALSE)</f>
        <v>livestock</v>
      </c>
      <c r="G1769">
        <f>LOG(C1769)</f>
        <v>0</v>
      </c>
      <c r="H1769">
        <f>G1769/(B1769-1)</f>
        <v>0</v>
      </c>
    </row>
    <row r="1770" spans="1:8">
      <c r="A1770" t="s">
        <v>1865</v>
      </c>
      <c r="B1770">
        <v>0</v>
      </c>
      <c r="C1770">
        <v>1</v>
      </c>
      <c r="D1770">
        <v>17</v>
      </c>
      <c r="E1770">
        <v>17</v>
      </c>
      <c r="F1770" t="str">
        <f>VLOOKUP(E1770,$L$1:$M$25,2,FALSE)</f>
        <v>nat-gas</v>
      </c>
      <c r="G1770">
        <f>LOG(C1770)</f>
        <v>0</v>
      </c>
      <c r="H1770">
        <f>G1770/(B1770-1)</f>
        <v>0</v>
      </c>
    </row>
    <row r="1771" spans="1:8">
      <c r="A1771" t="s">
        <v>1866</v>
      </c>
      <c r="B1771">
        <v>0</v>
      </c>
      <c r="C1771">
        <v>1</v>
      </c>
      <c r="D1771">
        <v>17</v>
      </c>
      <c r="E1771">
        <v>17</v>
      </c>
      <c r="F1771" t="str">
        <f>VLOOKUP(E1771,$L$1:$M$25,2,FALSE)</f>
        <v>nat-gas</v>
      </c>
      <c r="G1771">
        <f>LOG(C1771)</f>
        <v>0</v>
      </c>
      <c r="H1771">
        <f>G1771/(B1771-1)</f>
        <v>0</v>
      </c>
    </row>
    <row r="1772" spans="1:8">
      <c r="A1772" t="s">
        <v>1867</v>
      </c>
      <c r="B1772">
        <v>0</v>
      </c>
      <c r="C1772">
        <v>1</v>
      </c>
      <c r="D1772">
        <v>17</v>
      </c>
      <c r="E1772">
        <v>17</v>
      </c>
      <c r="F1772" t="str">
        <f>VLOOKUP(E1772,$L$1:$M$25,2,FALSE)</f>
        <v>nat-gas</v>
      </c>
      <c r="G1772">
        <f>LOG(C1772)</f>
        <v>0</v>
      </c>
      <c r="H1772">
        <f>G1772/(B1772-1)</f>
        <v>0</v>
      </c>
    </row>
    <row r="1773" spans="1:8">
      <c r="A1773" t="s">
        <v>1876</v>
      </c>
      <c r="B1773">
        <v>0</v>
      </c>
      <c r="C1773">
        <v>1</v>
      </c>
      <c r="D1773">
        <v>10</v>
      </c>
      <c r="E1773">
        <v>10</v>
      </c>
      <c r="F1773" t="str">
        <f>VLOOKUP(E1773,$L$1:$M$25,2,FALSE)</f>
        <v>gnp</v>
      </c>
      <c r="G1773">
        <f>LOG(C1773)</f>
        <v>0</v>
      </c>
      <c r="H1773">
        <f>G1773/(B1773-1)</f>
        <v>0</v>
      </c>
    </row>
    <row r="1774" spans="1:8">
      <c r="A1774" t="s">
        <v>1877</v>
      </c>
      <c r="B1774">
        <v>0</v>
      </c>
      <c r="C1774">
        <v>1</v>
      </c>
      <c r="D1774">
        <v>10</v>
      </c>
      <c r="E1774">
        <v>10</v>
      </c>
      <c r="F1774" t="str">
        <f>VLOOKUP(E1774,$L$1:$M$25,2,FALSE)</f>
        <v>gnp</v>
      </c>
      <c r="G1774">
        <f>LOG(C1774)</f>
        <v>0</v>
      </c>
      <c r="H1774">
        <f>G1774/(B1774-1)</f>
        <v>0</v>
      </c>
    </row>
    <row r="1775" spans="1:8">
      <c r="A1775" t="s">
        <v>1881</v>
      </c>
      <c r="B1775">
        <v>0</v>
      </c>
      <c r="C1775">
        <v>1</v>
      </c>
      <c r="D1775">
        <v>20</v>
      </c>
      <c r="E1775">
        <v>20</v>
      </c>
      <c r="F1775" t="str">
        <f>VLOOKUP(E1775,$L$1:$M$25,2,FALSE)</f>
        <v>ship</v>
      </c>
      <c r="G1775">
        <f>LOG(C1775)</f>
        <v>0</v>
      </c>
      <c r="H1775">
        <f>G1775/(B1775-1)</f>
        <v>0</v>
      </c>
    </row>
    <row r="1776" spans="1:8">
      <c r="A1776" t="s">
        <v>1884</v>
      </c>
      <c r="B1776">
        <v>0</v>
      </c>
      <c r="C1776">
        <v>1</v>
      </c>
      <c r="D1776">
        <v>20</v>
      </c>
      <c r="E1776">
        <v>20</v>
      </c>
      <c r="F1776" t="str">
        <f>VLOOKUP(E1776,$L$1:$M$25,2,FALSE)</f>
        <v>ship</v>
      </c>
      <c r="G1776">
        <f>LOG(C1776)</f>
        <v>0</v>
      </c>
      <c r="H1776">
        <f>G1776/(B1776-1)</f>
        <v>0</v>
      </c>
    </row>
    <row r="1777" spans="1:8">
      <c r="A1777" t="s">
        <v>1886</v>
      </c>
      <c r="B1777">
        <v>0</v>
      </c>
      <c r="C1777">
        <v>1</v>
      </c>
      <c r="D1777">
        <v>23</v>
      </c>
      <c r="E1777">
        <v>23</v>
      </c>
      <c r="F1777" t="str">
        <f>VLOOKUP(E1777,$L$1:$M$25,2,FALSE)</f>
        <v>trade</v>
      </c>
      <c r="G1777">
        <f>LOG(C1777)</f>
        <v>0</v>
      </c>
      <c r="H1777">
        <f>G1777/(B1777-1)</f>
        <v>0</v>
      </c>
    </row>
    <row r="1778" spans="1:8">
      <c r="A1778" t="s">
        <v>1901</v>
      </c>
      <c r="B1778">
        <v>0</v>
      </c>
      <c r="C1778">
        <v>1</v>
      </c>
      <c r="D1778">
        <v>20</v>
      </c>
      <c r="E1778">
        <v>20</v>
      </c>
      <c r="F1778" t="str">
        <f>VLOOKUP(E1778,$L$1:$M$25,2,FALSE)</f>
        <v>ship</v>
      </c>
      <c r="G1778">
        <f>LOG(C1778)</f>
        <v>0</v>
      </c>
      <c r="H1778">
        <f>G1778/(B1778-1)</f>
        <v>0</v>
      </c>
    </row>
    <row r="1779" spans="1:8">
      <c r="A1779" t="s">
        <v>1903</v>
      </c>
      <c r="B1779">
        <v>0</v>
      </c>
      <c r="C1779">
        <v>1</v>
      </c>
      <c r="D1779">
        <v>14</v>
      </c>
      <c r="E1779">
        <v>14</v>
      </c>
      <c r="F1779" t="str">
        <f>VLOOKUP(E1779,$L$1:$M$25,2,FALSE)</f>
        <v>livestock</v>
      </c>
      <c r="G1779">
        <f>LOG(C1779)</f>
        <v>0</v>
      </c>
      <c r="H1779">
        <f>G1779/(B1779-1)</f>
        <v>0</v>
      </c>
    </row>
    <row r="1780" spans="1:8">
      <c r="A1780" t="s">
        <v>1905</v>
      </c>
      <c r="B1780">
        <v>0</v>
      </c>
      <c r="C1780">
        <v>1</v>
      </c>
      <c r="D1780">
        <v>16</v>
      </c>
      <c r="E1780">
        <v>16</v>
      </c>
      <c r="F1780" t="str">
        <f>VLOOKUP(E1780,$L$1:$M$25,2,FALSE)</f>
        <v>money-supply</v>
      </c>
      <c r="G1780">
        <f>LOG(C1780)</f>
        <v>0</v>
      </c>
      <c r="H1780">
        <f>G1780/(B1780-1)</f>
        <v>0</v>
      </c>
    </row>
    <row r="1781" spans="1:8">
      <c r="A1781" t="s">
        <v>1907</v>
      </c>
      <c r="B1781">
        <v>0</v>
      </c>
      <c r="C1781">
        <v>1</v>
      </c>
      <c r="D1781">
        <v>10</v>
      </c>
      <c r="E1781">
        <v>10</v>
      </c>
      <c r="F1781" t="str">
        <f>VLOOKUP(E1781,$L$1:$M$25,2,FALSE)</f>
        <v>gnp</v>
      </c>
      <c r="G1781">
        <f>LOG(C1781)</f>
        <v>0</v>
      </c>
      <c r="H1781">
        <f>G1781/(B1781-1)</f>
        <v>0</v>
      </c>
    </row>
    <row r="1782" spans="1:8">
      <c r="A1782" t="s">
        <v>1910</v>
      </c>
      <c r="B1782">
        <v>0</v>
      </c>
      <c r="C1782">
        <v>1</v>
      </c>
      <c r="D1782">
        <v>11</v>
      </c>
      <c r="E1782">
        <v>11</v>
      </c>
      <c r="F1782" t="str">
        <f>VLOOKUP(E1782,$L$1:$M$25,2,FALSE)</f>
        <v>gold</v>
      </c>
      <c r="G1782">
        <f>LOG(C1782)</f>
        <v>0</v>
      </c>
      <c r="H1782">
        <f>G1782/(B1782-1)</f>
        <v>0</v>
      </c>
    </row>
    <row r="1783" spans="1:8">
      <c r="A1783" t="s">
        <v>1911</v>
      </c>
      <c r="B1783">
        <v>0</v>
      </c>
      <c r="C1783">
        <v>1</v>
      </c>
      <c r="D1783">
        <v>19</v>
      </c>
      <c r="E1783">
        <v>19</v>
      </c>
      <c r="F1783" t="str">
        <f>VLOOKUP(E1783,$L$1:$M$25,2,FALSE)</f>
        <v>reserves</v>
      </c>
      <c r="G1783">
        <f>LOG(C1783)</f>
        <v>0</v>
      </c>
      <c r="H1783">
        <f>G1783/(B1783-1)</f>
        <v>0</v>
      </c>
    </row>
    <row r="1784" spans="1:8">
      <c r="A1784" t="s">
        <v>1912</v>
      </c>
      <c r="B1784">
        <v>0</v>
      </c>
      <c r="C1784">
        <v>1</v>
      </c>
      <c r="D1784">
        <v>24</v>
      </c>
      <c r="E1784">
        <v>24</v>
      </c>
      <c r="F1784" t="str">
        <f>VLOOKUP(E1784,$L$1:$M$25,2,FALSE)</f>
        <v>veg-oil</v>
      </c>
      <c r="G1784">
        <f>LOG(C1784)</f>
        <v>0</v>
      </c>
      <c r="H1784">
        <f>G1784/(B1784-1)</f>
        <v>0</v>
      </c>
    </row>
    <row r="1785" spans="1:8">
      <c r="A1785" t="s">
        <v>1913</v>
      </c>
      <c r="B1785">
        <v>0</v>
      </c>
      <c r="C1785">
        <v>1</v>
      </c>
      <c r="D1785">
        <v>14</v>
      </c>
      <c r="E1785">
        <v>14</v>
      </c>
      <c r="F1785" t="str">
        <f>VLOOKUP(E1785,$L$1:$M$25,2,FALSE)</f>
        <v>livestock</v>
      </c>
      <c r="G1785">
        <f>LOG(C1785)</f>
        <v>0</v>
      </c>
      <c r="H1785">
        <f>G1785/(B1785-1)</f>
        <v>0</v>
      </c>
    </row>
    <row r="1786" spans="1:8">
      <c r="A1786" t="s">
        <v>1917</v>
      </c>
      <c r="B1786">
        <v>0</v>
      </c>
      <c r="C1786">
        <v>1</v>
      </c>
      <c r="D1786">
        <v>7</v>
      </c>
      <c r="E1786">
        <v>7</v>
      </c>
      <c r="F1786" t="str">
        <f>VLOOKUP(E1786,$L$1:$M$25,2,FALSE)</f>
        <v>crude</v>
      </c>
      <c r="G1786">
        <f>LOG(C1786)</f>
        <v>0</v>
      </c>
      <c r="H1786">
        <f>G1786/(B1786-1)</f>
        <v>0</v>
      </c>
    </row>
    <row r="1787" spans="1:8">
      <c r="A1787" t="s">
        <v>1918</v>
      </c>
      <c r="B1787">
        <v>0</v>
      </c>
      <c r="C1787">
        <v>1</v>
      </c>
      <c r="D1787">
        <v>9</v>
      </c>
      <c r="E1787">
        <v>9</v>
      </c>
      <c r="F1787" t="str">
        <f>VLOOKUP(E1787,$L$1:$M$25,2,FALSE)</f>
        <v>earn</v>
      </c>
      <c r="G1787">
        <f>LOG(C1787)</f>
        <v>0</v>
      </c>
      <c r="H1787">
        <f>G1787/(B1787-1)</f>
        <v>0</v>
      </c>
    </row>
    <row r="1788" spans="1:8">
      <c r="A1788" t="s">
        <v>1920</v>
      </c>
      <c r="B1788">
        <v>0</v>
      </c>
      <c r="C1788">
        <v>1</v>
      </c>
      <c r="D1788">
        <v>10</v>
      </c>
      <c r="E1788">
        <v>10</v>
      </c>
      <c r="F1788" t="str">
        <f>VLOOKUP(E1788,$L$1:$M$25,2,FALSE)</f>
        <v>gnp</v>
      </c>
      <c r="G1788">
        <f>LOG(C1788)</f>
        <v>0</v>
      </c>
      <c r="H1788">
        <f>G1788/(B1788-1)</f>
        <v>0</v>
      </c>
    </row>
    <row r="1789" spans="1:8">
      <c r="A1789" t="s">
        <v>1921</v>
      </c>
      <c r="B1789">
        <v>0</v>
      </c>
      <c r="C1789">
        <v>1</v>
      </c>
      <c r="D1789">
        <v>1</v>
      </c>
      <c r="E1789">
        <v>1</v>
      </c>
      <c r="F1789" t="str">
        <f>VLOOKUP(E1789,$L$1:$M$25,2,FALSE)</f>
        <v>acq</v>
      </c>
      <c r="G1789">
        <f>LOG(C1789)</f>
        <v>0</v>
      </c>
      <c r="H1789">
        <f>G1789/(B1789-1)</f>
        <v>0</v>
      </c>
    </row>
    <row r="1790" spans="1:8">
      <c r="A1790" t="s">
        <v>1930</v>
      </c>
      <c r="B1790">
        <v>0</v>
      </c>
      <c r="C1790">
        <v>1</v>
      </c>
      <c r="D1790">
        <v>10</v>
      </c>
      <c r="E1790">
        <v>10</v>
      </c>
      <c r="F1790" t="str">
        <f>VLOOKUP(E1790,$L$1:$M$25,2,FALSE)</f>
        <v>gnp</v>
      </c>
      <c r="G1790">
        <f>LOG(C1790)</f>
        <v>0</v>
      </c>
      <c r="H1790">
        <f>G1790/(B1790-1)</f>
        <v>0</v>
      </c>
    </row>
    <row r="1791" spans="1:8">
      <c r="A1791" t="s">
        <v>1936</v>
      </c>
      <c r="B1791">
        <v>0</v>
      </c>
      <c r="C1791">
        <v>1</v>
      </c>
      <c r="D1791">
        <v>8</v>
      </c>
      <c r="E1791">
        <v>8</v>
      </c>
      <c r="F1791" t="str">
        <f>VLOOKUP(E1791,$L$1:$M$25,2,FALSE)</f>
        <v>dlr</v>
      </c>
      <c r="G1791">
        <f>LOG(C1791)</f>
        <v>0</v>
      </c>
      <c r="H1791">
        <f>G1791/(B1791-1)</f>
        <v>0</v>
      </c>
    </row>
    <row r="1792" spans="1:8">
      <c r="A1792" t="e">
        <f>-day</f>
        <v>#NAME?</v>
      </c>
      <c r="B1792">
        <v>0</v>
      </c>
      <c r="C1792">
        <v>1</v>
      </c>
      <c r="D1792">
        <v>23</v>
      </c>
      <c r="E1792">
        <v>23</v>
      </c>
      <c r="F1792" t="str">
        <f>VLOOKUP(E1792,$L$1:$M$25,2,FALSE)</f>
        <v>trade</v>
      </c>
      <c r="G1792">
        <f>LOG(C1792)</f>
        <v>0</v>
      </c>
      <c r="H1792">
        <f>G1792/(B1792-1)</f>
        <v>0</v>
      </c>
    </row>
    <row r="1793" spans="1:8">
      <c r="A1793" t="s">
        <v>1940</v>
      </c>
      <c r="B1793">
        <v>0</v>
      </c>
      <c r="C1793">
        <v>1</v>
      </c>
      <c r="D1793">
        <v>4</v>
      </c>
      <c r="E1793">
        <v>4</v>
      </c>
      <c r="F1793" t="str">
        <f>VLOOKUP(E1793,$L$1:$M$25,2,FALSE)</f>
        <v>coffee</v>
      </c>
      <c r="G1793">
        <f>LOG(C1793)</f>
        <v>0</v>
      </c>
      <c r="H1793">
        <f>G1793/(B1793-1)</f>
        <v>0</v>
      </c>
    </row>
    <row r="1794" spans="1:8">
      <c r="A1794" t="s">
        <v>1941</v>
      </c>
      <c r="B1794">
        <v>0</v>
      </c>
      <c r="C1794">
        <v>1</v>
      </c>
      <c r="D1794">
        <v>22</v>
      </c>
      <c r="E1794">
        <v>22</v>
      </c>
      <c r="F1794" t="str">
        <f>VLOOKUP(E1794,$L$1:$M$25,2,FALSE)</f>
        <v>sugar</v>
      </c>
      <c r="G1794">
        <f>LOG(C1794)</f>
        <v>0</v>
      </c>
      <c r="H1794">
        <f>G1794/(B1794-1)</f>
        <v>0</v>
      </c>
    </row>
    <row r="1795" spans="1:8">
      <c r="A1795" t="s">
        <v>1947</v>
      </c>
      <c r="B1795">
        <v>0</v>
      </c>
      <c r="C1795">
        <v>1</v>
      </c>
      <c r="D1795">
        <v>9</v>
      </c>
      <c r="E1795">
        <v>9</v>
      </c>
      <c r="F1795" t="str">
        <f>VLOOKUP(E1795,$L$1:$M$25,2,FALSE)</f>
        <v>earn</v>
      </c>
      <c r="G1795">
        <f>LOG(C1795)</f>
        <v>0</v>
      </c>
      <c r="H1795">
        <f>G1795/(B1795-1)</f>
        <v>0</v>
      </c>
    </row>
    <row r="1796" spans="1:8">
      <c r="A1796" t="s">
        <v>1949</v>
      </c>
      <c r="B1796">
        <v>0</v>
      </c>
      <c r="C1796">
        <v>1</v>
      </c>
      <c r="D1796">
        <v>14</v>
      </c>
      <c r="E1796">
        <v>14</v>
      </c>
      <c r="F1796" t="str">
        <f>VLOOKUP(E1796,$L$1:$M$25,2,FALSE)</f>
        <v>livestock</v>
      </c>
      <c r="G1796">
        <f>LOG(C1796)</f>
        <v>0</v>
      </c>
      <c r="H1796">
        <f>G1796/(B1796-1)</f>
        <v>0</v>
      </c>
    </row>
    <row r="1797" spans="1:8">
      <c r="A1797" t="s">
        <v>1951</v>
      </c>
      <c r="B1797">
        <v>0</v>
      </c>
      <c r="C1797">
        <v>1</v>
      </c>
      <c r="D1797">
        <v>8</v>
      </c>
      <c r="E1797">
        <v>8</v>
      </c>
      <c r="F1797" t="str">
        <f>VLOOKUP(E1797,$L$1:$M$25,2,FALSE)</f>
        <v>dlr</v>
      </c>
      <c r="G1797">
        <f>LOG(C1797)</f>
        <v>0</v>
      </c>
      <c r="H1797">
        <f>G1797/(B1797-1)</f>
        <v>0</v>
      </c>
    </row>
    <row r="1798" spans="1:8">
      <c r="A1798" t="s">
        <v>1952</v>
      </c>
      <c r="B1798">
        <v>0</v>
      </c>
      <c r="C1798">
        <v>1</v>
      </c>
      <c r="D1798">
        <v>1</v>
      </c>
      <c r="E1798">
        <v>1</v>
      </c>
      <c r="F1798" t="str">
        <f>VLOOKUP(E1798,$L$1:$M$25,2,FALSE)</f>
        <v>acq</v>
      </c>
      <c r="G1798">
        <f>LOG(C1798)</f>
        <v>0</v>
      </c>
      <c r="H1798">
        <f>G1798/(B1798-1)</f>
        <v>0</v>
      </c>
    </row>
    <row r="1799" spans="1:8">
      <c r="A1799" t="s">
        <v>1953</v>
      </c>
      <c r="B1799">
        <v>0</v>
      </c>
      <c r="C1799">
        <v>1</v>
      </c>
      <c r="D1799">
        <v>1</v>
      </c>
      <c r="E1799">
        <v>1</v>
      </c>
      <c r="F1799" t="str">
        <f>VLOOKUP(E1799,$L$1:$M$25,2,FALSE)</f>
        <v>acq</v>
      </c>
      <c r="G1799">
        <f>LOG(C1799)</f>
        <v>0</v>
      </c>
      <c r="H1799">
        <f>G1799/(B1799-1)</f>
        <v>0</v>
      </c>
    </row>
    <row r="1800" spans="1:8">
      <c r="A1800" t="s">
        <v>1955</v>
      </c>
      <c r="B1800">
        <v>0</v>
      </c>
      <c r="C1800">
        <v>1</v>
      </c>
      <c r="D1800">
        <v>8</v>
      </c>
      <c r="E1800">
        <v>8</v>
      </c>
      <c r="F1800" t="str">
        <f>VLOOKUP(E1800,$L$1:$M$25,2,FALSE)</f>
        <v>dlr</v>
      </c>
      <c r="G1800">
        <f>LOG(C1800)</f>
        <v>0</v>
      </c>
      <c r="H1800">
        <f>G1800/(B1800-1)</f>
        <v>0</v>
      </c>
    </row>
    <row r="1801" spans="1:8">
      <c r="A1801" t="s">
        <v>1959</v>
      </c>
      <c r="B1801">
        <v>0</v>
      </c>
      <c r="C1801">
        <v>1</v>
      </c>
      <c r="D1801">
        <v>20</v>
      </c>
      <c r="E1801">
        <v>20</v>
      </c>
      <c r="F1801" t="str">
        <f>VLOOKUP(E1801,$L$1:$M$25,2,FALSE)</f>
        <v>ship</v>
      </c>
      <c r="G1801">
        <f>LOG(C1801)</f>
        <v>0</v>
      </c>
      <c r="H1801">
        <f>G1801/(B1801-1)</f>
        <v>0</v>
      </c>
    </row>
    <row r="1802" spans="1:8">
      <c r="A1802" t="s">
        <v>1961</v>
      </c>
      <c r="B1802">
        <v>0</v>
      </c>
      <c r="C1802">
        <v>1</v>
      </c>
      <c r="D1802">
        <v>10</v>
      </c>
      <c r="E1802">
        <v>10</v>
      </c>
      <c r="F1802" t="str">
        <f>VLOOKUP(E1802,$L$1:$M$25,2,FALSE)</f>
        <v>gnp</v>
      </c>
      <c r="G1802">
        <f>LOG(C1802)</f>
        <v>0</v>
      </c>
      <c r="H1802">
        <f>G1802/(B1802-1)</f>
        <v>0</v>
      </c>
    </row>
    <row r="1803" spans="1:8">
      <c r="A1803" t="s">
        <v>1962</v>
      </c>
      <c r="B1803">
        <v>0</v>
      </c>
      <c r="C1803">
        <v>1</v>
      </c>
      <c r="D1803">
        <v>15</v>
      </c>
      <c r="E1803">
        <v>15</v>
      </c>
      <c r="F1803" t="str">
        <f>VLOOKUP(E1803,$L$1:$M$25,2,FALSE)</f>
        <v>money-fx</v>
      </c>
      <c r="G1803">
        <f>LOG(C1803)</f>
        <v>0</v>
      </c>
      <c r="H1803">
        <f>G1803/(B1803-1)</f>
        <v>0</v>
      </c>
    </row>
    <row r="1804" spans="1:8">
      <c r="A1804" t="s">
        <v>1967</v>
      </c>
      <c r="B1804">
        <v>0</v>
      </c>
      <c r="C1804">
        <v>1</v>
      </c>
      <c r="D1804">
        <v>1</v>
      </c>
      <c r="E1804">
        <v>1</v>
      </c>
      <c r="F1804" t="str">
        <f>VLOOKUP(E1804,$L$1:$M$25,2,FALSE)</f>
        <v>acq</v>
      </c>
      <c r="G1804">
        <f>LOG(C1804)</f>
        <v>0</v>
      </c>
      <c r="H1804">
        <f>G1804/(B1804-1)</f>
        <v>0</v>
      </c>
    </row>
    <row r="1805" spans="1:8">
      <c r="A1805" t="s">
        <v>1969</v>
      </c>
      <c r="B1805">
        <v>0</v>
      </c>
      <c r="C1805">
        <v>1</v>
      </c>
      <c r="D1805">
        <v>20</v>
      </c>
      <c r="E1805">
        <v>20</v>
      </c>
      <c r="F1805" t="str">
        <f>VLOOKUP(E1805,$L$1:$M$25,2,FALSE)</f>
        <v>ship</v>
      </c>
      <c r="G1805">
        <f>LOG(C1805)</f>
        <v>0</v>
      </c>
      <c r="H1805">
        <f>G1805/(B1805-1)</f>
        <v>0</v>
      </c>
    </row>
    <row r="1806" spans="1:8">
      <c r="A1806" t="s">
        <v>1970</v>
      </c>
      <c r="B1806">
        <v>0</v>
      </c>
      <c r="C1806">
        <v>1</v>
      </c>
      <c r="D1806">
        <v>9</v>
      </c>
      <c r="E1806">
        <v>9</v>
      </c>
      <c r="F1806" t="str">
        <f>VLOOKUP(E1806,$L$1:$M$25,2,FALSE)</f>
        <v>earn</v>
      </c>
      <c r="G1806">
        <f>LOG(C1806)</f>
        <v>0</v>
      </c>
      <c r="H1806">
        <f>G1806/(B1806-1)</f>
        <v>0</v>
      </c>
    </row>
    <row r="1807" spans="1:8">
      <c r="A1807" t="s">
        <v>1971</v>
      </c>
      <c r="B1807">
        <v>0</v>
      </c>
      <c r="C1807">
        <v>1</v>
      </c>
      <c r="D1807">
        <v>11</v>
      </c>
      <c r="E1807">
        <v>11</v>
      </c>
      <c r="F1807" t="str">
        <f>VLOOKUP(E1807,$L$1:$M$25,2,FALSE)</f>
        <v>gold</v>
      </c>
      <c r="G1807">
        <f>LOG(C1807)</f>
        <v>0</v>
      </c>
      <c r="H1807">
        <f>G1807/(B1807-1)</f>
        <v>0</v>
      </c>
    </row>
    <row r="1808" spans="1:8">
      <c r="A1808" t="s">
        <v>1973</v>
      </c>
      <c r="B1808">
        <v>0</v>
      </c>
      <c r="C1808">
        <v>1</v>
      </c>
      <c r="D1808">
        <v>1</v>
      </c>
      <c r="E1808">
        <v>1</v>
      </c>
      <c r="F1808" t="str">
        <f>VLOOKUP(E1808,$L$1:$M$25,2,FALSE)</f>
        <v>acq</v>
      </c>
      <c r="G1808">
        <f>LOG(C1808)</f>
        <v>0</v>
      </c>
      <c r="H1808">
        <f>G1808/(B1808-1)</f>
        <v>0</v>
      </c>
    </row>
    <row r="1809" spans="1:8">
      <c r="A1809" t="s">
        <v>1974</v>
      </c>
      <c r="B1809">
        <v>0</v>
      </c>
      <c r="C1809">
        <v>1</v>
      </c>
      <c r="D1809">
        <v>20</v>
      </c>
      <c r="E1809">
        <v>20</v>
      </c>
      <c r="F1809" t="str">
        <f>VLOOKUP(E1809,$L$1:$M$25,2,FALSE)</f>
        <v>ship</v>
      </c>
      <c r="G1809">
        <f>LOG(C1809)</f>
        <v>0</v>
      </c>
      <c r="H1809">
        <f>G1809/(B1809-1)</f>
        <v>0</v>
      </c>
    </row>
    <row r="1810" spans="1:8">
      <c r="A1810" t="s">
        <v>1975</v>
      </c>
      <c r="B1810">
        <v>0</v>
      </c>
      <c r="C1810">
        <v>1</v>
      </c>
      <c r="D1810">
        <v>1</v>
      </c>
      <c r="E1810">
        <v>1</v>
      </c>
      <c r="F1810" t="str">
        <f>VLOOKUP(E1810,$L$1:$M$25,2,FALSE)</f>
        <v>acq</v>
      </c>
      <c r="G1810">
        <f>LOG(C1810)</f>
        <v>0</v>
      </c>
      <c r="H1810">
        <f>G1810/(B1810-1)</f>
        <v>0</v>
      </c>
    </row>
    <row r="1811" spans="1:8">
      <c r="A1811" t="s">
        <v>1978</v>
      </c>
      <c r="B1811">
        <v>0</v>
      </c>
      <c r="C1811">
        <v>1</v>
      </c>
      <c r="D1811">
        <v>10</v>
      </c>
      <c r="E1811">
        <v>10</v>
      </c>
      <c r="F1811" t="str">
        <f>VLOOKUP(E1811,$L$1:$M$25,2,FALSE)</f>
        <v>gnp</v>
      </c>
      <c r="G1811">
        <f>LOG(C1811)</f>
        <v>0</v>
      </c>
      <c r="H1811">
        <f>G1811/(B1811-1)</f>
        <v>0</v>
      </c>
    </row>
    <row r="1812" spans="1:8">
      <c r="A1812" t="s">
        <v>1982</v>
      </c>
      <c r="B1812">
        <v>0</v>
      </c>
      <c r="C1812">
        <v>1</v>
      </c>
      <c r="D1812">
        <v>20</v>
      </c>
      <c r="E1812">
        <v>20</v>
      </c>
      <c r="F1812" t="str">
        <f>VLOOKUP(E1812,$L$1:$M$25,2,FALSE)</f>
        <v>ship</v>
      </c>
      <c r="G1812">
        <f>LOG(C1812)</f>
        <v>0</v>
      </c>
      <c r="H1812">
        <f>G1812/(B1812-1)</f>
        <v>0</v>
      </c>
    </row>
    <row r="1813" spans="1:8">
      <c r="A1813" t="s">
        <v>1984</v>
      </c>
      <c r="B1813">
        <v>0</v>
      </c>
      <c r="C1813">
        <v>1</v>
      </c>
      <c r="D1813">
        <v>17</v>
      </c>
      <c r="E1813">
        <v>17</v>
      </c>
      <c r="F1813" t="str">
        <f>VLOOKUP(E1813,$L$1:$M$25,2,FALSE)</f>
        <v>nat-gas</v>
      </c>
      <c r="G1813">
        <f>LOG(C1813)</f>
        <v>0</v>
      </c>
      <c r="H1813">
        <f>G1813/(B1813-1)</f>
        <v>0</v>
      </c>
    </row>
    <row r="1814" spans="1:8">
      <c r="A1814" t="s">
        <v>1988</v>
      </c>
      <c r="B1814">
        <v>0</v>
      </c>
      <c r="C1814">
        <v>1</v>
      </c>
      <c r="D1814">
        <v>7</v>
      </c>
      <c r="E1814">
        <v>7</v>
      </c>
      <c r="F1814" t="str">
        <f>VLOOKUP(E1814,$L$1:$M$25,2,FALSE)</f>
        <v>crude</v>
      </c>
      <c r="G1814">
        <f>LOG(C1814)</f>
        <v>0</v>
      </c>
      <c r="H1814">
        <f>G1814/(B1814-1)</f>
        <v>0</v>
      </c>
    </row>
    <row r="1815" spans="1:8">
      <c r="A1815" t="s">
        <v>1990</v>
      </c>
      <c r="B1815">
        <v>0</v>
      </c>
      <c r="C1815">
        <v>1</v>
      </c>
      <c r="D1815">
        <v>4</v>
      </c>
      <c r="E1815">
        <v>4</v>
      </c>
      <c r="F1815" t="str">
        <f>VLOOKUP(E1815,$L$1:$M$25,2,FALSE)</f>
        <v>coffee</v>
      </c>
      <c r="G1815">
        <f>LOG(C1815)</f>
        <v>0</v>
      </c>
      <c r="H1815">
        <f>G1815/(B1815-1)</f>
        <v>0</v>
      </c>
    </row>
    <row r="1816" spans="1:8">
      <c r="A1816" t="s">
        <v>1992</v>
      </c>
      <c r="B1816">
        <v>0</v>
      </c>
      <c r="C1816">
        <v>1</v>
      </c>
      <c r="D1816">
        <v>14</v>
      </c>
      <c r="E1816">
        <v>14</v>
      </c>
      <c r="F1816" t="str">
        <f>VLOOKUP(E1816,$L$1:$M$25,2,FALSE)</f>
        <v>livestock</v>
      </c>
      <c r="G1816">
        <f>LOG(C1816)</f>
        <v>0</v>
      </c>
      <c r="H1816">
        <f>G1816/(B1816-1)</f>
        <v>0</v>
      </c>
    </row>
    <row r="1817" spans="1:8">
      <c r="A1817" t="s">
        <v>1999</v>
      </c>
      <c r="B1817">
        <v>0</v>
      </c>
      <c r="C1817">
        <v>1</v>
      </c>
      <c r="D1817">
        <v>2</v>
      </c>
      <c r="E1817">
        <v>2</v>
      </c>
      <c r="F1817" t="str">
        <f>VLOOKUP(E1817,$L$1:$M$25,2,FALSE)</f>
        <v>bop</v>
      </c>
      <c r="G1817">
        <f>LOG(C1817)</f>
        <v>0</v>
      </c>
      <c r="H1817">
        <f>G1817/(B1817-1)</f>
        <v>0</v>
      </c>
    </row>
    <row r="1818" spans="1:8">
      <c r="A1818" t="s">
        <v>2001</v>
      </c>
      <c r="B1818">
        <v>0</v>
      </c>
      <c r="C1818">
        <v>1</v>
      </c>
      <c r="D1818">
        <v>9</v>
      </c>
      <c r="E1818">
        <v>9</v>
      </c>
      <c r="F1818" t="str">
        <f>VLOOKUP(E1818,$L$1:$M$25,2,FALSE)</f>
        <v>earn</v>
      </c>
      <c r="G1818">
        <f>LOG(C1818)</f>
        <v>0</v>
      </c>
      <c r="H1818">
        <f>G1818/(B1818-1)</f>
        <v>0</v>
      </c>
    </row>
    <row r="1819" spans="1:8">
      <c r="A1819" t="s">
        <v>2002</v>
      </c>
      <c r="B1819">
        <v>0</v>
      </c>
      <c r="C1819">
        <v>1</v>
      </c>
      <c r="D1819">
        <v>17</v>
      </c>
      <c r="E1819">
        <v>17</v>
      </c>
      <c r="F1819" t="str">
        <f>VLOOKUP(E1819,$L$1:$M$25,2,FALSE)</f>
        <v>nat-gas</v>
      </c>
      <c r="G1819">
        <f>LOG(C1819)</f>
        <v>0</v>
      </c>
      <c r="H1819">
        <f>G1819/(B1819-1)</f>
        <v>0</v>
      </c>
    </row>
    <row r="1820" spans="1:8">
      <c r="A1820" t="s">
        <v>2008</v>
      </c>
      <c r="B1820">
        <v>0</v>
      </c>
      <c r="C1820">
        <v>1</v>
      </c>
      <c r="D1820">
        <v>3</v>
      </c>
      <c r="E1820">
        <v>3</v>
      </c>
      <c r="F1820" t="str">
        <f>VLOOKUP(E1820,$L$1:$M$25,2,FALSE)</f>
        <v>cocoa</v>
      </c>
      <c r="G1820">
        <f>LOG(C1820)</f>
        <v>0</v>
      </c>
      <c r="H1820">
        <f>G1820/(B1820-1)</f>
        <v>0</v>
      </c>
    </row>
    <row r="1821" spans="1:8">
      <c r="A1821" t="s">
        <v>2009</v>
      </c>
      <c r="B1821">
        <v>0</v>
      </c>
      <c r="C1821">
        <v>1</v>
      </c>
      <c r="D1821">
        <v>9</v>
      </c>
      <c r="E1821">
        <v>9</v>
      </c>
      <c r="F1821" t="str">
        <f>VLOOKUP(E1821,$L$1:$M$25,2,FALSE)</f>
        <v>earn</v>
      </c>
      <c r="G1821">
        <f>LOG(C1821)</f>
        <v>0</v>
      </c>
      <c r="H1821">
        <f>G1821/(B1821-1)</f>
        <v>0</v>
      </c>
    </row>
    <row r="1822" spans="1:8">
      <c r="A1822" t="s">
        <v>2017</v>
      </c>
      <c r="B1822">
        <v>0</v>
      </c>
      <c r="C1822">
        <v>1</v>
      </c>
      <c r="D1822">
        <v>9</v>
      </c>
      <c r="E1822">
        <v>9</v>
      </c>
      <c r="F1822" t="str">
        <f>VLOOKUP(E1822,$L$1:$M$25,2,FALSE)</f>
        <v>earn</v>
      </c>
      <c r="G1822">
        <f>LOG(C1822)</f>
        <v>0</v>
      </c>
      <c r="H1822">
        <f>G1822/(B1822-1)</f>
        <v>0</v>
      </c>
    </row>
    <row r="1823" spans="1:8">
      <c r="A1823" t="s">
        <v>2018</v>
      </c>
      <c r="B1823">
        <v>0</v>
      </c>
      <c r="C1823">
        <v>1</v>
      </c>
      <c r="D1823">
        <v>11</v>
      </c>
      <c r="E1823">
        <v>11</v>
      </c>
      <c r="F1823" t="str">
        <f>VLOOKUP(E1823,$L$1:$M$25,2,FALSE)</f>
        <v>gold</v>
      </c>
      <c r="G1823">
        <f>LOG(C1823)</f>
        <v>0</v>
      </c>
      <c r="H1823">
        <f>G1823/(B1823-1)</f>
        <v>0</v>
      </c>
    </row>
    <row r="1824" spans="1:8">
      <c r="A1824" t="s">
        <v>2019</v>
      </c>
      <c r="B1824">
        <v>0</v>
      </c>
      <c r="C1824">
        <v>1</v>
      </c>
      <c r="D1824">
        <v>5</v>
      </c>
      <c r="E1824">
        <v>5</v>
      </c>
      <c r="F1824" t="str">
        <f>VLOOKUP(E1824,$L$1:$M$25,2,FALSE)</f>
        <v>corn</v>
      </c>
      <c r="G1824">
        <f>LOG(C1824)</f>
        <v>0</v>
      </c>
      <c r="H1824">
        <f>G1824/(B1824-1)</f>
        <v>0</v>
      </c>
    </row>
    <row r="1825" spans="1:8">
      <c r="A1825" t="s">
        <v>2027</v>
      </c>
      <c r="B1825">
        <v>0</v>
      </c>
      <c r="C1825">
        <v>1</v>
      </c>
      <c r="D1825">
        <v>11</v>
      </c>
      <c r="E1825">
        <v>11</v>
      </c>
      <c r="F1825" t="str">
        <f>VLOOKUP(E1825,$L$1:$M$25,2,FALSE)</f>
        <v>gold</v>
      </c>
      <c r="G1825">
        <f>LOG(C1825)</f>
        <v>0</v>
      </c>
      <c r="H1825">
        <f>G1825/(B1825-1)</f>
        <v>0</v>
      </c>
    </row>
    <row r="1826" spans="1:8">
      <c r="A1826" t="s">
        <v>2030</v>
      </c>
      <c r="B1826">
        <v>0</v>
      </c>
      <c r="C1826">
        <v>1</v>
      </c>
      <c r="D1826">
        <v>12</v>
      </c>
      <c r="E1826">
        <v>12</v>
      </c>
      <c r="F1826" t="str">
        <f>VLOOKUP(E1826,$L$1:$M$25,2,FALSE)</f>
        <v>grain</v>
      </c>
      <c r="G1826">
        <f>LOG(C1826)</f>
        <v>0</v>
      </c>
      <c r="H1826">
        <f>G1826/(B1826-1)</f>
        <v>0</v>
      </c>
    </row>
    <row r="1827" spans="1:8">
      <c r="A1827" t="s">
        <v>2031</v>
      </c>
      <c r="B1827">
        <v>0</v>
      </c>
      <c r="C1827">
        <v>1</v>
      </c>
      <c r="D1827">
        <v>1</v>
      </c>
      <c r="E1827">
        <v>1</v>
      </c>
      <c r="F1827" t="str">
        <f>VLOOKUP(E1827,$L$1:$M$25,2,FALSE)</f>
        <v>acq</v>
      </c>
      <c r="G1827">
        <f>LOG(C1827)</f>
        <v>0</v>
      </c>
      <c r="H1827">
        <f>G1827/(B1827-1)</f>
        <v>0</v>
      </c>
    </row>
    <row r="1828" spans="1:8">
      <c r="A1828" t="s">
        <v>2032</v>
      </c>
      <c r="B1828">
        <v>0</v>
      </c>
      <c r="C1828">
        <v>1</v>
      </c>
      <c r="D1828">
        <v>7</v>
      </c>
      <c r="E1828">
        <v>7</v>
      </c>
      <c r="F1828" t="str">
        <f>VLOOKUP(E1828,$L$1:$M$25,2,FALSE)</f>
        <v>crude</v>
      </c>
      <c r="G1828">
        <f>LOG(C1828)</f>
        <v>0</v>
      </c>
      <c r="H1828">
        <f>G1828/(B1828-1)</f>
        <v>0</v>
      </c>
    </row>
    <row r="1829" spans="1:8">
      <c r="A1829" t="s">
        <v>2035</v>
      </c>
      <c r="B1829">
        <v>0</v>
      </c>
      <c r="C1829">
        <v>1</v>
      </c>
      <c r="D1829">
        <v>1</v>
      </c>
      <c r="E1829">
        <v>1</v>
      </c>
      <c r="F1829" t="str">
        <f>VLOOKUP(E1829,$L$1:$M$25,2,FALSE)</f>
        <v>acq</v>
      </c>
      <c r="G1829">
        <f>LOG(C1829)</f>
        <v>0</v>
      </c>
      <c r="H1829">
        <f>G1829/(B1829-1)</f>
        <v>0</v>
      </c>
    </row>
    <row r="1830" spans="1:8">
      <c r="A1830" t="s">
        <v>2036</v>
      </c>
      <c r="B1830">
        <v>0</v>
      </c>
      <c r="C1830">
        <v>1</v>
      </c>
      <c r="D1830">
        <v>4</v>
      </c>
      <c r="E1830">
        <v>4</v>
      </c>
      <c r="F1830" t="str">
        <f>VLOOKUP(E1830,$L$1:$M$25,2,FALSE)</f>
        <v>coffee</v>
      </c>
      <c r="G1830">
        <f>LOG(C1830)</f>
        <v>0</v>
      </c>
      <c r="H1830">
        <f>G1830/(B1830-1)</f>
        <v>0</v>
      </c>
    </row>
    <row r="1831" spans="1:8">
      <c r="A1831" t="s">
        <v>2040</v>
      </c>
      <c r="B1831">
        <v>0</v>
      </c>
      <c r="C1831">
        <v>1</v>
      </c>
      <c r="D1831">
        <v>4</v>
      </c>
      <c r="E1831">
        <v>4</v>
      </c>
      <c r="F1831" t="str">
        <f>VLOOKUP(E1831,$L$1:$M$25,2,FALSE)</f>
        <v>coffee</v>
      </c>
      <c r="G1831">
        <f>LOG(C1831)</f>
        <v>0</v>
      </c>
      <c r="H1831">
        <f>G1831/(B1831-1)</f>
        <v>0</v>
      </c>
    </row>
    <row r="1832" spans="1:8">
      <c r="A1832" t="s">
        <v>2042</v>
      </c>
      <c r="B1832">
        <v>0</v>
      </c>
      <c r="C1832">
        <v>1</v>
      </c>
      <c r="D1832">
        <v>1</v>
      </c>
      <c r="E1832">
        <v>1</v>
      </c>
      <c r="F1832" t="str">
        <f>VLOOKUP(E1832,$L$1:$M$25,2,FALSE)</f>
        <v>acq</v>
      </c>
      <c r="G1832">
        <f>LOG(C1832)</f>
        <v>0</v>
      </c>
      <c r="H1832">
        <f>G1832/(B1832-1)</f>
        <v>0</v>
      </c>
    </row>
    <row r="1833" spans="1:8">
      <c r="A1833" t="s">
        <v>2044</v>
      </c>
      <c r="B1833">
        <v>0</v>
      </c>
      <c r="C1833">
        <v>1</v>
      </c>
      <c r="D1833">
        <v>9</v>
      </c>
      <c r="E1833">
        <v>9</v>
      </c>
      <c r="F1833" t="str">
        <f>VLOOKUP(E1833,$L$1:$M$25,2,FALSE)</f>
        <v>earn</v>
      </c>
      <c r="G1833">
        <f>LOG(C1833)</f>
        <v>0</v>
      </c>
      <c r="H1833">
        <f>G1833/(B1833-1)</f>
        <v>0</v>
      </c>
    </row>
    <row r="1834" spans="1:8">
      <c r="A1834" t="s">
        <v>2046</v>
      </c>
      <c r="B1834">
        <v>0</v>
      </c>
      <c r="C1834">
        <v>1</v>
      </c>
      <c r="D1834">
        <v>20</v>
      </c>
      <c r="E1834">
        <v>20</v>
      </c>
      <c r="F1834" t="str">
        <f>VLOOKUP(E1834,$L$1:$M$25,2,FALSE)</f>
        <v>ship</v>
      </c>
      <c r="G1834">
        <f>LOG(C1834)</f>
        <v>0</v>
      </c>
      <c r="H1834">
        <f>G1834/(B1834-1)</f>
        <v>0</v>
      </c>
    </row>
    <row r="1835" spans="1:8">
      <c r="A1835" t="s">
        <v>2048</v>
      </c>
      <c r="B1835">
        <v>0</v>
      </c>
      <c r="C1835">
        <v>1</v>
      </c>
      <c r="D1835">
        <v>4</v>
      </c>
      <c r="E1835">
        <v>4</v>
      </c>
      <c r="F1835" t="str">
        <f>VLOOKUP(E1835,$L$1:$M$25,2,FALSE)</f>
        <v>coffee</v>
      </c>
      <c r="G1835">
        <f>LOG(C1835)</f>
        <v>0</v>
      </c>
      <c r="H1835">
        <f>G1835/(B1835-1)</f>
        <v>0</v>
      </c>
    </row>
    <row r="1836" spans="1:8">
      <c r="A1836" t="s">
        <v>2054</v>
      </c>
      <c r="B1836">
        <v>0</v>
      </c>
      <c r="C1836">
        <v>1</v>
      </c>
      <c r="D1836">
        <v>1</v>
      </c>
      <c r="E1836">
        <v>1</v>
      </c>
      <c r="F1836" t="str">
        <f>VLOOKUP(E1836,$L$1:$M$25,2,FALSE)</f>
        <v>acq</v>
      </c>
      <c r="G1836">
        <f>LOG(C1836)</f>
        <v>0</v>
      </c>
      <c r="H1836">
        <f>G1836/(B1836-1)</f>
        <v>0</v>
      </c>
    </row>
    <row r="1837" spans="1:8">
      <c r="A1837" t="s">
        <v>2055</v>
      </c>
      <c r="B1837">
        <v>0</v>
      </c>
      <c r="C1837">
        <v>1</v>
      </c>
      <c r="D1837">
        <v>11</v>
      </c>
      <c r="E1837">
        <v>11</v>
      </c>
      <c r="F1837" t="str">
        <f>VLOOKUP(E1837,$L$1:$M$25,2,FALSE)</f>
        <v>gold</v>
      </c>
      <c r="G1837">
        <f>LOG(C1837)</f>
        <v>0</v>
      </c>
      <c r="H1837">
        <f>G1837/(B1837-1)</f>
        <v>0</v>
      </c>
    </row>
    <row r="1838" spans="1:8">
      <c r="A1838" t="s">
        <v>2059</v>
      </c>
      <c r="B1838">
        <v>0</v>
      </c>
      <c r="C1838">
        <v>1</v>
      </c>
      <c r="D1838">
        <v>1</v>
      </c>
      <c r="E1838">
        <v>1</v>
      </c>
      <c r="F1838" t="str">
        <f>VLOOKUP(E1838,$L$1:$M$25,2,FALSE)</f>
        <v>acq</v>
      </c>
      <c r="G1838">
        <f>LOG(C1838)</f>
        <v>0</v>
      </c>
      <c r="H1838">
        <f>G1838/(B1838-1)</f>
        <v>0</v>
      </c>
    </row>
    <row r="1839" spans="1:8">
      <c r="A1839" t="s">
        <v>2067</v>
      </c>
      <c r="B1839">
        <v>0</v>
      </c>
      <c r="C1839">
        <v>1</v>
      </c>
      <c r="D1839">
        <v>13</v>
      </c>
      <c r="E1839">
        <v>13</v>
      </c>
      <c r="F1839" t="str">
        <f>VLOOKUP(E1839,$L$1:$M$25,2,FALSE)</f>
        <v>interest</v>
      </c>
      <c r="G1839">
        <f>LOG(C1839)</f>
        <v>0</v>
      </c>
      <c r="H1839">
        <f>G1839/(B1839-1)</f>
        <v>0</v>
      </c>
    </row>
    <row r="1840" spans="1:8">
      <c r="A1840" t="s">
        <v>2070</v>
      </c>
      <c r="B1840">
        <v>0</v>
      </c>
      <c r="C1840">
        <v>1</v>
      </c>
      <c r="D1840">
        <v>7</v>
      </c>
      <c r="E1840">
        <v>7</v>
      </c>
      <c r="F1840" t="str">
        <f>VLOOKUP(E1840,$L$1:$M$25,2,FALSE)</f>
        <v>crude</v>
      </c>
      <c r="G1840">
        <f>LOG(C1840)</f>
        <v>0</v>
      </c>
      <c r="H1840">
        <f>G1840/(B1840-1)</f>
        <v>0</v>
      </c>
    </row>
    <row r="1841" spans="1:8">
      <c r="A1841" t="s">
        <v>2071</v>
      </c>
      <c r="B1841">
        <v>0</v>
      </c>
      <c r="C1841">
        <v>1</v>
      </c>
      <c r="D1841">
        <v>15</v>
      </c>
      <c r="E1841">
        <v>15</v>
      </c>
      <c r="F1841" t="str">
        <f>VLOOKUP(E1841,$L$1:$M$25,2,FALSE)</f>
        <v>money-fx</v>
      </c>
      <c r="G1841">
        <f>LOG(C1841)</f>
        <v>0</v>
      </c>
      <c r="H1841">
        <f>G1841/(B1841-1)</f>
        <v>0</v>
      </c>
    </row>
    <row r="1842" spans="1:8">
      <c r="A1842" t="s">
        <v>2072</v>
      </c>
      <c r="B1842">
        <v>0</v>
      </c>
      <c r="C1842">
        <v>1</v>
      </c>
      <c r="D1842">
        <v>18</v>
      </c>
      <c r="E1842">
        <v>18</v>
      </c>
      <c r="F1842" t="str">
        <f>VLOOKUP(E1842,$L$1:$M$25,2,FALSE)</f>
        <v>oilseed</v>
      </c>
      <c r="G1842">
        <f>LOG(C1842)</f>
        <v>0</v>
      </c>
      <c r="H1842">
        <f>G1842/(B1842-1)</f>
        <v>0</v>
      </c>
    </row>
    <row r="1843" spans="1:8">
      <c r="A1843" t="s">
        <v>2074</v>
      </c>
      <c r="B1843">
        <v>0</v>
      </c>
      <c r="C1843">
        <v>1</v>
      </c>
      <c r="D1843">
        <v>9</v>
      </c>
      <c r="E1843">
        <v>9</v>
      </c>
      <c r="F1843" t="str">
        <f>VLOOKUP(E1843,$L$1:$M$25,2,FALSE)</f>
        <v>earn</v>
      </c>
      <c r="G1843">
        <f>LOG(C1843)</f>
        <v>0</v>
      </c>
      <c r="H1843">
        <f>G1843/(B1843-1)</f>
        <v>0</v>
      </c>
    </row>
    <row r="1844" spans="1:8">
      <c r="A1844" t="s">
        <v>2075</v>
      </c>
      <c r="B1844">
        <v>0</v>
      </c>
      <c r="C1844">
        <v>1</v>
      </c>
      <c r="D1844">
        <v>15</v>
      </c>
      <c r="E1844">
        <v>15</v>
      </c>
      <c r="F1844" t="str">
        <f>VLOOKUP(E1844,$L$1:$M$25,2,FALSE)</f>
        <v>money-fx</v>
      </c>
      <c r="G1844">
        <f>LOG(C1844)</f>
        <v>0</v>
      </c>
      <c r="H1844">
        <f>G1844/(B1844-1)</f>
        <v>0</v>
      </c>
    </row>
    <row r="1845" spans="1:8">
      <c r="A1845" t="s">
        <v>2077</v>
      </c>
      <c r="B1845">
        <v>0</v>
      </c>
      <c r="C1845">
        <v>1</v>
      </c>
      <c r="D1845">
        <v>6</v>
      </c>
      <c r="E1845">
        <v>6</v>
      </c>
      <c r="F1845" t="str">
        <f>VLOOKUP(E1845,$L$1:$M$25,2,FALSE)</f>
        <v>cpi</v>
      </c>
      <c r="G1845">
        <f>LOG(C1845)</f>
        <v>0</v>
      </c>
      <c r="H1845">
        <f>G1845/(B1845-1)</f>
        <v>0</v>
      </c>
    </row>
    <row r="1846" spans="1:8">
      <c r="A1846" t="s">
        <v>2082</v>
      </c>
      <c r="B1846">
        <v>0</v>
      </c>
      <c r="C1846">
        <v>1</v>
      </c>
      <c r="D1846">
        <v>24</v>
      </c>
      <c r="E1846">
        <v>24</v>
      </c>
      <c r="F1846" t="str">
        <f>VLOOKUP(E1846,$L$1:$M$25,2,FALSE)</f>
        <v>veg-oil</v>
      </c>
      <c r="G1846">
        <f>LOG(C1846)</f>
        <v>0</v>
      </c>
      <c r="H1846">
        <f>G1846/(B1846-1)</f>
        <v>0</v>
      </c>
    </row>
    <row r="1847" spans="1:8">
      <c r="A1847" t="s">
        <v>2088</v>
      </c>
      <c r="B1847">
        <v>0</v>
      </c>
      <c r="C1847">
        <v>1</v>
      </c>
      <c r="D1847">
        <v>8</v>
      </c>
      <c r="E1847">
        <v>8</v>
      </c>
      <c r="F1847" t="str">
        <f>VLOOKUP(E1847,$L$1:$M$25,2,FALSE)</f>
        <v>dlr</v>
      </c>
      <c r="G1847">
        <f>LOG(C1847)</f>
        <v>0</v>
      </c>
      <c r="H1847">
        <f>G1847/(B1847-1)</f>
        <v>0</v>
      </c>
    </row>
    <row r="1848" spans="1:8">
      <c r="A1848" t="s">
        <v>2089</v>
      </c>
      <c r="B1848">
        <v>0</v>
      </c>
      <c r="C1848">
        <v>1</v>
      </c>
      <c r="D1848">
        <v>13</v>
      </c>
      <c r="E1848">
        <v>13</v>
      </c>
      <c r="F1848" t="str">
        <f>VLOOKUP(E1848,$L$1:$M$25,2,FALSE)</f>
        <v>interest</v>
      </c>
      <c r="G1848">
        <f>LOG(C1848)</f>
        <v>0</v>
      </c>
      <c r="H1848">
        <f>G1848/(B1848-1)</f>
        <v>0</v>
      </c>
    </row>
    <row r="1849" spans="1:8">
      <c r="A1849" t="s">
        <v>2094</v>
      </c>
      <c r="B1849">
        <v>0</v>
      </c>
      <c r="C1849">
        <v>1</v>
      </c>
      <c r="D1849">
        <v>12</v>
      </c>
      <c r="E1849">
        <v>12</v>
      </c>
      <c r="F1849" t="str">
        <f>VLOOKUP(E1849,$L$1:$M$25,2,FALSE)</f>
        <v>grain</v>
      </c>
      <c r="G1849">
        <f>LOG(C1849)</f>
        <v>0</v>
      </c>
      <c r="H1849">
        <f>G1849/(B1849-1)</f>
        <v>0</v>
      </c>
    </row>
    <row r="1850" spans="1:8">
      <c r="A1850" t="s">
        <v>2095</v>
      </c>
      <c r="B1850">
        <v>0</v>
      </c>
      <c r="C1850">
        <v>1</v>
      </c>
      <c r="D1850">
        <v>22</v>
      </c>
      <c r="E1850">
        <v>22</v>
      </c>
      <c r="F1850" t="str">
        <f>VLOOKUP(E1850,$L$1:$M$25,2,FALSE)</f>
        <v>sugar</v>
      </c>
      <c r="G1850">
        <f>LOG(C1850)</f>
        <v>0</v>
      </c>
      <c r="H1850">
        <f>G1850/(B1850-1)</f>
        <v>0</v>
      </c>
    </row>
    <row r="1851" spans="1:8">
      <c r="A1851" t="s">
        <v>2097</v>
      </c>
      <c r="B1851">
        <v>0</v>
      </c>
      <c r="C1851">
        <v>1</v>
      </c>
      <c r="D1851">
        <v>6</v>
      </c>
      <c r="E1851">
        <v>6</v>
      </c>
      <c r="F1851" t="str">
        <f>VLOOKUP(E1851,$L$1:$M$25,2,FALSE)</f>
        <v>cpi</v>
      </c>
      <c r="G1851">
        <f>LOG(C1851)</f>
        <v>0</v>
      </c>
      <c r="H1851">
        <f>G1851/(B1851-1)</f>
        <v>0</v>
      </c>
    </row>
    <row r="1852" spans="1:8">
      <c r="A1852" t="s">
        <v>2099</v>
      </c>
      <c r="B1852">
        <v>0</v>
      </c>
      <c r="C1852">
        <v>1</v>
      </c>
      <c r="D1852">
        <v>17</v>
      </c>
      <c r="E1852">
        <v>17</v>
      </c>
      <c r="F1852" t="str">
        <f>VLOOKUP(E1852,$L$1:$M$25,2,FALSE)</f>
        <v>nat-gas</v>
      </c>
      <c r="G1852">
        <f>LOG(C1852)</f>
        <v>0</v>
      </c>
      <c r="H1852">
        <f>G1852/(B1852-1)</f>
        <v>0</v>
      </c>
    </row>
    <row r="1853" spans="1:8">
      <c r="A1853" t="s">
        <v>2105</v>
      </c>
      <c r="B1853">
        <v>0</v>
      </c>
      <c r="C1853">
        <v>1</v>
      </c>
      <c r="D1853">
        <v>14</v>
      </c>
      <c r="E1853">
        <v>14</v>
      </c>
      <c r="F1853" t="str">
        <f>VLOOKUP(E1853,$L$1:$M$25,2,FALSE)</f>
        <v>livestock</v>
      </c>
      <c r="G1853">
        <f>LOG(C1853)</f>
        <v>0</v>
      </c>
      <c r="H1853">
        <f>G1853/(B1853-1)</f>
        <v>0</v>
      </c>
    </row>
    <row r="1854" spans="1:8">
      <c r="A1854" t="s">
        <v>2107</v>
      </c>
      <c r="B1854">
        <v>0</v>
      </c>
      <c r="C1854">
        <v>1</v>
      </c>
      <c r="D1854">
        <v>25</v>
      </c>
      <c r="E1854">
        <v>25</v>
      </c>
      <c r="F1854" t="str">
        <f>VLOOKUP(E1854,$L$1:$M$25,2,FALSE)</f>
        <v>wheat</v>
      </c>
      <c r="G1854">
        <f>LOG(C1854)</f>
        <v>0</v>
      </c>
      <c r="H1854">
        <f>G1854/(B1854-1)</f>
        <v>0</v>
      </c>
    </row>
    <row r="1855" spans="1:8">
      <c r="A1855" t="s">
        <v>2110</v>
      </c>
      <c r="B1855">
        <v>0</v>
      </c>
      <c r="C1855">
        <v>1</v>
      </c>
      <c r="D1855">
        <v>1</v>
      </c>
      <c r="E1855">
        <v>1</v>
      </c>
      <c r="F1855" t="str">
        <f>VLOOKUP(E1855,$L$1:$M$25,2,FALSE)</f>
        <v>acq</v>
      </c>
      <c r="G1855">
        <f>LOG(C1855)</f>
        <v>0</v>
      </c>
      <c r="H1855">
        <f>G1855/(B1855-1)</f>
        <v>0</v>
      </c>
    </row>
    <row r="1856" spans="1:8">
      <c r="A1856" t="s">
        <v>2113</v>
      </c>
      <c r="B1856">
        <v>0</v>
      </c>
      <c r="C1856">
        <v>1</v>
      </c>
      <c r="D1856">
        <v>15</v>
      </c>
      <c r="E1856">
        <v>15</v>
      </c>
      <c r="F1856" t="str">
        <f>VLOOKUP(E1856,$L$1:$M$25,2,FALSE)</f>
        <v>money-fx</v>
      </c>
      <c r="G1856">
        <f>LOG(C1856)</f>
        <v>0</v>
      </c>
      <c r="H1856">
        <f>G1856/(B1856-1)</f>
        <v>0</v>
      </c>
    </row>
    <row r="1857" spans="1:8">
      <c r="A1857" t="s">
        <v>2114</v>
      </c>
      <c r="B1857">
        <v>0</v>
      </c>
      <c r="C1857">
        <v>1</v>
      </c>
      <c r="D1857">
        <v>20</v>
      </c>
      <c r="E1857">
        <v>20</v>
      </c>
      <c r="F1857" t="str">
        <f>VLOOKUP(E1857,$L$1:$M$25,2,FALSE)</f>
        <v>ship</v>
      </c>
      <c r="G1857">
        <f>LOG(C1857)</f>
        <v>0</v>
      </c>
      <c r="H1857">
        <f>G1857/(B1857-1)</f>
        <v>0</v>
      </c>
    </row>
    <row r="1858" spans="1:8">
      <c r="A1858" t="s">
        <v>2120</v>
      </c>
      <c r="B1858">
        <v>0</v>
      </c>
      <c r="C1858">
        <v>1</v>
      </c>
      <c r="D1858">
        <v>7</v>
      </c>
      <c r="E1858">
        <v>7</v>
      </c>
      <c r="F1858" t="str">
        <f>VLOOKUP(E1858,$L$1:$M$25,2,FALSE)</f>
        <v>crude</v>
      </c>
      <c r="G1858">
        <f>LOG(C1858)</f>
        <v>0</v>
      </c>
      <c r="H1858">
        <f>G1858/(B1858-1)</f>
        <v>0</v>
      </c>
    </row>
    <row r="1859" spans="1:8">
      <c r="A1859" t="s">
        <v>2122</v>
      </c>
      <c r="B1859">
        <v>0</v>
      </c>
      <c r="C1859">
        <v>1</v>
      </c>
      <c r="D1859">
        <v>9</v>
      </c>
      <c r="E1859">
        <v>9</v>
      </c>
      <c r="F1859" t="str">
        <f>VLOOKUP(E1859,$L$1:$M$25,2,FALSE)</f>
        <v>earn</v>
      </c>
      <c r="G1859">
        <f>LOG(C1859)</f>
        <v>0</v>
      </c>
      <c r="H1859">
        <f>G1859/(B1859-1)</f>
        <v>0</v>
      </c>
    </row>
    <row r="1860" spans="1:8">
      <c r="A1860" t="s">
        <v>2124</v>
      </c>
      <c r="B1860">
        <v>0</v>
      </c>
      <c r="C1860">
        <v>1</v>
      </c>
      <c r="D1860">
        <v>23</v>
      </c>
      <c r="E1860">
        <v>23</v>
      </c>
      <c r="F1860" t="str">
        <f>VLOOKUP(E1860,$L$1:$M$25,2,FALSE)</f>
        <v>trade</v>
      </c>
      <c r="G1860">
        <f>LOG(C1860)</f>
        <v>0</v>
      </c>
      <c r="H1860">
        <f>G1860/(B1860-1)</f>
        <v>0</v>
      </c>
    </row>
    <row r="1861" spans="1:8">
      <c r="A1861" t="s">
        <v>2125</v>
      </c>
      <c r="B1861">
        <v>0</v>
      </c>
      <c r="C1861">
        <v>1</v>
      </c>
      <c r="D1861">
        <v>14</v>
      </c>
      <c r="E1861">
        <v>14</v>
      </c>
      <c r="F1861" t="str">
        <f>VLOOKUP(E1861,$L$1:$M$25,2,FALSE)</f>
        <v>livestock</v>
      </c>
      <c r="G1861">
        <f>LOG(C1861)</f>
        <v>0</v>
      </c>
      <c r="H1861">
        <f>G1861/(B1861-1)</f>
        <v>0</v>
      </c>
    </row>
    <row r="1862" spans="1:8">
      <c r="A1862" t="s">
        <v>2128</v>
      </c>
      <c r="B1862">
        <v>0</v>
      </c>
      <c r="C1862">
        <v>1</v>
      </c>
      <c r="D1862">
        <v>9</v>
      </c>
      <c r="E1862">
        <v>9</v>
      </c>
      <c r="F1862" t="str">
        <f>VLOOKUP(E1862,$L$1:$M$25,2,FALSE)</f>
        <v>earn</v>
      </c>
      <c r="G1862">
        <f>LOG(C1862)</f>
        <v>0</v>
      </c>
      <c r="H1862">
        <f>G1862/(B1862-1)</f>
        <v>0</v>
      </c>
    </row>
    <row r="1863" spans="1:8">
      <c r="A1863" t="s">
        <v>2130</v>
      </c>
      <c r="B1863">
        <v>0</v>
      </c>
      <c r="C1863">
        <v>1</v>
      </c>
      <c r="D1863">
        <v>13</v>
      </c>
      <c r="E1863">
        <v>13</v>
      </c>
      <c r="F1863" t="str">
        <f>VLOOKUP(E1863,$L$1:$M$25,2,FALSE)</f>
        <v>interest</v>
      </c>
      <c r="G1863">
        <f>LOG(C1863)</f>
        <v>0</v>
      </c>
      <c r="H1863">
        <f>G1863/(B1863-1)</f>
        <v>0</v>
      </c>
    </row>
    <row r="1864" spans="1:8">
      <c r="A1864" t="s">
        <v>2131</v>
      </c>
      <c r="B1864">
        <v>0</v>
      </c>
      <c r="C1864">
        <v>1</v>
      </c>
      <c r="D1864">
        <v>10</v>
      </c>
      <c r="E1864">
        <v>10</v>
      </c>
      <c r="F1864" t="str">
        <f>VLOOKUP(E1864,$L$1:$M$25,2,FALSE)</f>
        <v>gnp</v>
      </c>
      <c r="G1864">
        <f>LOG(C1864)</f>
        <v>0</v>
      </c>
      <c r="H1864">
        <f>G1864/(B1864-1)</f>
        <v>0</v>
      </c>
    </row>
    <row r="1865" spans="1:8">
      <c r="A1865" t="s">
        <v>2134</v>
      </c>
      <c r="B1865">
        <v>0</v>
      </c>
      <c r="C1865">
        <v>1</v>
      </c>
      <c r="D1865">
        <v>24</v>
      </c>
      <c r="E1865">
        <v>24</v>
      </c>
      <c r="F1865" t="str">
        <f>VLOOKUP(E1865,$L$1:$M$25,2,FALSE)</f>
        <v>veg-oil</v>
      </c>
      <c r="G1865">
        <f>LOG(C1865)</f>
        <v>0</v>
      </c>
      <c r="H1865">
        <f>G1865/(B1865-1)</f>
        <v>0</v>
      </c>
    </row>
    <row r="1866" spans="1:8">
      <c r="A1866" t="s">
        <v>2135</v>
      </c>
      <c r="B1866">
        <v>0</v>
      </c>
      <c r="C1866">
        <v>1</v>
      </c>
      <c r="D1866">
        <v>10</v>
      </c>
      <c r="E1866">
        <v>10</v>
      </c>
      <c r="F1866" t="str">
        <f>VLOOKUP(E1866,$L$1:$M$25,2,FALSE)</f>
        <v>gnp</v>
      </c>
      <c r="G1866">
        <f>LOG(C1866)</f>
        <v>0</v>
      </c>
      <c r="H1866">
        <f>G1866/(B1866-1)</f>
        <v>0</v>
      </c>
    </row>
    <row r="1867" spans="1:8">
      <c r="A1867" t="s">
        <v>2137</v>
      </c>
      <c r="B1867">
        <v>0</v>
      </c>
      <c r="C1867">
        <v>1</v>
      </c>
      <c r="D1867">
        <v>9</v>
      </c>
      <c r="E1867">
        <v>9</v>
      </c>
      <c r="F1867" t="str">
        <f>VLOOKUP(E1867,$L$1:$M$25,2,FALSE)</f>
        <v>earn</v>
      </c>
      <c r="G1867">
        <f>LOG(C1867)</f>
        <v>0</v>
      </c>
      <c r="H1867">
        <f>G1867/(B1867-1)</f>
        <v>0</v>
      </c>
    </row>
    <row r="1868" spans="1:8">
      <c r="A1868" t="s">
        <v>2139</v>
      </c>
      <c r="B1868">
        <v>0</v>
      </c>
      <c r="C1868">
        <v>1</v>
      </c>
      <c r="D1868">
        <v>10</v>
      </c>
      <c r="E1868">
        <v>10</v>
      </c>
      <c r="F1868" t="str">
        <f>VLOOKUP(E1868,$L$1:$M$25,2,FALSE)</f>
        <v>gnp</v>
      </c>
      <c r="G1868">
        <f>LOG(C1868)</f>
        <v>0</v>
      </c>
      <c r="H1868">
        <f>G1868/(B1868-1)</f>
        <v>0</v>
      </c>
    </row>
    <row r="1869" spans="1:8">
      <c r="A1869" t="s">
        <v>2142</v>
      </c>
      <c r="B1869">
        <v>0</v>
      </c>
      <c r="C1869">
        <v>1</v>
      </c>
      <c r="D1869">
        <v>23</v>
      </c>
      <c r="E1869">
        <v>23</v>
      </c>
      <c r="F1869" t="str">
        <f>VLOOKUP(E1869,$L$1:$M$25,2,FALSE)</f>
        <v>trade</v>
      </c>
      <c r="G1869">
        <f>LOG(C1869)</f>
        <v>0</v>
      </c>
      <c r="H1869">
        <f>G1869/(B1869-1)</f>
        <v>0</v>
      </c>
    </row>
    <row r="1870" spans="1:8">
      <c r="A1870" t="s">
        <v>2146</v>
      </c>
      <c r="B1870">
        <v>0</v>
      </c>
      <c r="C1870">
        <v>1</v>
      </c>
      <c r="D1870">
        <v>7</v>
      </c>
      <c r="E1870">
        <v>7</v>
      </c>
      <c r="F1870" t="str">
        <f>VLOOKUP(E1870,$L$1:$M$25,2,FALSE)</f>
        <v>crude</v>
      </c>
      <c r="G1870">
        <f>LOG(C1870)</f>
        <v>0</v>
      </c>
      <c r="H1870">
        <f>G1870/(B1870-1)</f>
        <v>0</v>
      </c>
    </row>
    <row r="1871" spans="1:8">
      <c r="A1871" t="s">
        <v>2148</v>
      </c>
      <c r="B1871">
        <v>0</v>
      </c>
      <c r="C1871">
        <v>1</v>
      </c>
      <c r="D1871">
        <v>16</v>
      </c>
      <c r="E1871">
        <v>16</v>
      </c>
      <c r="F1871" t="str">
        <f>VLOOKUP(E1871,$L$1:$M$25,2,FALSE)</f>
        <v>money-supply</v>
      </c>
      <c r="G1871">
        <f>LOG(C1871)</f>
        <v>0</v>
      </c>
      <c r="H1871">
        <f>G1871/(B1871-1)</f>
        <v>0</v>
      </c>
    </row>
    <row r="1872" spans="1:8">
      <c r="A1872" t="s">
        <v>2154</v>
      </c>
      <c r="B1872">
        <v>0</v>
      </c>
      <c r="C1872">
        <v>1</v>
      </c>
      <c r="D1872">
        <v>23</v>
      </c>
      <c r="E1872">
        <v>23</v>
      </c>
      <c r="F1872" t="str">
        <f>VLOOKUP(E1872,$L$1:$M$25,2,FALSE)</f>
        <v>trade</v>
      </c>
      <c r="G1872">
        <f>LOG(C1872)</f>
        <v>0</v>
      </c>
      <c r="H1872">
        <f>G1872/(B1872-1)</f>
        <v>0</v>
      </c>
    </row>
    <row r="1873" spans="1:8">
      <c r="A1873" t="s">
        <v>2156</v>
      </c>
      <c r="B1873">
        <v>0</v>
      </c>
      <c r="C1873">
        <v>1</v>
      </c>
      <c r="D1873">
        <v>16</v>
      </c>
      <c r="E1873">
        <v>16</v>
      </c>
      <c r="F1873" t="str">
        <f>VLOOKUP(E1873,$L$1:$M$25,2,FALSE)</f>
        <v>money-supply</v>
      </c>
      <c r="G1873">
        <f>LOG(C1873)</f>
        <v>0</v>
      </c>
      <c r="H1873">
        <f>G1873/(B1873-1)</f>
        <v>0</v>
      </c>
    </row>
    <row r="1874" spans="1:8">
      <c r="A1874" t="s">
        <v>2157</v>
      </c>
      <c r="B1874">
        <v>0</v>
      </c>
      <c r="C1874">
        <v>1</v>
      </c>
      <c r="D1874">
        <v>1</v>
      </c>
      <c r="E1874">
        <v>1</v>
      </c>
      <c r="F1874" t="str">
        <f>VLOOKUP(E1874,$L$1:$M$25,2,FALSE)</f>
        <v>acq</v>
      </c>
      <c r="G1874">
        <f>LOG(C1874)</f>
        <v>0</v>
      </c>
      <c r="H1874">
        <f>G1874/(B1874-1)</f>
        <v>0</v>
      </c>
    </row>
    <row r="1875" spans="1:8">
      <c r="A1875" t="s">
        <v>2161</v>
      </c>
      <c r="B1875">
        <v>0</v>
      </c>
      <c r="C1875">
        <v>1</v>
      </c>
      <c r="D1875">
        <v>17</v>
      </c>
      <c r="E1875">
        <v>17</v>
      </c>
      <c r="F1875" t="str">
        <f>VLOOKUP(E1875,$L$1:$M$25,2,FALSE)</f>
        <v>nat-gas</v>
      </c>
      <c r="G1875">
        <f>LOG(C1875)</f>
        <v>0</v>
      </c>
      <c r="H1875">
        <f>G1875/(B1875-1)</f>
        <v>0</v>
      </c>
    </row>
    <row r="1876" spans="1:8">
      <c r="A1876" t="s">
        <v>2162</v>
      </c>
      <c r="B1876">
        <v>0</v>
      </c>
      <c r="C1876">
        <v>1</v>
      </c>
      <c r="D1876">
        <v>8</v>
      </c>
      <c r="E1876">
        <v>8</v>
      </c>
      <c r="F1876" t="str">
        <f>VLOOKUP(E1876,$L$1:$M$25,2,FALSE)</f>
        <v>dlr</v>
      </c>
      <c r="G1876">
        <f>LOG(C1876)</f>
        <v>0</v>
      </c>
      <c r="H1876">
        <f>G1876/(B1876-1)</f>
        <v>0</v>
      </c>
    </row>
    <row r="1877" spans="1:8">
      <c r="A1877" t="s">
        <v>2164</v>
      </c>
      <c r="B1877">
        <v>0</v>
      </c>
      <c r="C1877">
        <v>1</v>
      </c>
      <c r="D1877">
        <v>2</v>
      </c>
      <c r="E1877">
        <v>2</v>
      </c>
      <c r="F1877" t="str">
        <f>VLOOKUP(E1877,$L$1:$M$25,2,FALSE)</f>
        <v>bop</v>
      </c>
      <c r="G1877">
        <f>LOG(C1877)</f>
        <v>0</v>
      </c>
      <c r="H1877">
        <f>G1877/(B1877-1)</f>
        <v>0</v>
      </c>
    </row>
    <row r="1878" spans="1:8">
      <c r="A1878" t="s">
        <v>2179</v>
      </c>
      <c r="B1878">
        <v>0</v>
      </c>
      <c r="C1878">
        <v>1</v>
      </c>
      <c r="D1878">
        <v>11</v>
      </c>
      <c r="E1878">
        <v>11</v>
      </c>
      <c r="F1878" t="str">
        <f>VLOOKUP(E1878,$L$1:$M$25,2,FALSE)</f>
        <v>gold</v>
      </c>
      <c r="G1878">
        <f>LOG(C1878)</f>
        <v>0</v>
      </c>
      <c r="H1878">
        <f>G1878/(B1878-1)</f>
        <v>0</v>
      </c>
    </row>
    <row r="1879" spans="1:8">
      <c r="A1879" t="s">
        <v>2181</v>
      </c>
      <c r="B1879">
        <v>0</v>
      </c>
      <c r="C1879">
        <v>1</v>
      </c>
      <c r="D1879">
        <v>1</v>
      </c>
      <c r="E1879">
        <v>1</v>
      </c>
      <c r="F1879" t="str">
        <f>VLOOKUP(E1879,$L$1:$M$25,2,FALSE)</f>
        <v>acq</v>
      </c>
      <c r="G1879">
        <f>LOG(C1879)</f>
        <v>0</v>
      </c>
      <c r="H1879">
        <f>G1879/(B1879-1)</f>
        <v>0</v>
      </c>
    </row>
    <row r="1880" spans="1:8">
      <c r="A1880" t="s">
        <v>2186</v>
      </c>
      <c r="B1880">
        <v>0</v>
      </c>
      <c r="C1880">
        <v>1</v>
      </c>
      <c r="D1880">
        <v>13</v>
      </c>
      <c r="E1880">
        <v>13</v>
      </c>
      <c r="F1880" t="str">
        <f>VLOOKUP(E1880,$L$1:$M$25,2,FALSE)</f>
        <v>interest</v>
      </c>
      <c r="G1880">
        <f>LOG(C1880)</f>
        <v>0</v>
      </c>
      <c r="H1880">
        <f>G1880/(B1880-1)</f>
        <v>0</v>
      </c>
    </row>
    <row r="1881" spans="1:8">
      <c r="A1881" t="s">
        <v>2189</v>
      </c>
      <c r="B1881">
        <v>0</v>
      </c>
      <c r="C1881">
        <v>1</v>
      </c>
      <c r="D1881">
        <v>23</v>
      </c>
      <c r="E1881">
        <v>23</v>
      </c>
      <c r="F1881" t="str">
        <f>VLOOKUP(E1881,$L$1:$M$25,2,FALSE)</f>
        <v>trade</v>
      </c>
      <c r="G1881">
        <f>LOG(C1881)</f>
        <v>0</v>
      </c>
      <c r="H1881">
        <f>G1881/(B1881-1)</f>
        <v>0</v>
      </c>
    </row>
    <row r="1882" spans="1:8">
      <c r="A1882" t="s">
        <v>2190</v>
      </c>
      <c r="B1882">
        <v>0</v>
      </c>
      <c r="C1882">
        <v>1</v>
      </c>
      <c r="D1882">
        <v>23</v>
      </c>
      <c r="E1882">
        <v>23</v>
      </c>
      <c r="F1882" t="str">
        <f>VLOOKUP(E1882,$L$1:$M$25,2,FALSE)</f>
        <v>trade</v>
      </c>
      <c r="G1882">
        <f>LOG(C1882)</f>
        <v>0</v>
      </c>
      <c r="H1882">
        <f>G1882/(B1882-1)</f>
        <v>0</v>
      </c>
    </row>
    <row r="1883" spans="1:8">
      <c r="A1883" t="s">
        <v>2192</v>
      </c>
      <c r="B1883">
        <v>0</v>
      </c>
      <c r="C1883">
        <v>1</v>
      </c>
      <c r="D1883">
        <v>14</v>
      </c>
      <c r="E1883">
        <v>14</v>
      </c>
      <c r="F1883" t="str">
        <f>VLOOKUP(E1883,$L$1:$M$25,2,FALSE)</f>
        <v>livestock</v>
      </c>
      <c r="G1883">
        <f>LOG(C1883)</f>
        <v>0</v>
      </c>
      <c r="H1883">
        <f>G1883/(B1883-1)</f>
        <v>0</v>
      </c>
    </row>
    <row r="1884" spans="1:8">
      <c r="A1884" t="s">
        <v>2195</v>
      </c>
      <c r="B1884">
        <v>0</v>
      </c>
      <c r="C1884">
        <v>1</v>
      </c>
      <c r="D1884">
        <v>18</v>
      </c>
      <c r="E1884">
        <v>18</v>
      </c>
      <c r="F1884" t="str">
        <f>VLOOKUP(E1884,$L$1:$M$25,2,FALSE)</f>
        <v>oilseed</v>
      </c>
      <c r="G1884">
        <f>LOG(C1884)</f>
        <v>0</v>
      </c>
      <c r="H1884">
        <f>G1884/(B1884-1)</f>
        <v>0</v>
      </c>
    </row>
    <row r="1885" spans="1:8">
      <c r="A1885" t="s">
        <v>2197</v>
      </c>
      <c r="B1885">
        <v>0</v>
      </c>
      <c r="C1885">
        <v>1</v>
      </c>
      <c r="D1885">
        <v>1</v>
      </c>
      <c r="E1885">
        <v>1</v>
      </c>
      <c r="F1885" t="str">
        <f>VLOOKUP(E1885,$L$1:$M$25,2,FALSE)</f>
        <v>acq</v>
      </c>
      <c r="G1885">
        <f>LOG(C1885)</f>
        <v>0</v>
      </c>
      <c r="H1885">
        <f>G1885/(B1885-1)</f>
        <v>0</v>
      </c>
    </row>
    <row r="1886" spans="1:8">
      <c r="A1886" t="s">
        <v>2198</v>
      </c>
      <c r="B1886">
        <v>0</v>
      </c>
      <c r="C1886">
        <v>1</v>
      </c>
      <c r="D1886">
        <v>22</v>
      </c>
      <c r="E1886">
        <v>22</v>
      </c>
      <c r="F1886" t="str">
        <f>VLOOKUP(E1886,$L$1:$M$25,2,FALSE)</f>
        <v>sugar</v>
      </c>
      <c r="G1886">
        <f>LOG(C1886)</f>
        <v>0</v>
      </c>
      <c r="H1886">
        <f>G1886/(B1886-1)</f>
        <v>0</v>
      </c>
    </row>
    <row r="1887" spans="1:8">
      <c r="A1887" t="s">
        <v>2201</v>
      </c>
      <c r="B1887">
        <v>0</v>
      </c>
      <c r="C1887">
        <v>1</v>
      </c>
      <c r="D1887">
        <v>1</v>
      </c>
      <c r="E1887">
        <v>1</v>
      </c>
      <c r="F1887" t="str">
        <f>VLOOKUP(E1887,$L$1:$M$25,2,FALSE)</f>
        <v>acq</v>
      </c>
      <c r="G1887">
        <f>LOG(C1887)</f>
        <v>0</v>
      </c>
      <c r="H1887">
        <f>G1887/(B1887-1)</f>
        <v>0</v>
      </c>
    </row>
    <row r="1888" spans="1:8">
      <c r="A1888" t="s">
        <v>2202</v>
      </c>
      <c r="B1888">
        <v>0</v>
      </c>
      <c r="C1888">
        <v>1</v>
      </c>
      <c r="D1888">
        <v>23</v>
      </c>
      <c r="E1888">
        <v>23</v>
      </c>
      <c r="F1888" t="str">
        <f>VLOOKUP(E1888,$L$1:$M$25,2,FALSE)</f>
        <v>trade</v>
      </c>
      <c r="G1888">
        <f>LOG(C1888)</f>
        <v>0</v>
      </c>
      <c r="H1888">
        <f>G1888/(B1888-1)</f>
        <v>0</v>
      </c>
    </row>
    <row r="1889" spans="1:8">
      <c r="A1889" t="s">
        <v>2204</v>
      </c>
      <c r="B1889">
        <v>0</v>
      </c>
      <c r="C1889">
        <v>1</v>
      </c>
      <c r="D1889">
        <v>11</v>
      </c>
      <c r="E1889">
        <v>11</v>
      </c>
      <c r="F1889" t="str">
        <f>VLOOKUP(E1889,$L$1:$M$25,2,FALSE)</f>
        <v>gold</v>
      </c>
      <c r="G1889">
        <f>LOG(C1889)</f>
        <v>0</v>
      </c>
      <c r="H1889">
        <f>G1889/(B1889-1)</f>
        <v>0</v>
      </c>
    </row>
    <row r="1890" spans="1:8">
      <c r="A1890" t="s">
        <v>2207</v>
      </c>
      <c r="B1890">
        <v>0</v>
      </c>
      <c r="C1890">
        <v>1</v>
      </c>
      <c r="D1890">
        <v>3</v>
      </c>
      <c r="E1890">
        <v>3</v>
      </c>
      <c r="F1890" t="str">
        <f>VLOOKUP(E1890,$L$1:$M$25,2,FALSE)</f>
        <v>cocoa</v>
      </c>
      <c r="G1890">
        <f>LOG(C1890)</f>
        <v>0</v>
      </c>
      <c r="H1890">
        <f>G1890/(B1890-1)</f>
        <v>0</v>
      </c>
    </row>
    <row r="1891" spans="1:8">
      <c r="A1891" t="s">
        <v>2208</v>
      </c>
      <c r="B1891">
        <v>0</v>
      </c>
      <c r="C1891">
        <v>1</v>
      </c>
      <c r="D1891">
        <v>18</v>
      </c>
      <c r="E1891">
        <v>18</v>
      </c>
      <c r="F1891" t="str">
        <f>VLOOKUP(E1891,$L$1:$M$25,2,FALSE)</f>
        <v>oilseed</v>
      </c>
      <c r="G1891">
        <f>LOG(C1891)</f>
        <v>0</v>
      </c>
      <c r="H1891">
        <f>G1891/(B1891-1)</f>
        <v>0</v>
      </c>
    </row>
    <row r="1892" spans="1:8">
      <c r="A1892" t="s">
        <v>2210</v>
      </c>
      <c r="B1892">
        <v>0</v>
      </c>
      <c r="C1892">
        <v>1</v>
      </c>
      <c r="D1892">
        <v>22</v>
      </c>
      <c r="E1892">
        <v>22</v>
      </c>
      <c r="F1892" t="str">
        <f>VLOOKUP(E1892,$L$1:$M$25,2,FALSE)</f>
        <v>sugar</v>
      </c>
      <c r="G1892">
        <f>LOG(C1892)</f>
        <v>0</v>
      </c>
      <c r="H1892">
        <f>G1892/(B1892-1)</f>
        <v>0</v>
      </c>
    </row>
    <row r="1893" spans="1:8">
      <c r="A1893" t="s">
        <v>2212</v>
      </c>
      <c r="B1893">
        <v>0</v>
      </c>
      <c r="C1893">
        <v>1</v>
      </c>
      <c r="D1893">
        <v>20</v>
      </c>
      <c r="E1893">
        <v>20</v>
      </c>
      <c r="F1893" t="str">
        <f>VLOOKUP(E1893,$L$1:$M$25,2,FALSE)</f>
        <v>ship</v>
      </c>
      <c r="G1893">
        <f>LOG(C1893)</f>
        <v>0</v>
      </c>
      <c r="H1893">
        <f>G1893/(B1893-1)</f>
        <v>0</v>
      </c>
    </row>
    <row r="1894" spans="1:8">
      <c r="A1894" t="s">
        <v>2215</v>
      </c>
      <c r="B1894">
        <v>0</v>
      </c>
      <c r="C1894">
        <v>1</v>
      </c>
      <c r="D1894">
        <v>20</v>
      </c>
      <c r="E1894">
        <v>20</v>
      </c>
      <c r="F1894" t="str">
        <f>VLOOKUP(E1894,$L$1:$M$25,2,FALSE)</f>
        <v>ship</v>
      </c>
      <c r="G1894">
        <f>LOG(C1894)</f>
        <v>0</v>
      </c>
      <c r="H1894">
        <f>G1894/(B1894-1)</f>
        <v>0</v>
      </c>
    </row>
    <row r="1895" spans="1:8">
      <c r="A1895" t="s">
        <v>2217</v>
      </c>
      <c r="B1895">
        <v>0</v>
      </c>
      <c r="C1895">
        <v>1</v>
      </c>
      <c r="D1895">
        <v>20</v>
      </c>
      <c r="E1895">
        <v>20</v>
      </c>
      <c r="F1895" t="str">
        <f>VLOOKUP(E1895,$L$1:$M$25,2,FALSE)</f>
        <v>ship</v>
      </c>
      <c r="G1895">
        <f>LOG(C1895)</f>
        <v>0</v>
      </c>
      <c r="H1895">
        <f>G1895/(B1895-1)</f>
        <v>0</v>
      </c>
    </row>
    <row r="1896" spans="1:8">
      <c r="A1896" t="s">
        <v>2219</v>
      </c>
      <c r="B1896">
        <v>0</v>
      </c>
      <c r="C1896">
        <v>1</v>
      </c>
      <c r="D1896">
        <v>10</v>
      </c>
      <c r="E1896">
        <v>10</v>
      </c>
      <c r="F1896" t="str">
        <f>VLOOKUP(E1896,$L$1:$M$25,2,FALSE)</f>
        <v>gnp</v>
      </c>
      <c r="G1896">
        <f>LOG(C1896)</f>
        <v>0</v>
      </c>
      <c r="H1896">
        <f>G1896/(B1896-1)</f>
        <v>0</v>
      </c>
    </row>
    <row r="1897" spans="1:8">
      <c r="A1897" t="s">
        <v>2220</v>
      </c>
      <c r="B1897">
        <v>0</v>
      </c>
      <c r="C1897">
        <v>1</v>
      </c>
      <c r="D1897">
        <v>10</v>
      </c>
      <c r="E1897">
        <v>10</v>
      </c>
      <c r="F1897" t="str">
        <f>VLOOKUP(E1897,$L$1:$M$25,2,FALSE)</f>
        <v>gnp</v>
      </c>
      <c r="G1897">
        <f>LOG(C1897)</f>
        <v>0</v>
      </c>
      <c r="H1897">
        <f>G1897/(B1897-1)</f>
        <v>0</v>
      </c>
    </row>
    <row r="1898" spans="1:8">
      <c r="A1898" t="s">
        <v>2221</v>
      </c>
      <c r="B1898">
        <v>0</v>
      </c>
      <c r="C1898">
        <v>1</v>
      </c>
      <c r="D1898">
        <v>8</v>
      </c>
      <c r="E1898">
        <v>8</v>
      </c>
      <c r="F1898" t="str">
        <f>VLOOKUP(E1898,$L$1:$M$25,2,FALSE)</f>
        <v>dlr</v>
      </c>
      <c r="G1898">
        <f>LOG(C1898)</f>
        <v>0</v>
      </c>
      <c r="H1898">
        <f>G1898/(B1898-1)</f>
        <v>0</v>
      </c>
    </row>
    <row r="1899" spans="1:8">
      <c r="A1899" t="s">
        <v>2222</v>
      </c>
      <c r="B1899">
        <v>0</v>
      </c>
      <c r="C1899">
        <v>1</v>
      </c>
      <c r="D1899">
        <v>15</v>
      </c>
      <c r="E1899">
        <v>15</v>
      </c>
      <c r="F1899" t="str">
        <f>VLOOKUP(E1899,$L$1:$M$25,2,FALSE)</f>
        <v>money-fx</v>
      </c>
      <c r="G1899">
        <f>LOG(C1899)</f>
        <v>0</v>
      </c>
      <c r="H1899">
        <f>G1899/(B1899-1)</f>
        <v>0</v>
      </c>
    </row>
    <row r="1900" spans="1:8">
      <c r="A1900" t="s">
        <v>2225</v>
      </c>
      <c r="B1900">
        <v>0</v>
      </c>
      <c r="C1900">
        <v>1</v>
      </c>
      <c r="D1900">
        <v>20</v>
      </c>
      <c r="E1900">
        <v>20</v>
      </c>
      <c r="F1900" t="str">
        <f>VLOOKUP(E1900,$L$1:$M$25,2,FALSE)</f>
        <v>ship</v>
      </c>
      <c r="G1900">
        <f>LOG(C1900)</f>
        <v>0</v>
      </c>
      <c r="H1900">
        <f>G1900/(B1900-1)</f>
        <v>0</v>
      </c>
    </row>
    <row r="1901" spans="1:8">
      <c r="A1901" t="s">
        <v>2227</v>
      </c>
      <c r="B1901">
        <v>0</v>
      </c>
      <c r="C1901">
        <v>1</v>
      </c>
      <c r="D1901">
        <v>12</v>
      </c>
      <c r="E1901">
        <v>12</v>
      </c>
      <c r="F1901" t="str">
        <f>VLOOKUP(E1901,$L$1:$M$25,2,FALSE)</f>
        <v>grain</v>
      </c>
      <c r="G1901">
        <f>LOG(C1901)</f>
        <v>0</v>
      </c>
      <c r="H1901">
        <f>G1901/(B1901-1)</f>
        <v>0</v>
      </c>
    </row>
    <row r="1902" spans="1:8">
      <c r="A1902" t="s">
        <v>2232</v>
      </c>
      <c r="B1902">
        <v>0</v>
      </c>
      <c r="C1902">
        <v>1</v>
      </c>
      <c r="D1902">
        <v>10</v>
      </c>
      <c r="E1902">
        <v>10</v>
      </c>
      <c r="F1902" t="str">
        <f>VLOOKUP(E1902,$L$1:$M$25,2,FALSE)</f>
        <v>gnp</v>
      </c>
      <c r="G1902">
        <f>LOG(C1902)</f>
        <v>0</v>
      </c>
      <c r="H1902">
        <f>G1902/(B1902-1)</f>
        <v>0</v>
      </c>
    </row>
    <row r="1903" spans="1:8">
      <c r="A1903" t="s">
        <v>2233</v>
      </c>
      <c r="B1903">
        <v>0</v>
      </c>
      <c r="C1903">
        <v>1</v>
      </c>
      <c r="D1903">
        <v>4</v>
      </c>
      <c r="E1903">
        <v>4</v>
      </c>
      <c r="F1903" t="str">
        <f>VLOOKUP(E1903,$L$1:$M$25,2,FALSE)</f>
        <v>coffee</v>
      </c>
      <c r="G1903">
        <f>LOG(C1903)</f>
        <v>0</v>
      </c>
      <c r="H1903">
        <f>G1903/(B1903-1)</f>
        <v>0</v>
      </c>
    </row>
    <row r="1904" spans="1:8">
      <c r="A1904" t="s">
        <v>2237</v>
      </c>
      <c r="B1904">
        <v>0</v>
      </c>
      <c r="C1904">
        <v>1</v>
      </c>
      <c r="D1904">
        <v>1</v>
      </c>
      <c r="E1904">
        <v>1</v>
      </c>
      <c r="F1904" t="str">
        <f>VLOOKUP(E1904,$L$1:$M$25,2,FALSE)</f>
        <v>acq</v>
      </c>
      <c r="G1904">
        <f>LOG(C1904)</f>
        <v>0</v>
      </c>
      <c r="H1904">
        <f>G1904/(B1904-1)</f>
        <v>0</v>
      </c>
    </row>
    <row r="1905" spans="1:8">
      <c r="A1905" t="s">
        <v>2238</v>
      </c>
      <c r="B1905">
        <v>0</v>
      </c>
      <c r="C1905">
        <v>1</v>
      </c>
      <c r="D1905">
        <v>3</v>
      </c>
      <c r="E1905">
        <v>3</v>
      </c>
      <c r="F1905" t="str">
        <f>VLOOKUP(E1905,$L$1:$M$25,2,FALSE)</f>
        <v>cocoa</v>
      </c>
      <c r="G1905">
        <f>LOG(C1905)</f>
        <v>0</v>
      </c>
      <c r="H1905">
        <f>G1905/(B1905-1)</f>
        <v>0</v>
      </c>
    </row>
    <row r="1906" spans="1:8">
      <c r="A1906" t="s">
        <v>2241</v>
      </c>
      <c r="B1906">
        <v>0</v>
      </c>
      <c r="C1906">
        <v>1</v>
      </c>
      <c r="D1906">
        <v>20</v>
      </c>
      <c r="E1906">
        <v>20</v>
      </c>
      <c r="F1906" t="str">
        <f>VLOOKUP(E1906,$L$1:$M$25,2,FALSE)</f>
        <v>ship</v>
      </c>
      <c r="G1906">
        <f>LOG(C1906)</f>
        <v>0</v>
      </c>
      <c r="H1906">
        <f>G1906/(B1906-1)</f>
        <v>0</v>
      </c>
    </row>
    <row r="1907" spans="1:8">
      <c r="A1907" t="s">
        <v>2245</v>
      </c>
      <c r="B1907">
        <v>0</v>
      </c>
      <c r="C1907">
        <v>1</v>
      </c>
      <c r="D1907">
        <v>14</v>
      </c>
      <c r="E1907">
        <v>14</v>
      </c>
      <c r="F1907" t="str">
        <f>VLOOKUP(E1907,$L$1:$M$25,2,FALSE)</f>
        <v>livestock</v>
      </c>
      <c r="G1907">
        <f>LOG(C1907)</f>
        <v>0</v>
      </c>
      <c r="H1907">
        <f>G1907/(B1907-1)</f>
        <v>0</v>
      </c>
    </row>
    <row r="1908" spans="1:8">
      <c r="A1908" t="s">
        <v>2249</v>
      </c>
      <c r="B1908">
        <v>0</v>
      </c>
      <c r="C1908">
        <v>1</v>
      </c>
      <c r="D1908">
        <v>21</v>
      </c>
      <c r="E1908">
        <v>21</v>
      </c>
      <c r="F1908" t="str">
        <f>VLOOKUP(E1908,$L$1:$M$25,2,FALSE)</f>
        <v>soybean</v>
      </c>
      <c r="G1908">
        <f>LOG(C1908)</f>
        <v>0</v>
      </c>
      <c r="H1908">
        <f>G1908/(B1908-1)</f>
        <v>0</v>
      </c>
    </row>
    <row r="1909" spans="1:8">
      <c r="A1909" t="s">
        <v>2250</v>
      </c>
      <c r="B1909">
        <v>0</v>
      </c>
      <c r="C1909">
        <v>1</v>
      </c>
      <c r="D1909">
        <v>4</v>
      </c>
      <c r="E1909">
        <v>4</v>
      </c>
      <c r="F1909" t="str">
        <f>VLOOKUP(E1909,$L$1:$M$25,2,FALSE)</f>
        <v>coffee</v>
      </c>
      <c r="G1909">
        <f>LOG(C1909)</f>
        <v>0</v>
      </c>
      <c r="H1909">
        <f>G1909/(B1909-1)</f>
        <v>0</v>
      </c>
    </row>
    <row r="1910" spans="1:8">
      <c r="A1910" t="s">
        <v>2253</v>
      </c>
      <c r="B1910">
        <v>0</v>
      </c>
      <c r="C1910">
        <v>1</v>
      </c>
      <c r="D1910">
        <v>1</v>
      </c>
      <c r="E1910">
        <v>1</v>
      </c>
      <c r="F1910" t="str">
        <f>VLOOKUP(E1910,$L$1:$M$25,2,FALSE)</f>
        <v>acq</v>
      </c>
      <c r="G1910">
        <f>LOG(C1910)</f>
        <v>0</v>
      </c>
      <c r="H1910">
        <f>G1910/(B1910-1)</f>
        <v>0</v>
      </c>
    </row>
    <row r="1911" spans="1:8">
      <c r="A1911" t="s">
        <v>2257</v>
      </c>
      <c r="B1911">
        <v>0</v>
      </c>
      <c r="C1911">
        <v>1</v>
      </c>
      <c r="D1911">
        <v>9</v>
      </c>
      <c r="E1911">
        <v>9</v>
      </c>
      <c r="F1911" t="str">
        <f>VLOOKUP(E1911,$L$1:$M$25,2,FALSE)</f>
        <v>earn</v>
      </c>
      <c r="G1911">
        <f>LOG(C1911)</f>
        <v>0</v>
      </c>
      <c r="H1911">
        <f>G1911/(B1911-1)</f>
        <v>0</v>
      </c>
    </row>
    <row r="1912" spans="1:8">
      <c r="A1912" t="s">
        <v>2258</v>
      </c>
      <c r="B1912">
        <v>0</v>
      </c>
      <c r="C1912">
        <v>1</v>
      </c>
      <c r="D1912">
        <v>20</v>
      </c>
      <c r="E1912">
        <v>20</v>
      </c>
      <c r="F1912" t="str">
        <f>VLOOKUP(E1912,$L$1:$M$25,2,FALSE)</f>
        <v>ship</v>
      </c>
      <c r="G1912">
        <f>LOG(C1912)</f>
        <v>0</v>
      </c>
      <c r="H1912">
        <f>G1912/(B1912-1)</f>
        <v>0</v>
      </c>
    </row>
    <row r="1913" spans="1:8">
      <c r="A1913" t="s">
        <v>2267</v>
      </c>
      <c r="B1913">
        <v>0</v>
      </c>
      <c r="C1913">
        <v>1</v>
      </c>
      <c r="D1913">
        <v>1</v>
      </c>
      <c r="E1913">
        <v>1</v>
      </c>
      <c r="F1913" t="str">
        <f>VLOOKUP(E1913,$L$1:$M$25,2,FALSE)</f>
        <v>acq</v>
      </c>
      <c r="G1913">
        <f>LOG(C1913)</f>
        <v>0</v>
      </c>
      <c r="H1913">
        <f>G1913/(B1913-1)</f>
        <v>0</v>
      </c>
    </row>
    <row r="1914" spans="1:8">
      <c r="A1914" t="s">
        <v>2269</v>
      </c>
      <c r="B1914">
        <v>0</v>
      </c>
      <c r="C1914">
        <v>1</v>
      </c>
      <c r="D1914">
        <v>8</v>
      </c>
      <c r="E1914">
        <v>8</v>
      </c>
      <c r="F1914" t="str">
        <f>VLOOKUP(E1914,$L$1:$M$25,2,FALSE)</f>
        <v>dlr</v>
      </c>
      <c r="G1914">
        <f>LOG(C1914)</f>
        <v>0</v>
      </c>
      <c r="H1914">
        <f>G1914/(B1914-1)</f>
        <v>0</v>
      </c>
    </row>
    <row r="1915" spans="1:8">
      <c r="A1915" t="s">
        <v>2271</v>
      </c>
      <c r="B1915">
        <v>0</v>
      </c>
      <c r="C1915">
        <v>1</v>
      </c>
      <c r="D1915">
        <v>24</v>
      </c>
      <c r="E1915">
        <v>24</v>
      </c>
      <c r="F1915" t="str">
        <f>VLOOKUP(E1915,$L$1:$M$25,2,FALSE)</f>
        <v>veg-oil</v>
      </c>
      <c r="G1915">
        <f>LOG(C1915)</f>
        <v>0</v>
      </c>
      <c r="H1915">
        <f>G1915/(B1915-1)</f>
        <v>0</v>
      </c>
    </row>
    <row r="1916" spans="1:8">
      <c r="A1916" t="s">
        <v>2272</v>
      </c>
      <c r="B1916">
        <v>0</v>
      </c>
      <c r="C1916">
        <v>1</v>
      </c>
      <c r="D1916">
        <v>10</v>
      </c>
      <c r="E1916">
        <v>10</v>
      </c>
      <c r="F1916" t="str">
        <f>VLOOKUP(E1916,$L$1:$M$25,2,FALSE)</f>
        <v>gnp</v>
      </c>
      <c r="G1916">
        <f>LOG(C1916)</f>
        <v>0</v>
      </c>
      <c r="H1916">
        <f>G1916/(B1916-1)</f>
        <v>0</v>
      </c>
    </row>
    <row r="1917" spans="1:8">
      <c r="A1917" t="s">
        <v>2273</v>
      </c>
      <c r="B1917">
        <v>0</v>
      </c>
      <c r="C1917">
        <v>1</v>
      </c>
      <c r="D1917">
        <v>17</v>
      </c>
      <c r="E1917">
        <v>17</v>
      </c>
      <c r="F1917" t="str">
        <f>VLOOKUP(E1917,$L$1:$M$25,2,FALSE)</f>
        <v>nat-gas</v>
      </c>
      <c r="G1917">
        <f>LOG(C1917)</f>
        <v>0</v>
      </c>
      <c r="H1917">
        <f>G1917/(B1917-1)</f>
        <v>0</v>
      </c>
    </row>
    <row r="1918" spans="1:8">
      <c r="A1918" t="s">
        <v>2279</v>
      </c>
      <c r="B1918">
        <v>0</v>
      </c>
      <c r="C1918">
        <v>1</v>
      </c>
      <c r="D1918">
        <v>3</v>
      </c>
      <c r="E1918">
        <v>3</v>
      </c>
      <c r="F1918" t="str">
        <f>VLOOKUP(E1918,$L$1:$M$25,2,FALSE)</f>
        <v>cocoa</v>
      </c>
      <c r="G1918">
        <f>LOG(C1918)</f>
        <v>0</v>
      </c>
      <c r="H1918">
        <f>G1918/(B1918-1)</f>
        <v>0</v>
      </c>
    </row>
    <row r="1919" spans="1:8">
      <c r="A1919" t="s">
        <v>2281</v>
      </c>
      <c r="B1919">
        <v>0</v>
      </c>
      <c r="C1919">
        <v>1</v>
      </c>
      <c r="D1919">
        <v>13</v>
      </c>
      <c r="E1919">
        <v>13</v>
      </c>
      <c r="F1919" t="str">
        <f>VLOOKUP(E1919,$L$1:$M$25,2,FALSE)</f>
        <v>interest</v>
      </c>
      <c r="G1919">
        <f>LOG(C1919)</f>
        <v>0</v>
      </c>
      <c r="H1919">
        <f>G1919/(B1919-1)</f>
        <v>0</v>
      </c>
    </row>
    <row r="1920" spans="1:8">
      <c r="A1920" t="s">
        <v>2282</v>
      </c>
      <c r="B1920">
        <v>0</v>
      </c>
      <c r="C1920">
        <v>1</v>
      </c>
      <c r="D1920">
        <v>7</v>
      </c>
      <c r="E1920">
        <v>7</v>
      </c>
      <c r="F1920" t="str">
        <f>VLOOKUP(E1920,$L$1:$M$25,2,FALSE)</f>
        <v>crude</v>
      </c>
      <c r="G1920">
        <f>LOG(C1920)</f>
        <v>0</v>
      </c>
      <c r="H1920">
        <f>G1920/(B1920-1)</f>
        <v>0</v>
      </c>
    </row>
    <row r="1921" spans="1:8">
      <c r="A1921" t="s">
        <v>2283</v>
      </c>
      <c r="B1921">
        <v>0</v>
      </c>
      <c r="C1921">
        <v>1</v>
      </c>
      <c r="D1921">
        <v>23</v>
      </c>
      <c r="E1921">
        <v>23</v>
      </c>
      <c r="F1921" t="str">
        <f>VLOOKUP(E1921,$L$1:$M$25,2,FALSE)</f>
        <v>trade</v>
      </c>
      <c r="G1921">
        <f>LOG(C1921)</f>
        <v>0</v>
      </c>
      <c r="H1921">
        <f>G1921/(B1921-1)</f>
        <v>0</v>
      </c>
    </row>
    <row r="1922" spans="1:8">
      <c r="A1922" t="s">
        <v>2289</v>
      </c>
      <c r="B1922">
        <v>0</v>
      </c>
      <c r="C1922">
        <v>1</v>
      </c>
      <c r="D1922">
        <v>4</v>
      </c>
      <c r="E1922">
        <v>4</v>
      </c>
      <c r="F1922" t="str">
        <f>VLOOKUP(E1922,$L$1:$M$25,2,FALSE)</f>
        <v>coffee</v>
      </c>
      <c r="G1922">
        <f>LOG(C1922)</f>
        <v>0</v>
      </c>
      <c r="H1922">
        <f>G1922/(B1922-1)</f>
        <v>0</v>
      </c>
    </row>
    <row r="1923" spans="1:8">
      <c r="A1923" t="s">
        <v>2293</v>
      </c>
      <c r="B1923">
        <v>0</v>
      </c>
      <c r="C1923">
        <v>1</v>
      </c>
      <c r="D1923">
        <v>1</v>
      </c>
      <c r="E1923">
        <v>1</v>
      </c>
      <c r="F1923" t="str">
        <f>VLOOKUP(E1923,$L$1:$M$25,2,FALSE)</f>
        <v>acq</v>
      </c>
      <c r="G1923">
        <f>LOG(C1923)</f>
        <v>0</v>
      </c>
      <c r="H1923">
        <f>G1923/(B1923-1)</f>
        <v>0</v>
      </c>
    </row>
    <row r="1924" spans="1:8">
      <c r="A1924" t="s">
        <v>2294</v>
      </c>
      <c r="B1924">
        <v>0</v>
      </c>
      <c r="C1924">
        <v>1</v>
      </c>
      <c r="D1924">
        <v>8</v>
      </c>
      <c r="E1924">
        <v>8</v>
      </c>
      <c r="F1924" t="str">
        <f>VLOOKUP(E1924,$L$1:$M$25,2,FALSE)</f>
        <v>dlr</v>
      </c>
      <c r="G1924">
        <f>LOG(C1924)</f>
        <v>0</v>
      </c>
      <c r="H1924">
        <f>G1924/(B1924-1)</f>
        <v>0</v>
      </c>
    </row>
    <row r="1925" spans="1:8">
      <c r="A1925" t="s">
        <v>2295</v>
      </c>
      <c r="B1925">
        <v>0</v>
      </c>
      <c r="C1925">
        <v>1</v>
      </c>
      <c r="D1925">
        <v>10</v>
      </c>
      <c r="E1925">
        <v>10</v>
      </c>
      <c r="F1925" t="str">
        <f>VLOOKUP(E1925,$L$1:$M$25,2,FALSE)</f>
        <v>gnp</v>
      </c>
      <c r="G1925">
        <f>LOG(C1925)</f>
        <v>0</v>
      </c>
      <c r="H1925">
        <f>G1925/(B1925-1)</f>
        <v>0</v>
      </c>
    </row>
    <row r="1926" spans="1:8">
      <c r="A1926" t="s">
        <v>2296</v>
      </c>
      <c r="B1926">
        <v>0</v>
      </c>
      <c r="C1926">
        <v>1</v>
      </c>
      <c r="D1926">
        <v>20</v>
      </c>
      <c r="E1926">
        <v>20</v>
      </c>
      <c r="F1926" t="str">
        <f>VLOOKUP(E1926,$L$1:$M$25,2,FALSE)</f>
        <v>ship</v>
      </c>
      <c r="G1926">
        <f>LOG(C1926)</f>
        <v>0</v>
      </c>
      <c r="H1926">
        <f>G1926/(B1926-1)</f>
        <v>0</v>
      </c>
    </row>
    <row r="1927" spans="1:8">
      <c r="A1927" t="s">
        <v>2302</v>
      </c>
      <c r="B1927">
        <v>0</v>
      </c>
      <c r="C1927">
        <v>1</v>
      </c>
      <c r="D1927">
        <v>19</v>
      </c>
      <c r="E1927">
        <v>19</v>
      </c>
      <c r="F1927" t="str">
        <f>VLOOKUP(E1927,$L$1:$M$25,2,FALSE)</f>
        <v>reserves</v>
      </c>
      <c r="G1927">
        <f>LOG(C1927)</f>
        <v>0</v>
      </c>
      <c r="H1927">
        <f>G1927/(B1927-1)</f>
        <v>0</v>
      </c>
    </row>
    <row r="1928" spans="1:8">
      <c r="A1928" t="s">
        <v>2303</v>
      </c>
      <c r="B1928">
        <v>0</v>
      </c>
      <c r="C1928">
        <v>1</v>
      </c>
      <c r="D1928">
        <v>25</v>
      </c>
      <c r="E1928">
        <v>25</v>
      </c>
      <c r="F1928" t="str">
        <f>VLOOKUP(E1928,$L$1:$M$25,2,FALSE)</f>
        <v>wheat</v>
      </c>
      <c r="G1928">
        <f>LOG(C1928)</f>
        <v>0</v>
      </c>
      <c r="H1928">
        <f>G1928/(B1928-1)</f>
        <v>0</v>
      </c>
    </row>
    <row r="1929" spans="1:8">
      <c r="A1929" t="s">
        <v>2305</v>
      </c>
      <c r="B1929">
        <v>0</v>
      </c>
      <c r="C1929">
        <v>1</v>
      </c>
      <c r="D1929">
        <v>15</v>
      </c>
      <c r="E1929">
        <v>15</v>
      </c>
      <c r="F1929" t="str">
        <f>VLOOKUP(E1929,$L$1:$M$25,2,FALSE)</f>
        <v>money-fx</v>
      </c>
      <c r="G1929">
        <f>LOG(C1929)</f>
        <v>0</v>
      </c>
      <c r="H1929">
        <f>G1929/(B1929-1)</f>
        <v>0</v>
      </c>
    </row>
    <row r="1930" spans="1:8">
      <c r="A1930" t="s">
        <v>2306</v>
      </c>
      <c r="B1930">
        <v>0</v>
      </c>
      <c r="C1930">
        <v>1</v>
      </c>
      <c r="D1930">
        <v>20</v>
      </c>
      <c r="E1930">
        <v>20</v>
      </c>
      <c r="F1930" t="str">
        <f>VLOOKUP(E1930,$L$1:$M$25,2,FALSE)</f>
        <v>ship</v>
      </c>
      <c r="G1930">
        <f>LOG(C1930)</f>
        <v>0</v>
      </c>
      <c r="H1930">
        <f>G1930/(B1930-1)</f>
        <v>0</v>
      </c>
    </row>
    <row r="1931" spans="1:8">
      <c r="A1931" t="s">
        <v>2311</v>
      </c>
      <c r="B1931">
        <v>0</v>
      </c>
      <c r="C1931">
        <v>1</v>
      </c>
      <c r="D1931">
        <v>20</v>
      </c>
      <c r="E1931">
        <v>20</v>
      </c>
      <c r="F1931" t="str">
        <f>VLOOKUP(E1931,$L$1:$M$25,2,FALSE)</f>
        <v>ship</v>
      </c>
      <c r="G1931">
        <f>LOG(C1931)</f>
        <v>0</v>
      </c>
      <c r="H1931">
        <f>G1931/(B1931-1)</f>
        <v>0</v>
      </c>
    </row>
    <row r="1932" spans="1:8">
      <c r="A1932" t="s">
        <v>2312</v>
      </c>
      <c r="B1932">
        <v>0</v>
      </c>
      <c r="C1932">
        <v>1</v>
      </c>
      <c r="D1932">
        <v>23</v>
      </c>
      <c r="E1932">
        <v>23</v>
      </c>
      <c r="F1932" t="str">
        <f>VLOOKUP(E1932,$L$1:$M$25,2,FALSE)</f>
        <v>trade</v>
      </c>
      <c r="G1932">
        <f>LOG(C1932)</f>
        <v>0</v>
      </c>
      <c r="H1932">
        <f>G1932/(B1932-1)</f>
        <v>0</v>
      </c>
    </row>
    <row r="1933" spans="1:8">
      <c r="A1933" t="s">
        <v>2315</v>
      </c>
      <c r="B1933">
        <v>0</v>
      </c>
      <c r="C1933">
        <v>1</v>
      </c>
      <c r="D1933">
        <v>25</v>
      </c>
      <c r="E1933">
        <v>25</v>
      </c>
      <c r="F1933" t="str">
        <f>VLOOKUP(E1933,$L$1:$M$25,2,FALSE)</f>
        <v>wheat</v>
      </c>
      <c r="G1933">
        <f>LOG(C1933)</f>
        <v>0</v>
      </c>
      <c r="H1933">
        <f>G1933/(B1933-1)</f>
        <v>0</v>
      </c>
    </row>
    <row r="1934" spans="1:8">
      <c r="A1934" t="s">
        <v>2316</v>
      </c>
      <c r="B1934">
        <v>0</v>
      </c>
      <c r="C1934">
        <v>1</v>
      </c>
      <c r="D1934">
        <v>20</v>
      </c>
      <c r="E1934">
        <v>20</v>
      </c>
      <c r="F1934" t="str">
        <f>VLOOKUP(E1934,$L$1:$M$25,2,FALSE)</f>
        <v>ship</v>
      </c>
      <c r="G1934">
        <f>LOG(C1934)</f>
        <v>0</v>
      </c>
      <c r="H1934">
        <f>G1934/(B1934-1)</f>
        <v>0</v>
      </c>
    </row>
    <row r="1935" spans="1:8">
      <c r="A1935" t="s">
        <v>2317</v>
      </c>
      <c r="B1935">
        <v>0</v>
      </c>
      <c r="C1935">
        <v>1</v>
      </c>
      <c r="D1935">
        <v>14</v>
      </c>
      <c r="E1935">
        <v>14</v>
      </c>
      <c r="F1935" t="str">
        <f>VLOOKUP(E1935,$L$1:$M$25,2,FALSE)</f>
        <v>livestock</v>
      </c>
      <c r="G1935">
        <f>LOG(C1935)</f>
        <v>0</v>
      </c>
      <c r="H1935">
        <f>G1935/(B1935-1)</f>
        <v>0</v>
      </c>
    </row>
    <row r="1936" spans="1:8">
      <c r="A1936" t="s">
        <v>2321</v>
      </c>
      <c r="B1936">
        <v>0</v>
      </c>
      <c r="C1936">
        <v>1</v>
      </c>
      <c r="D1936">
        <v>7</v>
      </c>
      <c r="E1936">
        <v>7</v>
      </c>
      <c r="F1936" t="str">
        <f>VLOOKUP(E1936,$L$1:$M$25,2,FALSE)</f>
        <v>crude</v>
      </c>
      <c r="G1936">
        <f>LOG(C1936)</f>
        <v>0</v>
      </c>
      <c r="H1936">
        <f>G1936/(B1936-1)</f>
        <v>0</v>
      </c>
    </row>
    <row r="1937" spans="1:8">
      <c r="A1937" t="s">
        <v>2322</v>
      </c>
      <c r="B1937">
        <v>0</v>
      </c>
      <c r="C1937">
        <v>1</v>
      </c>
      <c r="D1937">
        <v>15</v>
      </c>
      <c r="E1937">
        <v>15</v>
      </c>
      <c r="F1937" t="str">
        <f>VLOOKUP(E1937,$L$1:$M$25,2,FALSE)</f>
        <v>money-fx</v>
      </c>
      <c r="G1937">
        <f>LOG(C1937)</f>
        <v>0</v>
      </c>
      <c r="H1937">
        <f>G1937/(B1937-1)</f>
        <v>0</v>
      </c>
    </row>
    <row r="1938" spans="1:8">
      <c r="A1938" t="s">
        <v>2330</v>
      </c>
      <c r="B1938">
        <v>0</v>
      </c>
      <c r="C1938">
        <v>1</v>
      </c>
      <c r="D1938">
        <v>12</v>
      </c>
      <c r="E1938">
        <v>12</v>
      </c>
      <c r="F1938" t="str">
        <f>VLOOKUP(E1938,$L$1:$M$25,2,FALSE)</f>
        <v>grain</v>
      </c>
      <c r="G1938">
        <f>LOG(C1938)</f>
        <v>0</v>
      </c>
      <c r="H1938">
        <f>G1938/(B1938-1)</f>
        <v>0</v>
      </c>
    </row>
    <row r="1939" spans="1:8">
      <c r="A1939" t="s">
        <v>2331</v>
      </c>
      <c r="B1939">
        <v>0</v>
      </c>
      <c r="C1939">
        <v>1</v>
      </c>
      <c r="D1939">
        <v>17</v>
      </c>
      <c r="E1939">
        <v>17</v>
      </c>
      <c r="F1939" t="str">
        <f>VLOOKUP(E1939,$L$1:$M$25,2,FALSE)</f>
        <v>nat-gas</v>
      </c>
      <c r="G1939">
        <f>LOG(C1939)</f>
        <v>0</v>
      </c>
      <c r="H1939">
        <f>G1939/(B1939-1)</f>
        <v>0</v>
      </c>
    </row>
    <row r="1940" spans="1:8">
      <c r="A1940" t="s">
        <v>2333</v>
      </c>
      <c r="B1940">
        <v>0</v>
      </c>
      <c r="C1940">
        <v>1</v>
      </c>
      <c r="D1940">
        <v>23</v>
      </c>
      <c r="E1940">
        <v>23</v>
      </c>
      <c r="F1940" t="str">
        <f>VLOOKUP(E1940,$L$1:$M$25,2,FALSE)</f>
        <v>trade</v>
      </c>
      <c r="G1940">
        <f>LOG(C1940)</f>
        <v>0</v>
      </c>
      <c r="H1940">
        <f>G1940/(B1940-1)</f>
        <v>0</v>
      </c>
    </row>
    <row r="1941" spans="1:8">
      <c r="A1941" t="s">
        <v>2337</v>
      </c>
      <c r="B1941">
        <v>0</v>
      </c>
      <c r="C1941">
        <v>1</v>
      </c>
      <c r="D1941">
        <v>9</v>
      </c>
      <c r="E1941">
        <v>9</v>
      </c>
      <c r="F1941" t="str">
        <f>VLOOKUP(E1941,$L$1:$M$25,2,FALSE)</f>
        <v>earn</v>
      </c>
      <c r="G1941">
        <f>LOG(C1941)</f>
        <v>0</v>
      </c>
      <c r="H1941">
        <f>G1941/(B1941-1)</f>
        <v>0</v>
      </c>
    </row>
    <row r="1942" spans="1:8">
      <c r="A1942" t="s">
        <v>2339</v>
      </c>
      <c r="B1942">
        <v>0</v>
      </c>
      <c r="C1942">
        <v>1</v>
      </c>
      <c r="D1942">
        <v>7</v>
      </c>
      <c r="E1942">
        <v>7</v>
      </c>
      <c r="F1942" t="str">
        <f>VLOOKUP(E1942,$L$1:$M$25,2,FALSE)</f>
        <v>crude</v>
      </c>
      <c r="G1942">
        <f>LOG(C1942)</f>
        <v>0</v>
      </c>
      <c r="H1942">
        <f>G1942/(B1942-1)</f>
        <v>0</v>
      </c>
    </row>
    <row r="1943" spans="1:8">
      <c r="A1943" t="s">
        <v>2342</v>
      </c>
      <c r="B1943">
        <v>0</v>
      </c>
      <c r="C1943">
        <v>1</v>
      </c>
      <c r="D1943">
        <v>20</v>
      </c>
      <c r="E1943">
        <v>20</v>
      </c>
      <c r="F1943" t="str">
        <f>VLOOKUP(E1943,$L$1:$M$25,2,FALSE)</f>
        <v>ship</v>
      </c>
      <c r="G1943">
        <f>LOG(C1943)</f>
        <v>0</v>
      </c>
      <c r="H1943">
        <f>G1943/(B1943-1)</f>
        <v>0</v>
      </c>
    </row>
    <row r="1944" spans="1:8">
      <c r="A1944" t="s">
        <v>2343</v>
      </c>
      <c r="B1944">
        <v>0</v>
      </c>
      <c r="C1944">
        <v>1</v>
      </c>
      <c r="D1944">
        <v>24</v>
      </c>
      <c r="E1944">
        <v>24</v>
      </c>
      <c r="F1944" t="str">
        <f>VLOOKUP(E1944,$L$1:$M$25,2,FALSE)</f>
        <v>veg-oil</v>
      </c>
      <c r="G1944">
        <f>LOG(C1944)</f>
        <v>0</v>
      </c>
      <c r="H1944">
        <f>G1944/(B1944-1)</f>
        <v>0</v>
      </c>
    </row>
    <row r="1945" spans="1:8">
      <c r="A1945" t="s">
        <v>2350</v>
      </c>
      <c r="B1945">
        <v>0</v>
      </c>
      <c r="C1945">
        <v>1</v>
      </c>
      <c r="D1945">
        <v>24</v>
      </c>
      <c r="E1945">
        <v>24</v>
      </c>
      <c r="F1945" t="str">
        <f>VLOOKUP(E1945,$L$1:$M$25,2,FALSE)</f>
        <v>veg-oil</v>
      </c>
      <c r="G1945">
        <f>LOG(C1945)</f>
        <v>0</v>
      </c>
      <c r="H1945">
        <f>G1945/(B1945-1)</f>
        <v>0</v>
      </c>
    </row>
    <row r="1946" spans="1:8">
      <c r="A1946" t="s">
        <v>2351</v>
      </c>
      <c r="B1946">
        <v>0</v>
      </c>
      <c r="C1946">
        <v>1</v>
      </c>
      <c r="D1946">
        <v>23</v>
      </c>
      <c r="E1946">
        <v>23</v>
      </c>
      <c r="F1946" t="str">
        <f>VLOOKUP(E1946,$L$1:$M$25,2,FALSE)</f>
        <v>trade</v>
      </c>
      <c r="G1946">
        <f>LOG(C1946)</f>
        <v>0</v>
      </c>
      <c r="H1946">
        <f>G1946/(B1946-1)</f>
        <v>0</v>
      </c>
    </row>
    <row r="1947" spans="1:8">
      <c r="A1947" t="s">
        <v>2353</v>
      </c>
      <c r="B1947">
        <v>0</v>
      </c>
      <c r="C1947">
        <v>1</v>
      </c>
      <c r="D1947">
        <v>17</v>
      </c>
      <c r="E1947">
        <v>17</v>
      </c>
      <c r="F1947" t="str">
        <f>VLOOKUP(E1947,$L$1:$M$25,2,FALSE)</f>
        <v>nat-gas</v>
      </c>
      <c r="G1947">
        <f>LOG(C1947)</f>
        <v>0</v>
      </c>
      <c r="H1947">
        <f>G1947/(B1947-1)</f>
        <v>0</v>
      </c>
    </row>
    <row r="1948" spans="1:8">
      <c r="A1948" t="s">
        <v>2355</v>
      </c>
      <c r="B1948">
        <v>0</v>
      </c>
      <c r="C1948">
        <v>1</v>
      </c>
      <c r="D1948">
        <v>15</v>
      </c>
      <c r="E1948">
        <v>15</v>
      </c>
      <c r="F1948" t="str">
        <f>VLOOKUP(E1948,$L$1:$M$25,2,FALSE)</f>
        <v>money-fx</v>
      </c>
      <c r="G1948">
        <f>LOG(C1948)</f>
        <v>0</v>
      </c>
      <c r="H1948">
        <f>G1948/(B1948-1)</f>
        <v>0</v>
      </c>
    </row>
    <row r="1949" spans="1:8">
      <c r="A1949" t="s">
        <v>2357</v>
      </c>
      <c r="B1949">
        <v>0</v>
      </c>
      <c r="C1949">
        <v>1</v>
      </c>
      <c r="D1949">
        <v>11</v>
      </c>
      <c r="E1949">
        <v>11</v>
      </c>
      <c r="F1949" t="str">
        <f>VLOOKUP(E1949,$L$1:$M$25,2,FALSE)</f>
        <v>gold</v>
      </c>
      <c r="G1949">
        <f>LOG(C1949)</f>
        <v>0</v>
      </c>
      <c r="H1949">
        <f>G1949/(B1949-1)</f>
        <v>0</v>
      </c>
    </row>
    <row r="1950" spans="1:8">
      <c r="A1950" t="s">
        <v>2358</v>
      </c>
      <c r="B1950">
        <v>0</v>
      </c>
      <c r="C1950">
        <v>1</v>
      </c>
      <c r="D1950">
        <v>17</v>
      </c>
      <c r="E1950">
        <v>17</v>
      </c>
      <c r="F1950" t="str">
        <f>VLOOKUP(E1950,$L$1:$M$25,2,FALSE)</f>
        <v>nat-gas</v>
      </c>
      <c r="G1950">
        <f>LOG(C1950)</f>
        <v>0</v>
      </c>
      <c r="H1950">
        <f>G1950/(B1950-1)</f>
        <v>0</v>
      </c>
    </row>
    <row r="1951" spans="1:8">
      <c r="A1951" t="s">
        <v>2364</v>
      </c>
      <c r="B1951">
        <v>0</v>
      </c>
      <c r="C1951">
        <v>1</v>
      </c>
      <c r="D1951">
        <v>14</v>
      </c>
      <c r="E1951">
        <v>14</v>
      </c>
      <c r="F1951" t="str">
        <f>VLOOKUP(E1951,$L$1:$M$25,2,FALSE)</f>
        <v>livestock</v>
      </c>
      <c r="G1951">
        <f>LOG(C1951)</f>
        <v>0</v>
      </c>
      <c r="H1951">
        <f>G1951/(B1951-1)</f>
        <v>0</v>
      </c>
    </row>
    <row r="1952" spans="1:8">
      <c r="A1952" t="s">
        <v>2365</v>
      </c>
      <c r="B1952">
        <v>0</v>
      </c>
      <c r="C1952">
        <v>1</v>
      </c>
      <c r="D1952">
        <v>20</v>
      </c>
      <c r="E1952">
        <v>20</v>
      </c>
      <c r="F1952" t="str">
        <f>VLOOKUP(E1952,$L$1:$M$25,2,FALSE)</f>
        <v>ship</v>
      </c>
      <c r="G1952">
        <f>LOG(C1952)</f>
        <v>0</v>
      </c>
      <c r="H1952">
        <f>G1952/(B1952-1)</f>
        <v>0</v>
      </c>
    </row>
    <row r="1953" spans="1:8">
      <c r="A1953" t="s">
        <v>2368</v>
      </c>
      <c r="B1953">
        <v>0</v>
      </c>
      <c r="C1953">
        <v>1</v>
      </c>
      <c r="D1953">
        <v>6</v>
      </c>
      <c r="E1953">
        <v>6</v>
      </c>
      <c r="F1953" t="str">
        <f>VLOOKUP(E1953,$L$1:$M$25,2,FALSE)</f>
        <v>cpi</v>
      </c>
      <c r="G1953">
        <f>LOG(C1953)</f>
        <v>0</v>
      </c>
      <c r="H1953">
        <f>G1953/(B1953-1)</f>
        <v>0</v>
      </c>
    </row>
    <row r="1954" spans="1:8">
      <c r="A1954" t="s">
        <v>2371</v>
      </c>
      <c r="B1954">
        <v>0</v>
      </c>
      <c r="C1954">
        <v>1</v>
      </c>
      <c r="D1954">
        <v>14</v>
      </c>
      <c r="E1954">
        <v>14</v>
      </c>
      <c r="F1954" t="str">
        <f>VLOOKUP(E1954,$L$1:$M$25,2,FALSE)</f>
        <v>livestock</v>
      </c>
      <c r="G1954">
        <f>LOG(C1954)</f>
        <v>0</v>
      </c>
      <c r="H1954">
        <f>G1954/(B1954-1)</f>
        <v>0</v>
      </c>
    </row>
    <row r="1955" spans="1:8">
      <c r="A1955" t="s">
        <v>2372</v>
      </c>
      <c r="B1955">
        <v>0</v>
      </c>
      <c r="C1955">
        <v>1</v>
      </c>
      <c r="D1955">
        <v>7</v>
      </c>
      <c r="E1955">
        <v>7</v>
      </c>
      <c r="F1955" t="str">
        <f>VLOOKUP(E1955,$L$1:$M$25,2,FALSE)</f>
        <v>crude</v>
      </c>
      <c r="G1955">
        <f>LOG(C1955)</f>
        <v>0</v>
      </c>
      <c r="H1955">
        <f>G1955/(B1955-1)</f>
        <v>0</v>
      </c>
    </row>
    <row r="1956" spans="1:8">
      <c r="A1956" t="e">
        <f>-dlr-per-shar</f>
        <v>#NAME?</v>
      </c>
      <c r="B1956">
        <v>0</v>
      </c>
      <c r="C1956">
        <v>1</v>
      </c>
      <c r="D1956">
        <v>1</v>
      </c>
      <c r="E1956">
        <v>1</v>
      </c>
      <c r="F1956" t="str">
        <f>VLOOKUP(E1956,$L$1:$M$25,2,FALSE)</f>
        <v>acq</v>
      </c>
      <c r="G1956">
        <f>LOG(C1956)</f>
        <v>0</v>
      </c>
      <c r="H1956">
        <f>G1956/(B1956-1)</f>
        <v>0</v>
      </c>
    </row>
    <row r="1957" spans="1:8">
      <c r="A1957" t="s">
        <v>2373</v>
      </c>
      <c r="B1957">
        <v>0</v>
      </c>
      <c r="C1957">
        <v>1</v>
      </c>
      <c r="D1957">
        <v>24</v>
      </c>
      <c r="E1957">
        <v>24</v>
      </c>
      <c r="F1957" t="str">
        <f>VLOOKUP(E1957,$L$1:$M$25,2,FALSE)</f>
        <v>veg-oil</v>
      </c>
      <c r="G1957">
        <f>LOG(C1957)</f>
        <v>0</v>
      </c>
      <c r="H1957">
        <f>G1957/(B1957-1)</f>
        <v>0</v>
      </c>
    </row>
    <row r="1958" spans="1:8">
      <c r="A1958" t="s">
        <v>2376</v>
      </c>
      <c r="B1958">
        <v>0</v>
      </c>
      <c r="C1958">
        <v>1</v>
      </c>
      <c r="D1958">
        <v>1</v>
      </c>
      <c r="E1958">
        <v>1</v>
      </c>
      <c r="F1958" t="str">
        <f>VLOOKUP(E1958,$L$1:$M$25,2,FALSE)</f>
        <v>acq</v>
      </c>
      <c r="G1958">
        <f>LOG(C1958)</f>
        <v>0</v>
      </c>
      <c r="H1958">
        <f>G1958/(B1958-1)</f>
        <v>0</v>
      </c>
    </row>
    <row r="1959" spans="1:8">
      <c r="A1959" t="s">
        <v>2378</v>
      </c>
      <c r="B1959">
        <v>0</v>
      </c>
      <c r="C1959">
        <v>1</v>
      </c>
      <c r="D1959">
        <v>14</v>
      </c>
      <c r="E1959">
        <v>14</v>
      </c>
      <c r="F1959" t="str">
        <f>VLOOKUP(E1959,$L$1:$M$25,2,FALSE)</f>
        <v>livestock</v>
      </c>
      <c r="G1959">
        <f>LOG(C1959)</f>
        <v>0</v>
      </c>
      <c r="H1959">
        <f>G1959/(B1959-1)</f>
        <v>0</v>
      </c>
    </row>
    <row r="1960" spans="1:8">
      <c r="A1960" t="s">
        <v>2379</v>
      </c>
      <c r="B1960">
        <v>0</v>
      </c>
      <c r="C1960">
        <v>1</v>
      </c>
      <c r="D1960">
        <v>15</v>
      </c>
      <c r="E1960">
        <v>15</v>
      </c>
      <c r="F1960" t="str">
        <f>VLOOKUP(E1960,$L$1:$M$25,2,FALSE)</f>
        <v>money-fx</v>
      </c>
      <c r="G1960">
        <f>LOG(C1960)</f>
        <v>0</v>
      </c>
      <c r="H1960">
        <f>G1960/(B1960-1)</f>
        <v>0</v>
      </c>
    </row>
    <row r="1961" spans="1:8">
      <c r="A1961" t="s">
        <v>2389</v>
      </c>
      <c r="B1961">
        <v>0</v>
      </c>
      <c r="C1961">
        <v>1</v>
      </c>
      <c r="D1961">
        <v>7</v>
      </c>
      <c r="E1961">
        <v>7</v>
      </c>
      <c r="F1961" t="str">
        <f>VLOOKUP(E1961,$L$1:$M$25,2,FALSE)</f>
        <v>crude</v>
      </c>
      <c r="G1961">
        <f>LOG(C1961)</f>
        <v>0</v>
      </c>
      <c r="H1961">
        <f>G1961/(B1961-1)</f>
        <v>0</v>
      </c>
    </row>
    <row r="1962" spans="1:8">
      <c r="A1962" t="s">
        <v>2393</v>
      </c>
      <c r="B1962">
        <v>0</v>
      </c>
      <c r="C1962">
        <v>1</v>
      </c>
      <c r="D1962">
        <v>11</v>
      </c>
      <c r="E1962">
        <v>11</v>
      </c>
      <c r="F1962" t="str">
        <f>VLOOKUP(E1962,$L$1:$M$25,2,FALSE)</f>
        <v>gold</v>
      </c>
      <c r="G1962">
        <f>LOG(C1962)</f>
        <v>0</v>
      </c>
      <c r="H1962">
        <f>G1962/(B1962-1)</f>
        <v>0</v>
      </c>
    </row>
    <row r="1963" spans="1:8">
      <c r="A1963" t="s">
        <v>2394</v>
      </c>
      <c r="B1963">
        <v>0</v>
      </c>
      <c r="C1963">
        <v>1</v>
      </c>
      <c r="D1963">
        <v>9</v>
      </c>
      <c r="E1963">
        <v>9</v>
      </c>
      <c r="F1963" t="str">
        <f>VLOOKUP(E1963,$L$1:$M$25,2,FALSE)</f>
        <v>earn</v>
      </c>
      <c r="G1963">
        <f>LOG(C1963)</f>
        <v>0</v>
      </c>
      <c r="H1963">
        <f>G1963/(B1963-1)</f>
        <v>0</v>
      </c>
    </row>
    <row r="1964" spans="1:8">
      <c r="A1964" t="s">
        <v>2395</v>
      </c>
      <c r="B1964">
        <v>0</v>
      </c>
      <c r="C1964">
        <v>1</v>
      </c>
      <c r="D1964">
        <v>7</v>
      </c>
      <c r="E1964">
        <v>7</v>
      </c>
      <c r="F1964" t="str">
        <f>VLOOKUP(E1964,$L$1:$M$25,2,FALSE)</f>
        <v>crude</v>
      </c>
      <c r="G1964">
        <f>LOG(C1964)</f>
        <v>0</v>
      </c>
      <c r="H1964">
        <f>G1964/(B1964-1)</f>
        <v>0</v>
      </c>
    </row>
    <row r="1965" spans="1:8">
      <c r="A1965" t="s">
        <v>2400</v>
      </c>
      <c r="B1965">
        <v>0</v>
      </c>
      <c r="C1965">
        <v>1</v>
      </c>
      <c r="D1965">
        <v>15</v>
      </c>
      <c r="E1965">
        <v>15</v>
      </c>
      <c r="F1965" t="str">
        <f>VLOOKUP(E1965,$L$1:$M$25,2,FALSE)</f>
        <v>money-fx</v>
      </c>
      <c r="G1965">
        <f>LOG(C1965)</f>
        <v>0</v>
      </c>
      <c r="H1965">
        <f>G1965/(B1965-1)</f>
        <v>0</v>
      </c>
    </row>
    <row r="1966" spans="1:8">
      <c r="A1966" t="s">
        <v>2401</v>
      </c>
      <c r="B1966">
        <v>0</v>
      </c>
      <c r="C1966">
        <v>1</v>
      </c>
      <c r="D1966">
        <v>22</v>
      </c>
      <c r="E1966">
        <v>22</v>
      </c>
      <c r="F1966" t="str">
        <f>VLOOKUP(E1966,$L$1:$M$25,2,FALSE)</f>
        <v>sugar</v>
      </c>
      <c r="G1966">
        <f>LOG(C1966)</f>
        <v>0</v>
      </c>
      <c r="H1966">
        <f>G1966/(B1966-1)</f>
        <v>0</v>
      </c>
    </row>
    <row r="1967" spans="1:8">
      <c r="A1967" t="s">
        <v>2404</v>
      </c>
      <c r="B1967">
        <v>0</v>
      </c>
      <c r="C1967">
        <v>1</v>
      </c>
      <c r="D1967">
        <v>19</v>
      </c>
      <c r="E1967">
        <v>19</v>
      </c>
      <c r="F1967" t="str">
        <f>VLOOKUP(E1967,$L$1:$M$25,2,FALSE)</f>
        <v>reserves</v>
      </c>
      <c r="G1967">
        <f>LOG(C1967)</f>
        <v>0</v>
      </c>
      <c r="H1967">
        <f>G1967/(B1967-1)</f>
        <v>0</v>
      </c>
    </row>
    <row r="1968" spans="1:8">
      <c r="A1968" t="s">
        <v>2406</v>
      </c>
      <c r="B1968">
        <v>0</v>
      </c>
      <c r="C1968">
        <v>1</v>
      </c>
      <c r="D1968">
        <v>4</v>
      </c>
      <c r="E1968">
        <v>4</v>
      </c>
      <c r="F1968" t="str">
        <f>VLOOKUP(E1968,$L$1:$M$25,2,FALSE)</f>
        <v>coffee</v>
      </c>
      <c r="G1968">
        <f>LOG(C1968)</f>
        <v>0</v>
      </c>
      <c r="H1968">
        <f>G1968/(B1968-1)</f>
        <v>0</v>
      </c>
    </row>
    <row r="1969" spans="1:8">
      <c r="A1969" t="s">
        <v>2407</v>
      </c>
      <c r="B1969">
        <v>0</v>
      </c>
      <c r="C1969">
        <v>1</v>
      </c>
      <c r="D1969">
        <v>20</v>
      </c>
      <c r="E1969">
        <v>20</v>
      </c>
      <c r="F1969" t="str">
        <f>VLOOKUP(E1969,$L$1:$M$25,2,FALSE)</f>
        <v>ship</v>
      </c>
      <c r="G1969">
        <f>LOG(C1969)</f>
        <v>0</v>
      </c>
      <c r="H1969">
        <f>G1969/(B1969-1)</f>
        <v>0</v>
      </c>
    </row>
    <row r="1970" spans="1:8">
      <c r="A1970" t="s">
        <v>2410</v>
      </c>
      <c r="B1970">
        <v>0</v>
      </c>
      <c r="C1970">
        <v>1</v>
      </c>
      <c r="D1970">
        <v>17</v>
      </c>
      <c r="E1970">
        <v>17</v>
      </c>
      <c r="F1970" t="str">
        <f>VLOOKUP(E1970,$L$1:$M$25,2,FALSE)</f>
        <v>nat-gas</v>
      </c>
      <c r="G1970">
        <f>LOG(C1970)</f>
        <v>0</v>
      </c>
      <c r="H1970">
        <f>G1970/(B1970-1)</f>
        <v>0</v>
      </c>
    </row>
    <row r="1971" spans="1:8">
      <c r="A1971" t="s">
        <v>2411</v>
      </c>
      <c r="B1971">
        <v>0</v>
      </c>
      <c r="C1971">
        <v>1</v>
      </c>
      <c r="D1971">
        <v>7</v>
      </c>
      <c r="E1971">
        <v>7</v>
      </c>
      <c r="F1971" t="str">
        <f>VLOOKUP(E1971,$L$1:$M$25,2,FALSE)</f>
        <v>crude</v>
      </c>
      <c r="G1971">
        <f>LOG(C1971)</f>
        <v>0</v>
      </c>
      <c r="H1971">
        <f>G1971/(B1971-1)</f>
        <v>0</v>
      </c>
    </row>
    <row r="1972" spans="1:8">
      <c r="A1972" t="s">
        <v>2413</v>
      </c>
      <c r="B1972">
        <v>0</v>
      </c>
      <c r="C1972">
        <v>1</v>
      </c>
      <c r="D1972">
        <v>4</v>
      </c>
      <c r="E1972">
        <v>4</v>
      </c>
      <c r="F1972" t="str">
        <f>VLOOKUP(E1972,$L$1:$M$25,2,FALSE)</f>
        <v>coffee</v>
      </c>
      <c r="G1972">
        <f>LOG(C1972)</f>
        <v>0</v>
      </c>
      <c r="H1972">
        <f>G1972/(B1972-1)</f>
        <v>0</v>
      </c>
    </row>
    <row r="1973" spans="1:8">
      <c r="A1973" t="s">
        <v>2414</v>
      </c>
      <c r="B1973">
        <v>0</v>
      </c>
      <c r="C1973">
        <v>1</v>
      </c>
      <c r="D1973">
        <v>14</v>
      </c>
      <c r="E1973">
        <v>14</v>
      </c>
      <c r="F1973" t="str">
        <f>VLOOKUP(E1973,$L$1:$M$25,2,FALSE)</f>
        <v>livestock</v>
      </c>
      <c r="G1973">
        <f>LOG(C1973)</f>
        <v>0</v>
      </c>
      <c r="H1973">
        <f>G1973/(B1973-1)</f>
        <v>0</v>
      </c>
    </row>
    <row r="1974" spans="1:8">
      <c r="A1974" t="s">
        <v>2415</v>
      </c>
      <c r="B1974">
        <v>0</v>
      </c>
      <c r="C1974">
        <v>1</v>
      </c>
      <c r="D1974">
        <v>1</v>
      </c>
      <c r="E1974">
        <v>1</v>
      </c>
      <c r="F1974" t="str">
        <f>VLOOKUP(E1974,$L$1:$M$25,2,FALSE)</f>
        <v>acq</v>
      </c>
      <c r="G1974">
        <f>LOG(C1974)</f>
        <v>0</v>
      </c>
      <c r="H1974">
        <f>G1974/(B1974-1)</f>
        <v>0</v>
      </c>
    </row>
    <row r="1975" spans="1:8">
      <c r="A1975" t="e">
        <f>-octan</f>
        <v>#NAME?</v>
      </c>
      <c r="B1975">
        <v>0</v>
      </c>
      <c r="C1975">
        <v>1</v>
      </c>
      <c r="D1975">
        <v>6</v>
      </c>
      <c r="E1975">
        <v>6</v>
      </c>
      <c r="F1975" t="str">
        <f>VLOOKUP(E1975,$L$1:$M$25,2,FALSE)</f>
        <v>cpi</v>
      </c>
      <c r="G1975">
        <f>LOG(C1975)</f>
        <v>0</v>
      </c>
      <c r="H1975">
        <f>G1975/(B1975-1)</f>
        <v>0</v>
      </c>
    </row>
    <row r="1976" spans="1:8">
      <c r="A1976" t="s">
        <v>2418</v>
      </c>
      <c r="B1976">
        <v>0</v>
      </c>
      <c r="C1976">
        <v>1</v>
      </c>
      <c r="D1976">
        <v>1</v>
      </c>
      <c r="E1976">
        <v>1</v>
      </c>
      <c r="F1976" t="str">
        <f>VLOOKUP(E1976,$L$1:$M$25,2,FALSE)</f>
        <v>acq</v>
      </c>
      <c r="G1976">
        <f>LOG(C1976)</f>
        <v>0</v>
      </c>
      <c r="H1976">
        <f>G1976/(B1976-1)</f>
        <v>0</v>
      </c>
    </row>
    <row r="1977" spans="1:8">
      <c r="A1977" t="s">
        <v>2420</v>
      </c>
      <c r="B1977">
        <v>0</v>
      </c>
      <c r="C1977">
        <v>1</v>
      </c>
      <c r="D1977">
        <v>8</v>
      </c>
      <c r="E1977">
        <v>8</v>
      </c>
      <c r="F1977" t="str">
        <f>VLOOKUP(E1977,$L$1:$M$25,2,FALSE)</f>
        <v>dlr</v>
      </c>
      <c r="G1977">
        <f>LOG(C1977)</f>
        <v>0</v>
      </c>
      <c r="H1977">
        <f>G1977/(B1977-1)</f>
        <v>0</v>
      </c>
    </row>
    <row r="1978" spans="1:8">
      <c r="A1978" t="s">
        <v>2423</v>
      </c>
      <c r="B1978">
        <v>0</v>
      </c>
      <c r="C1978">
        <v>1</v>
      </c>
      <c r="D1978">
        <v>12</v>
      </c>
      <c r="E1978">
        <v>12</v>
      </c>
      <c r="F1978" t="str">
        <f>VLOOKUP(E1978,$L$1:$M$25,2,FALSE)</f>
        <v>grain</v>
      </c>
      <c r="G1978">
        <f>LOG(C1978)</f>
        <v>0</v>
      </c>
      <c r="H1978">
        <f>G1978/(B1978-1)</f>
        <v>0</v>
      </c>
    </row>
    <row r="1979" spans="1:8">
      <c r="A1979" t="s">
        <v>2427</v>
      </c>
      <c r="B1979">
        <v>0</v>
      </c>
      <c r="C1979">
        <v>1</v>
      </c>
      <c r="D1979">
        <v>1</v>
      </c>
      <c r="E1979">
        <v>1</v>
      </c>
      <c r="F1979" t="str">
        <f>VLOOKUP(E1979,$L$1:$M$25,2,FALSE)</f>
        <v>acq</v>
      </c>
      <c r="G1979">
        <f>LOG(C1979)</f>
        <v>0</v>
      </c>
      <c r="H1979">
        <f>G1979/(B1979-1)</f>
        <v>0</v>
      </c>
    </row>
    <row r="1980" spans="1:8">
      <c r="A1980" t="s">
        <v>2429</v>
      </c>
      <c r="B1980">
        <v>0</v>
      </c>
      <c r="C1980">
        <v>1</v>
      </c>
      <c r="D1980">
        <v>20</v>
      </c>
      <c r="E1980">
        <v>20</v>
      </c>
      <c r="F1980" t="str">
        <f>VLOOKUP(E1980,$L$1:$M$25,2,FALSE)</f>
        <v>ship</v>
      </c>
      <c r="G1980">
        <f>LOG(C1980)</f>
        <v>0</v>
      </c>
      <c r="H1980">
        <f>G1980/(B1980-1)</f>
        <v>0</v>
      </c>
    </row>
    <row r="1981" spans="1:8">
      <c r="A1981" t="s">
        <v>2430</v>
      </c>
      <c r="B1981">
        <v>0</v>
      </c>
      <c r="C1981">
        <v>1</v>
      </c>
      <c r="D1981">
        <v>23</v>
      </c>
      <c r="E1981">
        <v>23</v>
      </c>
      <c r="F1981" t="str">
        <f>VLOOKUP(E1981,$L$1:$M$25,2,FALSE)</f>
        <v>trade</v>
      </c>
      <c r="G1981">
        <f>LOG(C1981)</f>
        <v>0</v>
      </c>
      <c r="H1981">
        <f>G1981/(B1981-1)</f>
        <v>0</v>
      </c>
    </row>
    <row r="1982" spans="1:8">
      <c r="A1982" t="s">
        <v>2437</v>
      </c>
      <c r="B1982">
        <v>0</v>
      </c>
      <c r="C1982">
        <v>1</v>
      </c>
      <c r="D1982">
        <v>10</v>
      </c>
      <c r="E1982">
        <v>10</v>
      </c>
      <c r="F1982" t="str">
        <f>VLOOKUP(E1982,$L$1:$M$25,2,FALSE)</f>
        <v>gnp</v>
      </c>
      <c r="G1982">
        <f>LOG(C1982)</f>
        <v>0</v>
      </c>
      <c r="H1982">
        <f>G1982/(B1982-1)</f>
        <v>0</v>
      </c>
    </row>
    <row r="1983" spans="1:8">
      <c r="A1983" t="s">
        <v>2440</v>
      </c>
      <c r="B1983">
        <v>0</v>
      </c>
      <c r="C1983">
        <v>1</v>
      </c>
      <c r="D1983">
        <v>1</v>
      </c>
      <c r="E1983">
        <v>1</v>
      </c>
      <c r="F1983" t="str">
        <f>VLOOKUP(E1983,$L$1:$M$25,2,FALSE)</f>
        <v>acq</v>
      </c>
      <c r="G1983">
        <f>LOG(C1983)</f>
        <v>0</v>
      </c>
      <c r="H1983">
        <f>G1983/(B1983-1)</f>
        <v>0</v>
      </c>
    </row>
    <row r="1984" spans="1:8">
      <c r="A1984" t="s">
        <v>2442</v>
      </c>
      <c r="B1984">
        <v>0</v>
      </c>
      <c r="C1984">
        <v>1</v>
      </c>
      <c r="D1984">
        <v>23</v>
      </c>
      <c r="E1984">
        <v>23</v>
      </c>
      <c r="F1984" t="str">
        <f>VLOOKUP(E1984,$L$1:$M$25,2,FALSE)</f>
        <v>trade</v>
      </c>
      <c r="G1984">
        <f>LOG(C1984)</f>
        <v>0</v>
      </c>
      <c r="H1984">
        <f>G1984/(B1984-1)</f>
        <v>0</v>
      </c>
    </row>
    <row r="1985" spans="1:8">
      <c r="A1985" t="s">
        <v>2445</v>
      </c>
      <c r="B1985">
        <v>0</v>
      </c>
      <c r="C1985">
        <v>1</v>
      </c>
      <c r="D1985">
        <v>11</v>
      </c>
      <c r="E1985">
        <v>11</v>
      </c>
      <c r="F1985" t="str">
        <f>VLOOKUP(E1985,$L$1:$M$25,2,FALSE)</f>
        <v>gold</v>
      </c>
      <c r="G1985">
        <f>LOG(C1985)</f>
        <v>0</v>
      </c>
      <c r="H1985">
        <f>G1985/(B1985-1)</f>
        <v>0</v>
      </c>
    </row>
    <row r="1986" spans="1:8">
      <c r="A1986" t="s">
        <v>2455</v>
      </c>
      <c r="B1986">
        <v>0</v>
      </c>
      <c r="C1986">
        <v>1</v>
      </c>
      <c r="D1986">
        <v>8</v>
      </c>
      <c r="E1986">
        <v>8</v>
      </c>
      <c r="F1986" t="str">
        <f>VLOOKUP(E1986,$L$1:$M$25,2,FALSE)</f>
        <v>dlr</v>
      </c>
      <c r="G1986">
        <f>LOG(C1986)</f>
        <v>0</v>
      </c>
      <c r="H1986">
        <f>G1986/(B1986-1)</f>
        <v>0</v>
      </c>
    </row>
    <row r="1987" spans="1:8">
      <c r="A1987" t="s">
        <v>2456</v>
      </c>
      <c r="B1987">
        <v>0</v>
      </c>
      <c r="C1987">
        <v>1</v>
      </c>
      <c r="D1987">
        <v>1</v>
      </c>
      <c r="E1987">
        <v>1</v>
      </c>
      <c r="F1987" t="str">
        <f>VLOOKUP(E1987,$L$1:$M$25,2,FALSE)</f>
        <v>acq</v>
      </c>
      <c r="G1987">
        <f>LOG(C1987)</f>
        <v>0</v>
      </c>
      <c r="H1987">
        <f>G1987/(B1987-1)</f>
        <v>0</v>
      </c>
    </row>
    <row r="1988" spans="1:8">
      <c r="A1988" t="s">
        <v>2457</v>
      </c>
      <c r="B1988">
        <v>0</v>
      </c>
      <c r="C1988">
        <v>1</v>
      </c>
      <c r="D1988">
        <v>3</v>
      </c>
      <c r="E1988">
        <v>3</v>
      </c>
      <c r="F1988" t="str">
        <f>VLOOKUP(E1988,$L$1:$M$25,2,FALSE)</f>
        <v>cocoa</v>
      </c>
      <c r="G1988">
        <f>LOG(C1988)</f>
        <v>0</v>
      </c>
      <c r="H1988">
        <f>G1988/(B1988-1)</f>
        <v>0</v>
      </c>
    </row>
    <row r="1989" spans="1:8">
      <c r="A1989" t="s">
        <v>2458</v>
      </c>
      <c r="B1989">
        <v>0</v>
      </c>
      <c r="C1989">
        <v>1</v>
      </c>
      <c r="D1989">
        <v>23</v>
      </c>
      <c r="E1989">
        <v>23</v>
      </c>
      <c r="F1989" t="str">
        <f>VLOOKUP(E1989,$L$1:$M$25,2,FALSE)</f>
        <v>trade</v>
      </c>
      <c r="G1989">
        <f>LOG(C1989)</f>
        <v>0</v>
      </c>
      <c r="H1989">
        <f>G1989/(B1989-1)</f>
        <v>0</v>
      </c>
    </row>
    <row r="1990" spans="1:8">
      <c r="A1990" t="s">
        <v>2459</v>
      </c>
      <c r="B1990">
        <v>0</v>
      </c>
      <c r="C1990">
        <v>1</v>
      </c>
      <c r="D1990">
        <v>18</v>
      </c>
      <c r="E1990">
        <v>18</v>
      </c>
      <c r="F1990" t="str">
        <f>VLOOKUP(E1990,$L$1:$M$25,2,FALSE)</f>
        <v>oilseed</v>
      </c>
      <c r="G1990">
        <f>LOG(C1990)</f>
        <v>0</v>
      </c>
      <c r="H1990">
        <f>G1990/(B1990-1)</f>
        <v>0</v>
      </c>
    </row>
    <row r="1991" spans="1:8">
      <c r="A1991" t="s">
        <v>2467</v>
      </c>
      <c r="B1991">
        <v>0</v>
      </c>
      <c r="C1991">
        <v>1</v>
      </c>
      <c r="D1991">
        <v>9</v>
      </c>
      <c r="E1991">
        <v>9</v>
      </c>
      <c r="F1991" t="str">
        <f>VLOOKUP(E1991,$L$1:$M$25,2,FALSE)</f>
        <v>earn</v>
      </c>
      <c r="G1991">
        <f>LOG(C1991)</f>
        <v>0</v>
      </c>
      <c r="H1991">
        <f>G1991/(B1991-1)</f>
        <v>0</v>
      </c>
    </row>
    <row r="1992" spans="1:8">
      <c r="A1992" t="s">
        <v>2468</v>
      </c>
      <c r="B1992">
        <v>0</v>
      </c>
      <c r="C1992">
        <v>1</v>
      </c>
      <c r="D1992">
        <v>9</v>
      </c>
      <c r="E1992">
        <v>9</v>
      </c>
      <c r="F1992" t="str">
        <f>VLOOKUP(E1992,$L$1:$M$25,2,FALSE)</f>
        <v>earn</v>
      </c>
      <c r="G1992">
        <f>LOG(C1992)</f>
        <v>0</v>
      </c>
      <c r="H1992">
        <f>G1992/(B1992-1)</f>
        <v>0</v>
      </c>
    </row>
    <row r="1993" spans="1:8">
      <c r="A1993" t="s">
        <v>2470</v>
      </c>
      <c r="B1993">
        <v>0</v>
      </c>
      <c r="C1993">
        <v>1</v>
      </c>
      <c r="D1993">
        <v>15</v>
      </c>
      <c r="E1993">
        <v>15</v>
      </c>
      <c r="F1993" t="str">
        <f>VLOOKUP(E1993,$L$1:$M$25,2,FALSE)</f>
        <v>money-fx</v>
      </c>
      <c r="G1993">
        <f>LOG(C1993)</f>
        <v>0</v>
      </c>
      <c r="H1993">
        <f>G1993/(B1993-1)</f>
        <v>0</v>
      </c>
    </row>
    <row r="1994" spans="1:8">
      <c r="A1994" t="s">
        <v>2474</v>
      </c>
      <c r="B1994">
        <v>0</v>
      </c>
      <c r="C1994">
        <v>1</v>
      </c>
      <c r="D1994">
        <v>10</v>
      </c>
      <c r="E1994">
        <v>10</v>
      </c>
      <c r="F1994" t="str">
        <f>VLOOKUP(E1994,$L$1:$M$25,2,FALSE)</f>
        <v>gnp</v>
      </c>
      <c r="G1994">
        <f>LOG(C1994)</f>
        <v>0</v>
      </c>
      <c r="H1994">
        <f>G1994/(B1994-1)</f>
        <v>0</v>
      </c>
    </row>
    <row r="1995" spans="1:8">
      <c r="A1995" t="s">
        <v>2478</v>
      </c>
      <c r="B1995">
        <v>0</v>
      </c>
      <c r="C1995">
        <v>1</v>
      </c>
      <c r="D1995">
        <v>9</v>
      </c>
      <c r="E1995">
        <v>9</v>
      </c>
      <c r="F1995" t="str">
        <f>VLOOKUP(E1995,$L$1:$M$25,2,FALSE)</f>
        <v>earn</v>
      </c>
      <c r="G1995">
        <f>LOG(C1995)</f>
        <v>0</v>
      </c>
      <c r="H1995">
        <f>G1995/(B1995-1)</f>
        <v>0</v>
      </c>
    </row>
    <row r="1996" spans="1:8">
      <c r="A1996" t="s">
        <v>2479</v>
      </c>
      <c r="B1996">
        <v>0</v>
      </c>
      <c r="C1996">
        <v>1</v>
      </c>
      <c r="D1996">
        <v>7</v>
      </c>
      <c r="E1996">
        <v>7</v>
      </c>
      <c r="F1996" t="str">
        <f>VLOOKUP(E1996,$L$1:$M$25,2,FALSE)</f>
        <v>crude</v>
      </c>
      <c r="G1996">
        <f>LOG(C1996)</f>
        <v>0</v>
      </c>
      <c r="H1996">
        <f>G1996/(B1996-1)</f>
        <v>0</v>
      </c>
    </row>
    <row r="1997" spans="1:8">
      <c r="A1997" t="s">
        <v>2482</v>
      </c>
      <c r="B1997">
        <v>0</v>
      </c>
      <c r="C1997">
        <v>1</v>
      </c>
      <c r="D1997">
        <v>14</v>
      </c>
      <c r="E1997">
        <v>14</v>
      </c>
      <c r="F1997" t="str">
        <f>VLOOKUP(E1997,$L$1:$M$25,2,FALSE)</f>
        <v>livestock</v>
      </c>
      <c r="G1997">
        <f>LOG(C1997)</f>
        <v>0</v>
      </c>
      <c r="H1997">
        <f>G1997/(B1997-1)</f>
        <v>0</v>
      </c>
    </row>
    <row r="1998" spans="1:8">
      <c r="A1998" t="s">
        <v>2486</v>
      </c>
      <c r="B1998">
        <v>0</v>
      </c>
      <c r="C1998">
        <v>1</v>
      </c>
      <c r="D1998">
        <v>20</v>
      </c>
      <c r="E1998">
        <v>20</v>
      </c>
      <c r="F1998" t="str">
        <f>VLOOKUP(E1998,$L$1:$M$25,2,FALSE)</f>
        <v>ship</v>
      </c>
      <c r="G1998">
        <f>LOG(C1998)</f>
        <v>0</v>
      </c>
      <c r="H1998">
        <f>G1998/(B1998-1)</f>
        <v>0</v>
      </c>
    </row>
    <row r="1999" spans="1:8">
      <c r="A1999" t="s">
        <v>2487</v>
      </c>
      <c r="B1999">
        <v>0</v>
      </c>
      <c r="C1999">
        <v>1</v>
      </c>
      <c r="D1999">
        <v>7</v>
      </c>
      <c r="E1999">
        <v>7</v>
      </c>
      <c r="F1999" t="str">
        <f>VLOOKUP(E1999,$L$1:$M$25,2,FALSE)</f>
        <v>crude</v>
      </c>
      <c r="G1999">
        <f>LOG(C1999)</f>
        <v>0</v>
      </c>
      <c r="H1999">
        <f>G1999/(B1999-1)</f>
        <v>0</v>
      </c>
    </row>
    <row r="2000" spans="1:8">
      <c r="A2000" t="s">
        <v>2495</v>
      </c>
      <c r="B2000">
        <v>0</v>
      </c>
      <c r="C2000">
        <v>1</v>
      </c>
      <c r="D2000">
        <v>22</v>
      </c>
      <c r="E2000">
        <v>22</v>
      </c>
      <c r="F2000" t="str">
        <f>VLOOKUP(E2000,$L$1:$M$25,2,FALSE)</f>
        <v>sugar</v>
      </c>
      <c r="G2000">
        <f>LOG(C2000)</f>
        <v>0</v>
      </c>
      <c r="H2000">
        <f>G2000/(B2000-1)</f>
        <v>0</v>
      </c>
    </row>
    <row r="2001" spans="1:8">
      <c r="A2001" t="s">
        <v>2496</v>
      </c>
      <c r="B2001">
        <v>0</v>
      </c>
      <c r="C2001">
        <v>1</v>
      </c>
      <c r="D2001">
        <v>11</v>
      </c>
      <c r="E2001">
        <v>11</v>
      </c>
      <c r="F2001" t="str">
        <f>VLOOKUP(E2001,$L$1:$M$25,2,FALSE)</f>
        <v>gold</v>
      </c>
      <c r="G2001">
        <f>LOG(C2001)</f>
        <v>0</v>
      </c>
      <c r="H2001">
        <f>G2001/(B2001-1)</f>
        <v>0</v>
      </c>
    </row>
    <row r="2002" spans="1:8">
      <c r="A2002" t="s">
        <v>2498</v>
      </c>
      <c r="B2002">
        <v>0</v>
      </c>
      <c r="C2002">
        <v>1</v>
      </c>
      <c r="D2002">
        <v>20</v>
      </c>
      <c r="E2002">
        <v>20</v>
      </c>
      <c r="F2002" t="str">
        <f>VLOOKUP(E2002,$L$1:$M$25,2,FALSE)</f>
        <v>ship</v>
      </c>
      <c r="G2002">
        <f>LOG(C2002)</f>
        <v>0</v>
      </c>
      <c r="H2002">
        <f>G2002/(B2002-1)</f>
        <v>0</v>
      </c>
    </row>
    <row r="2003" spans="1:8">
      <c r="A2003" t="s">
        <v>2499</v>
      </c>
      <c r="B2003">
        <v>0</v>
      </c>
      <c r="C2003">
        <v>1</v>
      </c>
      <c r="D2003">
        <v>22</v>
      </c>
      <c r="E2003">
        <v>22</v>
      </c>
      <c r="F2003" t="str">
        <f>VLOOKUP(E2003,$L$1:$M$25,2,FALSE)</f>
        <v>sugar</v>
      </c>
      <c r="G2003">
        <f>LOG(C2003)</f>
        <v>0</v>
      </c>
      <c r="H2003">
        <f>G2003/(B2003-1)</f>
        <v>0</v>
      </c>
    </row>
    <row r="2004" spans="1:8">
      <c r="A2004" t="s">
        <v>2502</v>
      </c>
      <c r="B2004">
        <v>0</v>
      </c>
      <c r="C2004">
        <v>1</v>
      </c>
      <c r="D2004">
        <v>2</v>
      </c>
      <c r="E2004">
        <v>2</v>
      </c>
      <c r="F2004" t="str">
        <f>VLOOKUP(E2004,$L$1:$M$25,2,FALSE)</f>
        <v>bop</v>
      </c>
      <c r="G2004">
        <f>LOG(C2004)</f>
        <v>0</v>
      </c>
      <c r="H2004">
        <f>G2004/(B2004-1)</f>
        <v>0</v>
      </c>
    </row>
    <row r="2005" spans="1:8">
      <c r="A2005" t="s">
        <v>2503</v>
      </c>
      <c r="B2005">
        <v>0</v>
      </c>
      <c r="C2005">
        <v>1</v>
      </c>
      <c r="D2005">
        <v>10</v>
      </c>
      <c r="E2005">
        <v>10</v>
      </c>
      <c r="F2005" t="str">
        <f>VLOOKUP(E2005,$L$1:$M$25,2,FALSE)</f>
        <v>gnp</v>
      </c>
      <c r="G2005">
        <f>LOG(C2005)</f>
        <v>0</v>
      </c>
      <c r="H2005">
        <f>G2005/(B2005-1)</f>
        <v>0</v>
      </c>
    </row>
    <row r="2006" spans="1:8">
      <c r="A2006" t="s">
        <v>2504</v>
      </c>
      <c r="B2006">
        <v>0</v>
      </c>
      <c r="C2006">
        <v>1</v>
      </c>
      <c r="D2006">
        <v>17</v>
      </c>
      <c r="E2006">
        <v>17</v>
      </c>
      <c r="F2006" t="str">
        <f>VLOOKUP(E2006,$L$1:$M$25,2,FALSE)</f>
        <v>nat-gas</v>
      </c>
      <c r="G2006">
        <f>LOG(C2006)</f>
        <v>0</v>
      </c>
      <c r="H2006">
        <f>G2006/(B2006-1)</f>
        <v>0</v>
      </c>
    </row>
    <row r="2007" spans="1:8">
      <c r="A2007" t="s">
        <v>2505</v>
      </c>
      <c r="B2007">
        <v>0</v>
      </c>
      <c r="C2007">
        <v>1</v>
      </c>
      <c r="D2007">
        <v>10</v>
      </c>
      <c r="E2007">
        <v>10</v>
      </c>
      <c r="F2007" t="str">
        <f>VLOOKUP(E2007,$L$1:$M$25,2,FALSE)</f>
        <v>gnp</v>
      </c>
      <c r="G2007">
        <f>LOG(C2007)</f>
        <v>0</v>
      </c>
      <c r="H2007">
        <f>G2007/(B2007-1)</f>
        <v>0</v>
      </c>
    </row>
    <row r="2008" spans="1:8">
      <c r="A2008" t="s">
        <v>2510</v>
      </c>
      <c r="B2008">
        <v>0</v>
      </c>
      <c r="C2008">
        <v>1</v>
      </c>
      <c r="D2008">
        <v>7</v>
      </c>
      <c r="E2008">
        <v>7</v>
      </c>
      <c r="F2008" t="str">
        <f>VLOOKUP(E2008,$L$1:$M$25,2,FALSE)</f>
        <v>crude</v>
      </c>
      <c r="G2008">
        <f>LOG(C2008)</f>
        <v>0</v>
      </c>
      <c r="H2008">
        <f>G2008/(B2008-1)</f>
        <v>0</v>
      </c>
    </row>
    <row r="2009" spans="1:8">
      <c r="A2009" t="s">
        <v>2515</v>
      </c>
      <c r="B2009">
        <v>0</v>
      </c>
      <c r="C2009">
        <v>1</v>
      </c>
      <c r="D2009">
        <v>10</v>
      </c>
      <c r="E2009">
        <v>10</v>
      </c>
      <c r="F2009" t="str">
        <f>VLOOKUP(E2009,$L$1:$M$25,2,FALSE)</f>
        <v>gnp</v>
      </c>
      <c r="G2009">
        <f>LOG(C2009)</f>
        <v>0</v>
      </c>
      <c r="H2009">
        <f>G2009/(B2009-1)</f>
        <v>0</v>
      </c>
    </row>
    <row r="2010" spans="1:8">
      <c r="A2010" t="s">
        <v>2517</v>
      </c>
      <c r="B2010">
        <v>0</v>
      </c>
      <c r="C2010">
        <v>1</v>
      </c>
      <c r="D2010">
        <v>11</v>
      </c>
      <c r="E2010">
        <v>11</v>
      </c>
      <c r="F2010" t="str">
        <f>VLOOKUP(E2010,$L$1:$M$25,2,FALSE)</f>
        <v>gold</v>
      </c>
      <c r="G2010">
        <f>LOG(C2010)</f>
        <v>0</v>
      </c>
      <c r="H2010">
        <f>G2010/(B2010-1)</f>
        <v>0</v>
      </c>
    </row>
    <row r="2011" spans="1:8">
      <c r="A2011" t="s">
        <v>2521</v>
      </c>
      <c r="B2011">
        <v>0</v>
      </c>
      <c r="C2011">
        <v>1</v>
      </c>
      <c r="D2011">
        <v>9</v>
      </c>
      <c r="E2011">
        <v>9</v>
      </c>
      <c r="F2011" t="str">
        <f>VLOOKUP(E2011,$L$1:$M$25,2,FALSE)</f>
        <v>earn</v>
      </c>
      <c r="G2011">
        <f>LOG(C2011)</f>
        <v>0</v>
      </c>
      <c r="H2011">
        <f>G2011/(B2011-1)</f>
        <v>0</v>
      </c>
    </row>
    <row r="2012" spans="1:8">
      <c r="A2012" t="s">
        <v>2522</v>
      </c>
      <c r="B2012">
        <v>0</v>
      </c>
      <c r="C2012">
        <v>1</v>
      </c>
      <c r="D2012">
        <v>18</v>
      </c>
      <c r="E2012">
        <v>18</v>
      </c>
      <c r="F2012" t="str">
        <f>VLOOKUP(E2012,$L$1:$M$25,2,FALSE)</f>
        <v>oilseed</v>
      </c>
      <c r="G2012">
        <f>LOG(C2012)</f>
        <v>0</v>
      </c>
      <c r="H2012">
        <f>G2012/(B2012-1)</f>
        <v>0</v>
      </c>
    </row>
    <row r="2013" spans="1:8">
      <c r="A2013" t="s">
        <v>2523</v>
      </c>
      <c r="B2013">
        <v>0</v>
      </c>
      <c r="C2013">
        <v>1</v>
      </c>
      <c r="D2013">
        <v>7</v>
      </c>
      <c r="E2013">
        <v>7</v>
      </c>
      <c r="F2013" t="str">
        <f>VLOOKUP(E2013,$L$1:$M$25,2,FALSE)</f>
        <v>crude</v>
      </c>
      <c r="G2013">
        <f>LOG(C2013)</f>
        <v>0</v>
      </c>
      <c r="H2013">
        <f>G2013/(B2013-1)</f>
        <v>0</v>
      </c>
    </row>
    <row r="2014" spans="1:8">
      <c r="A2014" t="s">
        <v>2524</v>
      </c>
      <c r="B2014">
        <v>0</v>
      </c>
      <c r="C2014">
        <v>1</v>
      </c>
      <c r="D2014">
        <v>20</v>
      </c>
      <c r="E2014">
        <v>20</v>
      </c>
      <c r="F2014" t="str">
        <f>VLOOKUP(E2014,$L$1:$M$25,2,FALSE)</f>
        <v>ship</v>
      </c>
      <c r="G2014">
        <f>LOG(C2014)</f>
        <v>0</v>
      </c>
      <c r="H2014">
        <f>G2014/(B2014-1)</f>
        <v>0</v>
      </c>
    </row>
    <row r="2015" spans="1:8">
      <c r="A2015" t="s">
        <v>2525</v>
      </c>
      <c r="B2015">
        <v>0</v>
      </c>
      <c r="C2015">
        <v>1</v>
      </c>
      <c r="D2015">
        <v>1</v>
      </c>
      <c r="E2015">
        <v>1</v>
      </c>
      <c r="F2015" t="str">
        <f>VLOOKUP(E2015,$L$1:$M$25,2,FALSE)</f>
        <v>acq</v>
      </c>
      <c r="G2015">
        <f>LOG(C2015)</f>
        <v>0</v>
      </c>
      <c r="H2015">
        <f>G2015/(B2015-1)</f>
        <v>0</v>
      </c>
    </row>
    <row r="2016" spans="1:8">
      <c r="A2016" t="s">
        <v>2529</v>
      </c>
      <c r="B2016">
        <v>0</v>
      </c>
      <c r="C2016">
        <v>1</v>
      </c>
      <c r="D2016">
        <v>20</v>
      </c>
      <c r="E2016">
        <v>20</v>
      </c>
      <c r="F2016" t="str">
        <f>VLOOKUP(E2016,$L$1:$M$25,2,FALSE)</f>
        <v>ship</v>
      </c>
      <c r="G2016">
        <f>LOG(C2016)</f>
        <v>0</v>
      </c>
      <c r="H2016">
        <f>G2016/(B2016-1)</f>
        <v>0</v>
      </c>
    </row>
    <row r="2017" spans="1:8">
      <c r="A2017" t="s">
        <v>2530</v>
      </c>
      <c r="B2017">
        <v>0</v>
      </c>
      <c r="C2017">
        <v>1</v>
      </c>
      <c r="D2017">
        <v>2</v>
      </c>
      <c r="E2017">
        <v>2</v>
      </c>
      <c r="F2017" t="str">
        <f>VLOOKUP(E2017,$L$1:$M$25,2,FALSE)</f>
        <v>bop</v>
      </c>
      <c r="G2017">
        <f>LOG(C2017)</f>
        <v>0</v>
      </c>
      <c r="H2017">
        <f>G2017/(B2017-1)</f>
        <v>0</v>
      </c>
    </row>
    <row r="2018" spans="1:8">
      <c r="A2018" t="s">
        <v>2531</v>
      </c>
      <c r="B2018">
        <v>0</v>
      </c>
      <c r="C2018">
        <v>1</v>
      </c>
      <c r="D2018">
        <v>8</v>
      </c>
      <c r="E2018">
        <v>8</v>
      </c>
      <c r="F2018" t="str">
        <f>VLOOKUP(E2018,$L$1:$M$25,2,FALSE)</f>
        <v>dlr</v>
      </c>
      <c r="G2018">
        <f>LOG(C2018)</f>
        <v>0</v>
      </c>
      <c r="H2018">
        <f>G2018/(B2018-1)</f>
        <v>0</v>
      </c>
    </row>
    <row r="2019" spans="1:8">
      <c r="A2019" t="s">
        <v>2532</v>
      </c>
      <c r="B2019">
        <v>0</v>
      </c>
      <c r="C2019">
        <v>1</v>
      </c>
      <c r="D2019">
        <v>24</v>
      </c>
      <c r="E2019">
        <v>24</v>
      </c>
      <c r="F2019" t="str">
        <f>VLOOKUP(E2019,$L$1:$M$25,2,FALSE)</f>
        <v>veg-oil</v>
      </c>
      <c r="G2019">
        <f>LOG(C2019)</f>
        <v>0</v>
      </c>
      <c r="H2019">
        <f>G2019/(B2019-1)</f>
        <v>0</v>
      </c>
    </row>
    <row r="2020" spans="1:8">
      <c r="A2020" t="s">
        <v>2535</v>
      </c>
      <c r="B2020">
        <v>0</v>
      </c>
      <c r="C2020">
        <v>1</v>
      </c>
      <c r="D2020">
        <v>23</v>
      </c>
      <c r="E2020">
        <v>23</v>
      </c>
      <c r="F2020" t="str">
        <f>VLOOKUP(E2020,$L$1:$M$25,2,FALSE)</f>
        <v>trade</v>
      </c>
      <c r="G2020">
        <f>LOG(C2020)</f>
        <v>0</v>
      </c>
      <c r="H2020">
        <f>G2020/(B2020-1)</f>
        <v>0</v>
      </c>
    </row>
    <row r="2021" spans="1:8">
      <c r="A2021" t="s">
        <v>2538</v>
      </c>
      <c r="B2021">
        <v>0</v>
      </c>
      <c r="C2021">
        <v>1</v>
      </c>
      <c r="D2021">
        <v>22</v>
      </c>
      <c r="E2021">
        <v>22</v>
      </c>
      <c r="F2021" t="str">
        <f>VLOOKUP(E2021,$L$1:$M$25,2,FALSE)</f>
        <v>sugar</v>
      </c>
      <c r="G2021">
        <f>LOG(C2021)</f>
        <v>0</v>
      </c>
      <c r="H2021">
        <f>G2021/(B2021-1)</f>
        <v>0</v>
      </c>
    </row>
    <row r="2022" spans="1:8">
      <c r="A2022" t="s">
        <v>2541</v>
      </c>
      <c r="B2022">
        <v>0</v>
      </c>
      <c r="C2022">
        <v>1</v>
      </c>
      <c r="D2022">
        <v>13</v>
      </c>
      <c r="E2022">
        <v>13</v>
      </c>
      <c r="F2022" t="str">
        <f>VLOOKUP(E2022,$L$1:$M$25,2,FALSE)</f>
        <v>interest</v>
      </c>
      <c r="G2022">
        <f>LOG(C2022)</f>
        <v>0</v>
      </c>
      <c r="H2022">
        <f>G2022/(B2022-1)</f>
        <v>0</v>
      </c>
    </row>
    <row r="2023" spans="1:8">
      <c r="A2023" t="s">
        <v>2543</v>
      </c>
      <c r="B2023">
        <v>0</v>
      </c>
      <c r="C2023">
        <v>1</v>
      </c>
      <c r="D2023">
        <v>8</v>
      </c>
      <c r="E2023">
        <v>8</v>
      </c>
      <c r="F2023" t="str">
        <f>VLOOKUP(E2023,$L$1:$M$25,2,FALSE)</f>
        <v>dlr</v>
      </c>
      <c r="G2023">
        <f>LOG(C2023)</f>
        <v>0</v>
      </c>
      <c r="H2023">
        <f>G2023/(B2023-1)</f>
        <v>0</v>
      </c>
    </row>
    <row r="2024" spans="1:8">
      <c r="A2024" t="s">
        <v>2547</v>
      </c>
      <c r="B2024">
        <v>0</v>
      </c>
      <c r="C2024">
        <v>1</v>
      </c>
      <c r="D2024">
        <v>8</v>
      </c>
      <c r="E2024">
        <v>8</v>
      </c>
      <c r="F2024" t="str">
        <f>VLOOKUP(E2024,$L$1:$M$25,2,FALSE)</f>
        <v>dlr</v>
      </c>
      <c r="G2024">
        <f>LOG(C2024)</f>
        <v>0</v>
      </c>
      <c r="H2024">
        <f>G2024/(B2024-1)</f>
        <v>0</v>
      </c>
    </row>
    <row r="2025" spans="1:8">
      <c r="A2025" t="s">
        <v>2551</v>
      </c>
      <c r="B2025">
        <v>0</v>
      </c>
      <c r="C2025">
        <v>1</v>
      </c>
      <c r="D2025">
        <v>10</v>
      </c>
      <c r="E2025">
        <v>10</v>
      </c>
      <c r="F2025" t="str">
        <f>VLOOKUP(E2025,$L$1:$M$25,2,FALSE)</f>
        <v>gnp</v>
      </c>
      <c r="G2025">
        <f>LOG(C2025)</f>
        <v>0</v>
      </c>
      <c r="H2025">
        <f>G2025/(B2025-1)</f>
        <v>0</v>
      </c>
    </row>
    <row r="2026" spans="1:8">
      <c r="A2026" t="s">
        <v>2565</v>
      </c>
      <c r="B2026">
        <v>0</v>
      </c>
      <c r="C2026">
        <v>1</v>
      </c>
      <c r="D2026">
        <v>1</v>
      </c>
      <c r="E2026">
        <v>1</v>
      </c>
      <c r="F2026" t="str">
        <f>VLOOKUP(E2026,$L$1:$M$25,2,FALSE)</f>
        <v>acq</v>
      </c>
      <c r="G2026">
        <f>LOG(C2026)</f>
        <v>0</v>
      </c>
      <c r="H2026">
        <f>G2026/(B2026-1)</f>
        <v>0</v>
      </c>
    </row>
    <row r="2027" spans="1:8">
      <c r="A2027" t="s">
        <v>2567</v>
      </c>
      <c r="B2027">
        <v>0</v>
      </c>
      <c r="C2027">
        <v>1</v>
      </c>
      <c r="D2027">
        <v>13</v>
      </c>
      <c r="E2027">
        <v>13</v>
      </c>
      <c r="F2027" t="str">
        <f>VLOOKUP(E2027,$L$1:$M$25,2,FALSE)</f>
        <v>interest</v>
      </c>
      <c r="G2027">
        <f>LOG(C2027)</f>
        <v>0</v>
      </c>
      <c r="H2027">
        <f>G2027/(B2027-1)</f>
        <v>0</v>
      </c>
    </row>
    <row r="2028" spans="1:8">
      <c r="A2028" t="s">
        <v>2572</v>
      </c>
      <c r="B2028">
        <v>0</v>
      </c>
      <c r="C2028">
        <v>1</v>
      </c>
      <c r="D2028">
        <v>11</v>
      </c>
      <c r="E2028">
        <v>11</v>
      </c>
      <c r="F2028" t="str">
        <f>VLOOKUP(E2028,$L$1:$M$25,2,FALSE)</f>
        <v>gold</v>
      </c>
      <c r="G2028">
        <f>LOG(C2028)</f>
        <v>0</v>
      </c>
      <c r="H2028">
        <f>G2028/(B2028-1)</f>
        <v>0</v>
      </c>
    </row>
    <row r="2029" spans="1:8">
      <c r="A2029" t="s">
        <v>2574</v>
      </c>
      <c r="B2029">
        <v>0</v>
      </c>
      <c r="C2029">
        <v>1</v>
      </c>
      <c r="D2029">
        <v>11</v>
      </c>
      <c r="E2029">
        <v>11</v>
      </c>
      <c r="F2029" t="str">
        <f>VLOOKUP(E2029,$L$1:$M$25,2,FALSE)</f>
        <v>gold</v>
      </c>
      <c r="G2029">
        <f>LOG(C2029)</f>
        <v>0</v>
      </c>
      <c r="H2029">
        <f>G2029/(B2029-1)</f>
        <v>0</v>
      </c>
    </row>
    <row r="2030" spans="1:8">
      <c r="A2030" t="s">
        <v>2578</v>
      </c>
      <c r="B2030">
        <v>0</v>
      </c>
      <c r="C2030">
        <v>1</v>
      </c>
      <c r="D2030">
        <v>14</v>
      </c>
      <c r="E2030">
        <v>14</v>
      </c>
      <c r="F2030" t="str">
        <f>VLOOKUP(E2030,$L$1:$M$25,2,FALSE)</f>
        <v>livestock</v>
      </c>
      <c r="G2030">
        <f>LOG(C2030)</f>
        <v>0</v>
      </c>
      <c r="H2030">
        <f>G2030/(B2030-1)</f>
        <v>0</v>
      </c>
    </row>
    <row r="2031" spans="1:8">
      <c r="A2031" t="s">
        <v>2579</v>
      </c>
      <c r="B2031">
        <v>0</v>
      </c>
      <c r="C2031">
        <v>1</v>
      </c>
      <c r="D2031">
        <v>3</v>
      </c>
      <c r="E2031">
        <v>3</v>
      </c>
      <c r="F2031" t="str">
        <f>VLOOKUP(E2031,$L$1:$M$25,2,FALSE)</f>
        <v>cocoa</v>
      </c>
      <c r="G2031">
        <f>LOG(C2031)</f>
        <v>0</v>
      </c>
      <c r="H2031">
        <f>G2031/(B2031-1)</f>
        <v>0</v>
      </c>
    </row>
    <row r="2032" spans="1:8">
      <c r="A2032" t="s">
        <v>2584</v>
      </c>
      <c r="B2032">
        <v>0</v>
      </c>
      <c r="C2032">
        <v>1</v>
      </c>
      <c r="D2032">
        <v>20</v>
      </c>
      <c r="E2032">
        <v>20</v>
      </c>
      <c r="F2032" t="str">
        <f>VLOOKUP(E2032,$L$1:$M$25,2,FALSE)</f>
        <v>ship</v>
      </c>
      <c r="G2032">
        <f>LOG(C2032)</f>
        <v>0</v>
      </c>
      <c r="H2032">
        <f>G2032/(B2032-1)</f>
        <v>0</v>
      </c>
    </row>
    <row r="2033" spans="1:8">
      <c r="A2033" t="s">
        <v>2587</v>
      </c>
      <c r="B2033">
        <v>0</v>
      </c>
      <c r="C2033">
        <v>1</v>
      </c>
      <c r="D2033">
        <v>4</v>
      </c>
      <c r="E2033">
        <v>4</v>
      </c>
      <c r="F2033" t="str">
        <f>VLOOKUP(E2033,$L$1:$M$25,2,FALSE)</f>
        <v>coffee</v>
      </c>
      <c r="G2033">
        <f>LOG(C2033)</f>
        <v>0</v>
      </c>
      <c r="H2033">
        <f>G2033/(B2033-1)</f>
        <v>0</v>
      </c>
    </row>
    <row r="2034" spans="1:8">
      <c r="A2034" t="s">
        <v>2589</v>
      </c>
      <c r="B2034">
        <v>0</v>
      </c>
      <c r="C2034">
        <v>1</v>
      </c>
      <c r="D2034">
        <v>6</v>
      </c>
      <c r="E2034">
        <v>6</v>
      </c>
      <c r="F2034" t="str">
        <f>VLOOKUP(E2034,$L$1:$M$25,2,FALSE)</f>
        <v>cpi</v>
      </c>
      <c r="G2034">
        <f>LOG(C2034)</f>
        <v>0</v>
      </c>
      <c r="H2034">
        <f>G2034/(B2034-1)</f>
        <v>0</v>
      </c>
    </row>
    <row r="2035" spans="1:8">
      <c r="A2035" t="s">
        <v>2592</v>
      </c>
      <c r="B2035">
        <v>0</v>
      </c>
      <c r="C2035">
        <v>1</v>
      </c>
      <c r="D2035">
        <v>7</v>
      </c>
      <c r="E2035">
        <v>7</v>
      </c>
      <c r="F2035" t="str">
        <f>VLOOKUP(E2035,$L$1:$M$25,2,FALSE)</f>
        <v>crude</v>
      </c>
      <c r="G2035">
        <f>LOG(C2035)</f>
        <v>0</v>
      </c>
      <c r="H2035">
        <f>G2035/(B2035-1)</f>
        <v>0</v>
      </c>
    </row>
    <row r="2036" spans="1:8">
      <c r="A2036" t="s">
        <v>2594</v>
      </c>
      <c r="B2036">
        <v>0</v>
      </c>
      <c r="C2036">
        <v>1</v>
      </c>
      <c r="D2036">
        <v>20</v>
      </c>
      <c r="E2036">
        <v>20</v>
      </c>
      <c r="F2036" t="str">
        <f>VLOOKUP(E2036,$L$1:$M$25,2,FALSE)</f>
        <v>ship</v>
      </c>
      <c r="G2036">
        <f>LOG(C2036)</f>
        <v>0</v>
      </c>
      <c r="H2036">
        <f>G2036/(B2036-1)</f>
        <v>0</v>
      </c>
    </row>
    <row r="2037" spans="1:8">
      <c r="A2037" t="s">
        <v>2595</v>
      </c>
      <c r="B2037">
        <v>0</v>
      </c>
      <c r="C2037">
        <v>1</v>
      </c>
      <c r="D2037">
        <v>15</v>
      </c>
      <c r="E2037">
        <v>15</v>
      </c>
      <c r="F2037" t="str">
        <f>VLOOKUP(E2037,$L$1:$M$25,2,FALSE)</f>
        <v>money-fx</v>
      </c>
      <c r="G2037">
        <f>LOG(C2037)</f>
        <v>0</v>
      </c>
      <c r="H2037">
        <f>G2037/(B2037-1)</f>
        <v>0</v>
      </c>
    </row>
    <row r="2038" spans="1:8">
      <c r="A2038" t="s">
        <v>2600</v>
      </c>
      <c r="B2038">
        <v>0</v>
      </c>
      <c r="C2038">
        <v>1</v>
      </c>
      <c r="D2038">
        <v>20</v>
      </c>
      <c r="E2038">
        <v>20</v>
      </c>
      <c r="F2038" t="str">
        <f>VLOOKUP(E2038,$L$1:$M$25,2,FALSE)</f>
        <v>ship</v>
      </c>
      <c r="G2038">
        <f>LOG(C2038)</f>
        <v>0</v>
      </c>
      <c r="H2038">
        <f>G2038/(B2038-1)</f>
        <v>0</v>
      </c>
    </row>
    <row r="2039" spans="1:8">
      <c r="A2039" t="s">
        <v>2601</v>
      </c>
      <c r="B2039">
        <v>0</v>
      </c>
      <c r="C2039">
        <v>1</v>
      </c>
      <c r="D2039">
        <v>11</v>
      </c>
      <c r="E2039">
        <v>11</v>
      </c>
      <c r="F2039" t="str">
        <f>VLOOKUP(E2039,$L$1:$M$25,2,FALSE)</f>
        <v>gold</v>
      </c>
      <c r="G2039">
        <f>LOG(C2039)</f>
        <v>0</v>
      </c>
      <c r="H2039">
        <f>G2039/(B2039-1)</f>
        <v>0</v>
      </c>
    </row>
    <row r="2040" spans="1:8">
      <c r="A2040" t="s">
        <v>2603</v>
      </c>
      <c r="B2040">
        <v>0</v>
      </c>
      <c r="C2040">
        <v>1</v>
      </c>
      <c r="D2040">
        <v>20</v>
      </c>
      <c r="E2040">
        <v>20</v>
      </c>
      <c r="F2040" t="str">
        <f>VLOOKUP(E2040,$L$1:$M$25,2,FALSE)</f>
        <v>ship</v>
      </c>
      <c r="G2040">
        <f>LOG(C2040)</f>
        <v>0</v>
      </c>
      <c r="H2040">
        <f>G2040/(B2040-1)</f>
        <v>0</v>
      </c>
    </row>
    <row r="2041" spans="1:8">
      <c r="A2041" t="s">
        <v>2604</v>
      </c>
      <c r="B2041">
        <v>0</v>
      </c>
      <c r="C2041">
        <v>1</v>
      </c>
      <c r="D2041">
        <v>15</v>
      </c>
      <c r="E2041">
        <v>15</v>
      </c>
      <c r="F2041" t="str">
        <f>VLOOKUP(E2041,$L$1:$M$25,2,FALSE)</f>
        <v>money-fx</v>
      </c>
      <c r="G2041">
        <f>LOG(C2041)</f>
        <v>0</v>
      </c>
      <c r="H2041">
        <f>G2041/(B2041-1)</f>
        <v>0</v>
      </c>
    </row>
    <row r="2042" spans="1:8">
      <c r="A2042" t="s">
        <v>2606</v>
      </c>
      <c r="B2042">
        <v>0</v>
      </c>
      <c r="C2042">
        <v>1</v>
      </c>
      <c r="D2042">
        <v>13</v>
      </c>
      <c r="E2042">
        <v>13</v>
      </c>
      <c r="F2042" t="str">
        <f>VLOOKUP(E2042,$L$1:$M$25,2,FALSE)</f>
        <v>interest</v>
      </c>
      <c r="G2042">
        <f>LOG(C2042)</f>
        <v>0</v>
      </c>
      <c r="H2042">
        <f>G2042/(B2042-1)</f>
        <v>0</v>
      </c>
    </row>
    <row r="2043" spans="1:8">
      <c r="A2043" t="s">
        <v>2608</v>
      </c>
      <c r="B2043">
        <v>0</v>
      </c>
      <c r="C2043">
        <v>1</v>
      </c>
      <c r="D2043">
        <v>3</v>
      </c>
      <c r="E2043">
        <v>3</v>
      </c>
      <c r="F2043" t="str">
        <f>VLOOKUP(E2043,$L$1:$M$25,2,FALSE)</f>
        <v>cocoa</v>
      </c>
      <c r="G2043">
        <f>LOG(C2043)</f>
        <v>0</v>
      </c>
      <c r="H2043">
        <f>G2043/(B2043-1)</f>
        <v>0</v>
      </c>
    </row>
    <row r="2044" spans="1:8">
      <c r="A2044" t="s">
        <v>2613</v>
      </c>
      <c r="B2044">
        <v>0</v>
      </c>
      <c r="C2044">
        <v>1</v>
      </c>
      <c r="D2044">
        <v>3</v>
      </c>
      <c r="E2044">
        <v>3</v>
      </c>
      <c r="F2044" t="str">
        <f>VLOOKUP(E2044,$L$1:$M$25,2,FALSE)</f>
        <v>cocoa</v>
      </c>
      <c r="G2044">
        <f>LOG(C2044)</f>
        <v>0</v>
      </c>
      <c r="H2044">
        <f>G2044/(B2044-1)</f>
        <v>0</v>
      </c>
    </row>
    <row r="2045" spans="1:8">
      <c r="A2045" t="s">
        <v>2614</v>
      </c>
      <c r="B2045">
        <v>0</v>
      </c>
      <c r="C2045">
        <v>1</v>
      </c>
      <c r="D2045">
        <v>4</v>
      </c>
      <c r="E2045">
        <v>4</v>
      </c>
      <c r="F2045" t="str">
        <f>VLOOKUP(E2045,$L$1:$M$25,2,FALSE)</f>
        <v>coffee</v>
      </c>
      <c r="G2045">
        <f>LOG(C2045)</f>
        <v>0</v>
      </c>
      <c r="H2045">
        <f>G2045/(B2045-1)</f>
        <v>0</v>
      </c>
    </row>
    <row r="2046" spans="1:8">
      <c r="A2046" t="s">
        <v>2616</v>
      </c>
      <c r="B2046">
        <v>0</v>
      </c>
      <c r="C2046">
        <v>1</v>
      </c>
      <c r="D2046">
        <v>14</v>
      </c>
      <c r="E2046">
        <v>14</v>
      </c>
      <c r="F2046" t="str">
        <f>VLOOKUP(E2046,$L$1:$M$25,2,FALSE)</f>
        <v>livestock</v>
      </c>
      <c r="G2046">
        <f>LOG(C2046)</f>
        <v>0</v>
      </c>
      <c r="H2046">
        <f>G2046/(B2046-1)</f>
        <v>0</v>
      </c>
    </row>
    <row r="2047" spans="1:8">
      <c r="A2047" t="s">
        <v>2620</v>
      </c>
      <c r="B2047">
        <v>0</v>
      </c>
      <c r="C2047">
        <v>1</v>
      </c>
      <c r="D2047">
        <v>3</v>
      </c>
      <c r="E2047">
        <v>3</v>
      </c>
      <c r="F2047" t="str">
        <f>VLOOKUP(E2047,$L$1:$M$25,2,FALSE)</f>
        <v>cocoa</v>
      </c>
      <c r="G2047">
        <f>LOG(C2047)</f>
        <v>0</v>
      </c>
      <c r="H2047">
        <f>G2047/(B2047-1)</f>
        <v>0</v>
      </c>
    </row>
    <row r="2048" spans="1:8">
      <c r="A2048" t="s">
        <v>2623</v>
      </c>
      <c r="B2048">
        <v>0</v>
      </c>
      <c r="C2048">
        <v>1</v>
      </c>
      <c r="D2048">
        <v>3</v>
      </c>
      <c r="E2048">
        <v>3</v>
      </c>
      <c r="F2048" t="str">
        <f>VLOOKUP(E2048,$L$1:$M$25,2,FALSE)</f>
        <v>cocoa</v>
      </c>
      <c r="G2048">
        <f>LOG(C2048)</f>
        <v>0</v>
      </c>
      <c r="H2048">
        <f>G2048/(B2048-1)</f>
        <v>0</v>
      </c>
    </row>
    <row r="2049" spans="1:8">
      <c r="A2049" t="s">
        <v>2624</v>
      </c>
      <c r="B2049">
        <v>0</v>
      </c>
      <c r="C2049">
        <v>1</v>
      </c>
      <c r="D2049">
        <v>11</v>
      </c>
      <c r="E2049">
        <v>11</v>
      </c>
      <c r="F2049" t="str">
        <f>VLOOKUP(E2049,$L$1:$M$25,2,FALSE)</f>
        <v>gold</v>
      </c>
      <c r="G2049">
        <f>LOG(C2049)</f>
        <v>0</v>
      </c>
      <c r="H2049">
        <f>G2049/(B2049-1)</f>
        <v>0</v>
      </c>
    </row>
    <row r="2050" spans="1:8">
      <c r="A2050" t="s">
        <v>2625</v>
      </c>
      <c r="B2050">
        <v>0</v>
      </c>
      <c r="C2050">
        <v>1</v>
      </c>
      <c r="D2050">
        <v>20</v>
      </c>
      <c r="E2050">
        <v>20</v>
      </c>
      <c r="F2050" t="str">
        <f>VLOOKUP(E2050,$L$1:$M$25,2,FALSE)</f>
        <v>ship</v>
      </c>
      <c r="G2050">
        <f>LOG(C2050)</f>
        <v>0</v>
      </c>
      <c r="H2050">
        <f>G2050/(B2050-1)</f>
        <v>0</v>
      </c>
    </row>
    <row r="2051" spans="1:8">
      <c r="A2051" t="e">
        <f>-foot-level</f>
        <v>#NAME?</v>
      </c>
      <c r="B2051">
        <v>0</v>
      </c>
      <c r="C2051">
        <v>1</v>
      </c>
      <c r="D2051">
        <v>11</v>
      </c>
      <c r="E2051">
        <v>11</v>
      </c>
      <c r="F2051" t="str">
        <f>VLOOKUP(E2051,$L$1:$M$25,2,FALSE)</f>
        <v>gold</v>
      </c>
      <c r="G2051">
        <f>LOG(C2051)</f>
        <v>0</v>
      </c>
      <c r="H2051">
        <f>G2051/(B2051-1)</f>
        <v>0</v>
      </c>
    </row>
    <row r="2052" spans="1:8">
      <c r="A2052" t="s">
        <v>2627</v>
      </c>
      <c r="B2052">
        <v>0</v>
      </c>
      <c r="C2052">
        <v>1</v>
      </c>
      <c r="D2052">
        <v>1</v>
      </c>
      <c r="E2052">
        <v>1</v>
      </c>
      <c r="F2052" t="str">
        <f>VLOOKUP(E2052,$L$1:$M$25,2,FALSE)</f>
        <v>acq</v>
      </c>
      <c r="G2052">
        <f>LOG(C2052)</f>
        <v>0</v>
      </c>
      <c r="H2052">
        <f>G2052/(B2052-1)</f>
        <v>0</v>
      </c>
    </row>
    <row r="2053" spans="1:8">
      <c r="A2053" t="s">
        <v>2631</v>
      </c>
      <c r="B2053">
        <v>0</v>
      </c>
      <c r="C2053">
        <v>1</v>
      </c>
      <c r="D2053">
        <v>13</v>
      </c>
      <c r="E2053">
        <v>13</v>
      </c>
      <c r="F2053" t="str">
        <f>VLOOKUP(E2053,$L$1:$M$25,2,FALSE)</f>
        <v>interest</v>
      </c>
      <c r="G2053">
        <f>LOG(C2053)</f>
        <v>0</v>
      </c>
      <c r="H2053">
        <f>G2053/(B2053-1)</f>
        <v>0</v>
      </c>
    </row>
    <row r="2054" spans="1:8">
      <c r="A2054" t="s">
        <v>2632</v>
      </c>
      <c r="B2054">
        <v>0</v>
      </c>
      <c r="C2054">
        <v>1</v>
      </c>
      <c r="D2054">
        <v>23</v>
      </c>
      <c r="E2054">
        <v>23</v>
      </c>
      <c r="F2054" t="str">
        <f>VLOOKUP(E2054,$L$1:$M$25,2,FALSE)</f>
        <v>trade</v>
      </c>
      <c r="G2054">
        <f>LOG(C2054)</f>
        <v>0</v>
      </c>
      <c r="H2054">
        <f>G2054/(B2054-1)</f>
        <v>0</v>
      </c>
    </row>
    <row r="2055" spans="1:8">
      <c r="A2055" t="s">
        <v>2633</v>
      </c>
      <c r="B2055">
        <v>0</v>
      </c>
      <c r="C2055">
        <v>1</v>
      </c>
      <c r="D2055">
        <v>4</v>
      </c>
      <c r="E2055">
        <v>4</v>
      </c>
      <c r="F2055" t="str">
        <f>VLOOKUP(E2055,$L$1:$M$25,2,FALSE)</f>
        <v>coffee</v>
      </c>
      <c r="G2055">
        <f>LOG(C2055)</f>
        <v>0</v>
      </c>
      <c r="H2055">
        <f>G2055/(B2055-1)</f>
        <v>0</v>
      </c>
    </row>
    <row r="2056" spans="1:8">
      <c r="A2056" t="s">
        <v>2634</v>
      </c>
      <c r="B2056">
        <v>0</v>
      </c>
      <c r="C2056">
        <v>1</v>
      </c>
      <c r="D2056">
        <v>1</v>
      </c>
      <c r="E2056">
        <v>1</v>
      </c>
      <c r="F2056" t="str">
        <f>VLOOKUP(E2056,$L$1:$M$25,2,FALSE)</f>
        <v>acq</v>
      </c>
      <c r="G2056">
        <f>LOG(C2056)</f>
        <v>0</v>
      </c>
      <c r="H2056">
        <f>G2056/(B2056-1)</f>
        <v>0</v>
      </c>
    </row>
    <row r="2057" spans="1:8">
      <c r="A2057" t="s">
        <v>2635</v>
      </c>
      <c r="B2057">
        <v>0</v>
      </c>
      <c r="C2057">
        <v>1</v>
      </c>
      <c r="D2057">
        <v>20</v>
      </c>
      <c r="E2057">
        <v>20</v>
      </c>
      <c r="F2057" t="str">
        <f>VLOOKUP(E2057,$L$1:$M$25,2,FALSE)</f>
        <v>ship</v>
      </c>
      <c r="G2057">
        <f>LOG(C2057)</f>
        <v>0</v>
      </c>
      <c r="H2057">
        <f>G2057/(B2057-1)</f>
        <v>0</v>
      </c>
    </row>
    <row r="2058" spans="1:8">
      <c r="A2058" t="s">
        <v>2636</v>
      </c>
      <c r="B2058">
        <v>0</v>
      </c>
      <c r="C2058">
        <v>1</v>
      </c>
      <c r="D2058">
        <v>8</v>
      </c>
      <c r="E2058">
        <v>8</v>
      </c>
      <c r="F2058" t="str">
        <f>VLOOKUP(E2058,$L$1:$M$25,2,FALSE)</f>
        <v>dlr</v>
      </c>
      <c r="G2058">
        <f>LOG(C2058)</f>
        <v>0</v>
      </c>
      <c r="H2058">
        <f>G2058/(B2058-1)</f>
        <v>0</v>
      </c>
    </row>
    <row r="2059" spans="1:8">
      <c r="A2059" t="s">
        <v>2638</v>
      </c>
      <c r="B2059">
        <v>0</v>
      </c>
      <c r="C2059">
        <v>1</v>
      </c>
      <c r="D2059">
        <v>8</v>
      </c>
      <c r="E2059">
        <v>8</v>
      </c>
      <c r="F2059" t="str">
        <f>VLOOKUP(E2059,$L$1:$M$25,2,FALSE)</f>
        <v>dlr</v>
      </c>
      <c r="G2059">
        <f>LOG(C2059)</f>
        <v>0</v>
      </c>
      <c r="H2059">
        <f>G2059/(B2059-1)</f>
        <v>0</v>
      </c>
    </row>
    <row r="2060" spans="1:8">
      <c r="A2060" t="s">
        <v>2641</v>
      </c>
      <c r="B2060">
        <v>0</v>
      </c>
      <c r="C2060">
        <v>1</v>
      </c>
      <c r="D2060">
        <v>16</v>
      </c>
      <c r="E2060">
        <v>16</v>
      </c>
      <c r="F2060" t="str">
        <f>VLOOKUP(E2060,$L$1:$M$25,2,FALSE)</f>
        <v>money-supply</v>
      </c>
      <c r="G2060">
        <f>LOG(C2060)</f>
        <v>0</v>
      </c>
      <c r="H2060">
        <f>G2060/(B2060-1)</f>
        <v>0</v>
      </c>
    </row>
    <row r="2061" spans="1:8">
      <c r="A2061" t="s">
        <v>2642</v>
      </c>
      <c r="B2061">
        <v>0</v>
      </c>
      <c r="C2061">
        <v>1</v>
      </c>
      <c r="D2061">
        <v>15</v>
      </c>
      <c r="E2061">
        <v>15</v>
      </c>
      <c r="F2061" t="str">
        <f>VLOOKUP(E2061,$L$1:$M$25,2,FALSE)</f>
        <v>money-fx</v>
      </c>
      <c r="G2061">
        <f>LOG(C2061)</f>
        <v>0</v>
      </c>
      <c r="H2061">
        <f>G2061/(B2061-1)</f>
        <v>0</v>
      </c>
    </row>
    <row r="2062" spans="1:8">
      <c r="A2062" t="s">
        <v>2646</v>
      </c>
      <c r="B2062">
        <v>0</v>
      </c>
      <c r="C2062">
        <v>1</v>
      </c>
      <c r="D2062">
        <v>14</v>
      </c>
      <c r="E2062">
        <v>14</v>
      </c>
      <c r="F2062" t="str">
        <f>VLOOKUP(E2062,$L$1:$M$25,2,FALSE)</f>
        <v>livestock</v>
      </c>
      <c r="G2062">
        <f>LOG(C2062)</f>
        <v>0</v>
      </c>
      <c r="H2062">
        <f>G2062/(B2062-1)</f>
        <v>0</v>
      </c>
    </row>
    <row r="2063" spans="1:8">
      <c r="A2063" t="s">
        <v>2649</v>
      </c>
      <c r="B2063">
        <v>0</v>
      </c>
      <c r="C2063">
        <v>1</v>
      </c>
      <c r="D2063">
        <v>10</v>
      </c>
      <c r="E2063">
        <v>10</v>
      </c>
      <c r="F2063" t="str">
        <f>VLOOKUP(E2063,$L$1:$M$25,2,FALSE)</f>
        <v>gnp</v>
      </c>
      <c r="G2063">
        <f>LOG(C2063)</f>
        <v>0</v>
      </c>
      <c r="H2063">
        <f>G2063/(B2063-1)</f>
        <v>0</v>
      </c>
    </row>
    <row r="2064" spans="1:8">
      <c r="A2064" t="s">
        <v>2651</v>
      </c>
      <c r="B2064">
        <v>0</v>
      </c>
      <c r="C2064">
        <v>1</v>
      </c>
      <c r="D2064">
        <v>1</v>
      </c>
      <c r="E2064">
        <v>1</v>
      </c>
      <c r="F2064" t="str">
        <f>VLOOKUP(E2064,$L$1:$M$25,2,FALSE)</f>
        <v>acq</v>
      </c>
      <c r="G2064">
        <f>LOG(C2064)</f>
        <v>0</v>
      </c>
      <c r="H2064">
        <f>G2064/(B2064-1)</f>
        <v>0</v>
      </c>
    </row>
    <row r="2065" spans="1:8">
      <c r="A2065" t="s">
        <v>2652</v>
      </c>
      <c r="B2065">
        <v>0</v>
      </c>
      <c r="C2065">
        <v>1</v>
      </c>
      <c r="D2065">
        <v>17</v>
      </c>
      <c r="E2065">
        <v>17</v>
      </c>
      <c r="F2065" t="str">
        <f>VLOOKUP(E2065,$L$1:$M$25,2,FALSE)</f>
        <v>nat-gas</v>
      </c>
      <c r="G2065">
        <f>LOG(C2065)</f>
        <v>0</v>
      </c>
      <c r="H2065">
        <f>G2065/(B2065-1)</f>
        <v>0</v>
      </c>
    </row>
    <row r="2066" spans="1:8">
      <c r="A2066" t="s">
        <v>2653</v>
      </c>
      <c r="B2066">
        <v>0</v>
      </c>
      <c r="C2066">
        <v>1</v>
      </c>
      <c r="D2066">
        <v>1</v>
      </c>
      <c r="E2066">
        <v>1</v>
      </c>
      <c r="F2066" t="str">
        <f>VLOOKUP(E2066,$L$1:$M$25,2,FALSE)</f>
        <v>acq</v>
      </c>
      <c r="G2066">
        <f>LOG(C2066)</f>
        <v>0</v>
      </c>
      <c r="H2066">
        <f>G2066/(B2066-1)</f>
        <v>0</v>
      </c>
    </row>
    <row r="2067" spans="1:8">
      <c r="A2067" t="s">
        <v>2654</v>
      </c>
      <c r="B2067">
        <v>0</v>
      </c>
      <c r="C2067">
        <v>1</v>
      </c>
      <c r="D2067">
        <v>9</v>
      </c>
      <c r="E2067">
        <v>9</v>
      </c>
      <c r="F2067" t="str">
        <f>VLOOKUP(E2067,$L$1:$M$25,2,FALSE)</f>
        <v>earn</v>
      </c>
      <c r="G2067">
        <f>LOG(C2067)</f>
        <v>0</v>
      </c>
      <c r="H2067">
        <f>G2067/(B2067-1)</f>
        <v>0</v>
      </c>
    </row>
    <row r="2068" spans="1:8">
      <c r="A2068" t="s">
        <v>2658</v>
      </c>
      <c r="B2068">
        <v>0</v>
      </c>
      <c r="C2068">
        <v>1</v>
      </c>
      <c r="D2068">
        <v>1</v>
      </c>
      <c r="E2068">
        <v>1</v>
      </c>
      <c r="F2068" t="str">
        <f>VLOOKUP(E2068,$L$1:$M$25,2,FALSE)</f>
        <v>acq</v>
      </c>
      <c r="G2068">
        <f>LOG(C2068)</f>
        <v>0</v>
      </c>
      <c r="H2068">
        <f>G2068/(B2068-1)</f>
        <v>0</v>
      </c>
    </row>
    <row r="2069" spans="1:8">
      <c r="A2069" t="s">
        <v>2660</v>
      </c>
      <c r="B2069">
        <v>0</v>
      </c>
      <c r="C2069">
        <v>1</v>
      </c>
      <c r="D2069">
        <v>23</v>
      </c>
      <c r="E2069">
        <v>23</v>
      </c>
      <c r="F2069" t="str">
        <f>VLOOKUP(E2069,$L$1:$M$25,2,FALSE)</f>
        <v>trade</v>
      </c>
      <c r="G2069">
        <f>LOG(C2069)</f>
        <v>0</v>
      </c>
      <c r="H2069">
        <f>G2069/(B2069-1)</f>
        <v>0</v>
      </c>
    </row>
    <row r="2070" spans="1:8">
      <c r="A2070" t="s">
        <v>2662</v>
      </c>
      <c r="B2070">
        <v>0</v>
      </c>
      <c r="C2070">
        <v>1</v>
      </c>
      <c r="D2070">
        <v>18</v>
      </c>
      <c r="E2070">
        <v>18</v>
      </c>
      <c r="F2070" t="str">
        <f>VLOOKUP(E2070,$L$1:$M$25,2,FALSE)</f>
        <v>oilseed</v>
      </c>
      <c r="G2070">
        <f>LOG(C2070)</f>
        <v>0</v>
      </c>
      <c r="H2070">
        <f>G2070/(B2070-1)</f>
        <v>0</v>
      </c>
    </row>
    <row r="2071" spans="1:8">
      <c r="A2071" t="s">
        <v>2663</v>
      </c>
      <c r="B2071">
        <v>0</v>
      </c>
      <c r="C2071">
        <v>1</v>
      </c>
      <c r="D2071">
        <v>15</v>
      </c>
      <c r="E2071">
        <v>15</v>
      </c>
      <c r="F2071" t="str">
        <f>VLOOKUP(E2071,$L$1:$M$25,2,FALSE)</f>
        <v>money-fx</v>
      </c>
      <c r="G2071">
        <f>LOG(C2071)</f>
        <v>0</v>
      </c>
      <c r="H2071">
        <f>G2071/(B2071-1)</f>
        <v>0</v>
      </c>
    </row>
    <row r="2072" spans="1:8">
      <c r="A2072" t="s">
        <v>2667</v>
      </c>
      <c r="B2072">
        <v>0</v>
      </c>
      <c r="C2072">
        <v>1</v>
      </c>
      <c r="D2072">
        <v>17</v>
      </c>
      <c r="E2072">
        <v>17</v>
      </c>
      <c r="F2072" t="str">
        <f>VLOOKUP(E2072,$L$1:$M$25,2,FALSE)</f>
        <v>nat-gas</v>
      </c>
      <c r="G2072">
        <f>LOG(C2072)</f>
        <v>0</v>
      </c>
      <c r="H2072">
        <f>G2072/(B2072-1)</f>
        <v>0</v>
      </c>
    </row>
    <row r="2073" spans="1:8">
      <c r="A2073" t="s">
        <v>2670</v>
      </c>
      <c r="B2073">
        <v>0</v>
      </c>
      <c r="C2073">
        <v>1</v>
      </c>
      <c r="D2073">
        <v>17</v>
      </c>
      <c r="E2073">
        <v>17</v>
      </c>
      <c r="F2073" t="str">
        <f>VLOOKUP(E2073,$L$1:$M$25,2,FALSE)</f>
        <v>nat-gas</v>
      </c>
      <c r="G2073">
        <f>LOG(C2073)</f>
        <v>0</v>
      </c>
      <c r="H2073">
        <f>G2073/(B2073-1)</f>
        <v>0</v>
      </c>
    </row>
    <row r="2074" spans="1:8">
      <c r="A2074" t="s">
        <v>2672</v>
      </c>
      <c r="B2074">
        <v>0</v>
      </c>
      <c r="C2074">
        <v>1</v>
      </c>
      <c r="D2074">
        <v>15</v>
      </c>
      <c r="E2074">
        <v>15</v>
      </c>
      <c r="F2074" t="str">
        <f>VLOOKUP(E2074,$L$1:$M$25,2,FALSE)</f>
        <v>money-fx</v>
      </c>
      <c r="G2074">
        <f>LOG(C2074)</f>
        <v>0</v>
      </c>
      <c r="H2074">
        <f>G2074/(B2074-1)</f>
        <v>0</v>
      </c>
    </row>
    <row r="2075" spans="1:8">
      <c r="A2075" t="s">
        <v>2677</v>
      </c>
      <c r="B2075">
        <v>0</v>
      </c>
      <c r="C2075">
        <v>1</v>
      </c>
      <c r="D2075">
        <v>7</v>
      </c>
      <c r="E2075">
        <v>7</v>
      </c>
      <c r="F2075" t="str">
        <f>VLOOKUP(E2075,$L$1:$M$25,2,FALSE)</f>
        <v>crude</v>
      </c>
      <c r="G2075">
        <f>LOG(C2075)</f>
        <v>0</v>
      </c>
      <c r="H2075">
        <f>G2075/(B2075-1)</f>
        <v>0</v>
      </c>
    </row>
    <row r="2076" spans="1:8">
      <c r="A2076" t="s">
        <v>2680</v>
      </c>
      <c r="B2076">
        <v>0</v>
      </c>
      <c r="C2076">
        <v>1</v>
      </c>
      <c r="D2076">
        <v>11</v>
      </c>
      <c r="E2076">
        <v>11</v>
      </c>
      <c r="F2076" t="str">
        <f>VLOOKUP(E2076,$L$1:$M$25,2,FALSE)</f>
        <v>gold</v>
      </c>
      <c r="G2076">
        <f>LOG(C2076)</f>
        <v>0</v>
      </c>
      <c r="H2076">
        <f>G2076/(B2076-1)</f>
        <v>0</v>
      </c>
    </row>
    <row r="2077" spans="1:8">
      <c r="A2077" t="s">
        <v>2681</v>
      </c>
      <c r="B2077">
        <v>0</v>
      </c>
      <c r="C2077">
        <v>1</v>
      </c>
      <c r="D2077">
        <v>1</v>
      </c>
      <c r="E2077">
        <v>1</v>
      </c>
      <c r="F2077" t="str">
        <f>VLOOKUP(E2077,$L$1:$M$25,2,FALSE)</f>
        <v>acq</v>
      </c>
      <c r="G2077">
        <f>LOG(C2077)</f>
        <v>0</v>
      </c>
      <c r="H2077">
        <f>G2077/(B2077-1)</f>
        <v>0</v>
      </c>
    </row>
    <row r="2078" spans="1:8">
      <c r="A2078" t="s">
        <v>2684</v>
      </c>
      <c r="B2078">
        <v>0</v>
      </c>
      <c r="C2078">
        <v>1</v>
      </c>
      <c r="D2078">
        <v>22</v>
      </c>
      <c r="E2078">
        <v>22</v>
      </c>
      <c r="F2078" t="str">
        <f>VLOOKUP(E2078,$L$1:$M$25,2,FALSE)</f>
        <v>sugar</v>
      </c>
      <c r="G2078">
        <f>LOG(C2078)</f>
        <v>0</v>
      </c>
      <c r="H2078">
        <f>G2078/(B2078-1)</f>
        <v>0</v>
      </c>
    </row>
    <row r="2079" spans="1:8">
      <c r="A2079" t="s">
        <v>2685</v>
      </c>
      <c r="B2079">
        <v>0</v>
      </c>
      <c r="C2079">
        <v>1</v>
      </c>
      <c r="D2079">
        <v>7</v>
      </c>
      <c r="E2079">
        <v>7</v>
      </c>
      <c r="F2079" t="str">
        <f>VLOOKUP(E2079,$L$1:$M$25,2,FALSE)</f>
        <v>crude</v>
      </c>
      <c r="G2079">
        <f>LOG(C2079)</f>
        <v>0</v>
      </c>
      <c r="H2079">
        <f>G2079/(B2079-1)</f>
        <v>0</v>
      </c>
    </row>
    <row r="2080" spans="1:8">
      <c r="A2080" t="s">
        <v>2687</v>
      </c>
      <c r="B2080">
        <v>0</v>
      </c>
      <c r="C2080">
        <v>1</v>
      </c>
      <c r="D2080">
        <v>1</v>
      </c>
      <c r="E2080">
        <v>1</v>
      </c>
      <c r="F2080" t="str">
        <f>VLOOKUP(E2080,$L$1:$M$25,2,FALSE)</f>
        <v>acq</v>
      </c>
      <c r="G2080">
        <f>LOG(C2080)</f>
        <v>0</v>
      </c>
      <c r="H2080">
        <f>G2080/(B2080-1)</f>
        <v>0</v>
      </c>
    </row>
    <row r="2081" spans="1:8">
      <c r="A2081" t="s">
        <v>2688</v>
      </c>
      <c r="B2081">
        <v>0</v>
      </c>
      <c r="C2081">
        <v>1</v>
      </c>
      <c r="D2081">
        <v>23</v>
      </c>
      <c r="E2081">
        <v>23</v>
      </c>
      <c r="F2081" t="str">
        <f>VLOOKUP(E2081,$L$1:$M$25,2,FALSE)</f>
        <v>trade</v>
      </c>
      <c r="G2081">
        <f>LOG(C2081)</f>
        <v>0</v>
      </c>
      <c r="H2081">
        <f>G2081/(B2081-1)</f>
        <v>0</v>
      </c>
    </row>
    <row r="2082" spans="1:8">
      <c r="A2082" t="s">
        <v>2689</v>
      </c>
      <c r="B2082">
        <v>0</v>
      </c>
      <c r="C2082">
        <v>1</v>
      </c>
      <c r="D2082">
        <v>22</v>
      </c>
      <c r="E2082">
        <v>22</v>
      </c>
      <c r="F2082" t="str">
        <f>VLOOKUP(E2082,$L$1:$M$25,2,FALSE)</f>
        <v>sugar</v>
      </c>
      <c r="G2082">
        <f>LOG(C2082)</f>
        <v>0</v>
      </c>
      <c r="H2082">
        <f>G2082/(B2082-1)</f>
        <v>0</v>
      </c>
    </row>
    <row r="2083" spans="1:8">
      <c r="A2083" t="s">
        <v>2691</v>
      </c>
      <c r="B2083">
        <v>0</v>
      </c>
      <c r="C2083">
        <v>1</v>
      </c>
      <c r="D2083">
        <v>13</v>
      </c>
      <c r="E2083">
        <v>13</v>
      </c>
      <c r="F2083" t="str">
        <f>VLOOKUP(E2083,$L$1:$M$25,2,FALSE)</f>
        <v>interest</v>
      </c>
      <c r="G2083">
        <f>LOG(C2083)</f>
        <v>0</v>
      </c>
      <c r="H2083">
        <f>G2083/(B2083-1)</f>
        <v>0</v>
      </c>
    </row>
    <row r="2084" spans="1:8">
      <c r="A2084" t="s">
        <v>2693</v>
      </c>
      <c r="B2084">
        <v>0</v>
      </c>
      <c r="C2084">
        <v>1</v>
      </c>
      <c r="D2084">
        <v>6</v>
      </c>
      <c r="E2084">
        <v>6</v>
      </c>
      <c r="F2084" t="str">
        <f>VLOOKUP(E2084,$L$1:$M$25,2,FALSE)</f>
        <v>cpi</v>
      </c>
      <c r="G2084">
        <f>LOG(C2084)</f>
        <v>0</v>
      </c>
      <c r="H2084">
        <f>G2084/(B2084-1)</f>
        <v>0</v>
      </c>
    </row>
    <row r="2085" spans="1:8">
      <c r="A2085" t="s">
        <v>2698</v>
      </c>
      <c r="B2085">
        <v>0</v>
      </c>
      <c r="C2085">
        <v>1</v>
      </c>
      <c r="D2085">
        <v>17</v>
      </c>
      <c r="E2085">
        <v>17</v>
      </c>
      <c r="F2085" t="str">
        <f>VLOOKUP(E2085,$L$1:$M$25,2,FALSE)</f>
        <v>nat-gas</v>
      </c>
      <c r="G2085">
        <f>LOG(C2085)</f>
        <v>0</v>
      </c>
      <c r="H2085">
        <f>G2085/(B2085-1)</f>
        <v>0</v>
      </c>
    </row>
    <row r="2086" spans="1:8">
      <c r="A2086" t="s">
        <v>2703</v>
      </c>
      <c r="B2086">
        <v>0</v>
      </c>
      <c r="C2086">
        <v>1</v>
      </c>
      <c r="D2086">
        <v>12</v>
      </c>
      <c r="E2086">
        <v>12</v>
      </c>
      <c r="F2086" t="str">
        <f>VLOOKUP(E2086,$L$1:$M$25,2,FALSE)</f>
        <v>grain</v>
      </c>
      <c r="G2086">
        <f>LOG(C2086)</f>
        <v>0</v>
      </c>
      <c r="H2086">
        <f>G2086/(B2086-1)</f>
        <v>0</v>
      </c>
    </row>
    <row r="2087" spans="1:8">
      <c r="A2087" t="s">
        <v>2705</v>
      </c>
      <c r="B2087">
        <v>0</v>
      </c>
      <c r="C2087">
        <v>1</v>
      </c>
      <c r="D2087">
        <v>23</v>
      </c>
      <c r="E2087">
        <v>23</v>
      </c>
      <c r="F2087" t="str">
        <f>VLOOKUP(E2087,$L$1:$M$25,2,FALSE)</f>
        <v>trade</v>
      </c>
      <c r="G2087">
        <f>LOG(C2087)</f>
        <v>0</v>
      </c>
      <c r="H2087">
        <f>G2087/(B2087-1)</f>
        <v>0</v>
      </c>
    </row>
    <row r="2088" spans="1:8">
      <c r="A2088" t="s">
        <v>2706</v>
      </c>
      <c r="B2088">
        <v>0</v>
      </c>
      <c r="C2088">
        <v>1</v>
      </c>
      <c r="D2088">
        <v>25</v>
      </c>
      <c r="E2088">
        <v>25</v>
      </c>
      <c r="F2088" t="str">
        <f>VLOOKUP(E2088,$L$1:$M$25,2,FALSE)</f>
        <v>wheat</v>
      </c>
      <c r="G2088">
        <f>LOG(C2088)</f>
        <v>0</v>
      </c>
      <c r="H2088">
        <f>G2088/(B2088-1)</f>
        <v>0</v>
      </c>
    </row>
    <row r="2089" spans="1:8">
      <c r="A2089" t="s">
        <v>2710</v>
      </c>
      <c r="B2089">
        <v>0</v>
      </c>
      <c r="C2089">
        <v>1</v>
      </c>
      <c r="D2089">
        <v>3</v>
      </c>
      <c r="E2089">
        <v>3</v>
      </c>
      <c r="F2089" t="str">
        <f>VLOOKUP(E2089,$L$1:$M$25,2,FALSE)</f>
        <v>cocoa</v>
      </c>
      <c r="G2089">
        <f>LOG(C2089)</f>
        <v>0</v>
      </c>
      <c r="H2089">
        <f>G2089/(B2089-1)</f>
        <v>0</v>
      </c>
    </row>
    <row r="2090" spans="1:8">
      <c r="A2090" t="s">
        <v>2711</v>
      </c>
      <c r="B2090">
        <v>0</v>
      </c>
      <c r="C2090">
        <v>1</v>
      </c>
      <c r="D2090">
        <v>11</v>
      </c>
      <c r="E2090">
        <v>11</v>
      </c>
      <c r="F2090" t="str">
        <f>VLOOKUP(E2090,$L$1:$M$25,2,FALSE)</f>
        <v>gold</v>
      </c>
      <c r="G2090">
        <f>LOG(C2090)</f>
        <v>0</v>
      </c>
      <c r="H2090">
        <f>G2090/(B2090-1)</f>
        <v>0</v>
      </c>
    </row>
    <row r="2091" spans="1:8">
      <c r="A2091" t="s">
        <v>2712</v>
      </c>
      <c r="B2091">
        <v>0</v>
      </c>
      <c r="C2091">
        <v>1</v>
      </c>
      <c r="D2091">
        <v>22</v>
      </c>
      <c r="E2091">
        <v>22</v>
      </c>
      <c r="F2091" t="str">
        <f>VLOOKUP(E2091,$L$1:$M$25,2,FALSE)</f>
        <v>sugar</v>
      </c>
      <c r="G2091">
        <f>LOG(C2091)</f>
        <v>0</v>
      </c>
      <c r="H2091">
        <f>G2091/(B2091-1)</f>
        <v>0</v>
      </c>
    </row>
    <row r="2092" spans="1:8">
      <c r="A2092" t="s">
        <v>2714</v>
      </c>
      <c r="B2092">
        <v>0</v>
      </c>
      <c r="C2092">
        <v>1</v>
      </c>
      <c r="D2092">
        <v>4</v>
      </c>
      <c r="E2092">
        <v>4</v>
      </c>
      <c r="F2092" t="str">
        <f>VLOOKUP(E2092,$L$1:$M$25,2,FALSE)</f>
        <v>coffee</v>
      </c>
      <c r="G2092">
        <f>LOG(C2092)</f>
        <v>0</v>
      </c>
      <c r="H2092">
        <f>G2092/(B2092-1)</f>
        <v>0</v>
      </c>
    </row>
    <row r="2093" spans="1:8">
      <c r="A2093" t="s">
        <v>2715</v>
      </c>
      <c r="B2093">
        <v>0</v>
      </c>
      <c r="C2093">
        <v>1</v>
      </c>
      <c r="D2093">
        <v>10</v>
      </c>
      <c r="E2093">
        <v>10</v>
      </c>
      <c r="F2093" t="str">
        <f>VLOOKUP(E2093,$L$1:$M$25,2,FALSE)</f>
        <v>gnp</v>
      </c>
      <c r="G2093">
        <f>LOG(C2093)</f>
        <v>0</v>
      </c>
      <c r="H2093">
        <f>G2093/(B2093-1)</f>
        <v>0</v>
      </c>
    </row>
    <row r="2094" spans="1:8">
      <c r="A2094" t="s">
        <v>2722</v>
      </c>
      <c r="B2094">
        <v>0</v>
      </c>
      <c r="C2094">
        <v>1</v>
      </c>
      <c r="D2094">
        <v>6</v>
      </c>
      <c r="E2094">
        <v>6</v>
      </c>
      <c r="F2094" t="str">
        <f>VLOOKUP(E2094,$L$1:$M$25,2,FALSE)</f>
        <v>cpi</v>
      </c>
      <c r="G2094">
        <f>LOG(C2094)</f>
        <v>0</v>
      </c>
      <c r="H2094">
        <f>G2094/(B2094-1)</f>
        <v>0</v>
      </c>
    </row>
    <row r="2095" spans="1:8">
      <c r="A2095" t="s">
        <v>2724</v>
      </c>
      <c r="B2095">
        <v>0</v>
      </c>
      <c r="C2095">
        <v>1</v>
      </c>
      <c r="D2095">
        <v>19</v>
      </c>
      <c r="E2095">
        <v>19</v>
      </c>
      <c r="F2095" t="str">
        <f>VLOOKUP(E2095,$L$1:$M$25,2,FALSE)</f>
        <v>reserves</v>
      </c>
      <c r="G2095">
        <f>LOG(C2095)</f>
        <v>0</v>
      </c>
      <c r="H2095">
        <f>G2095/(B2095-1)</f>
        <v>0</v>
      </c>
    </row>
    <row r="2096" spans="1:8">
      <c r="A2096" t="s">
        <v>2729</v>
      </c>
      <c r="B2096">
        <v>0</v>
      </c>
      <c r="C2096">
        <v>1</v>
      </c>
      <c r="D2096">
        <v>12</v>
      </c>
      <c r="E2096">
        <v>12</v>
      </c>
      <c r="F2096" t="str">
        <f>VLOOKUP(E2096,$L$1:$M$25,2,FALSE)</f>
        <v>grain</v>
      </c>
      <c r="G2096">
        <f>LOG(C2096)</f>
        <v>0</v>
      </c>
      <c r="H2096">
        <f>G2096/(B2096-1)</f>
        <v>0</v>
      </c>
    </row>
    <row r="2097" spans="1:8">
      <c r="A2097" t="s">
        <v>2731</v>
      </c>
      <c r="B2097">
        <v>0</v>
      </c>
      <c r="C2097">
        <v>1</v>
      </c>
      <c r="D2097">
        <v>22</v>
      </c>
      <c r="E2097">
        <v>22</v>
      </c>
      <c r="F2097" t="str">
        <f>VLOOKUP(E2097,$L$1:$M$25,2,FALSE)</f>
        <v>sugar</v>
      </c>
      <c r="G2097">
        <f>LOG(C2097)</f>
        <v>0</v>
      </c>
      <c r="H2097">
        <f>G2097/(B2097-1)</f>
        <v>0</v>
      </c>
    </row>
    <row r="2098" spans="1:8">
      <c r="A2098" t="s">
        <v>2735</v>
      </c>
      <c r="B2098">
        <v>0</v>
      </c>
      <c r="C2098">
        <v>1</v>
      </c>
      <c r="D2098">
        <v>1</v>
      </c>
      <c r="E2098">
        <v>1</v>
      </c>
      <c r="F2098" t="str">
        <f>VLOOKUP(E2098,$L$1:$M$25,2,FALSE)</f>
        <v>acq</v>
      </c>
      <c r="G2098">
        <f>LOG(C2098)</f>
        <v>0</v>
      </c>
      <c r="H2098">
        <f>G2098/(B2098-1)</f>
        <v>0</v>
      </c>
    </row>
    <row r="2099" spans="1:8">
      <c r="A2099" t="s">
        <v>2736</v>
      </c>
      <c r="B2099">
        <v>0</v>
      </c>
      <c r="C2099">
        <v>1</v>
      </c>
      <c r="D2099">
        <v>6</v>
      </c>
      <c r="E2099">
        <v>6</v>
      </c>
      <c r="F2099" t="str">
        <f>VLOOKUP(E2099,$L$1:$M$25,2,FALSE)</f>
        <v>cpi</v>
      </c>
      <c r="G2099">
        <f>LOG(C2099)</f>
        <v>0</v>
      </c>
      <c r="H2099">
        <f>G2099/(B2099-1)</f>
        <v>0</v>
      </c>
    </row>
    <row r="2100" spans="1:8">
      <c r="A2100" t="s">
        <v>2737</v>
      </c>
      <c r="B2100">
        <v>0</v>
      </c>
      <c r="C2100">
        <v>1</v>
      </c>
      <c r="D2100">
        <v>4</v>
      </c>
      <c r="E2100">
        <v>4</v>
      </c>
      <c r="F2100" t="str">
        <f>VLOOKUP(E2100,$L$1:$M$25,2,FALSE)</f>
        <v>coffee</v>
      </c>
      <c r="G2100">
        <f>LOG(C2100)</f>
        <v>0</v>
      </c>
      <c r="H2100">
        <f>G2100/(B2100-1)</f>
        <v>0</v>
      </c>
    </row>
    <row r="2101" spans="1:8">
      <c r="A2101" t="s">
        <v>2738</v>
      </c>
      <c r="B2101">
        <v>0</v>
      </c>
      <c r="C2101">
        <v>1</v>
      </c>
      <c r="D2101">
        <v>15</v>
      </c>
      <c r="E2101">
        <v>15</v>
      </c>
      <c r="F2101" t="str">
        <f>VLOOKUP(E2101,$L$1:$M$25,2,FALSE)</f>
        <v>money-fx</v>
      </c>
      <c r="G2101">
        <f>LOG(C2101)</f>
        <v>0</v>
      </c>
      <c r="H2101">
        <f>G2101/(B2101-1)</f>
        <v>0</v>
      </c>
    </row>
    <row r="2102" spans="1:8">
      <c r="A2102" t="s">
        <v>2746</v>
      </c>
      <c r="B2102">
        <v>0</v>
      </c>
      <c r="C2102">
        <v>1</v>
      </c>
      <c r="D2102">
        <v>3</v>
      </c>
      <c r="E2102">
        <v>3</v>
      </c>
      <c r="F2102" t="str">
        <f>VLOOKUP(E2102,$L$1:$M$25,2,FALSE)</f>
        <v>cocoa</v>
      </c>
      <c r="G2102">
        <f>LOG(C2102)</f>
        <v>0</v>
      </c>
      <c r="H2102">
        <f>G2102/(B2102-1)</f>
        <v>0</v>
      </c>
    </row>
    <row r="2103" spans="1:8">
      <c r="A2103" t="s">
        <v>2749</v>
      </c>
      <c r="B2103">
        <v>0</v>
      </c>
      <c r="C2103">
        <v>1</v>
      </c>
      <c r="D2103">
        <v>10</v>
      </c>
      <c r="E2103">
        <v>10</v>
      </c>
      <c r="F2103" t="str">
        <f>VLOOKUP(E2103,$L$1:$M$25,2,FALSE)</f>
        <v>gnp</v>
      </c>
      <c r="G2103">
        <f>LOG(C2103)</f>
        <v>0</v>
      </c>
      <c r="H2103">
        <f>G2103/(B2103-1)</f>
        <v>0</v>
      </c>
    </row>
    <row r="2104" spans="1:8">
      <c r="A2104" t="s">
        <v>2750</v>
      </c>
      <c r="B2104">
        <v>0</v>
      </c>
      <c r="C2104">
        <v>1</v>
      </c>
      <c r="D2104">
        <v>13</v>
      </c>
      <c r="E2104">
        <v>13</v>
      </c>
      <c r="F2104" t="str">
        <f>VLOOKUP(E2104,$L$1:$M$25,2,FALSE)</f>
        <v>interest</v>
      </c>
      <c r="G2104">
        <f>LOG(C2104)</f>
        <v>0</v>
      </c>
      <c r="H2104">
        <f>G2104/(B2104-1)</f>
        <v>0</v>
      </c>
    </row>
    <row r="2105" spans="1:8">
      <c r="A2105" t="s">
        <v>2753</v>
      </c>
      <c r="B2105">
        <v>0</v>
      </c>
      <c r="C2105">
        <v>1</v>
      </c>
      <c r="D2105">
        <v>15</v>
      </c>
      <c r="E2105">
        <v>15</v>
      </c>
      <c r="F2105" t="str">
        <f>VLOOKUP(E2105,$L$1:$M$25,2,FALSE)</f>
        <v>money-fx</v>
      </c>
      <c r="G2105">
        <f>LOG(C2105)</f>
        <v>0</v>
      </c>
      <c r="H2105">
        <f>G2105/(B2105-1)</f>
        <v>0</v>
      </c>
    </row>
    <row r="2106" spans="1:8">
      <c r="A2106" t="s">
        <v>2757</v>
      </c>
      <c r="B2106">
        <v>0</v>
      </c>
      <c r="C2106">
        <v>1</v>
      </c>
      <c r="D2106">
        <v>2</v>
      </c>
      <c r="E2106">
        <v>2</v>
      </c>
      <c r="F2106" t="str">
        <f>VLOOKUP(E2106,$L$1:$M$25,2,FALSE)</f>
        <v>bop</v>
      </c>
      <c r="G2106">
        <f>LOG(C2106)</f>
        <v>0</v>
      </c>
      <c r="H2106">
        <f>G2106/(B2106-1)</f>
        <v>0</v>
      </c>
    </row>
    <row r="2107" spans="1:8">
      <c r="A2107" t="s">
        <v>2759</v>
      </c>
      <c r="B2107">
        <v>0</v>
      </c>
      <c r="C2107">
        <v>1</v>
      </c>
      <c r="D2107">
        <v>2</v>
      </c>
      <c r="E2107">
        <v>2</v>
      </c>
      <c r="F2107" t="str">
        <f>VLOOKUP(E2107,$L$1:$M$25,2,FALSE)</f>
        <v>bop</v>
      </c>
      <c r="G2107">
        <f>LOG(C2107)</f>
        <v>0</v>
      </c>
      <c r="H2107">
        <f>G2107/(B2107-1)</f>
        <v>0</v>
      </c>
    </row>
    <row r="2108" spans="1:8">
      <c r="A2108" t="s">
        <v>2760</v>
      </c>
      <c r="B2108">
        <v>0</v>
      </c>
      <c r="C2108">
        <v>1</v>
      </c>
      <c r="D2108">
        <v>15</v>
      </c>
      <c r="E2108">
        <v>15</v>
      </c>
      <c r="F2108" t="str">
        <f>VLOOKUP(E2108,$L$1:$M$25,2,FALSE)</f>
        <v>money-fx</v>
      </c>
      <c r="G2108">
        <f>LOG(C2108)</f>
        <v>0</v>
      </c>
      <c r="H2108">
        <f>G2108/(B2108-1)</f>
        <v>0</v>
      </c>
    </row>
    <row r="2109" spans="1:8">
      <c r="A2109" t="s">
        <v>2762</v>
      </c>
      <c r="B2109">
        <v>0</v>
      </c>
      <c r="C2109">
        <v>1</v>
      </c>
      <c r="D2109">
        <v>16</v>
      </c>
      <c r="E2109">
        <v>16</v>
      </c>
      <c r="F2109" t="str">
        <f>VLOOKUP(E2109,$L$1:$M$25,2,FALSE)</f>
        <v>money-supply</v>
      </c>
      <c r="G2109">
        <f>LOG(C2109)</f>
        <v>0</v>
      </c>
      <c r="H2109">
        <f>G2109/(B2109-1)</f>
        <v>0</v>
      </c>
    </row>
    <row r="2110" spans="1:8">
      <c r="A2110" t="s">
        <v>2763</v>
      </c>
      <c r="B2110">
        <v>0</v>
      </c>
      <c r="C2110">
        <v>1</v>
      </c>
      <c r="D2110">
        <v>23</v>
      </c>
      <c r="E2110">
        <v>23</v>
      </c>
      <c r="F2110" t="str">
        <f>VLOOKUP(E2110,$L$1:$M$25,2,FALSE)</f>
        <v>trade</v>
      </c>
      <c r="G2110">
        <f>LOG(C2110)</f>
        <v>0</v>
      </c>
      <c r="H2110">
        <f>G2110/(B2110-1)</f>
        <v>0</v>
      </c>
    </row>
    <row r="2111" spans="1:8">
      <c r="A2111" t="s">
        <v>2764</v>
      </c>
      <c r="B2111">
        <v>0</v>
      </c>
      <c r="C2111">
        <v>1</v>
      </c>
      <c r="D2111">
        <v>1</v>
      </c>
      <c r="E2111">
        <v>1</v>
      </c>
      <c r="F2111" t="str">
        <f>VLOOKUP(E2111,$L$1:$M$25,2,FALSE)</f>
        <v>acq</v>
      </c>
      <c r="G2111">
        <f>LOG(C2111)</f>
        <v>0</v>
      </c>
      <c r="H2111">
        <f>G2111/(B2111-1)</f>
        <v>0</v>
      </c>
    </row>
    <row r="2112" spans="1:8">
      <c r="A2112" t="s">
        <v>2765</v>
      </c>
      <c r="B2112">
        <v>0</v>
      </c>
      <c r="C2112">
        <v>1</v>
      </c>
      <c r="D2112">
        <v>4</v>
      </c>
      <c r="E2112">
        <v>4</v>
      </c>
      <c r="F2112" t="str">
        <f>VLOOKUP(E2112,$L$1:$M$25,2,FALSE)</f>
        <v>coffee</v>
      </c>
      <c r="G2112">
        <f>LOG(C2112)</f>
        <v>0</v>
      </c>
      <c r="H2112">
        <f>G2112/(B2112-1)</f>
        <v>0</v>
      </c>
    </row>
    <row r="2113" spans="1:8">
      <c r="A2113" t="s">
        <v>2767</v>
      </c>
      <c r="B2113">
        <v>0</v>
      </c>
      <c r="C2113">
        <v>1</v>
      </c>
      <c r="D2113">
        <v>7</v>
      </c>
      <c r="E2113">
        <v>7</v>
      </c>
      <c r="F2113" t="str">
        <f>VLOOKUP(E2113,$L$1:$M$25,2,FALSE)</f>
        <v>crude</v>
      </c>
      <c r="G2113">
        <f>LOG(C2113)</f>
        <v>0</v>
      </c>
      <c r="H2113">
        <f>G2113/(B2113-1)</f>
        <v>0</v>
      </c>
    </row>
    <row r="2114" spans="1:8">
      <c r="A2114" t="s">
        <v>2768</v>
      </c>
      <c r="B2114">
        <v>0</v>
      </c>
      <c r="C2114">
        <v>1</v>
      </c>
      <c r="D2114">
        <v>22</v>
      </c>
      <c r="E2114">
        <v>22</v>
      </c>
      <c r="F2114" t="str">
        <f>VLOOKUP(E2114,$L$1:$M$25,2,FALSE)</f>
        <v>sugar</v>
      </c>
      <c r="G2114">
        <f>LOG(C2114)</f>
        <v>0</v>
      </c>
      <c r="H2114">
        <f>G2114/(B2114-1)</f>
        <v>0</v>
      </c>
    </row>
    <row r="2115" spans="1:8">
      <c r="A2115" t="s">
        <v>2774</v>
      </c>
      <c r="B2115">
        <v>0</v>
      </c>
      <c r="C2115">
        <v>1</v>
      </c>
      <c r="D2115">
        <v>11</v>
      </c>
      <c r="E2115">
        <v>11</v>
      </c>
      <c r="F2115" t="str">
        <f>VLOOKUP(E2115,$L$1:$M$25,2,FALSE)</f>
        <v>gold</v>
      </c>
      <c r="G2115">
        <f>LOG(C2115)</f>
        <v>0</v>
      </c>
      <c r="H2115">
        <f>G2115/(B2115-1)</f>
        <v>0</v>
      </c>
    </row>
    <row r="2116" spans="1:8">
      <c r="A2116" t="s">
        <v>2775</v>
      </c>
      <c r="B2116">
        <v>0</v>
      </c>
      <c r="C2116">
        <v>1</v>
      </c>
      <c r="D2116">
        <v>16</v>
      </c>
      <c r="E2116">
        <v>16</v>
      </c>
      <c r="F2116" t="str">
        <f>VLOOKUP(E2116,$L$1:$M$25,2,FALSE)</f>
        <v>money-supply</v>
      </c>
      <c r="G2116">
        <f>LOG(C2116)</f>
        <v>0</v>
      </c>
      <c r="H2116">
        <f>G2116/(B2116-1)</f>
        <v>0</v>
      </c>
    </row>
    <row r="2117" spans="1:8">
      <c r="A2117" t="s">
        <v>2779</v>
      </c>
      <c r="B2117">
        <v>0</v>
      </c>
      <c r="C2117">
        <v>1</v>
      </c>
      <c r="D2117">
        <v>22</v>
      </c>
      <c r="E2117">
        <v>22</v>
      </c>
      <c r="F2117" t="str">
        <f>VLOOKUP(E2117,$L$1:$M$25,2,FALSE)</f>
        <v>sugar</v>
      </c>
      <c r="G2117">
        <f>LOG(C2117)</f>
        <v>0</v>
      </c>
      <c r="H2117">
        <f>G2117/(B2117-1)</f>
        <v>0</v>
      </c>
    </row>
    <row r="2118" spans="1:8">
      <c r="A2118" t="s">
        <v>2781</v>
      </c>
      <c r="B2118">
        <v>0</v>
      </c>
      <c r="C2118">
        <v>1</v>
      </c>
      <c r="D2118">
        <v>1</v>
      </c>
      <c r="E2118">
        <v>1</v>
      </c>
      <c r="F2118" t="str">
        <f>VLOOKUP(E2118,$L$1:$M$25,2,FALSE)</f>
        <v>acq</v>
      </c>
      <c r="G2118">
        <f>LOG(C2118)</f>
        <v>0</v>
      </c>
      <c r="H2118">
        <f>G2118/(B2118-1)</f>
        <v>0</v>
      </c>
    </row>
    <row r="2119" spans="1:8">
      <c r="A2119" t="s">
        <v>2784</v>
      </c>
      <c r="B2119">
        <v>0</v>
      </c>
      <c r="C2119">
        <v>1</v>
      </c>
      <c r="D2119">
        <v>1</v>
      </c>
      <c r="E2119">
        <v>1</v>
      </c>
      <c r="F2119" t="str">
        <f>VLOOKUP(E2119,$L$1:$M$25,2,FALSE)</f>
        <v>acq</v>
      </c>
      <c r="G2119">
        <f>LOG(C2119)</f>
        <v>0</v>
      </c>
      <c r="H2119">
        <f>G2119/(B2119-1)</f>
        <v>0</v>
      </c>
    </row>
    <row r="2120" spans="1:8">
      <c r="A2120" t="s">
        <v>2786</v>
      </c>
      <c r="B2120">
        <v>0</v>
      </c>
      <c r="C2120">
        <v>1</v>
      </c>
      <c r="D2120">
        <v>10</v>
      </c>
      <c r="E2120">
        <v>10</v>
      </c>
      <c r="F2120" t="str">
        <f>VLOOKUP(E2120,$L$1:$M$25,2,FALSE)</f>
        <v>gnp</v>
      </c>
      <c r="G2120">
        <f>LOG(C2120)</f>
        <v>0</v>
      </c>
      <c r="H2120">
        <f>G2120/(B2120-1)</f>
        <v>0</v>
      </c>
    </row>
    <row r="2121" spans="1:8">
      <c r="A2121" t="s">
        <v>2787</v>
      </c>
      <c r="B2121">
        <v>0</v>
      </c>
      <c r="C2121">
        <v>1</v>
      </c>
      <c r="D2121">
        <v>17</v>
      </c>
      <c r="E2121">
        <v>17</v>
      </c>
      <c r="F2121" t="str">
        <f>VLOOKUP(E2121,$L$1:$M$25,2,FALSE)</f>
        <v>nat-gas</v>
      </c>
      <c r="G2121">
        <f>LOG(C2121)</f>
        <v>0</v>
      </c>
      <c r="H2121">
        <f>G2121/(B2121-1)</f>
        <v>0</v>
      </c>
    </row>
    <row r="2122" spans="1:8">
      <c r="A2122" t="s">
        <v>2790</v>
      </c>
      <c r="B2122">
        <v>0</v>
      </c>
      <c r="C2122">
        <v>1</v>
      </c>
      <c r="D2122">
        <v>5</v>
      </c>
      <c r="E2122">
        <v>5</v>
      </c>
      <c r="F2122" t="str">
        <f>VLOOKUP(E2122,$L$1:$M$25,2,FALSE)</f>
        <v>corn</v>
      </c>
      <c r="G2122">
        <f>LOG(C2122)</f>
        <v>0</v>
      </c>
      <c r="H2122">
        <f>G2122/(B2122-1)</f>
        <v>0</v>
      </c>
    </row>
    <row r="2123" spans="1:8">
      <c r="A2123" t="s">
        <v>2793</v>
      </c>
      <c r="B2123">
        <v>0</v>
      </c>
      <c r="C2123">
        <v>1</v>
      </c>
      <c r="D2123">
        <v>10</v>
      </c>
      <c r="E2123">
        <v>10</v>
      </c>
      <c r="F2123" t="str">
        <f>VLOOKUP(E2123,$L$1:$M$25,2,FALSE)</f>
        <v>gnp</v>
      </c>
      <c r="G2123">
        <f>LOG(C2123)</f>
        <v>0</v>
      </c>
      <c r="H2123">
        <f>G2123/(B2123-1)</f>
        <v>0</v>
      </c>
    </row>
    <row r="2124" spans="1:8">
      <c r="A2124" t="s">
        <v>2795</v>
      </c>
      <c r="B2124">
        <v>0</v>
      </c>
      <c r="C2124">
        <v>1</v>
      </c>
      <c r="D2124">
        <v>7</v>
      </c>
      <c r="E2124">
        <v>7</v>
      </c>
      <c r="F2124" t="str">
        <f>VLOOKUP(E2124,$L$1:$M$25,2,FALSE)</f>
        <v>crude</v>
      </c>
      <c r="G2124">
        <f>LOG(C2124)</f>
        <v>0</v>
      </c>
      <c r="H2124">
        <f>G2124/(B2124-1)</f>
        <v>0</v>
      </c>
    </row>
    <row r="2125" spans="1:8">
      <c r="A2125" t="s">
        <v>2796</v>
      </c>
      <c r="B2125">
        <v>0</v>
      </c>
      <c r="C2125">
        <v>1</v>
      </c>
      <c r="D2125">
        <v>17</v>
      </c>
      <c r="E2125">
        <v>17</v>
      </c>
      <c r="F2125" t="str">
        <f>VLOOKUP(E2125,$L$1:$M$25,2,FALSE)</f>
        <v>nat-gas</v>
      </c>
      <c r="G2125">
        <f>LOG(C2125)</f>
        <v>0</v>
      </c>
      <c r="H2125">
        <f>G2125/(B2125-1)</f>
        <v>0</v>
      </c>
    </row>
    <row r="2126" spans="1:8">
      <c r="A2126" t="s">
        <v>2798</v>
      </c>
      <c r="B2126">
        <v>0</v>
      </c>
      <c r="C2126">
        <v>1</v>
      </c>
      <c r="D2126">
        <v>13</v>
      </c>
      <c r="E2126">
        <v>13</v>
      </c>
      <c r="F2126" t="str">
        <f>VLOOKUP(E2126,$L$1:$M$25,2,FALSE)</f>
        <v>interest</v>
      </c>
      <c r="G2126">
        <f>LOG(C2126)</f>
        <v>0</v>
      </c>
      <c r="H2126">
        <f>G2126/(B2126-1)</f>
        <v>0</v>
      </c>
    </row>
    <row r="2127" spans="1:8">
      <c r="A2127" t="s">
        <v>2800</v>
      </c>
      <c r="B2127">
        <v>0</v>
      </c>
      <c r="C2127">
        <v>1</v>
      </c>
      <c r="D2127">
        <v>8</v>
      </c>
      <c r="E2127">
        <v>8</v>
      </c>
      <c r="F2127" t="str">
        <f>VLOOKUP(E2127,$L$1:$M$25,2,FALSE)</f>
        <v>dlr</v>
      </c>
      <c r="G2127">
        <f>LOG(C2127)</f>
        <v>0</v>
      </c>
      <c r="H2127">
        <f>G2127/(B2127-1)</f>
        <v>0</v>
      </c>
    </row>
    <row r="2128" spans="1:8">
      <c r="A2128" t="s">
        <v>2801</v>
      </c>
      <c r="B2128">
        <v>0</v>
      </c>
      <c r="C2128">
        <v>1</v>
      </c>
      <c r="D2128">
        <v>2</v>
      </c>
      <c r="E2128">
        <v>2</v>
      </c>
      <c r="F2128" t="str">
        <f>VLOOKUP(E2128,$L$1:$M$25,2,FALSE)</f>
        <v>bop</v>
      </c>
      <c r="G2128">
        <f>LOG(C2128)</f>
        <v>0</v>
      </c>
      <c r="H2128">
        <f>G2128/(B2128-1)</f>
        <v>0</v>
      </c>
    </row>
    <row r="2129" spans="1:8">
      <c r="A2129" t="s">
        <v>2802</v>
      </c>
      <c r="B2129">
        <v>0</v>
      </c>
      <c r="C2129">
        <v>1</v>
      </c>
      <c r="D2129">
        <v>7</v>
      </c>
      <c r="E2129">
        <v>7</v>
      </c>
      <c r="F2129" t="str">
        <f>VLOOKUP(E2129,$L$1:$M$25,2,FALSE)</f>
        <v>crude</v>
      </c>
      <c r="G2129">
        <f>LOG(C2129)</f>
        <v>0</v>
      </c>
      <c r="H2129">
        <f>G2129/(B2129-1)</f>
        <v>0</v>
      </c>
    </row>
    <row r="2130" spans="1:8">
      <c r="A2130" t="s">
        <v>2806</v>
      </c>
      <c r="B2130">
        <v>0</v>
      </c>
      <c r="C2130">
        <v>1</v>
      </c>
      <c r="D2130">
        <v>9</v>
      </c>
      <c r="E2130">
        <v>9</v>
      </c>
      <c r="F2130" t="str">
        <f>VLOOKUP(E2130,$L$1:$M$25,2,FALSE)</f>
        <v>earn</v>
      </c>
      <c r="G2130">
        <f>LOG(C2130)</f>
        <v>0</v>
      </c>
      <c r="H2130">
        <f>G2130/(B2130-1)</f>
        <v>0</v>
      </c>
    </row>
    <row r="2131" spans="1:8">
      <c r="A2131" t="s">
        <v>2811</v>
      </c>
      <c r="B2131">
        <v>0</v>
      </c>
      <c r="C2131">
        <v>1</v>
      </c>
      <c r="D2131">
        <v>9</v>
      </c>
      <c r="E2131">
        <v>9</v>
      </c>
      <c r="F2131" t="str">
        <f>VLOOKUP(E2131,$L$1:$M$25,2,FALSE)</f>
        <v>earn</v>
      </c>
      <c r="G2131">
        <f>LOG(C2131)</f>
        <v>0</v>
      </c>
      <c r="H2131">
        <f>G2131/(B2131-1)</f>
        <v>0</v>
      </c>
    </row>
    <row r="2132" spans="1:8">
      <c r="A2132" t="s">
        <v>2813</v>
      </c>
      <c r="B2132">
        <v>0</v>
      </c>
      <c r="C2132">
        <v>1</v>
      </c>
      <c r="D2132">
        <v>7</v>
      </c>
      <c r="E2132">
        <v>7</v>
      </c>
      <c r="F2132" t="str">
        <f>VLOOKUP(E2132,$L$1:$M$25,2,FALSE)</f>
        <v>crude</v>
      </c>
      <c r="G2132">
        <f>LOG(C2132)</f>
        <v>0</v>
      </c>
      <c r="H2132">
        <f>G2132/(B2132-1)</f>
        <v>0</v>
      </c>
    </row>
    <row r="2133" spans="1:8">
      <c r="A2133" t="s">
        <v>2815</v>
      </c>
      <c r="B2133">
        <v>0</v>
      </c>
      <c r="C2133">
        <v>1</v>
      </c>
      <c r="D2133">
        <v>19</v>
      </c>
      <c r="E2133">
        <v>19</v>
      </c>
      <c r="F2133" t="str">
        <f>VLOOKUP(E2133,$L$1:$M$25,2,FALSE)</f>
        <v>reserves</v>
      </c>
      <c r="G2133">
        <f>LOG(C2133)</f>
        <v>0</v>
      </c>
      <c r="H2133">
        <f>G2133/(B2133-1)</f>
        <v>0</v>
      </c>
    </row>
    <row r="2134" spans="1:8">
      <c r="A2134" t="s">
        <v>2817</v>
      </c>
      <c r="B2134">
        <v>0</v>
      </c>
      <c r="C2134">
        <v>1</v>
      </c>
      <c r="D2134">
        <v>1</v>
      </c>
      <c r="E2134">
        <v>1</v>
      </c>
      <c r="F2134" t="str">
        <f>VLOOKUP(E2134,$L$1:$M$25,2,FALSE)</f>
        <v>acq</v>
      </c>
      <c r="G2134">
        <f>LOG(C2134)</f>
        <v>0</v>
      </c>
      <c r="H2134">
        <f>G2134/(B2134-1)</f>
        <v>0</v>
      </c>
    </row>
    <row r="2135" spans="1:8">
      <c r="A2135" t="s">
        <v>2820</v>
      </c>
      <c r="B2135">
        <v>0</v>
      </c>
      <c r="C2135">
        <v>1</v>
      </c>
      <c r="D2135">
        <v>20</v>
      </c>
      <c r="E2135">
        <v>20</v>
      </c>
      <c r="F2135" t="str">
        <f>VLOOKUP(E2135,$L$1:$M$25,2,FALSE)</f>
        <v>ship</v>
      </c>
      <c r="G2135">
        <f>LOG(C2135)</f>
        <v>0</v>
      </c>
      <c r="H2135">
        <f>G2135/(B2135-1)</f>
        <v>0</v>
      </c>
    </row>
    <row r="2136" spans="1:8">
      <c r="A2136" t="s">
        <v>2822</v>
      </c>
      <c r="B2136">
        <v>0</v>
      </c>
      <c r="C2136">
        <v>1</v>
      </c>
      <c r="D2136">
        <v>2</v>
      </c>
      <c r="E2136">
        <v>2</v>
      </c>
      <c r="F2136" t="str">
        <f>VLOOKUP(E2136,$L$1:$M$25,2,FALSE)</f>
        <v>bop</v>
      </c>
      <c r="G2136">
        <f>LOG(C2136)</f>
        <v>0</v>
      </c>
      <c r="H2136">
        <f>G2136/(B2136-1)</f>
        <v>0</v>
      </c>
    </row>
    <row r="2137" spans="1:8">
      <c r="A2137" t="s">
        <v>2834</v>
      </c>
      <c r="B2137">
        <v>0</v>
      </c>
      <c r="C2137">
        <v>1</v>
      </c>
      <c r="D2137">
        <v>21</v>
      </c>
      <c r="E2137">
        <v>21</v>
      </c>
      <c r="F2137" t="str">
        <f>VLOOKUP(E2137,$L$1:$M$25,2,FALSE)</f>
        <v>soybean</v>
      </c>
      <c r="G2137">
        <f>LOG(C2137)</f>
        <v>0</v>
      </c>
      <c r="H2137">
        <f>G2137/(B2137-1)</f>
        <v>0</v>
      </c>
    </row>
    <row r="2138" spans="1:8">
      <c r="A2138" t="s">
        <v>2837</v>
      </c>
      <c r="B2138">
        <v>0</v>
      </c>
      <c r="C2138">
        <v>1</v>
      </c>
      <c r="D2138">
        <v>1</v>
      </c>
      <c r="E2138">
        <v>1</v>
      </c>
      <c r="F2138" t="str">
        <f>VLOOKUP(E2138,$L$1:$M$25,2,FALSE)</f>
        <v>acq</v>
      </c>
      <c r="G2138">
        <f>LOG(C2138)</f>
        <v>0</v>
      </c>
      <c r="H2138">
        <f>G2138/(B2138-1)</f>
        <v>0</v>
      </c>
    </row>
    <row r="2139" spans="1:8">
      <c r="A2139" t="s">
        <v>2838</v>
      </c>
      <c r="B2139">
        <v>0</v>
      </c>
      <c r="C2139">
        <v>1</v>
      </c>
      <c r="D2139">
        <v>20</v>
      </c>
      <c r="E2139">
        <v>20</v>
      </c>
      <c r="F2139" t="str">
        <f>VLOOKUP(E2139,$L$1:$M$25,2,FALSE)</f>
        <v>ship</v>
      </c>
      <c r="G2139">
        <f>LOG(C2139)</f>
        <v>0</v>
      </c>
      <c r="H2139">
        <f>G2139/(B2139-1)</f>
        <v>0</v>
      </c>
    </row>
    <row r="2140" spans="1:8">
      <c r="A2140" t="s">
        <v>2840</v>
      </c>
      <c r="B2140">
        <v>0</v>
      </c>
      <c r="C2140">
        <v>1</v>
      </c>
      <c r="D2140">
        <v>4</v>
      </c>
      <c r="E2140">
        <v>4</v>
      </c>
      <c r="F2140" t="str">
        <f>VLOOKUP(E2140,$L$1:$M$25,2,FALSE)</f>
        <v>coffee</v>
      </c>
      <c r="G2140">
        <f>LOG(C2140)</f>
        <v>0</v>
      </c>
      <c r="H2140">
        <f>G2140/(B2140-1)</f>
        <v>0</v>
      </c>
    </row>
    <row r="2141" spans="1:8">
      <c r="A2141" t="s">
        <v>2844</v>
      </c>
      <c r="B2141">
        <v>0</v>
      </c>
      <c r="C2141">
        <v>1</v>
      </c>
      <c r="D2141">
        <v>24</v>
      </c>
      <c r="E2141">
        <v>24</v>
      </c>
      <c r="F2141" t="str">
        <f>VLOOKUP(E2141,$L$1:$M$25,2,FALSE)</f>
        <v>veg-oil</v>
      </c>
      <c r="G2141">
        <f>LOG(C2141)</f>
        <v>0</v>
      </c>
      <c r="H2141">
        <f>G2141/(B2141-1)</f>
        <v>0</v>
      </c>
    </row>
    <row r="2142" spans="1:8">
      <c r="A2142" t="s">
        <v>2846</v>
      </c>
      <c r="B2142">
        <v>0</v>
      </c>
      <c r="C2142">
        <v>1</v>
      </c>
      <c r="D2142">
        <v>10</v>
      </c>
      <c r="E2142">
        <v>10</v>
      </c>
      <c r="F2142" t="str">
        <f>VLOOKUP(E2142,$L$1:$M$25,2,FALSE)</f>
        <v>gnp</v>
      </c>
      <c r="G2142">
        <f>LOG(C2142)</f>
        <v>0</v>
      </c>
      <c r="H2142">
        <f>G2142/(B2142-1)</f>
        <v>0</v>
      </c>
    </row>
    <row r="2143" spans="1:8">
      <c r="A2143" t="s">
        <v>2851</v>
      </c>
      <c r="B2143">
        <v>0</v>
      </c>
      <c r="C2143">
        <v>1</v>
      </c>
      <c r="D2143">
        <v>23</v>
      </c>
      <c r="E2143">
        <v>23</v>
      </c>
      <c r="F2143" t="str">
        <f>VLOOKUP(E2143,$L$1:$M$25,2,FALSE)</f>
        <v>trade</v>
      </c>
      <c r="G2143">
        <f>LOG(C2143)</f>
        <v>0</v>
      </c>
      <c r="H2143">
        <f>G2143/(B2143-1)</f>
        <v>0</v>
      </c>
    </row>
    <row r="2144" spans="1:8">
      <c r="A2144" t="s">
        <v>2854</v>
      </c>
      <c r="B2144">
        <v>0</v>
      </c>
      <c r="C2144">
        <v>1</v>
      </c>
      <c r="D2144">
        <v>15</v>
      </c>
      <c r="E2144">
        <v>15</v>
      </c>
      <c r="F2144" t="str">
        <f>VLOOKUP(E2144,$L$1:$M$25,2,FALSE)</f>
        <v>money-fx</v>
      </c>
      <c r="G2144">
        <f>LOG(C2144)</f>
        <v>0</v>
      </c>
      <c r="H2144">
        <f>G2144/(B2144-1)</f>
        <v>0</v>
      </c>
    </row>
    <row r="2145" spans="1:8">
      <c r="A2145" t="s">
        <v>2860</v>
      </c>
      <c r="B2145">
        <v>0</v>
      </c>
      <c r="C2145">
        <v>1</v>
      </c>
      <c r="D2145">
        <v>24</v>
      </c>
      <c r="E2145">
        <v>24</v>
      </c>
      <c r="F2145" t="str">
        <f>VLOOKUP(E2145,$L$1:$M$25,2,FALSE)</f>
        <v>veg-oil</v>
      </c>
      <c r="G2145">
        <f>LOG(C2145)</f>
        <v>0</v>
      </c>
      <c r="H2145">
        <f>G2145/(B2145-1)</f>
        <v>0</v>
      </c>
    </row>
    <row r="2146" spans="1:8">
      <c r="A2146" t="s">
        <v>2862</v>
      </c>
      <c r="B2146">
        <v>0</v>
      </c>
      <c r="C2146">
        <v>1</v>
      </c>
      <c r="D2146">
        <v>23</v>
      </c>
      <c r="E2146">
        <v>23</v>
      </c>
      <c r="F2146" t="str">
        <f>VLOOKUP(E2146,$L$1:$M$25,2,FALSE)</f>
        <v>trade</v>
      </c>
      <c r="G2146">
        <f>LOG(C2146)</f>
        <v>0</v>
      </c>
      <c r="H2146">
        <f>G2146/(B2146-1)</f>
        <v>0</v>
      </c>
    </row>
    <row r="2147" spans="1:8">
      <c r="A2147" t="s">
        <v>2864</v>
      </c>
      <c r="B2147">
        <v>0</v>
      </c>
      <c r="C2147">
        <v>1</v>
      </c>
      <c r="D2147">
        <v>23</v>
      </c>
      <c r="E2147">
        <v>23</v>
      </c>
      <c r="F2147" t="str">
        <f>VLOOKUP(E2147,$L$1:$M$25,2,FALSE)</f>
        <v>trade</v>
      </c>
      <c r="G2147">
        <f>LOG(C2147)</f>
        <v>0</v>
      </c>
      <c r="H2147">
        <f>G2147/(B2147-1)</f>
        <v>0</v>
      </c>
    </row>
    <row r="2148" spans="1:8">
      <c r="A2148" t="s">
        <v>2868</v>
      </c>
      <c r="B2148">
        <v>0</v>
      </c>
      <c r="C2148">
        <v>1</v>
      </c>
      <c r="D2148">
        <v>11</v>
      </c>
      <c r="E2148">
        <v>11</v>
      </c>
      <c r="F2148" t="str">
        <f>VLOOKUP(E2148,$L$1:$M$25,2,FALSE)</f>
        <v>gold</v>
      </c>
      <c r="G2148">
        <f>LOG(C2148)</f>
        <v>0</v>
      </c>
      <c r="H2148">
        <f>G2148/(B2148-1)</f>
        <v>0</v>
      </c>
    </row>
    <row r="2149" spans="1:8">
      <c r="A2149" t="s">
        <v>2869</v>
      </c>
      <c r="B2149">
        <v>0</v>
      </c>
      <c r="C2149">
        <v>1</v>
      </c>
      <c r="D2149">
        <v>10</v>
      </c>
      <c r="E2149">
        <v>10</v>
      </c>
      <c r="F2149" t="str">
        <f>VLOOKUP(E2149,$L$1:$M$25,2,FALSE)</f>
        <v>gnp</v>
      </c>
      <c r="G2149">
        <f>LOG(C2149)</f>
        <v>0</v>
      </c>
      <c r="H2149">
        <f>G2149/(B2149-1)</f>
        <v>0</v>
      </c>
    </row>
    <row r="2150" spans="1:8">
      <c r="A2150" t="s">
        <v>2875</v>
      </c>
      <c r="B2150">
        <v>0</v>
      </c>
      <c r="C2150">
        <v>1</v>
      </c>
      <c r="D2150">
        <v>22</v>
      </c>
      <c r="E2150">
        <v>22</v>
      </c>
      <c r="F2150" t="str">
        <f>VLOOKUP(E2150,$L$1:$M$25,2,FALSE)</f>
        <v>sugar</v>
      </c>
      <c r="G2150">
        <f>LOG(C2150)</f>
        <v>0</v>
      </c>
      <c r="H2150">
        <f>G2150/(B2150-1)</f>
        <v>0</v>
      </c>
    </row>
    <row r="2151" spans="1:8">
      <c r="A2151" t="s">
        <v>2877</v>
      </c>
      <c r="B2151">
        <v>0</v>
      </c>
      <c r="C2151">
        <v>1</v>
      </c>
      <c r="D2151">
        <v>17</v>
      </c>
      <c r="E2151">
        <v>17</v>
      </c>
      <c r="F2151" t="str">
        <f>VLOOKUP(E2151,$L$1:$M$25,2,FALSE)</f>
        <v>nat-gas</v>
      </c>
      <c r="G2151">
        <f>LOG(C2151)</f>
        <v>0</v>
      </c>
      <c r="H2151">
        <f>G2151/(B2151-1)</f>
        <v>0</v>
      </c>
    </row>
    <row r="2152" spans="1:8">
      <c r="A2152" t="s">
        <v>2878</v>
      </c>
      <c r="B2152">
        <v>0</v>
      </c>
      <c r="C2152">
        <v>1</v>
      </c>
      <c r="D2152">
        <v>14</v>
      </c>
      <c r="E2152">
        <v>14</v>
      </c>
      <c r="F2152" t="str">
        <f>VLOOKUP(E2152,$L$1:$M$25,2,FALSE)</f>
        <v>livestock</v>
      </c>
      <c r="G2152">
        <f>LOG(C2152)</f>
        <v>0</v>
      </c>
      <c r="H2152">
        <f>G2152/(B2152-1)</f>
        <v>0</v>
      </c>
    </row>
    <row r="2153" spans="1:8">
      <c r="A2153" t="s">
        <v>2879</v>
      </c>
      <c r="B2153">
        <v>0</v>
      </c>
      <c r="C2153">
        <v>1</v>
      </c>
      <c r="D2153">
        <v>6</v>
      </c>
      <c r="E2153">
        <v>6</v>
      </c>
      <c r="F2153" t="str">
        <f>VLOOKUP(E2153,$L$1:$M$25,2,FALSE)</f>
        <v>cpi</v>
      </c>
      <c r="G2153">
        <f>LOG(C2153)</f>
        <v>0</v>
      </c>
      <c r="H2153">
        <f>G2153/(B2153-1)</f>
        <v>0</v>
      </c>
    </row>
    <row r="2154" spans="1:8">
      <c r="A2154" t="s">
        <v>2880</v>
      </c>
      <c r="B2154">
        <v>0</v>
      </c>
      <c r="C2154">
        <v>1</v>
      </c>
      <c r="D2154">
        <v>3</v>
      </c>
      <c r="E2154">
        <v>3</v>
      </c>
      <c r="F2154" t="str">
        <f>VLOOKUP(E2154,$L$1:$M$25,2,FALSE)</f>
        <v>cocoa</v>
      </c>
      <c r="G2154">
        <f>LOG(C2154)</f>
        <v>0</v>
      </c>
      <c r="H2154">
        <f>G2154/(B2154-1)</f>
        <v>0</v>
      </c>
    </row>
    <row r="2155" spans="1:8">
      <c r="A2155" t="s">
        <v>2882</v>
      </c>
      <c r="B2155">
        <v>0</v>
      </c>
      <c r="C2155">
        <v>1</v>
      </c>
      <c r="D2155">
        <v>7</v>
      </c>
      <c r="E2155">
        <v>7</v>
      </c>
      <c r="F2155" t="str">
        <f>VLOOKUP(E2155,$L$1:$M$25,2,FALSE)</f>
        <v>crude</v>
      </c>
      <c r="G2155">
        <f>LOG(C2155)</f>
        <v>0</v>
      </c>
      <c r="H2155">
        <f>G2155/(B2155-1)</f>
        <v>0</v>
      </c>
    </row>
    <row r="2156" spans="1:8">
      <c r="A2156" t="s">
        <v>2883</v>
      </c>
      <c r="B2156">
        <v>0</v>
      </c>
      <c r="C2156">
        <v>1</v>
      </c>
      <c r="D2156">
        <v>7</v>
      </c>
      <c r="E2156">
        <v>7</v>
      </c>
      <c r="F2156" t="str">
        <f>VLOOKUP(E2156,$L$1:$M$25,2,FALSE)</f>
        <v>crude</v>
      </c>
      <c r="G2156">
        <f>LOG(C2156)</f>
        <v>0</v>
      </c>
      <c r="H2156">
        <f>G2156/(B2156-1)</f>
        <v>0</v>
      </c>
    </row>
    <row r="2157" spans="1:8">
      <c r="A2157" t="s">
        <v>2885</v>
      </c>
      <c r="B2157">
        <v>0</v>
      </c>
      <c r="C2157">
        <v>1</v>
      </c>
      <c r="D2157">
        <v>9</v>
      </c>
      <c r="E2157">
        <v>9</v>
      </c>
      <c r="F2157" t="str">
        <f>VLOOKUP(E2157,$L$1:$M$25,2,FALSE)</f>
        <v>earn</v>
      </c>
      <c r="G2157">
        <f>LOG(C2157)</f>
        <v>0</v>
      </c>
      <c r="H2157">
        <f>G2157/(B2157-1)</f>
        <v>0</v>
      </c>
    </row>
    <row r="2158" spans="1:8">
      <c r="A2158" t="s">
        <v>2888</v>
      </c>
      <c r="B2158">
        <v>0</v>
      </c>
      <c r="C2158">
        <v>1</v>
      </c>
      <c r="D2158">
        <v>5</v>
      </c>
      <c r="E2158">
        <v>5</v>
      </c>
      <c r="F2158" t="str">
        <f>VLOOKUP(E2158,$L$1:$M$25,2,FALSE)</f>
        <v>corn</v>
      </c>
      <c r="G2158">
        <f>LOG(C2158)</f>
        <v>0</v>
      </c>
      <c r="H2158">
        <f>G2158/(B2158-1)</f>
        <v>0</v>
      </c>
    </row>
    <row r="2159" spans="1:8">
      <c r="A2159" t="s">
        <v>2889</v>
      </c>
      <c r="B2159">
        <v>0</v>
      </c>
      <c r="C2159">
        <v>1</v>
      </c>
      <c r="D2159">
        <v>10</v>
      </c>
      <c r="E2159">
        <v>10</v>
      </c>
      <c r="F2159" t="str">
        <f>VLOOKUP(E2159,$L$1:$M$25,2,FALSE)</f>
        <v>gnp</v>
      </c>
      <c r="G2159">
        <f>LOG(C2159)</f>
        <v>0</v>
      </c>
      <c r="H2159">
        <f>G2159/(B2159-1)</f>
        <v>0</v>
      </c>
    </row>
    <row r="2160" spans="1:8">
      <c r="A2160" t="s">
        <v>2890</v>
      </c>
      <c r="B2160">
        <v>0</v>
      </c>
      <c r="C2160">
        <v>1</v>
      </c>
      <c r="D2160">
        <v>13</v>
      </c>
      <c r="E2160">
        <v>13</v>
      </c>
      <c r="F2160" t="str">
        <f>VLOOKUP(E2160,$L$1:$M$25,2,FALSE)</f>
        <v>interest</v>
      </c>
      <c r="G2160">
        <f>LOG(C2160)</f>
        <v>0</v>
      </c>
      <c r="H2160">
        <f>G2160/(B2160-1)</f>
        <v>0</v>
      </c>
    </row>
    <row r="2161" spans="1:8">
      <c r="A2161" t="s">
        <v>2896</v>
      </c>
      <c r="B2161">
        <v>0</v>
      </c>
      <c r="C2161">
        <v>1</v>
      </c>
      <c r="D2161">
        <v>2</v>
      </c>
      <c r="E2161">
        <v>2</v>
      </c>
      <c r="F2161" t="str">
        <f>VLOOKUP(E2161,$L$1:$M$25,2,FALSE)</f>
        <v>bop</v>
      </c>
      <c r="G2161">
        <f>LOG(C2161)</f>
        <v>0</v>
      </c>
      <c r="H2161">
        <f>G2161/(B2161-1)</f>
        <v>0</v>
      </c>
    </row>
    <row r="2162" spans="1:8">
      <c r="A2162" t="s">
        <v>2898</v>
      </c>
      <c r="B2162">
        <v>0</v>
      </c>
      <c r="C2162">
        <v>1</v>
      </c>
      <c r="D2162">
        <v>17</v>
      </c>
      <c r="E2162">
        <v>17</v>
      </c>
      <c r="F2162" t="str">
        <f>VLOOKUP(E2162,$L$1:$M$25,2,FALSE)</f>
        <v>nat-gas</v>
      </c>
      <c r="G2162">
        <f>LOG(C2162)</f>
        <v>0</v>
      </c>
      <c r="H2162">
        <f>G2162/(B2162-1)</f>
        <v>0</v>
      </c>
    </row>
    <row r="2163" spans="1:8">
      <c r="A2163" t="s">
        <v>2900</v>
      </c>
      <c r="B2163">
        <v>0</v>
      </c>
      <c r="C2163">
        <v>1</v>
      </c>
      <c r="D2163">
        <v>14</v>
      </c>
      <c r="E2163">
        <v>14</v>
      </c>
      <c r="F2163" t="str">
        <f>VLOOKUP(E2163,$L$1:$M$25,2,FALSE)</f>
        <v>livestock</v>
      </c>
      <c r="G2163">
        <f>LOG(C2163)</f>
        <v>0</v>
      </c>
      <c r="H2163">
        <f>G2163/(B2163-1)</f>
        <v>0</v>
      </c>
    </row>
    <row r="2164" spans="1:8">
      <c r="A2164" t="s">
        <v>2901</v>
      </c>
      <c r="B2164">
        <v>0</v>
      </c>
      <c r="C2164">
        <v>1</v>
      </c>
      <c r="D2164">
        <v>16</v>
      </c>
      <c r="E2164">
        <v>16</v>
      </c>
      <c r="F2164" t="str">
        <f>VLOOKUP(E2164,$L$1:$M$25,2,FALSE)</f>
        <v>money-supply</v>
      </c>
      <c r="G2164">
        <f>LOG(C2164)</f>
        <v>0</v>
      </c>
      <c r="H2164">
        <f>G2164/(B2164-1)</f>
        <v>0</v>
      </c>
    </row>
    <row r="2165" spans="1:8">
      <c r="A2165" t="s">
        <v>2902</v>
      </c>
      <c r="B2165">
        <v>0</v>
      </c>
      <c r="C2165">
        <v>1</v>
      </c>
      <c r="D2165">
        <v>15</v>
      </c>
      <c r="E2165">
        <v>15</v>
      </c>
      <c r="F2165" t="str">
        <f>VLOOKUP(E2165,$L$1:$M$25,2,FALSE)</f>
        <v>money-fx</v>
      </c>
      <c r="G2165">
        <f>LOG(C2165)</f>
        <v>0</v>
      </c>
      <c r="H2165">
        <f>G2165/(B2165-1)</f>
        <v>0</v>
      </c>
    </row>
    <row r="2166" spans="1:8">
      <c r="A2166" t="s">
        <v>2906</v>
      </c>
      <c r="B2166">
        <v>0</v>
      </c>
      <c r="C2166">
        <v>1</v>
      </c>
      <c r="D2166">
        <v>10</v>
      </c>
      <c r="E2166">
        <v>10</v>
      </c>
      <c r="F2166" t="str">
        <f>VLOOKUP(E2166,$L$1:$M$25,2,FALSE)</f>
        <v>gnp</v>
      </c>
      <c r="G2166">
        <f>LOG(C2166)</f>
        <v>0</v>
      </c>
      <c r="H2166">
        <f>G2166/(B2166-1)</f>
        <v>0</v>
      </c>
    </row>
    <row r="2167" spans="1:8">
      <c r="A2167" t="s">
        <v>2908</v>
      </c>
      <c r="B2167">
        <v>0</v>
      </c>
      <c r="C2167">
        <v>1</v>
      </c>
      <c r="D2167">
        <v>11</v>
      </c>
      <c r="E2167">
        <v>11</v>
      </c>
      <c r="F2167" t="str">
        <f>VLOOKUP(E2167,$L$1:$M$25,2,FALSE)</f>
        <v>gold</v>
      </c>
      <c r="G2167">
        <f>LOG(C2167)</f>
        <v>0</v>
      </c>
      <c r="H2167">
        <f>G2167/(B2167-1)</f>
        <v>0</v>
      </c>
    </row>
    <row r="2168" spans="1:8">
      <c r="A2168" t="s">
        <v>2911</v>
      </c>
      <c r="B2168">
        <v>0</v>
      </c>
      <c r="C2168">
        <v>1</v>
      </c>
      <c r="D2168">
        <v>16</v>
      </c>
      <c r="E2168">
        <v>16</v>
      </c>
      <c r="F2168" t="str">
        <f>VLOOKUP(E2168,$L$1:$M$25,2,FALSE)</f>
        <v>money-supply</v>
      </c>
      <c r="G2168">
        <f>LOG(C2168)</f>
        <v>0</v>
      </c>
      <c r="H2168">
        <f>G2168/(B2168-1)</f>
        <v>0</v>
      </c>
    </row>
    <row r="2169" spans="1:8">
      <c r="A2169" t="s">
        <v>2919</v>
      </c>
      <c r="B2169">
        <v>0</v>
      </c>
      <c r="C2169">
        <v>1</v>
      </c>
      <c r="D2169">
        <v>20</v>
      </c>
      <c r="E2169">
        <v>20</v>
      </c>
      <c r="F2169" t="str">
        <f>VLOOKUP(E2169,$L$1:$M$25,2,FALSE)</f>
        <v>ship</v>
      </c>
      <c r="G2169">
        <f>LOG(C2169)</f>
        <v>0</v>
      </c>
      <c r="H2169">
        <f>G2169/(B2169-1)</f>
        <v>0</v>
      </c>
    </row>
    <row r="2170" spans="1:8">
      <c r="A2170" t="s">
        <v>2920</v>
      </c>
      <c r="B2170">
        <v>0</v>
      </c>
      <c r="C2170">
        <v>1</v>
      </c>
      <c r="D2170">
        <v>14</v>
      </c>
      <c r="E2170">
        <v>14</v>
      </c>
      <c r="F2170" t="str">
        <f>VLOOKUP(E2170,$L$1:$M$25,2,FALSE)</f>
        <v>livestock</v>
      </c>
      <c r="G2170">
        <f>LOG(C2170)</f>
        <v>0</v>
      </c>
      <c r="H2170">
        <f>G2170/(B2170-1)</f>
        <v>0</v>
      </c>
    </row>
    <row r="2171" spans="1:8">
      <c r="A2171" t="s">
        <v>2921</v>
      </c>
      <c r="B2171">
        <v>0</v>
      </c>
      <c r="C2171">
        <v>1</v>
      </c>
      <c r="D2171">
        <v>18</v>
      </c>
      <c r="E2171">
        <v>18</v>
      </c>
      <c r="F2171" t="str">
        <f>VLOOKUP(E2171,$L$1:$M$25,2,FALSE)</f>
        <v>oilseed</v>
      </c>
      <c r="G2171">
        <f>LOG(C2171)</f>
        <v>0</v>
      </c>
      <c r="H2171">
        <f>G2171/(B2171-1)</f>
        <v>0</v>
      </c>
    </row>
    <row r="2172" spans="1:8">
      <c r="A2172" t="s">
        <v>2926</v>
      </c>
      <c r="B2172">
        <v>0</v>
      </c>
      <c r="C2172">
        <v>1</v>
      </c>
      <c r="D2172">
        <v>14</v>
      </c>
      <c r="E2172">
        <v>14</v>
      </c>
      <c r="F2172" t="str">
        <f>VLOOKUP(E2172,$L$1:$M$25,2,FALSE)</f>
        <v>livestock</v>
      </c>
      <c r="G2172">
        <f>LOG(C2172)</f>
        <v>0</v>
      </c>
      <c r="H2172">
        <f>G2172/(B2172-1)</f>
        <v>0</v>
      </c>
    </row>
    <row r="2173" spans="1:8">
      <c r="A2173" t="s">
        <v>2927</v>
      </c>
      <c r="B2173">
        <v>0</v>
      </c>
      <c r="C2173">
        <v>1</v>
      </c>
      <c r="D2173">
        <v>17</v>
      </c>
      <c r="E2173">
        <v>17</v>
      </c>
      <c r="F2173" t="str">
        <f>VLOOKUP(E2173,$L$1:$M$25,2,FALSE)</f>
        <v>nat-gas</v>
      </c>
      <c r="G2173">
        <f>LOG(C2173)</f>
        <v>0</v>
      </c>
      <c r="H2173">
        <f>G2173/(B2173-1)</f>
        <v>0</v>
      </c>
    </row>
    <row r="2174" spans="1:8">
      <c r="A2174" t="s">
        <v>2928</v>
      </c>
      <c r="B2174">
        <v>0</v>
      </c>
      <c r="C2174">
        <v>1</v>
      </c>
      <c r="D2174">
        <v>14</v>
      </c>
      <c r="E2174">
        <v>14</v>
      </c>
      <c r="F2174" t="str">
        <f>VLOOKUP(E2174,$L$1:$M$25,2,FALSE)</f>
        <v>livestock</v>
      </c>
      <c r="G2174">
        <f>LOG(C2174)</f>
        <v>0</v>
      </c>
      <c r="H2174">
        <f>G2174/(B2174-1)</f>
        <v>0</v>
      </c>
    </row>
    <row r="2175" spans="1:8">
      <c r="A2175" t="s">
        <v>2929</v>
      </c>
      <c r="B2175">
        <v>0</v>
      </c>
      <c r="C2175">
        <v>1</v>
      </c>
      <c r="D2175">
        <v>1</v>
      </c>
      <c r="E2175">
        <v>1</v>
      </c>
      <c r="F2175" t="str">
        <f>VLOOKUP(E2175,$L$1:$M$25,2,FALSE)</f>
        <v>acq</v>
      </c>
      <c r="G2175">
        <f>LOG(C2175)</f>
        <v>0</v>
      </c>
      <c r="H2175">
        <f>G2175/(B2175-1)</f>
        <v>0</v>
      </c>
    </row>
    <row r="2176" spans="1:8">
      <c r="A2176" t="s">
        <v>2937</v>
      </c>
      <c r="B2176">
        <v>0</v>
      </c>
      <c r="C2176">
        <v>1</v>
      </c>
      <c r="D2176">
        <v>8</v>
      </c>
      <c r="E2176">
        <v>8</v>
      </c>
      <c r="F2176" t="str">
        <f>VLOOKUP(E2176,$L$1:$M$25,2,FALSE)</f>
        <v>dlr</v>
      </c>
      <c r="G2176">
        <f>LOG(C2176)</f>
        <v>0</v>
      </c>
      <c r="H2176">
        <f>G2176/(B2176-1)</f>
        <v>0</v>
      </c>
    </row>
    <row r="2177" spans="1:8">
      <c r="A2177" t="s">
        <v>2938</v>
      </c>
      <c r="B2177">
        <v>0</v>
      </c>
      <c r="C2177">
        <v>1</v>
      </c>
      <c r="D2177">
        <v>1</v>
      </c>
      <c r="E2177">
        <v>1</v>
      </c>
      <c r="F2177" t="str">
        <f>VLOOKUP(E2177,$L$1:$M$25,2,FALSE)</f>
        <v>acq</v>
      </c>
      <c r="G2177">
        <f>LOG(C2177)</f>
        <v>0</v>
      </c>
      <c r="H2177">
        <f>G2177/(B2177-1)</f>
        <v>0</v>
      </c>
    </row>
    <row r="2178" spans="1:8">
      <c r="A2178" t="s">
        <v>2940</v>
      </c>
      <c r="B2178">
        <v>0</v>
      </c>
      <c r="C2178">
        <v>1</v>
      </c>
      <c r="D2178">
        <v>20</v>
      </c>
      <c r="E2178">
        <v>20</v>
      </c>
      <c r="F2178" t="str">
        <f>VLOOKUP(E2178,$L$1:$M$25,2,FALSE)</f>
        <v>ship</v>
      </c>
      <c r="G2178">
        <f>LOG(C2178)</f>
        <v>0</v>
      </c>
      <c r="H2178">
        <f>G2178/(B2178-1)</f>
        <v>0</v>
      </c>
    </row>
    <row r="2179" spans="1:8">
      <c r="A2179" t="s">
        <v>2941</v>
      </c>
      <c r="B2179">
        <v>0</v>
      </c>
      <c r="C2179">
        <v>1</v>
      </c>
      <c r="D2179">
        <v>22</v>
      </c>
      <c r="E2179">
        <v>22</v>
      </c>
      <c r="F2179" t="str">
        <f>VLOOKUP(E2179,$L$1:$M$25,2,FALSE)</f>
        <v>sugar</v>
      </c>
      <c r="G2179">
        <f>LOG(C2179)</f>
        <v>0</v>
      </c>
      <c r="H2179">
        <f>G2179/(B2179-1)</f>
        <v>0</v>
      </c>
    </row>
    <row r="2180" spans="1:8">
      <c r="A2180" t="s">
        <v>2945</v>
      </c>
      <c r="B2180">
        <v>0</v>
      </c>
      <c r="C2180">
        <v>1</v>
      </c>
      <c r="D2180">
        <v>7</v>
      </c>
      <c r="E2180">
        <v>7</v>
      </c>
      <c r="F2180" t="str">
        <f>VLOOKUP(E2180,$L$1:$M$25,2,FALSE)</f>
        <v>crude</v>
      </c>
      <c r="G2180">
        <f>LOG(C2180)</f>
        <v>0</v>
      </c>
      <c r="H2180">
        <f>G2180/(B2180-1)</f>
        <v>0</v>
      </c>
    </row>
    <row r="2181" spans="1:8">
      <c r="A2181" t="s">
        <v>2947</v>
      </c>
      <c r="B2181">
        <v>0</v>
      </c>
      <c r="C2181">
        <v>1</v>
      </c>
      <c r="D2181">
        <v>20</v>
      </c>
      <c r="E2181">
        <v>20</v>
      </c>
      <c r="F2181" t="str">
        <f>VLOOKUP(E2181,$L$1:$M$25,2,FALSE)</f>
        <v>ship</v>
      </c>
      <c r="G2181">
        <f>LOG(C2181)</f>
        <v>0</v>
      </c>
      <c r="H2181">
        <f>G2181/(B2181-1)</f>
        <v>0</v>
      </c>
    </row>
    <row r="2182" spans="1:8">
      <c r="A2182" t="s">
        <v>2950</v>
      </c>
      <c r="B2182">
        <v>0</v>
      </c>
      <c r="C2182">
        <v>1</v>
      </c>
      <c r="D2182">
        <v>16</v>
      </c>
      <c r="E2182">
        <v>16</v>
      </c>
      <c r="F2182" t="str">
        <f>VLOOKUP(E2182,$L$1:$M$25,2,FALSE)</f>
        <v>money-supply</v>
      </c>
      <c r="G2182">
        <f>LOG(C2182)</f>
        <v>0</v>
      </c>
      <c r="H2182">
        <f>G2182/(B2182-1)</f>
        <v>0</v>
      </c>
    </row>
    <row r="2183" spans="1:8">
      <c r="A2183" t="s">
        <v>2951</v>
      </c>
      <c r="B2183">
        <v>0</v>
      </c>
      <c r="C2183">
        <v>1</v>
      </c>
      <c r="D2183">
        <v>4</v>
      </c>
      <c r="E2183">
        <v>4</v>
      </c>
      <c r="F2183" t="str">
        <f>VLOOKUP(E2183,$L$1:$M$25,2,FALSE)</f>
        <v>coffee</v>
      </c>
      <c r="G2183">
        <f>LOG(C2183)</f>
        <v>0</v>
      </c>
      <c r="H2183">
        <f>G2183/(B2183-1)</f>
        <v>0</v>
      </c>
    </row>
    <row r="2184" spans="1:8">
      <c r="A2184" t="s">
        <v>2954</v>
      </c>
      <c r="B2184">
        <v>0</v>
      </c>
      <c r="C2184">
        <v>1</v>
      </c>
      <c r="D2184">
        <v>11</v>
      </c>
      <c r="E2184">
        <v>11</v>
      </c>
      <c r="F2184" t="str">
        <f>VLOOKUP(E2184,$L$1:$M$25,2,FALSE)</f>
        <v>gold</v>
      </c>
      <c r="G2184">
        <f>LOG(C2184)</f>
        <v>0</v>
      </c>
      <c r="H2184">
        <f>G2184/(B2184-1)</f>
        <v>0</v>
      </c>
    </row>
    <row r="2185" spans="1:8">
      <c r="A2185" t="s">
        <v>2955</v>
      </c>
      <c r="B2185">
        <v>0</v>
      </c>
      <c r="C2185">
        <v>1</v>
      </c>
      <c r="D2185">
        <v>7</v>
      </c>
      <c r="E2185">
        <v>7</v>
      </c>
      <c r="F2185" t="str">
        <f>VLOOKUP(E2185,$L$1:$M$25,2,FALSE)</f>
        <v>crude</v>
      </c>
      <c r="G2185">
        <f>LOG(C2185)</f>
        <v>0</v>
      </c>
      <c r="H2185">
        <f>G2185/(B2185-1)</f>
        <v>0</v>
      </c>
    </row>
    <row r="2186" spans="1:8">
      <c r="A2186" t="s">
        <v>2957</v>
      </c>
      <c r="B2186">
        <v>0</v>
      </c>
      <c r="C2186">
        <v>1</v>
      </c>
      <c r="D2186">
        <v>20</v>
      </c>
      <c r="E2186">
        <v>20</v>
      </c>
      <c r="F2186" t="str">
        <f>VLOOKUP(E2186,$L$1:$M$25,2,FALSE)</f>
        <v>ship</v>
      </c>
      <c r="G2186">
        <f>LOG(C2186)</f>
        <v>0</v>
      </c>
      <c r="H2186">
        <f>G2186/(B2186-1)</f>
        <v>0</v>
      </c>
    </row>
    <row r="2187" spans="1:8">
      <c r="A2187" t="s">
        <v>2961</v>
      </c>
      <c r="B2187">
        <v>0</v>
      </c>
      <c r="C2187">
        <v>1</v>
      </c>
      <c r="D2187">
        <v>8</v>
      </c>
      <c r="E2187">
        <v>8</v>
      </c>
      <c r="F2187" t="str">
        <f>VLOOKUP(E2187,$L$1:$M$25,2,FALSE)</f>
        <v>dlr</v>
      </c>
      <c r="G2187">
        <f>LOG(C2187)</f>
        <v>0</v>
      </c>
      <c r="H2187">
        <f>G2187/(B2187-1)</f>
        <v>0</v>
      </c>
    </row>
    <row r="2188" spans="1:8">
      <c r="A2188" t="s">
        <v>2962</v>
      </c>
      <c r="B2188">
        <v>0</v>
      </c>
      <c r="C2188">
        <v>1</v>
      </c>
      <c r="D2188">
        <v>20</v>
      </c>
      <c r="E2188">
        <v>20</v>
      </c>
      <c r="F2188" t="str">
        <f>VLOOKUP(E2188,$L$1:$M$25,2,FALSE)</f>
        <v>ship</v>
      </c>
      <c r="G2188">
        <f>LOG(C2188)</f>
        <v>0</v>
      </c>
      <c r="H2188">
        <f>G2188/(B2188-1)</f>
        <v>0</v>
      </c>
    </row>
    <row r="2189" spans="1:8">
      <c r="A2189" t="s">
        <v>2963</v>
      </c>
      <c r="B2189">
        <v>0</v>
      </c>
      <c r="C2189">
        <v>1</v>
      </c>
      <c r="D2189">
        <v>7</v>
      </c>
      <c r="E2189">
        <v>7</v>
      </c>
      <c r="F2189" t="str">
        <f>VLOOKUP(E2189,$L$1:$M$25,2,FALSE)</f>
        <v>crude</v>
      </c>
      <c r="G2189">
        <f>LOG(C2189)</f>
        <v>0</v>
      </c>
      <c r="H2189">
        <f>G2189/(B2189-1)</f>
        <v>0</v>
      </c>
    </row>
    <row r="2190" spans="1:8">
      <c r="A2190" t="s">
        <v>2964</v>
      </c>
      <c r="B2190">
        <v>0</v>
      </c>
      <c r="C2190">
        <v>1</v>
      </c>
      <c r="D2190">
        <v>1</v>
      </c>
      <c r="E2190">
        <v>1</v>
      </c>
      <c r="F2190" t="str">
        <f>VLOOKUP(E2190,$L$1:$M$25,2,FALSE)</f>
        <v>acq</v>
      </c>
      <c r="G2190">
        <f>LOG(C2190)</f>
        <v>0</v>
      </c>
      <c r="H2190">
        <f>G2190/(B2190-1)</f>
        <v>0</v>
      </c>
    </row>
    <row r="2191" spans="1:8">
      <c r="A2191" t="s">
        <v>2970</v>
      </c>
      <c r="B2191">
        <v>0</v>
      </c>
      <c r="C2191">
        <v>1</v>
      </c>
      <c r="D2191">
        <v>14</v>
      </c>
      <c r="E2191">
        <v>14</v>
      </c>
      <c r="F2191" t="str">
        <f>VLOOKUP(E2191,$L$1:$M$25,2,FALSE)</f>
        <v>livestock</v>
      </c>
      <c r="G2191">
        <f>LOG(C2191)</f>
        <v>0</v>
      </c>
      <c r="H2191">
        <f>G2191/(B2191-1)</f>
        <v>0</v>
      </c>
    </row>
    <row r="2192" spans="1:8">
      <c r="A2192" t="s">
        <v>2979</v>
      </c>
      <c r="B2192">
        <v>0</v>
      </c>
      <c r="C2192">
        <v>1</v>
      </c>
      <c r="D2192">
        <v>16</v>
      </c>
      <c r="E2192">
        <v>16</v>
      </c>
      <c r="F2192" t="str">
        <f>VLOOKUP(E2192,$L$1:$M$25,2,FALSE)</f>
        <v>money-supply</v>
      </c>
      <c r="G2192">
        <f>LOG(C2192)</f>
        <v>0</v>
      </c>
      <c r="H2192">
        <f>G2192/(B2192-1)</f>
        <v>0</v>
      </c>
    </row>
    <row r="2193" spans="1:8">
      <c r="A2193" t="s">
        <v>2980</v>
      </c>
      <c r="B2193">
        <v>0</v>
      </c>
      <c r="C2193">
        <v>1</v>
      </c>
      <c r="D2193">
        <v>25</v>
      </c>
      <c r="E2193">
        <v>25</v>
      </c>
      <c r="F2193" t="str">
        <f>VLOOKUP(E2193,$L$1:$M$25,2,FALSE)</f>
        <v>wheat</v>
      </c>
      <c r="G2193">
        <f>LOG(C2193)</f>
        <v>0</v>
      </c>
      <c r="H2193">
        <f>G2193/(B2193-1)</f>
        <v>0</v>
      </c>
    </row>
    <row r="2194" spans="1:8">
      <c r="A2194" t="s">
        <v>2983</v>
      </c>
      <c r="B2194">
        <v>0</v>
      </c>
      <c r="C2194">
        <v>1</v>
      </c>
      <c r="D2194">
        <v>23</v>
      </c>
      <c r="E2194">
        <v>23</v>
      </c>
      <c r="F2194" t="str">
        <f>VLOOKUP(E2194,$L$1:$M$25,2,FALSE)</f>
        <v>trade</v>
      </c>
      <c r="G2194">
        <f>LOG(C2194)</f>
        <v>0</v>
      </c>
      <c r="H2194">
        <f>G2194/(B2194-1)</f>
        <v>0</v>
      </c>
    </row>
    <row r="2195" spans="1:8">
      <c r="A2195" t="s">
        <v>2984</v>
      </c>
      <c r="B2195">
        <v>0</v>
      </c>
      <c r="C2195">
        <v>1</v>
      </c>
      <c r="D2195">
        <v>25</v>
      </c>
      <c r="E2195">
        <v>25</v>
      </c>
      <c r="F2195" t="str">
        <f>VLOOKUP(E2195,$L$1:$M$25,2,FALSE)</f>
        <v>wheat</v>
      </c>
      <c r="G2195">
        <f>LOG(C2195)</f>
        <v>0</v>
      </c>
      <c r="H2195">
        <f>G2195/(B2195-1)</f>
        <v>0</v>
      </c>
    </row>
    <row r="2196" spans="1:8">
      <c r="A2196" t="s">
        <v>2985</v>
      </c>
      <c r="B2196">
        <v>0</v>
      </c>
      <c r="C2196">
        <v>1</v>
      </c>
      <c r="D2196">
        <v>23</v>
      </c>
      <c r="E2196">
        <v>23</v>
      </c>
      <c r="F2196" t="str">
        <f>VLOOKUP(E2196,$L$1:$M$25,2,FALSE)</f>
        <v>trade</v>
      </c>
      <c r="G2196">
        <f>LOG(C2196)</f>
        <v>0</v>
      </c>
      <c r="H2196">
        <f>G2196/(B2196-1)</f>
        <v>0</v>
      </c>
    </row>
    <row r="2197" spans="1:8">
      <c r="A2197" t="s">
        <v>2988</v>
      </c>
      <c r="B2197">
        <v>0</v>
      </c>
      <c r="C2197">
        <v>1</v>
      </c>
      <c r="D2197">
        <v>4</v>
      </c>
      <c r="E2197">
        <v>4</v>
      </c>
      <c r="F2197" t="str">
        <f>VLOOKUP(E2197,$L$1:$M$25,2,FALSE)</f>
        <v>coffee</v>
      </c>
      <c r="G2197">
        <f>LOG(C2197)</f>
        <v>0</v>
      </c>
      <c r="H2197">
        <f>G2197/(B2197-1)</f>
        <v>0</v>
      </c>
    </row>
    <row r="2198" spans="1:8">
      <c r="A2198" t="s">
        <v>2989</v>
      </c>
      <c r="B2198">
        <v>0</v>
      </c>
      <c r="C2198">
        <v>1</v>
      </c>
      <c r="D2198">
        <v>1</v>
      </c>
      <c r="E2198">
        <v>1</v>
      </c>
      <c r="F2198" t="str">
        <f>VLOOKUP(E2198,$L$1:$M$25,2,FALSE)</f>
        <v>acq</v>
      </c>
      <c r="G2198">
        <f>LOG(C2198)</f>
        <v>0</v>
      </c>
      <c r="H2198">
        <f>G2198/(B2198-1)</f>
        <v>0</v>
      </c>
    </row>
    <row r="2199" spans="1:8">
      <c r="A2199" t="s">
        <v>3002</v>
      </c>
      <c r="B2199">
        <v>0</v>
      </c>
      <c r="C2199">
        <v>1</v>
      </c>
      <c r="D2199">
        <v>24</v>
      </c>
      <c r="E2199">
        <v>24</v>
      </c>
      <c r="F2199" t="str">
        <f>VLOOKUP(E2199,$L$1:$M$25,2,FALSE)</f>
        <v>veg-oil</v>
      </c>
      <c r="G2199">
        <f>LOG(C2199)</f>
        <v>0</v>
      </c>
      <c r="H2199">
        <f>G2199/(B2199-1)</f>
        <v>0</v>
      </c>
    </row>
    <row r="2200" spans="1:8">
      <c r="A2200" t="s">
        <v>3006</v>
      </c>
      <c r="B2200">
        <v>0</v>
      </c>
      <c r="C2200">
        <v>1</v>
      </c>
      <c r="D2200">
        <v>22</v>
      </c>
      <c r="E2200">
        <v>22</v>
      </c>
      <c r="F2200" t="str">
        <f>VLOOKUP(E2200,$L$1:$M$25,2,FALSE)</f>
        <v>sugar</v>
      </c>
      <c r="G2200">
        <f>LOG(C2200)</f>
        <v>0</v>
      </c>
      <c r="H2200">
        <f>G2200/(B2200-1)</f>
        <v>0</v>
      </c>
    </row>
    <row r="2201" spans="1:8">
      <c r="A2201" t="s">
        <v>3007</v>
      </c>
      <c r="B2201">
        <v>0</v>
      </c>
      <c r="C2201">
        <v>1</v>
      </c>
      <c r="D2201">
        <v>1</v>
      </c>
      <c r="E2201">
        <v>1</v>
      </c>
      <c r="F2201" t="str">
        <f>VLOOKUP(E2201,$L$1:$M$25,2,FALSE)</f>
        <v>acq</v>
      </c>
      <c r="G2201">
        <f>LOG(C2201)</f>
        <v>0</v>
      </c>
      <c r="H2201">
        <f>G2201/(B2201-1)</f>
        <v>0</v>
      </c>
    </row>
    <row r="2202" spans="1:8">
      <c r="A2202" t="s">
        <v>3009</v>
      </c>
      <c r="B2202">
        <v>0</v>
      </c>
      <c r="C2202">
        <v>1</v>
      </c>
      <c r="D2202">
        <v>20</v>
      </c>
      <c r="E2202">
        <v>20</v>
      </c>
      <c r="F2202" t="str">
        <f>VLOOKUP(E2202,$L$1:$M$25,2,FALSE)</f>
        <v>ship</v>
      </c>
      <c r="G2202">
        <f>LOG(C2202)</f>
        <v>0</v>
      </c>
      <c r="H2202">
        <f>G2202/(B2202-1)</f>
        <v>0</v>
      </c>
    </row>
    <row r="2203" spans="1:8">
      <c r="A2203" t="s">
        <v>3010</v>
      </c>
      <c r="B2203">
        <v>0</v>
      </c>
      <c r="C2203">
        <v>1</v>
      </c>
      <c r="D2203">
        <v>10</v>
      </c>
      <c r="E2203">
        <v>10</v>
      </c>
      <c r="F2203" t="str">
        <f>VLOOKUP(E2203,$L$1:$M$25,2,FALSE)</f>
        <v>gnp</v>
      </c>
      <c r="G2203">
        <f>LOG(C2203)</f>
        <v>0</v>
      </c>
      <c r="H2203">
        <f>G2203/(B2203-1)</f>
        <v>0</v>
      </c>
    </row>
    <row r="2204" spans="1:8">
      <c r="A2204" t="s">
        <v>3011</v>
      </c>
      <c r="B2204">
        <v>0</v>
      </c>
      <c r="C2204">
        <v>1</v>
      </c>
      <c r="D2204">
        <v>4</v>
      </c>
      <c r="E2204">
        <v>4</v>
      </c>
      <c r="F2204" t="str">
        <f>VLOOKUP(E2204,$L$1:$M$25,2,FALSE)</f>
        <v>coffee</v>
      </c>
      <c r="G2204">
        <f>LOG(C2204)</f>
        <v>0</v>
      </c>
      <c r="H2204">
        <f>G2204/(B2204-1)</f>
        <v>0</v>
      </c>
    </row>
    <row r="2205" spans="1:8">
      <c r="A2205" t="s">
        <v>3018</v>
      </c>
      <c r="B2205">
        <v>0</v>
      </c>
      <c r="C2205">
        <v>1</v>
      </c>
      <c r="D2205">
        <v>3</v>
      </c>
      <c r="E2205">
        <v>3</v>
      </c>
      <c r="F2205" t="str">
        <f>VLOOKUP(E2205,$L$1:$M$25,2,FALSE)</f>
        <v>cocoa</v>
      </c>
      <c r="G2205">
        <f>LOG(C2205)</f>
        <v>0</v>
      </c>
      <c r="H2205">
        <f>G2205/(B2205-1)</f>
        <v>0</v>
      </c>
    </row>
    <row r="2206" spans="1:8">
      <c r="A2206" t="s">
        <v>3021</v>
      </c>
      <c r="B2206">
        <v>0</v>
      </c>
      <c r="C2206">
        <v>1</v>
      </c>
      <c r="D2206">
        <v>4</v>
      </c>
      <c r="E2206">
        <v>4</v>
      </c>
      <c r="F2206" t="str">
        <f>VLOOKUP(E2206,$L$1:$M$25,2,FALSE)</f>
        <v>coffee</v>
      </c>
      <c r="G2206">
        <f>LOG(C2206)</f>
        <v>0</v>
      </c>
      <c r="H2206">
        <f>G2206/(B2206-1)</f>
        <v>0</v>
      </c>
    </row>
    <row r="2207" spans="1:8">
      <c r="A2207" t="s">
        <v>3028</v>
      </c>
      <c r="B2207">
        <v>0</v>
      </c>
      <c r="C2207">
        <v>1</v>
      </c>
      <c r="D2207">
        <v>15</v>
      </c>
      <c r="E2207">
        <v>15</v>
      </c>
      <c r="F2207" t="str">
        <f>VLOOKUP(E2207,$L$1:$M$25,2,FALSE)</f>
        <v>money-fx</v>
      </c>
      <c r="G2207">
        <f>LOG(C2207)</f>
        <v>0</v>
      </c>
      <c r="H2207">
        <f>G2207/(B2207-1)</f>
        <v>0</v>
      </c>
    </row>
    <row r="2208" spans="1:8">
      <c r="A2208" t="s">
        <v>3033</v>
      </c>
      <c r="B2208">
        <v>0</v>
      </c>
      <c r="C2208">
        <v>1</v>
      </c>
      <c r="D2208">
        <v>17</v>
      </c>
      <c r="E2208">
        <v>17</v>
      </c>
      <c r="F2208" t="str">
        <f>VLOOKUP(E2208,$L$1:$M$25,2,FALSE)</f>
        <v>nat-gas</v>
      </c>
      <c r="G2208">
        <f>LOG(C2208)</f>
        <v>0</v>
      </c>
      <c r="H2208">
        <f>G2208/(B2208-1)</f>
        <v>0</v>
      </c>
    </row>
    <row r="2209" spans="1:8">
      <c r="A2209" t="s">
        <v>3034</v>
      </c>
      <c r="B2209">
        <v>0</v>
      </c>
      <c r="C2209">
        <v>1</v>
      </c>
      <c r="D2209">
        <v>9</v>
      </c>
      <c r="E2209">
        <v>9</v>
      </c>
      <c r="F2209" t="str">
        <f>VLOOKUP(E2209,$L$1:$M$25,2,FALSE)</f>
        <v>earn</v>
      </c>
      <c r="G2209">
        <f>LOG(C2209)</f>
        <v>0</v>
      </c>
      <c r="H2209">
        <f>G2209/(B2209-1)</f>
        <v>0</v>
      </c>
    </row>
    <row r="2210" spans="1:8">
      <c r="A2210" t="s">
        <v>3035</v>
      </c>
      <c r="B2210">
        <v>0</v>
      </c>
      <c r="C2210">
        <v>1</v>
      </c>
      <c r="D2210">
        <v>10</v>
      </c>
      <c r="E2210">
        <v>10</v>
      </c>
      <c r="F2210" t="str">
        <f>VLOOKUP(E2210,$L$1:$M$25,2,FALSE)</f>
        <v>gnp</v>
      </c>
      <c r="G2210">
        <f>LOG(C2210)</f>
        <v>0</v>
      </c>
      <c r="H2210">
        <f>G2210/(B2210-1)</f>
        <v>0</v>
      </c>
    </row>
    <row r="2211" spans="1:8">
      <c r="A2211" t="s">
        <v>3036</v>
      </c>
      <c r="B2211">
        <v>0</v>
      </c>
      <c r="C2211">
        <v>1</v>
      </c>
      <c r="D2211">
        <v>1</v>
      </c>
      <c r="E2211">
        <v>1</v>
      </c>
      <c r="F2211" t="str">
        <f>VLOOKUP(E2211,$L$1:$M$25,2,FALSE)</f>
        <v>acq</v>
      </c>
      <c r="G2211">
        <f>LOG(C2211)</f>
        <v>0</v>
      </c>
      <c r="H2211">
        <f>G2211/(B2211-1)</f>
        <v>0</v>
      </c>
    </row>
    <row r="2212" spans="1:8">
      <c r="A2212" t="s">
        <v>3039</v>
      </c>
      <c r="B2212">
        <v>0</v>
      </c>
      <c r="C2212">
        <v>1</v>
      </c>
      <c r="D2212">
        <v>2</v>
      </c>
      <c r="E2212">
        <v>2</v>
      </c>
      <c r="F2212" t="str">
        <f>VLOOKUP(E2212,$L$1:$M$25,2,FALSE)</f>
        <v>bop</v>
      </c>
      <c r="G2212">
        <f>LOG(C2212)</f>
        <v>0</v>
      </c>
      <c r="H2212">
        <f>G2212/(B2212-1)</f>
        <v>0</v>
      </c>
    </row>
    <row r="2213" spans="1:8">
      <c r="A2213" t="s">
        <v>3041</v>
      </c>
      <c r="B2213">
        <v>0</v>
      </c>
      <c r="C2213">
        <v>1</v>
      </c>
      <c r="D2213">
        <v>22</v>
      </c>
      <c r="E2213">
        <v>22</v>
      </c>
      <c r="F2213" t="str">
        <f>VLOOKUP(E2213,$L$1:$M$25,2,FALSE)</f>
        <v>sugar</v>
      </c>
      <c r="G2213">
        <f>LOG(C2213)</f>
        <v>0</v>
      </c>
      <c r="H2213">
        <f>G2213/(B2213-1)</f>
        <v>0</v>
      </c>
    </row>
    <row r="2214" spans="1:8">
      <c r="A2214" t="s">
        <v>3043</v>
      </c>
      <c r="B2214">
        <v>0</v>
      </c>
      <c r="C2214">
        <v>1</v>
      </c>
      <c r="D2214">
        <v>7</v>
      </c>
      <c r="E2214">
        <v>7</v>
      </c>
      <c r="F2214" t="str">
        <f>VLOOKUP(E2214,$L$1:$M$25,2,FALSE)</f>
        <v>crude</v>
      </c>
      <c r="G2214">
        <f>LOG(C2214)</f>
        <v>0</v>
      </c>
      <c r="H2214">
        <f>G2214/(B2214-1)</f>
        <v>0</v>
      </c>
    </row>
    <row r="2215" spans="1:8">
      <c r="A2215" t="s">
        <v>3046</v>
      </c>
      <c r="B2215">
        <v>0</v>
      </c>
      <c r="C2215">
        <v>1</v>
      </c>
      <c r="D2215">
        <v>20</v>
      </c>
      <c r="E2215">
        <v>20</v>
      </c>
      <c r="F2215" t="str">
        <f>VLOOKUP(E2215,$L$1:$M$25,2,FALSE)</f>
        <v>ship</v>
      </c>
      <c r="G2215">
        <f>LOG(C2215)</f>
        <v>0</v>
      </c>
      <c r="H2215">
        <f>G2215/(B2215-1)</f>
        <v>0</v>
      </c>
    </row>
    <row r="2216" spans="1:8">
      <c r="A2216" t="s">
        <v>3048</v>
      </c>
      <c r="B2216">
        <v>0</v>
      </c>
      <c r="C2216">
        <v>1</v>
      </c>
      <c r="D2216">
        <v>11</v>
      </c>
      <c r="E2216">
        <v>11</v>
      </c>
      <c r="F2216" t="str">
        <f>VLOOKUP(E2216,$L$1:$M$25,2,FALSE)</f>
        <v>gold</v>
      </c>
      <c r="G2216">
        <f>LOG(C2216)</f>
        <v>0</v>
      </c>
      <c r="H2216">
        <f>G2216/(B2216-1)</f>
        <v>0</v>
      </c>
    </row>
    <row r="2217" spans="1:8">
      <c r="A2217" t="s">
        <v>3056</v>
      </c>
      <c r="B2217">
        <v>0</v>
      </c>
      <c r="C2217">
        <v>1</v>
      </c>
      <c r="D2217">
        <v>9</v>
      </c>
      <c r="E2217">
        <v>9</v>
      </c>
      <c r="F2217" t="str">
        <f>VLOOKUP(E2217,$L$1:$M$25,2,FALSE)</f>
        <v>earn</v>
      </c>
      <c r="G2217">
        <f>LOG(C2217)</f>
        <v>0</v>
      </c>
      <c r="H2217">
        <f>G2217/(B2217-1)</f>
        <v>0</v>
      </c>
    </row>
    <row r="2218" spans="1:8">
      <c r="A2218" t="s">
        <v>3057</v>
      </c>
      <c r="B2218">
        <v>0</v>
      </c>
      <c r="C2218">
        <v>1</v>
      </c>
      <c r="D2218">
        <v>4</v>
      </c>
      <c r="E2218">
        <v>4</v>
      </c>
      <c r="F2218" t="str">
        <f>VLOOKUP(E2218,$L$1:$M$25,2,FALSE)</f>
        <v>coffee</v>
      </c>
      <c r="G2218">
        <f>LOG(C2218)</f>
        <v>0</v>
      </c>
      <c r="H2218">
        <f>G2218/(B2218-1)</f>
        <v>0</v>
      </c>
    </row>
    <row r="2219" spans="1:8">
      <c r="A2219" t="s">
        <v>3065</v>
      </c>
      <c r="B2219">
        <v>0</v>
      </c>
      <c r="C2219">
        <v>1</v>
      </c>
      <c r="D2219">
        <v>9</v>
      </c>
      <c r="E2219">
        <v>9</v>
      </c>
      <c r="F2219" t="str">
        <f>VLOOKUP(E2219,$L$1:$M$25,2,FALSE)</f>
        <v>earn</v>
      </c>
      <c r="G2219">
        <f>LOG(C2219)</f>
        <v>0</v>
      </c>
      <c r="H2219">
        <f>G2219/(B2219-1)</f>
        <v>0</v>
      </c>
    </row>
    <row r="2220" spans="1:8">
      <c r="A2220" t="s">
        <v>3067</v>
      </c>
      <c r="B2220">
        <v>0</v>
      </c>
      <c r="C2220">
        <v>1</v>
      </c>
      <c r="D2220">
        <v>23</v>
      </c>
      <c r="E2220">
        <v>23</v>
      </c>
      <c r="F2220" t="str">
        <f>VLOOKUP(E2220,$L$1:$M$25,2,FALSE)</f>
        <v>trade</v>
      </c>
      <c r="G2220">
        <f>LOG(C2220)</f>
        <v>0</v>
      </c>
      <c r="H2220">
        <f>G2220/(B2220-1)</f>
        <v>0</v>
      </c>
    </row>
    <row r="2221" spans="1:8">
      <c r="A2221" t="s">
        <v>3075</v>
      </c>
      <c r="B2221">
        <v>0</v>
      </c>
      <c r="C2221">
        <v>1</v>
      </c>
      <c r="D2221">
        <v>15</v>
      </c>
      <c r="E2221">
        <v>15</v>
      </c>
      <c r="F2221" t="str">
        <f>VLOOKUP(E2221,$L$1:$M$25,2,FALSE)</f>
        <v>money-fx</v>
      </c>
      <c r="G2221">
        <f>LOG(C2221)</f>
        <v>0</v>
      </c>
      <c r="H2221">
        <f>G2221/(B2221-1)</f>
        <v>0</v>
      </c>
    </row>
    <row r="2222" spans="1:8">
      <c r="A2222" t="s">
        <v>3076</v>
      </c>
      <c r="B2222">
        <v>0</v>
      </c>
      <c r="C2222">
        <v>1</v>
      </c>
      <c r="D2222">
        <v>16</v>
      </c>
      <c r="E2222">
        <v>16</v>
      </c>
      <c r="F2222" t="str">
        <f>VLOOKUP(E2222,$L$1:$M$25,2,FALSE)</f>
        <v>money-supply</v>
      </c>
      <c r="G2222">
        <f>LOG(C2222)</f>
        <v>0</v>
      </c>
      <c r="H2222">
        <f>G2222/(B2222-1)</f>
        <v>0</v>
      </c>
    </row>
    <row r="2223" spans="1:8">
      <c r="A2223" t="e">
        <f>-page</f>
        <v>#NAME?</v>
      </c>
      <c r="B2223">
        <v>0</v>
      </c>
      <c r="C2223">
        <v>1</v>
      </c>
      <c r="D2223">
        <v>17</v>
      </c>
      <c r="E2223">
        <v>17</v>
      </c>
      <c r="F2223" t="str">
        <f>VLOOKUP(E2223,$L$1:$M$25,2,FALSE)</f>
        <v>nat-gas</v>
      </c>
      <c r="G2223">
        <f>LOG(C2223)</f>
        <v>0</v>
      </c>
      <c r="H2223">
        <f>G2223/(B2223-1)</f>
        <v>0</v>
      </c>
    </row>
    <row r="2224" spans="1:8">
      <c r="A2224" t="s">
        <v>3082</v>
      </c>
      <c r="B2224">
        <v>0</v>
      </c>
      <c r="C2224">
        <v>1</v>
      </c>
      <c r="D2224">
        <v>24</v>
      </c>
      <c r="E2224">
        <v>24</v>
      </c>
      <c r="F2224" t="str">
        <f>VLOOKUP(E2224,$L$1:$M$25,2,FALSE)</f>
        <v>veg-oil</v>
      </c>
      <c r="G2224">
        <f>LOG(C2224)</f>
        <v>0</v>
      </c>
      <c r="H2224">
        <f>G2224/(B2224-1)</f>
        <v>0</v>
      </c>
    </row>
    <row r="2225" spans="1:8">
      <c r="A2225" t="s">
        <v>3088</v>
      </c>
      <c r="B2225">
        <v>0</v>
      </c>
      <c r="C2225">
        <v>1</v>
      </c>
      <c r="D2225">
        <v>14</v>
      </c>
      <c r="E2225">
        <v>14</v>
      </c>
      <c r="F2225" t="str">
        <f>VLOOKUP(E2225,$L$1:$M$25,2,FALSE)</f>
        <v>livestock</v>
      </c>
      <c r="G2225">
        <f>LOG(C2225)</f>
        <v>0</v>
      </c>
      <c r="H2225">
        <f>G2225/(B2225-1)</f>
        <v>0</v>
      </c>
    </row>
    <row r="2226" spans="1:8">
      <c r="A2226" t="s">
        <v>3090</v>
      </c>
      <c r="B2226">
        <v>0</v>
      </c>
      <c r="C2226">
        <v>1</v>
      </c>
      <c r="D2226">
        <v>24</v>
      </c>
      <c r="E2226">
        <v>24</v>
      </c>
      <c r="F2226" t="str">
        <f>VLOOKUP(E2226,$L$1:$M$25,2,FALSE)</f>
        <v>veg-oil</v>
      </c>
      <c r="G2226">
        <f>LOG(C2226)</f>
        <v>0</v>
      </c>
      <c r="H2226">
        <f>G2226/(B2226-1)</f>
        <v>0</v>
      </c>
    </row>
    <row r="2227" spans="1:8">
      <c r="A2227" t="s">
        <v>3093</v>
      </c>
      <c r="B2227">
        <v>0</v>
      </c>
      <c r="C2227">
        <v>1</v>
      </c>
      <c r="D2227">
        <v>17</v>
      </c>
      <c r="E2227">
        <v>17</v>
      </c>
      <c r="F2227" t="str">
        <f>VLOOKUP(E2227,$L$1:$M$25,2,FALSE)</f>
        <v>nat-gas</v>
      </c>
      <c r="G2227">
        <f>LOG(C2227)</f>
        <v>0</v>
      </c>
      <c r="H2227">
        <f>G2227/(B2227-1)</f>
        <v>0</v>
      </c>
    </row>
    <row r="2228" spans="1:8">
      <c r="A2228" t="s">
        <v>3094</v>
      </c>
      <c r="B2228">
        <v>0</v>
      </c>
      <c r="C2228">
        <v>1</v>
      </c>
      <c r="D2228">
        <v>20</v>
      </c>
      <c r="E2228">
        <v>20</v>
      </c>
      <c r="F2228" t="str">
        <f>VLOOKUP(E2228,$L$1:$M$25,2,FALSE)</f>
        <v>ship</v>
      </c>
      <c r="G2228">
        <f>LOG(C2228)</f>
        <v>0</v>
      </c>
      <c r="H2228">
        <f>G2228/(B2228-1)</f>
        <v>0</v>
      </c>
    </row>
    <row r="2229" spans="1:8">
      <c r="A2229" t="s">
        <v>3101</v>
      </c>
      <c r="B2229">
        <v>0</v>
      </c>
      <c r="C2229">
        <v>1</v>
      </c>
      <c r="D2229">
        <v>14</v>
      </c>
      <c r="E2229">
        <v>14</v>
      </c>
      <c r="F2229" t="str">
        <f>VLOOKUP(E2229,$L$1:$M$25,2,FALSE)</f>
        <v>livestock</v>
      </c>
      <c r="G2229">
        <f>LOG(C2229)</f>
        <v>0</v>
      </c>
      <c r="H2229">
        <f>G2229/(B2229-1)</f>
        <v>0</v>
      </c>
    </row>
    <row r="2230" spans="1:8">
      <c r="A2230" t="s">
        <v>3102</v>
      </c>
      <c r="B2230">
        <v>0</v>
      </c>
      <c r="C2230">
        <v>1</v>
      </c>
      <c r="D2230">
        <v>11</v>
      </c>
      <c r="E2230">
        <v>11</v>
      </c>
      <c r="F2230" t="str">
        <f>VLOOKUP(E2230,$L$1:$M$25,2,FALSE)</f>
        <v>gold</v>
      </c>
      <c r="G2230">
        <f>LOG(C2230)</f>
        <v>0</v>
      </c>
      <c r="H2230">
        <f>G2230/(B2230-1)</f>
        <v>0</v>
      </c>
    </row>
    <row r="2231" spans="1:8">
      <c r="A2231" t="s">
        <v>3106</v>
      </c>
      <c r="B2231">
        <v>0</v>
      </c>
      <c r="C2231">
        <v>1</v>
      </c>
      <c r="D2231">
        <v>20</v>
      </c>
      <c r="E2231">
        <v>20</v>
      </c>
      <c r="F2231" t="str">
        <f>VLOOKUP(E2231,$L$1:$M$25,2,FALSE)</f>
        <v>ship</v>
      </c>
      <c r="G2231">
        <f>LOG(C2231)</f>
        <v>0</v>
      </c>
      <c r="H2231">
        <f>G2231/(B2231-1)</f>
        <v>0</v>
      </c>
    </row>
    <row r="2232" spans="1:8">
      <c r="A2232" t="s">
        <v>3109</v>
      </c>
      <c r="B2232">
        <v>0</v>
      </c>
      <c r="C2232">
        <v>1</v>
      </c>
      <c r="D2232">
        <v>20</v>
      </c>
      <c r="E2232">
        <v>20</v>
      </c>
      <c r="F2232" t="str">
        <f>VLOOKUP(E2232,$L$1:$M$25,2,FALSE)</f>
        <v>ship</v>
      </c>
      <c r="G2232">
        <f>LOG(C2232)</f>
        <v>0</v>
      </c>
      <c r="H2232">
        <f>G2232/(B2232-1)</f>
        <v>0</v>
      </c>
    </row>
    <row r="2233" spans="1:8">
      <c r="A2233" t="s">
        <v>3111</v>
      </c>
      <c r="B2233">
        <v>0</v>
      </c>
      <c r="C2233">
        <v>1</v>
      </c>
      <c r="D2233">
        <v>17</v>
      </c>
      <c r="E2233">
        <v>17</v>
      </c>
      <c r="F2233" t="str">
        <f>VLOOKUP(E2233,$L$1:$M$25,2,FALSE)</f>
        <v>nat-gas</v>
      </c>
      <c r="G2233">
        <f>LOG(C2233)</f>
        <v>0</v>
      </c>
      <c r="H2233">
        <f>G2233/(B2233-1)</f>
        <v>0</v>
      </c>
    </row>
    <row r="2234" spans="1:8">
      <c r="A2234" t="s">
        <v>3115</v>
      </c>
      <c r="B2234">
        <v>0</v>
      </c>
      <c r="C2234">
        <v>1</v>
      </c>
      <c r="D2234">
        <v>23</v>
      </c>
      <c r="E2234">
        <v>23</v>
      </c>
      <c r="F2234" t="str">
        <f>VLOOKUP(E2234,$L$1:$M$25,2,FALSE)</f>
        <v>trade</v>
      </c>
      <c r="G2234">
        <f>LOG(C2234)</f>
        <v>0</v>
      </c>
      <c r="H2234">
        <f>G2234/(B2234-1)</f>
        <v>0</v>
      </c>
    </row>
    <row r="2235" spans="1:8">
      <c r="A2235" t="s">
        <v>3116</v>
      </c>
      <c r="B2235">
        <v>0</v>
      </c>
      <c r="C2235">
        <v>1</v>
      </c>
      <c r="D2235">
        <v>20</v>
      </c>
      <c r="E2235">
        <v>20</v>
      </c>
      <c r="F2235" t="str">
        <f>VLOOKUP(E2235,$L$1:$M$25,2,FALSE)</f>
        <v>ship</v>
      </c>
      <c r="G2235">
        <f>LOG(C2235)</f>
        <v>0</v>
      </c>
      <c r="H2235">
        <f>G2235/(B2235-1)</f>
        <v>0</v>
      </c>
    </row>
    <row r="2236" spans="1:8">
      <c r="A2236" t="s">
        <v>3118</v>
      </c>
      <c r="B2236">
        <v>0</v>
      </c>
      <c r="C2236">
        <v>1</v>
      </c>
      <c r="D2236">
        <v>14</v>
      </c>
      <c r="E2236">
        <v>14</v>
      </c>
      <c r="F2236" t="str">
        <f>VLOOKUP(E2236,$L$1:$M$25,2,FALSE)</f>
        <v>livestock</v>
      </c>
      <c r="G2236">
        <f>LOG(C2236)</f>
        <v>0</v>
      </c>
      <c r="H2236">
        <f>G2236/(B2236-1)</f>
        <v>0</v>
      </c>
    </row>
    <row r="2237" spans="1:8">
      <c r="A2237" t="s">
        <v>3120</v>
      </c>
      <c r="B2237">
        <v>0</v>
      </c>
      <c r="C2237">
        <v>1</v>
      </c>
      <c r="D2237">
        <v>7</v>
      </c>
      <c r="E2237">
        <v>7</v>
      </c>
      <c r="F2237" t="str">
        <f>VLOOKUP(E2237,$L$1:$M$25,2,FALSE)</f>
        <v>crude</v>
      </c>
      <c r="G2237">
        <f>LOG(C2237)</f>
        <v>0</v>
      </c>
      <c r="H2237">
        <f>G2237/(B2237-1)</f>
        <v>0</v>
      </c>
    </row>
    <row r="2238" spans="1:8">
      <c r="A2238" t="s">
        <v>3121</v>
      </c>
      <c r="B2238">
        <v>0</v>
      </c>
      <c r="C2238">
        <v>1</v>
      </c>
      <c r="D2238">
        <v>17</v>
      </c>
      <c r="E2238">
        <v>17</v>
      </c>
      <c r="F2238" t="str">
        <f>VLOOKUP(E2238,$L$1:$M$25,2,FALSE)</f>
        <v>nat-gas</v>
      </c>
      <c r="G2238">
        <f>LOG(C2238)</f>
        <v>0</v>
      </c>
      <c r="H2238">
        <f>G2238/(B2238-1)</f>
        <v>0</v>
      </c>
    </row>
    <row r="2239" spans="1:8">
      <c r="A2239" t="s">
        <v>3125</v>
      </c>
      <c r="B2239">
        <v>0</v>
      </c>
      <c r="C2239">
        <v>1</v>
      </c>
      <c r="D2239">
        <v>10</v>
      </c>
      <c r="E2239">
        <v>10</v>
      </c>
      <c r="F2239" t="str">
        <f>VLOOKUP(E2239,$L$1:$M$25,2,FALSE)</f>
        <v>gnp</v>
      </c>
      <c r="G2239">
        <f>LOG(C2239)</f>
        <v>0</v>
      </c>
      <c r="H2239">
        <f>G2239/(B2239-1)</f>
        <v>0</v>
      </c>
    </row>
    <row r="2240" spans="1:8">
      <c r="A2240" t="s">
        <v>3127</v>
      </c>
      <c r="B2240">
        <v>0</v>
      </c>
      <c r="C2240">
        <v>1</v>
      </c>
      <c r="D2240">
        <v>20</v>
      </c>
      <c r="E2240">
        <v>20</v>
      </c>
      <c r="F2240" t="str">
        <f>VLOOKUP(E2240,$L$1:$M$25,2,FALSE)</f>
        <v>ship</v>
      </c>
      <c r="G2240">
        <f>LOG(C2240)</f>
        <v>0</v>
      </c>
      <c r="H2240">
        <f>G2240/(B2240-1)</f>
        <v>0</v>
      </c>
    </row>
    <row r="2241" spans="1:8">
      <c r="A2241" t="s">
        <v>3130</v>
      </c>
      <c r="B2241">
        <v>0</v>
      </c>
      <c r="C2241">
        <v>1</v>
      </c>
      <c r="D2241">
        <v>13</v>
      </c>
      <c r="E2241">
        <v>13</v>
      </c>
      <c r="F2241" t="str">
        <f>VLOOKUP(E2241,$L$1:$M$25,2,FALSE)</f>
        <v>interest</v>
      </c>
      <c r="G2241">
        <f>LOG(C2241)</f>
        <v>0</v>
      </c>
      <c r="H2241">
        <f>G2241/(B2241-1)</f>
        <v>0</v>
      </c>
    </row>
    <row r="2242" spans="1:8">
      <c r="A2242" t="s">
        <v>3132</v>
      </c>
      <c r="B2242">
        <v>0</v>
      </c>
      <c r="C2242">
        <v>1</v>
      </c>
      <c r="D2242">
        <v>6</v>
      </c>
      <c r="E2242">
        <v>6</v>
      </c>
      <c r="F2242" t="str">
        <f>VLOOKUP(E2242,$L$1:$M$25,2,FALSE)</f>
        <v>cpi</v>
      </c>
      <c r="G2242">
        <f>LOG(C2242)</f>
        <v>0</v>
      </c>
      <c r="H2242">
        <f>G2242/(B2242-1)</f>
        <v>0</v>
      </c>
    </row>
    <row r="2243" spans="1:8">
      <c r="A2243" t="s">
        <v>3136</v>
      </c>
      <c r="B2243">
        <v>0</v>
      </c>
      <c r="C2243">
        <v>1</v>
      </c>
      <c r="D2243">
        <v>22</v>
      </c>
      <c r="E2243">
        <v>22</v>
      </c>
      <c r="F2243" t="str">
        <f>VLOOKUP(E2243,$L$1:$M$25,2,FALSE)</f>
        <v>sugar</v>
      </c>
      <c r="G2243">
        <f>LOG(C2243)</f>
        <v>0</v>
      </c>
      <c r="H2243">
        <f>G2243/(B2243-1)</f>
        <v>0</v>
      </c>
    </row>
    <row r="2244" spans="1:8">
      <c r="A2244" t="s">
        <v>3138</v>
      </c>
      <c r="B2244">
        <v>0</v>
      </c>
      <c r="C2244">
        <v>1</v>
      </c>
      <c r="D2244">
        <v>11</v>
      </c>
      <c r="E2244">
        <v>11</v>
      </c>
      <c r="F2244" t="str">
        <f>VLOOKUP(E2244,$L$1:$M$25,2,FALSE)</f>
        <v>gold</v>
      </c>
      <c r="G2244">
        <f>LOG(C2244)</f>
        <v>0</v>
      </c>
      <c r="H2244">
        <f>G2244/(B2244-1)</f>
        <v>0</v>
      </c>
    </row>
    <row r="2245" spans="1:8">
      <c r="A2245" t="s">
        <v>3141</v>
      </c>
      <c r="B2245">
        <v>0</v>
      </c>
      <c r="C2245">
        <v>1</v>
      </c>
      <c r="D2245">
        <v>23</v>
      </c>
      <c r="E2245">
        <v>23</v>
      </c>
      <c r="F2245" t="str">
        <f>VLOOKUP(E2245,$L$1:$M$25,2,FALSE)</f>
        <v>trade</v>
      </c>
      <c r="G2245">
        <f>LOG(C2245)</f>
        <v>0</v>
      </c>
      <c r="H2245">
        <f>G2245/(B2245-1)</f>
        <v>0</v>
      </c>
    </row>
    <row r="2246" spans="1:8">
      <c r="A2246" t="s">
        <v>3145</v>
      </c>
      <c r="B2246">
        <v>0</v>
      </c>
      <c r="C2246">
        <v>1</v>
      </c>
      <c r="D2246">
        <v>12</v>
      </c>
      <c r="E2246">
        <v>12</v>
      </c>
      <c r="F2246" t="str">
        <f>VLOOKUP(E2246,$L$1:$M$25,2,FALSE)</f>
        <v>grain</v>
      </c>
      <c r="G2246">
        <f>LOG(C2246)</f>
        <v>0</v>
      </c>
      <c r="H2246">
        <f>G2246/(B2246-1)</f>
        <v>0</v>
      </c>
    </row>
    <row r="2247" spans="1:8">
      <c r="A2247" t="s">
        <v>3151</v>
      </c>
      <c r="B2247">
        <v>0</v>
      </c>
      <c r="C2247">
        <v>1</v>
      </c>
      <c r="D2247">
        <v>9</v>
      </c>
      <c r="E2247">
        <v>9</v>
      </c>
      <c r="F2247" t="str">
        <f>VLOOKUP(E2247,$L$1:$M$25,2,FALSE)</f>
        <v>earn</v>
      </c>
      <c r="G2247">
        <f>LOG(C2247)</f>
        <v>0</v>
      </c>
      <c r="H2247">
        <f>G2247/(B2247-1)</f>
        <v>0</v>
      </c>
    </row>
    <row r="2248" spans="1:8">
      <c r="A2248" t="s">
        <v>3152</v>
      </c>
      <c r="B2248">
        <v>0</v>
      </c>
      <c r="C2248">
        <v>1</v>
      </c>
      <c r="D2248">
        <v>14</v>
      </c>
      <c r="E2248">
        <v>14</v>
      </c>
      <c r="F2248" t="str">
        <f>VLOOKUP(E2248,$L$1:$M$25,2,FALSE)</f>
        <v>livestock</v>
      </c>
      <c r="G2248">
        <f>LOG(C2248)</f>
        <v>0</v>
      </c>
      <c r="H2248">
        <f>G2248/(B2248-1)</f>
        <v>0</v>
      </c>
    </row>
    <row r="2249" spans="1:8">
      <c r="A2249" t="s">
        <v>3153</v>
      </c>
      <c r="B2249">
        <v>0</v>
      </c>
      <c r="C2249">
        <v>1</v>
      </c>
      <c r="D2249">
        <v>24</v>
      </c>
      <c r="E2249">
        <v>24</v>
      </c>
      <c r="F2249" t="str">
        <f>VLOOKUP(E2249,$L$1:$M$25,2,FALSE)</f>
        <v>veg-oil</v>
      </c>
      <c r="G2249">
        <f>LOG(C2249)</f>
        <v>0</v>
      </c>
      <c r="H2249">
        <f>G2249/(B2249-1)</f>
        <v>0</v>
      </c>
    </row>
    <row r="2250" spans="1:8">
      <c r="A2250" t="s">
        <v>3158</v>
      </c>
      <c r="B2250">
        <v>0</v>
      </c>
      <c r="C2250">
        <v>1</v>
      </c>
      <c r="D2250">
        <v>9</v>
      </c>
      <c r="E2250">
        <v>9</v>
      </c>
      <c r="F2250" t="str">
        <f>VLOOKUP(E2250,$L$1:$M$25,2,FALSE)</f>
        <v>earn</v>
      </c>
      <c r="G2250">
        <f>LOG(C2250)</f>
        <v>0</v>
      </c>
      <c r="H2250">
        <f>G2250/(B2250-1)</f>
        <v>0</v>
      </c>
    </row>
    <row r="2251" spans="1:8">
      <c r="A2251" t="s">
        <v>3160</v>
      </c>
      <c r="B2251">
        <v>0</v>
      </c>
      <c r="C2251">
        <v>1</v>
      </c>
      <c r="D2251">
        <v>15</v>
      </c>
      <c r="E2251">
        <v>15</v>
      </c>
      <c r="F2251" t="str">
        <f>VLOOKUP(E2251,$L$1:$M$25,2,FALSE)</f>
        <v>money-fx</v>
      </c>
      <c r="G2251">
        <f>LOG(C2251)</f>
        <v>0</v>
      </c>
      <c r="H2251">
        <f>G2251/(B2251-1)</f>
        <v>0</v>
      </c>
    </row>
    <row r="2252" spans="1:8">
      <c r="A2252" t="s">
        <v>3162</v>
      </c>
      <c r="B2252">
        <v>0</v>
      </c>
      <c r="C2252">
        <v>1</v>
      </c>
      <c r="D2252">
        <v>1</v>
      </c>
      <c r="E2252">
        <v>1</v>
      </c>
      <c r="F2252" t="str">
        <f>VLOOKUP(E2252,$L$1:$M$25,2,FALSE)</f>
        <v>acq</v>
      </c>
      <c r="G2252">
        <f>LOG(C2252)</f>
        <v>0</v>
      </c>
      <c r="H2252">
        <f>G2252/(B2252-1)</f>
        <v>0</v>
      </c>
    </row>
    <row r="2253" spans="1:8">
      <c r="A2253" t="s">
        <v>3164</v>
      </c>
      <c r="B2253">
        <v>0</v>
      </c>
      <c r="C2253">
        <v>1</v>
      </c>
      <c r="D2253">
        <v>23</v>
      </c>
      <c r="E2253">
        <v>23</v>
      </c>
      <c r="F2253" t="str">
        <f>VLOOKUP(E2253,$L$1:$M$25,2,FALSE)</f>
        <v>trade</v>
      </c>
      <c r="G2253">
        <f>LOG(C2253)</f>
        <v>0</v>
      </c>
      <c r="H2253">
        <f>G2253/(B2253-1)</f>
        <v>0</v>
      </c>
    </row>
    <row r="2254" spans="1:8">
      <c r="A2254" t="s">
        <v>3165</v>
      </c>
      <c r="B2254">
        <v>0</v>
      </c>
      <c r="C2254">
        <v>1</v>
      </c>
      <c r="D2254">
        <v>16</v>
      </c>
      <c r="E2254">
        <v>16</v>
      </c>
      <c r="F2254" t="str">
        <f>VLOOKUP(E2254,$L$1:$M$25,2,FALSE)</f>
        <v>money-supply</v>
      </c>
      <c r="G2254">
        <f>LOG(C2254)</f>
        <v>0</v>
      </c>
      <c r="H2254">
        <f>G2254/(B2254-1)</f>
        <v>0</v>
      </c>
    </row>
    <row r="2255" spans="1:8">
      <c r="A2255" t="s">
        <v>3170</v>
      </c>
      <c r="B2255">
        <v>0</v>
      </c>
      <c r="C2255">
        <v>1</v>
      </c>
      <c r="D2255">
        <v>4</v>
      </c>
      <c r="E2255">
        <v>4</v>
      </c>
      <c r="F2255" t="str">
        <f>VLOOKUP(E2255,$L$1:$M$25,2,FALSE)</f>
        <v>coffee</v>
      </c>
      <c r="G2255">
        <f>LOG(C2255)</f>
        <v>0</v>
      </c>
      <c r="H2255">
        <f>G2255/(B2255-1)</f>
        <v>0</v>
      </c>
    </row>
    <row r="2256" spans="1:8">
      <c r="A2256" t="s">
        <v>3171</v>
      </c>
      <c r="B2256">
        <v>0</v>
      </c>
      <c r="C2256">
        <v>1</v>
      </c>
      <c r="D2256">
        <v>10</v>
      </c>
      <c r="E2256">
        <v>10</v>
      </c>
      <c r="F2256" t="str">
        <f>VLOOKUP(E2256,$L$1:$M$25,2,FALSE)</f>
        <v>gnp</v>
      </c>
      <c r="G2256">
        <f>LOG(C2256)</f>
        <v>0</v>
      </c>
      <c r="H2256">
        <f>G2256/(B2256-1)</f>
        <v>0</v>
      </c>
    </row>
    <row r="2257" spans="1:8">
      <c r="A2257" t="s">
        <v>3172</v>
      </c>
      <c r="B2257">
        <v>0</v>
      </c>
      <c r="C2257">
        <v>1</v>
      </c>
      <c r="D2257">
        <v>22</v>
      </c>
      <c r="E2257">
        <v>22</v>
      </c>
      <c r="F2257" t="str">
        <f>VLOOKUP(E2257,$L$1:$M$25,2,FALSE)</f>
        <v>sugar</v>
      </c>
      <c r="G2257">
        <f>LOG(C2257)</f>
        <v>0</v>
      </c>
      <c r="H2257">
        <f>G2257/(B2257-1)</f>
        <v>0</v>
      </c>
    </row>
    <row r="2258" spans="1:8">
      <c r="A2258" t="s">
        <v>3174</v>
      </c>
      <c r="B2258">
        <v>0</v>
      </c>
      <c r="C2258">
        <v>1</v>
      </c>
      <c r="D2258">
        <v>4</v>
      </c>
      <c r="E2258">
        <v>4</v>
      </c>
      <c r="F2258" t="str">
        <f>VLOOKUP(E2258,$L$1:$M$25,2,FALSE)</f>
        <v>coffee</v>
      </c>
      <c r="G2258">
        <f>LOG(C2258)</f>
        <v>0</v>
      </c>
      <c r="H2258">
        <f>G2258/(B2258-1)</f>
        <v>0</v>
      </c>
    </row>
    <row r="2259" spans="1:8">
      <c r="A2259" t="s">
        <v>3175</v>
      </c>
      <c r="B2259">
        <v>0</v>
      </c>
      <c r="C2259">
        <v>1</v>
      </c>
      <c r="D2259">
        <v>7</v>
      </c>
      <c r="E2259">
        <v>7</v>
      </c>
      <c r="F2259" t="str">
        <f>VLOOKUP(E2259,$L$1:$M$25,2,FALSE)</f>
        <v>crude</v>
      </c>
      <c r="G2259">
        <f>LOG(C2259)</f>
        <v>0</v>
      </c>
      <c r="H2259">
        <f>G2259/(B2259-1)</f>
        <v>0</v>
      </c>
    </row>
    <row r="2260" spans="1:8">
      <c r="A2260" t="s">
        <v>3185</v>
      </c>
      <c r="B2260">
        <v>0</v>
      </c>
      <c r="C2260">
        <v>1</v>
      </c>
      <c r="D2260">
        <v>15</v>
      </c>
      <c r="E2260">
        <v>15</v>
      </c>
      <c r="F2260" t="str">
        <f>VLOOKUP(E2260,$L$1:$M$25,2,FALSE)</f>
        <v>money-fx</v>
      </c>
      <c r="G2260">
        <f>LOG(C2260)</f>
        <v>0</v>
      </c>
      <c r="H2260">
        <f>G2260/(B2260-1)</f>
        <v>0</v>
      </c>
    </row>
    <row r="2261" spans="1:8">
      <c r="A2261" t="s">
        <v>3188</v>
      </c>
      <c r="B2261">
        <v>0</v>
      </c>
      <c r="C2261">
        <v>1</v>
      </c>
      <c r="D2261">
        <v>13</v>
      </c>
      <c r="E2261">
        <v>13</v>
      </c>
      <c r="F2261" t="str">
        <f>VLOOKUP(E2261,$L$1:$M$25,2,FALSE)</f>
        <v>interest</v>
      </c>
      <c r="G2261">
        <f>LOG(C2261)</f>
        <v>0</v>
      </c>
      <c r="H2261">
        <f>G2261/(B2261-1)</f>
        <v>0</v>
      </c>
    </row>
    <row r="2262" spans="1:8">
      <c r="A2262" t="s">
        <v>3189</v>
      </c>
      <c r="B2262">
        <v>0</v>
      </c>
      <c r="C2262">
        <v>1</v>
      </c>
      <c r="D2262">
        <v>16</v>
      </c>
      <c r="E2262">
        <v>16</v>
      </c>
      <c r="F2262" t="str">
        <f>VLOOKUP(E2262,$L$1:$M$25,2,FALSE)</f>
        <v>money-supply</v>
      </c>
      <c r="G2262">
        <f>LOG(C2262)</f>
        <v>0</v>
      </c>
      <c r="H2262">
        <f>G2262/(B2262-1)</f>
        <v>0</v>
      </c>
    </row>
    <row r="2263" spans="1:8">
      <c r="A2263" t="s">
        <v>3190</v>
      </c>
      <c r="B2263">
        <v>0</v>
      </c>
      <c r="C2263">
        <v>1</v>
      </c>
      <c r="D2263">
        <v>9</v>
      </c>
      <c r="E2263">
        <v>9</v>
      </c>
      <c r="F2263" t="str">
        <f>VLOOKUP(E2263,$L$1:$M$25,2,FALSE)</f>
        <v>earn</v>
      </c>
      <c r="G2263">
        <f>LOG(C2263)</f>
        <v>0</v>
      </c>
      <c r="H2263">
        <f>G2263/(B2263-1)</f>
        <v>0</v>
      </c>
    </row>
    <row r="2264" spans="1:8">
      <c r="A2264" t="s">
        <v>3192</v>
      </c>
      <c r="B2264">
        <v>0</v>
      </c>
      <c r="C2264">
        <v>1</v>
      </c>
      <c r="D2264">
        <v>23</v>
      </c>
      <c r="E2264">
        <v>23</v>
      </c>
      <c r="F2264" t="str">
        <f>VLOOKUP(E2264,$L$1:$M$25,2,FALSE)</f>
        <v>trade</v>
      </c>
      <c r="G2264">
        <f>LOG(C2264)</f>
        <v>0</v>
      </c>
      <c r="H2264">
        <f>G2264/(B2264-1)</f>
        <v>0</v>
      </c>
    </row>
    <row r="2265" spans="1:8">
      <c r="A2265" t="s">
        <v>3200</v>
      </c>
      <c r="B2265">
        <v>0</v>
      </c>
      <c r="C2265">
        <v>1</v>
      </c>
      <c r="D2265">
        <v>13</v>
      </c>
      <c r="E2265">
        <v>13</v>
      </c>
      <c r="F2265" t="str">
        <f>VLOOKUP(E2265,$L$1:$M$25,2,FALSE)</f>
        <v>interest</v>
      </c>
      <c r="G2265">
        <f>LOG(C2265)</f>
        <v>0</v>
      </c>
      <c r="H2265">
        <f>G2265/(B2265-1)</f>
        <v>0</v>
      </c>
    </row>
    <row r="2266" spans="1:8">
      <c r="A2266" t="s">
        <v>3201</v>
      </c>
      <c r="B2266">
        <v>0</v>
      </c>
      <c r="C2266">
        <v>1</v>
      </c>
      <c r="D2266">
        <v>1</v>
      </c>
      <c r="E2266">
        <v>1</v>
      </c>
      <c r="F2266" t="str">
        <f>VLOOKUP(E2266,$L$1:$M$25,2,FALSE)</f>
        <v>acq</v>
      </c>
      <c r="G2266">
        <f>LOG(C2266)</f>
        <v>0</v>
      </c>
      <c r="H2266">
        <f>G2266/(B2266-1)</f>
        <v>0</v>
      </c>
    </row>
    <row r="2267" spans="1:8">
      <c r="A2267" t="s">
        <v>3204</v>
      </c>
      <c r="B2267">
        <v>0</v>
      </c>
      <c r="C2267">
        <v>1</v>
      </c>
      <c r="D2267">
        <v>7</v>
      </c>
      <c r="E2267">
        <v>7</v>
      </c>
      <c r="F2267" t="str">
        <f>VLOOKUP(E2267,$L$1:$M$25,2,FALSE)</f>
        <v>crude</v>
      </c>
      <c r="G2267">
        <f>LOG(C2267)</f>
        <v>0</v>
      </c>
      <c r="H2267">
        <f>G2267/(B2267-1)</f>
        <v>0</v>
      </c>
    </row>
    <row r="2268" spans="1:8">
      <c r="A2268" t="s">
        <v>3208</v>
      </c>
      <c r="B2268">
        <v>0</v>
      </c>
      <c r="C2268">
        <v>1</v>
      </c>
      <c r="D2268">
        <v>15</v>
      </c>
      <c r="E2268">
        <v>15</v>
      </c>
      <c r="F2268" t="str">
        <f>VLOOKUP(E2268,$L$1:$M$25,2,FALSE)</f>
        <v>money-fx</v>
      </c>
      <c r="G2268">
        <f>LOG(C2268)</f>
        <v>0</v>
      </c>
      <c r="H2268">
        <f>G2268/(B2268-1)</f>
        <v>0</v>
      </c>
    </row>
    <row r="2269" spans="1:8">
      <c r="A2269" t="s">
        <v>3209</v>
      </c>
      <c r="B2269">
        <v>0</v>
      </c>
      <c r="C2269">
        <v>1</v>
      </c>
      <c r="D2269">
        <v>23</v>
      </c>
      <c r="E2269">
        <v>23</v>
      </c>
      <c r="F2269" t="str">
        <f>VLOOKUP(E2269,$L$1:$M$25,2,FALSE)</f>
        <v>trade</v>
      </c>
      <c r="G2269">
        <f>LOG(C2269)</f>
        <v>0</v>
      </c>
      <c r="H2269">
        <f>G2269/(B2269-1)</f>
        <v>0</v>
      </c>
    </row>
    <row r="2270" spans="1:8">
      <c r="A2270" t="s">
        <v>3212</v>
      </c>
      <c r="B2270">
        <v>0</v>
      </c>
      <c r="C2270">
        <v>1</v>
      </c>
      <c r="D2270">
        <v>2</v>
      </c>
      <c r="E2270">
        <v>2</v>
      </c>
      <c r="F2270" t="str">
        <f>VLOOKUP(E2270,$L$1:$M$25,2,FALSE)</f>
        <v>bop</v>
      </c>
      <c r="G2270">
        <f>LOG(C2270)</f>
        <v>0</v>
      </c>
      <c r="H2270">
        <f>G2270/(B2270-1)</f>
        <v>0</v>
      </c>
    </row>
    <row r="2271" spans="1:8">
      <c r="A2271" t="s">
        <v>3214</v>
      </c>
      <c r="B2271">
        <v>0</v>
      </c>
      <c r="C2271">
        <v>1</v>
      </c>
      <c r="D2271">
        <v>9</v>
      </c>
      <c r="E2271">
        <v>9</v>
      </c>
      <c r="F2271" t="str">
        <f>VLOOKUP(E2271,$L$1:$M$25,2,FALSE)</f>
        <v>earn</v>
      </c>
      <c r="G2271">
        <f>LOG(C2271)</f>
        <v>0</v>
      </c>
      <c r="H2271">
        <f>G2271/(B2271-1)</f>
        <v>0</v>
      </c>
    </row>
    <row r="2272" spans="1:8">
      <c r="A2272" t="s">
        <v>3217</v>
      </c>
      <c r="B2272">
        <v>0</v>
      </c>
      <c r="C2272">
        <v>1</v>
      </c>
      <c r="D2272">
        <v>9</v>
      </c>
      <c r="E2272">
        <v>9</v>
      </c>
      <c r="F2272" t="str">
        <f>VLOOKUP(E2272,$L$1:$M$25,2,FALSE)</f>
        <v>earn</v>
      </c>
      <c r="G2272">
        <f>LOG(C2272)</f>
        <v>0</v>
      </c>
      <c r="H2272">
        <f>G2272/(B2272-1)</f>
        <v>0</v>
      </c>
    </row>
    <row r="2273" spans="1:8">
      <c r="A2273" t="s">
        <v>3219</v>
      </c>
      <c r="B2273">
        <v>0</v>
      </c>
      <c r="C2273">
        <v>1</v>
      </c>
      <c r="D2273">
        <v>11</v>
      </c>
      <c r="E2273">
        <v>11</v>
      </c>
      <c r="F2273" t="str">
        <f>VLOOKUP(E2273,$L$1:$M$25,2,FALSE)</f>
        <v>gold</v>
      </c>
      <c r="G2273">
        <f>LOG(C2273)</f>
        <v>0</v>
      </c>
      <c r="H2273">
        <f>G2273/(B2273-1)</f>
        <v>0</v>
      </c>
    </row>
    <row r="2274" spans="1:8">
      <c r="A2274" t="s">
        <v>3220</v>
      </c>
      <c r="B2274">
        <v>0</v>
      </c>
      <c r="C2274">
        <v>1</v>
      </c>
      <c r="D2274">
        <v>9</v>
      </c>
      <c r="E2274">
        <v>9</v>
      </c>
      <c r="F2274" t="str">
        <f>VLOOKUP(E2274,$L$1:$M$25,2,FALSE)</f>
        <v>earn</v>
      </c>
      <c r="G2274">
        <f>LOG(C2274)</f>
        <v>0</v>
      </c>
      <c r="H2274">
        <f>G2274/(B2274-1)</f>
        <v>0</v>
      </c>
    </row>
    <row r="2275" spans="1:8">
      <c r="A2275" t="s">
        <v>3221</v>
      </c>
      <c r="B2275">
        <v>0</v>
      </c>
      <c r="C2275">
        <v>1</v>
      </c>
      <c r="D2275">
        <v>1</v>
      </c>
      <c r="E2275">
        <v>1</v>
      </c>
      <c r="F2275" t="str">
        <f>VLOOKUP(E2275,$L$1:$M$25,2,FALSE)</f>
        <v>acq</v>
      </c>
      <c r="G2275">
        <f>LOG(C2275)</f>
        <v>0</v>
      </c>
      <c r="H2275">
        <f>G2275/(B2275-1)</f>
        <v>0</v>
      </c>
    </row>
    <row r="2276" spans="1:8">
      <c r="A2276" t="s">
        <v>3234</v>
      </c>
      <c r="B2276">
        <v>0</v>
      </c>
      <c r="C2276">
        <v>1</v>
      </c>
      <c r="D2276">
        <v>13</v>
      </c>
      <c r="E2276">
        <v>13</v>
      </c>
      <c r="F2276" t="str">
        <f>VLOOKUP(E2276,$L$1:$M$25,2,FALSE)</f>
        <v>interest</v>
      </c>
      <c r="G2276">
        <f>LOG(C2276)</f>
        <v>0</v>
      </c>
      <c r="H2276">
        <f>G2276/(B2276-1)</f>
        <v>0</v>
      </c>
    </row>
    <row r="2277" spans="1:8">
      <c r="A2277" t="s">
        <v>3235</v>
      </c>
      <c r="B2277">
        <v>0</v>
      </c>
      <c r="C2277">
        <v>1</v>
      </c>
      <c r="D2277">
        <v>1</v>
      </c>
      <c r="E2277">
        <v>1</v>
      </c>
      <c r="F2277" t="str">
        <f>VLOOKUP(E2277,$L$1:$M$25,2,FALSE)</f>
        <v>acq</v>
      </c>
      <c r="G2277">
        <f>LOG(C2277)</f>
        <v>0</v>
      </c>
      <c r="H2277">
        <f>G2277/(B2277-1)</f>
        <v>0</v>
      </c>
    </row>
    <row r="2278" spans="1:8">
      <c r="A2278" t="s">
        <v>3239</v>
      </c>
      <c r="B2278">
        <v>0</v>
      </c>
      <c r="C2278">
        <v>1</v>
      </c>
      <c r="D2278">
        <v>11</v>
      </c>
      <c r="E2278">
        <v>11</v>
      </c>
      <c r="F2278" t="str">
        <f>VLOOKUP(E2278,$L$1:$M$25,2,FALSE)</f>
        <v>gold</v>
      </c>
      <c r="G2278">
        <f>LOG(C2278)</f>
        <v>0</v>
      </c>
      <c r="H2278">
        <f>G2278/(B2278-1)</f>
        <v>0</v>
      </c>
    </row>
    <row r="2279" spans="1:8">
      <c r="A2279" t="s">
        <v>3240</v>
      </c>
      <c r="B2279">
        <v>0</v>
      </c>
      <c r="C2279">
        <v>1</v>
      </c>
      <c r="D2279">
        <v>1</v>
      </c>
      <c r="E2279">
        <v>1</v>
      </c>
      <c r="F2279" t="str">
        <f>VLOOKUP(E2279,$L$1:$M$25,2,FALSE)</f>
        <v>acq</v>
      </c>
      <c r="G2279">
        <f>LOG(C2279)</f>
        <v>0</v>
      </c>
      <c r="H2279">
        <f>G2279/(B2279-1)</f>
        <v>0</v>
      </c>
    </row>
    <row r="2280" spans="1:8">
      <c r="A2280" t="s">
        <v>3241</v>
      </c>
      <c r="B2280">
        <v>0</v>
      </c>
      <c r="C2280">
        <v>1</v>
      </c>
      <c r="D2280">
        <v>14</v>
      </c>
      <c r="E2280">
        <v>14</v>
      </c>
      <c r="F2280" t="str">
        <f>VLOOKUP(E2280,$L$1:$M$25,2,FALSE)</f>
        <v>livestock</v>
      </c>
      <c r="G2280">
        <f>LOG(C2280)</f>
        <v>0</v>
      </c>
      <c r="H2280">
        <f>G2280/(B2280-1)</f>
        <v>0</v>
      </c>
    </row>
    <row r="2281" spans="1:8">
      <c r="A2281" t="s">
        <v>3245</v>
      </c>
      <c r="B2281">
        <v>0</v>
      </c>
      <c r="C2281">
        <v>1</v>
      </c>
      <c r="D2281">
        <v>14</v>
      </c>
      <c r="E2281">
        <v>14</v>
      </c>
      <c r="F2281" t="str">
        <f>VLOOKUP(E2281,$L$1:$M$25,2,FALSE)</f>
        <v>livestock</v>
      </c>
      <c r="G2281">
        <f>LOG(C2281)</f>
        <v>0</v>
      </c>
      <c r="H2281">
        <f>G2281/(B2281-1)</f>
        <v>0</v>
      </c>
    </row>
    <row r="2282" spans="1:8">
      <c r="A2282" t="s">
        <v>3248</v>
      </c>
      <c r="B2282">
        <v>0</v>
      </c>
      <c r="C2282">
        <v>1</v>
      </c>
      <c r="D2282">
        <v>19</v>
      </c>
      <c r="E2282">
        <v>19</v>
      </c>
      <c r="F2282" t="str">
        <f>VLOOKUP(E2282,$L$1:$M$25,2,FALSE)</f>
        <v>reserves</v>
      </c>
      <c r="G2282">
        <f>LOG(C2282)</f>
        <v>0</v>
      </c>
      <c r="H2282">
        <f>G2282/(B2282-1)</f>
        <v>0</v>
      </c>
    </row>
    <row r="2283" spans="1:8">
      <c r="A2283" t="s">
        <v>3251</v>
      </c>
      <c r="B2283">
        <v>0</v>
      </c>
      <c r="C2283">
        <v>1</v>
      </c>
      <c r="D2283">
        <v>7</v>
      </c>
      <c r="E2283">
        <v>7</v>
      </c>
      <c r="F2283" t="str">
        <f>VLOOKUP(E2283,$L$1:$M$25,2,FALSE)</f>
        <v>crude</v>
      </c>
      <c r="G2283">
        <f>LOG(C2283)</f>
        <v>0</v>
      </c>
      <c r="H2283">
        <f>G2283/(B2283-1)</f>
        <v>0</v>
      </c>
    </row>
    <row r="2284" spans="1:8">
      <c r="A2284" t="s">
        <v>3253</v>
      </c>
      <c r="B2284">
        <v>0</v>
      </c>
      <c r="C2284">
        <v>1</v>
      </c>
      <c r="D2284">
        <v>11</v>
      </c>
      <c r="E2284">
        <v>11</v>
      </c>
      <c r="F2284" t="str">
        <f>VLOOKUP(E2284,$L$1:$M$25,2,FALSE)</f>
        <v>gold</v>
      </c>
      <c r="G2284">
        <f>LOG(C2284)</f>
        <v>0</v>
      </c>
      <c r="H2284">
        <f>G2284/(B2284-1)</f>
        <v>0</v>
      </c>
    </row>
    <row r="2285" spans="1:8">
      <c r="A2285" t="s">
        <v>3261</v>
      </c>
      <c r="B2285">
        <v>0</v>
      </c>
      <c r="C2285">
        <v>1</v>
      </c>
      <c r="D2285">
        <v>10</v>
      </c>
      <c r="E2285">
        <v>10</v>
      </c>
      <c r="F2285" t="str">
        <f>VLOOKUP(E2285,$L$1:$M$25,2,FALSE)</f>
        <v>gnp</v>
      </c>
      <c r="G2285">
        <f>LOG(C2285)</f>
        <v>0</v>
      </c>
      <c r="H2285">
        <f>G2285/(B2285-1)</f>
        <v>0</v>
      </c>
    </row>
    <row r="2286" spans="1:8">
      <c r="A2286" t="s">
        <v>3262</v>
      </c>
      <c r="B2286">
        <v>0</v>
      </c>
      <c r="C2286">
        <v>1</v>
      </c>
      <c r="D2286">
        <v>20</v>
      </c>
      <c r="E2286">
        <v>20</v>
      </c>
      <c r="F2286" t="str">
        <f>VLOOKUP(E2286,$L$1:$M$25,2,FALSE)</f>
        <v>ship</v>
      </c>
      <c r="G2286">
        <f>LOG(C2286)</f>
        <v>0</v>
      </c>
      <c r="H2286">
        <f>G2286/(B2286-1)</f>
        <v>0</v>
      </c>
    </row>
    <row r="2287" spans="1:8">
      <c r="A2287" t="s">
        <v>3264</v>
      </c>
      <c r="B2287">
        <v>0</v>
      </c>
      <c r="C2287">
        <v>1</v>
      </c>
      <c r="D2287">
        <v>12</v>
      </c>
      <c r="E2287">
        <v>12</v>
      </c>
      <c r="F2287" t="str">
        <f>VLOOKUP(E2287,$L$1:$M$25,2,FALSE)</f>
        <v>grain</v>
      </c>
      <c r="G2287">
        <f>LOG(C2287)</f>
        <v>0</v>
      </c>
      <c r="H2287">
        <f>G2287/(B2287-1)</f>
        <v>0</v>
      </c>
    </row>
    <row r="2288" spans="1:8">
      <c r="A2288" t="s">
        <v>3266</v>
      </c>
      <c r="B2288">
        <v>0</v>
      </c>
      <c r="C2288">
        <v>1</v>
      </c>
      <c r="D2288">
        <v>14</v>
      </c>
      <c r="E2288">
        <v>14</v>
      </c>
      <c r="F2288" t="str">
        <f>VLOOKUP(E2288,$L$1:$M$25,2,FALSE)</f>
        <v>livestock</v>
      </c>
      <c r="G2288">
        <f>LOG(C2288)</f>
        <v>0</v>
      </c>
      <c r="H2288">
        <f>G2288/(B2288-1)</f>
        <v>0</v>
      </c>
    </row>
    <row r="2289" spans="1:8">
      <c r="A2289" t="s">
        <v>3268</v>
      </c>
      <c r="B2289">
        <v>0</v>
      </c>
      <c r="C2289">
        <v>1</v>
      </c>
      <c r="D2289">
        <v>12</v>
      </c>
      <c r="E2289">
        <v>12</v>
      </c>
      <c r="F2289" t="str">
        <f>VLOOKUP(E2289,$L$1:$M$25,2,FALSE)</f>
        <v>grain</v>
      </c>
      <c r="G2289">
        <f>LOG(C2289)</f>
        <v>0</v>
      </c>
      <c r="H2289">
        <f>G2289/(B2289-1)</f>
        <v>0</v>
      </c>
    </row>
    <row r="2290" spans="1:8">
      <c r="A2290" t="s">
        <v>3269</v>
      </c>
      <c r="B2290">
        <v>0</v>
      </c>
      <c r="C2290">
        <v>1</v>
      </c>
      <c r="D2290">
        <v>4</v>
      </c>
      <c r="E2290">
        <v>4</v>
      </c>
      <c r="F2290" t="str">
        <f>VLOOKUP(E2290,$L$1:$M$25,2,FALSE)</f>
        <v>coffee</v>
      </c>
      <c r="G2290">
        <f>LOG(C2290)</f>
        <v>0</v>
      </c>
      <c r="H2290">
        <f>G2290/(B2290-1)</f>
        <v>0</v>
      </c>
    </row>
    <row r="2291" spans="1:8">
      <c r="A2291" t="s">
        <v>3271</v>
      </c>
      <c r="B2291">
        <v>0</v>
      </c>
      <c r="C2291">
        <v>1</v>
      </c>
      <c r="D2291">
        <v>11</v>
      </c>
      <c r="E2291">
        <v>11</v>
      </c>
      <c r="F2291" t="str">
        <f>VLOOKUP(E2291,$L$1:$M$25,2,FALSE)</f>
        <v>gold</v>
      </c>
      <c r="G2291">
        <f>LOG(C2291)</f>
        <v>0</v>
      </c>
      <c r="H2291">
        <f>G2291/(B2291-1)</f>
        <v>0</v>
      </c>
    </row>
    <row r="2292" spans="1:8">
      <c r="A2292" t="s">
        <v>3281</v>
      </c>
      <c r="B2292">
        <v>0</v>
      </c>
      <c r="C2292">
        <v>1</v>
      </c>
      <c r="D2292">
        <v>6</v>
      </c>
      <c r="E2292">
        <v>6</v>
      </c>
      <c r="F2292" t="str">
        <f>VLOOKUP(E2292,$L$1:$M$25,2,FALSE)</f>
        <v>cpi</v>
      </c>
      <c r="G2292">
        <f>LOG(C2292)</f>
        <v>0</v>
      </c>
      <c r="H2292">
        <f>G2292/(B2292-1)</f>
        <v>0</v>
      </c>
    </row>
    <row r="2293" spans="1:8">
      <c r="A2293" t="s">
        <v>3283</v>
      </c>
      <c r="B2293">
        <v>0</v>
      </c>
      <c r="C2293">
        <v>1</v>
      </c>
      <c r="D2293">
        <v>14</v>
      </c>
      <c r="E2293">
        <v>14</v>
      </c>
      <c r="F2293" t="str">
        <f>VLOOKUP(E2293,$L$1:$M$25,2,FALSE)</f>
        <v>livestock</v>
      </c>
      <c r="G2293">
        <f>LOG(C2293)</f>
        <v>0</v>
      </c>
      <c r="H2293">
        <f>G2293/(B2293-1)</f>
        <v>0</v>
      </c>
    </row>
    <row r="2294" spans="1:8">
      <c r="A2294" t="s">
        <v>3286</v>
      </c>
      <c r="B2294">
        <v>0</v>
      </c>
      <c r="C2294">
        <v>1</v>
      </c>
      <c r="D2294">
        <v>2</v>
      </c>
      <c r="E2294">
        <v>2</v>
      </c>
      <c r="F2294" t="str">
        <f>VLOOKUP(E2294,$L$1:$M$25,2,FALSE)</f>
        <v>bop</v>
      </c>
      <c r="G2294">
        <f>LOG(C2294)</f>
        <v>0</v>
      </c>
      <c r="H2294">
        <f>G2294/(B2294-1)</f>
        <v>0</v>
      </c>
    </row>
    <row r="2295" spans="1:8">
      <c r="A2295" t="s">
        <v>3293</v>
      </c>
      <c r="B2295">
        <v>0</v>
      </c>
      <c r="C2295">
        <v>1</v>
      </c>
      <c r="D2295">
        <v>17</v>
      </c>
      <c r="E2295">
        <v>17</v>
      </c>
      <c r="F2295" t="str">
        <f>VLOOKUP(E2295,$L$1:$M$25,2,FALSE)</f>
        <v>nat-gas</v>
      </c>
      <c r="G2295">
        <f>LOG(C2295)</f>
        <v>0</v>
      </c>
      <c r="H2295">
        <f>G2295/(B2295-1)</f>
        <v>0</v>
      </c>
    </row>
    <row r="2296" spans="1:8">
      <c r="A2296" t="s">
        <v>3295</v>
      </c>
      <c r="B2296">
        <v>0</v>
      </c>
      <c r="C2296">
        <v>1</v>
      </c>
      <c r="D2296">
        <v>20</v>
      </c>
      <c r="E2296">
        <v>20</v>
      </c>
      <c r="F2296" t="str">
        <f>VLOOKUP(E2296,$L$1:$M$25,2,FALSE)</f>
        <v>ship</v>
      </c>
      <c r="G2296">
        <f>LOG(C2296)</f>
        <v>0</v>
      </c>
      <c r="H2296">
        <f>G2296/(B2296-1)</f>
        <v>0</v>
      </c>
    </row>
    <row r="2297" spans="1:8">
      <c r="A2297" t="s">
        <v>3297</v>
      </c>
      <c r="B2297">
        <v>0</v>
      </c>
      <c r="C2297">
        <v>1</v>
      </c>
      <c r="D2297">
        <v>1</v>
      </c>
      <c r="E2297">
        <v>1</v>
      </c>
      <c r="F2297" t="str">
        <f>VLOOKUP(E2297,$L$1:$M$25,2,FALSE)</f>
        <v>acq</v>
      </c>
      <c r="G2297">
        <f>LOG(C2297)</f>
        <v>0</v>
      </c>
      <c r="H2297">
        <f>G2297/(B2297-1)</f>
        <v>0</v>
      </c>
    </row>
    <row r="2298" spans="1:8">
      <c r="A2298" t="s">
        <v>3298</v>
      </c>
      <c r="B2298">
        <v>0</v>
      </c>
      <c r="C2298">
        <v>1</v>
      </c>
      <c r="D2298">
        <v>11</v>
      </c>
      <c r="E2298">
        <v>11</v>
      </c>
      <c r="F2298" t="str">
        <f>VLOOKUP(E2298,$L$1:$M$25,2,FALSE)</f>
        <v>gold</v>
      </c>
      <c r="G2298">
        <f>LOG(C2298)</f>
        <v>0</v>
      </c>
      <c r="H2298">
        <f>G2298/(B2298-1)</f>
        <v>0</v>
      </c>
    </row>
    <row r="2299" spans="1:8">
      <c r="A2299" t="s">
        <v>3308</v>
      </c>
      <c r="B2299">
        <v>0</v>
      </c>
      <c r="C2299">
        <v>1</v>
      </c>
      <c r="D2299">
        <v>1</v>
      </c>
      <c r="E2299">
        <v>1</v>
      </c>
      <c r="F2299" t="str">
        <f>VLOOKUP(E2299,$L$1:$M$25,2,FALSE)</f>
        <v>acq</v>
      </c>
      <c r="G2299">
        <f>LOG(C2299)</f>
        <v>0</v>
      </c>
      <c r="H2299">
        <f>G2299/(B2299-1)</f>
        <v>0</v>
      </c>
    </row>
    <row r="2300" spans="1:8">
      <c r="A2300" t="s">
        <v>3309</v>
      </c>
      <c r="B2300">
        <v>0</v>
      </c>
      <c r="C2300">
        <v>1</v>
      </c>
      <c r="D2300">
        <v>23</v>
      </c>
      <c r="E2300">
        <v>23</v>
      </c>
      <c r="F2300" t="str">
        <f>VLOOKUP(E2300,$L$1:$M$25,2,FALSE)</f>
        <v>trade</v>
      </c>
      <c r="G2300">
        <f>LOG(C2300)</f>
        <v>0</v>
      </c>
      <c r="H2300">
        <f>G2300/(B2300-1)</f>
        <v>0</v>
      </c>
    </row>
    <row r="2301" spans="1:8">
      <c r="A2301" t="s">
        <v>3310</v>
      </c>
      <c r="B2301">
        <v>0</v>
      </c>
      <c r="C2301">
        <v>1</v>
      </c>
      <c r="D2301">
        <v>23</v>
      </c>
      <c r="E2301">
        <v>23</v>
      </c>
      <c r="F2301" t="str">
        <f>VLOOKUP(E2301,$L$1:$M$25,2,FALSE)</f>
        <v>trade</v>
      </c>
      <c r="G2301">
        <f>LOG(C2301)</f>
        <v>0</v>
      </c>
      <c r="H2301">
        <f>G2301/(B2301-1)</f>
        <v>0</v>
      </c>
    </row>
    <row r="2302" spans="1:8">
      <c r="A2302" t="s">
        <v>3312</v>
      </c>
      <c r="B2302">
        <v>0</v>
      </c>
      <c r="C2302">
        <v>1</v>
      </c>
      <c r="D2302">
        <v>19</v>
      </c>
      <c r="E2302">
        <v>19</v>
      </c>
      <c r="F2302" t="str">
        <f>VLOOKUP(E2302,$L$1:$M$25,2,FALSE)</f>
        <v>reserves</v>
      </c>
      <c r="G2302">
        <f>LOG(C2302)</f>
        <v>0</v>
      </c>
      <c r="H2302">
        <f>G2302/(B2302-1)</f>
        <v>0</v>
      </c>
    </row>
    <row r="2303" spans="1:8">
      <c r="A2303" t="s">
        <v>3313</v>
      </c>
      <c r="B2303">
        <v>0</v>
      </c>
      <c r="C2303">
        <v>1</v>
      </c>
      <c r="D2303">
        <v>10</v>
      </c>
      <c r="E2303">
        <v>10</v>
      </c>
      <c r="F2303" t="str">
        <f>VLOOKUP(E2303,$L$1:$M$25,2,FALSE)</f>
        <v>gnp</v>
      </c>
      <c r="G2303">
        <f>LOG(C2303)</f>
        <v>0</v>
      </c>
      <c r="H2303">
        <f>G2303/(B2303-1)</f>
        <v>0</v>
      </c>
    </row>
    <row r="2304" spans="1:8">
      <c r="A2304" t="s">
        <v>3316</v>
      </c>
      <c r="B2304">
        <v>0</v>
      </c>
      <c r="C2304">
        <v>1</v>
      </c>
      <c r="D2304">
        <v>24</v>
      </c>
      <c r="E2304">
        <v>24</v>
      </c>
      <c r="F2304" t="str">
        <f>VLOOKUP(E2304,$L$1:$M$25,2,FALSE)</f>
        <v>veg-oil</v>
      </c>
      <c r="G2304">
        <f>LOG(C2304)</f>
        <v>0</v>
      </c>
      <c r="H2304">
        <f>G2304/(B2304-1)</f>
        <v>0</v>
      </c>
    </row>
    <row r="2305" spans="1:8">
      <c r="A2305" t="s">
        <v>3318</v>
      </c>
      <c r="B2305">
        <v>0</v>
      </c>
      <c r="C2305">
        <v>1</v>
      </c>
      <c r="D2305">
        <v>1</v>
      </c>
      <c r="E2305">
        <v>1</v>
      </c>
      <c r="F2305" t="str">
        <f>VLOOKUP(E2305,$L$1:$M$25,2,FALSE)</f>
        <v>acq</v>
      </c>
      <c r="G2305">
        <f>LOG(C2305)</f>
        <v>0</v>
      </c>
      <c r="H2305">
        <f>G2305/(B2305-1)</f>
        <v>0</v>
      </c>
    </row>
    <row r="2306" spans="1:8">
      <c r="A2306" t="s">
        <v>3323</v>
      </c>
      <c r="B2306">
        <v>0</v>
      </c>
      <c r="C2306">
        <v>1</v>
      </c>
      <c r="D2306">
        <v>20</v>
      </c>
      <c r="E2306">
        <v>20</v>
      </c>
      <c r="F2306" t="str">
        <f>VLOOKUP(E2306,$L$1:$M$25,2,FALSE)</f>
        <v>ship</v>
      </c>
      <c r="G2306">
        <f>LOG(C2306)</f>
        <v>0</v>
      </c>
      <c r="H2306">
        <f>G2306/(B2306-1)</f>
        <v>0</v>
      </c>
    </row>
    <row r="2307" spans="1:8">
      <c r="A2307" t="s">
        <v>3325</v>
      </c>
      <c r="B2307">
        <v>0</v>
      </c>
      <c r="C2307">
        <v>1</v>
      </c>
      <c r="D2307">
        <v>15</v>
      </c>
      <c r="E2307">
        <v>15</v>
      </c>
      <c r="F2307" t="str">
        <f>VLOOKUP(E2307,$L$1:$M$25,2,FALSE)</f>
        <v>money-fx</v>
      </c>
      <c r="G2307">
        <f>LOG(C2307)</f>
        <v>0</v>
      </c>
      <c r="H2307">
        <f>G2307/(B2307-1)</f>
        <v>0</v>
      </c>
    </row>
    <row r="2308" spans="1:8">
      <c r="A2308" t="s">
        <v>3329</v>
      </c>
      <c r="B2308">
        <v>0</v>
      </c>
      <c r="C2308">
        <v>1</v>
      </c>
      <c r="D2308">
        <v>6</v>
      </c>
      <c r="E2308">
        <v>6</v>
      </c>
      <c r="F2308" t="str">
        <f>VLOOKUP(E2308,$L$1:$M$25,2,FALSE)</f>
        <v>cpi</v>
      </c>
      <c r="G2308">
        <f>LOG(C2308)</f>
        <v>0</v>
      </c>
      <c r="H2308">
        <f>G2308/(B2308-1)</f>
        <v>0</v>
      </c>
    </row>
    <row r="2309" spans="1:8">
      <c r="A2309" t="s">
        <v>3332</v>
      </c>
      <c r="B2309">
        <v>0</v>
      </c>
      <c r="C2309">
        <v>1</v>
      </c>
      <c r="D2309">
        <v>13</v>
      </c>
      <c r="E2309">
        <v>13</v>
      </c>
      <c r="F2309" t="str">
        <f>VLOOKUP(E2309,$L$1:$M$25,2,FALSE)</f>
        <v>interest</v>
      </c>
      <c r="G2309">
        <f>LOG(C2309)</f>
        <v>0</v>
      </c>
      <c r="H2309">
        <f>G2309/(B2309-1)</f>
        <v>0</v>
      </c>
    </row>
    <row r="2310" spans="1:8">
      <c r="A2310" t="s">
        <v>3337</v>
      </c>
      <c r="B2310">
        <v>0</v>
      </c>
      <c r="C2310">
        <v>1</v>
      </c>
      <c r="D2310">
        <v>11</v>
      </c>
      <c r="E2310">
        <v>11</v>
      </c>
      <c r="F2310" t="str">
        <f>VLOOKUP(E2310,$L$1:$M$25,2,FALSE)</f>
        <v>gold</v>
      </c>
      <c r="G2310">
        <f>LOG(C2310)</f>
        <v>0</v>
      </c>
      <c r="H2310">
        <f>G2310/(B2310-1)</f>
        <v>0</v>
      </c>
    </row>
    <row r="2311" spans="1:8">
      <c r="A2311" t="s">
        <v>3338</v>
      </c>
      <c r="B2311">
        <v>0</v>
      </c>
      <c r="C2311">
        <v>1</v>
      </c>
      <c r="D2311">
        <v>22</v>
      </c>
      <c r="E2311">
        <v>22</v>
      </c>
      <c r="F2311" t="str">
        <f>VLOOKUP(E2311,$L$1:$M$25,2,FALSE)</f>
        <v>sugar</v>
      </c>
      <c r="G2311">
        <f>LOG(C2311)</f>
        <v>0</v>
      </c>
      <c r="H2311">
        <f>G2311/(B2311-1)</f>
        <v>0</v>
      </c>
    </row>
    <row r="2312" spans="1:8">
      <c r="A2312" t="s">
        <v>3339</v>
      </c>
      <c r="B2312">
        <v>0</v>
      </c>
      <c r="C2312">
        <v>1</v>
      </c>
      <c r="D2312">
        <v>7</v>
      </c>
      <c r="E2312">
        <v>7</v>
      </c>
      <c r="F2312" t="str">
        <f>VLOOKUP(E2312,$L$1:$M$25,2,FALSE)</f>
        <v>crude</v>
      </c>
      <c r="G2312">
        <f>LOG(C2312)</f>
        <v>0</v>
      </c>
      <c r="H2312">
        <f>G2312/(B2312-1)</f>
        <v>0</v>
      </c>
    </row>
    <row r="2313" spans="1:8">
      <c r="A2313" t="s">
        <v>3341</v>
      </c>
      <c r="B2313">
        <v>0</v>
      </c>
      <c r="C2313">
        <v>1</v>
      </c>
      <c r="D2313">
        <v>14</v>
      </c>
      <c r="E2313">
        <v>14</v>
      </c>
      <c r="F2313" t="str">
        <f>VLOOKUP(E2313,$L$1:$M$25,2,FALSE)</f>
        <v>livestock</v>
      </c>
      <c r="G2313">
        <f>LOG(C2313)</f>
        <v>0</v>
      </c>
      <c r="H2313">
        <f>G2313/(B2313-1)</f>
        <v>0</v>
      </c>
    </row>
    <row r="2314" spans="1:8">
      <c r="A2314" t="s">
        <v>3343</v>
      </c>
      <c r="B2314">
        <v>0</v>
      </c>
      <c r="C2314">
        <v>1</v>
      </c>
      <c r="D2314">
        <v>22</v>
      </c>
      <c r="E2314">
        <v>22</v>
      </c>
      <c r="F2314" t="str">
        <f>VLOOKUP(E2314,$L$1:$M$25,2,FALSE)</f>
        <v>sugar</v>
      </c>
      <c r="G2314">
        <f>LOG(C2314)</f>
        <v>0</v>
      </c>
      <c r="H2314">
        <f>G2314/(B2314-1)</f>
        <v>0</v>
      </c>
    </row>
    <row r="2315" spans="1:8">
      <c r="A2315" t="s">
        <v>3351</v>
      </c>
      <c r="B2315">
        <v>0</v>
      </c>
      <c r="C2315">
        <v>1</v>
      </c>
      <c r="D2315">
        <v>1</v>
      </c>
      <c r="E2315">
        <v>1</v>
      </c>
      <c r="F2315" t="str">
        <f>VLOOKUP(E2315,$L$1:$M$25,2,FALSE)</f>
        <v>acq</v>
      </c>
      <c r="G2315">
        <f>LOG(C2315)</f>
        <v>0</v>
      </c>
      <c r="H2315">
        <f>G2315/(B2315-1)</f>
        <v>0</v>
      </c>
    </row>
    <row r="2316" spans="1:8">
      <c r="A2316" t="s">
        <v>3355</v>
      </c>
      <c r="B2316">
        <v>0</v>
      </c>
      <c r="C2316">
        <v>1</v>
      </c>
      <c r="D2316">
        <v>23</v>
      </c>
      <c r="E2316">
        <v>23</v>
      </c>
      <c r="F2316" t="str">
        <f>VLOOKUP(E2316,$L$1:$M$25,2,FALSE)</f>
        <v>trade</v>
      </c>
      <c r="G2316">
        <f>LOG(C2316)</f>
        <v>0</v>
      </c>
      <c r="H2316">
        <f>G2316/(B2316-1)</f>
        <v>0</v>
      </c>
    </row>
    <row r="2317" spans="1:8">
      <c r="A2317" t="s">
        <v>3357</v>
      </c>
      <c r="B2317">
        <v>0</v>
      </c>
      <c r="C2317">
        <v>1</v>
      </c>
      <c r="D2317">
        <v>23</v>
      </c>
      <c r="E2317">
        <v>23</v>
      </c>
      <c r="F2317" t="str">
        <f>VLOOKUP(E2317,$L$1:$M$25,2,FALSE)</f>
        <v>trade</v>
      </c>
      <c r="G2317">
        <f>LOG(C2317)</f>
        <v>0</v>
      </c>
      <c r="H2317">
        <f>G2317/(B2317-1)</f>
        <v>0</v>
      </c>
    </row>
    <row r="2318" spans="1:8">
      <c r="A2318" t="s">
        <v>3358</v>
      </c>
      <c r="B2318">
        <v>0</v>
      </c>
      <c r="C2318">
        <v>1</v>
      </c>
      <c r="D2318">
        <v>4</v>
      </c>
      <c r="E2318">
        <v>4</v>
      </c>
      <c r="F2318" t="str">
        <f>VLOOKUP(E2318,$L$1:$M$25,2,FALSE)</f>
        <v>coffee</v>
      </c>
      <c r="G2318">
        <f>LOG(C2318)</f>
        <v>0</v>
      </c>
      <c r="H2318">
        <f>G2318/(B2318-1)</f>
        <v>0</v>
      </c>
    </row>
    <row r="2319" spans="1:8">
      <c r="A2319" t="s">
        <v>3362</v>
      </c>
      <c r="B2319">
        <v>0</v>
      </c>
      <c r="C2319">
        <v>1</v>
      </c>
      <c r="D2319">
        <v>13</v>
      </c>
      <c r="E2319">
        <v>13</v>
      </c>
      <c r="F2319" t="str">
        <f>VLOOKUP(E2319,$L$1:$M$25,2,FALSE)</f>
        <v>interest</v>
      </c>
      <c r="G2319">
        <f>LOG(C2319)</f>
        <v>0</v>
      </c>
      <c r="H2319">
        <f>G2319/(B2319-1)</f>
        <v>0</v>
      </c>
    </row>
    <row r="2320" spans="1:8">
      <c r="A2320" t="s">
        <v>3363</v>
      </c>
      <c r="B2320">
        <v>0</v>
      </c>
      <c r="C2320">
        <v>1</v>
      </c>
      <c r="D2320">
        <v>23</v>
      </c>
      <c r="E2320">
        <v>23</v>
      </c>
      <c r="F2320" t="str">
        <f>VLOOKUP(E2320,$L$1:$M$25,2,FALSE)</f>
        <v>trade</v>
      </c>
      <c r="G2320">
        <f>LOG(C2320)</f>
        <v>0</v>
      </c>
      <c r="H2320">
        <f>G2320/(B2320-1)</f>
        <v>0</v>
      </c>
    </row>
    <row r="2321" spans="1:8">
      <c r="A2321" t="s">
        <v>3364</v>
      </c>
      <c r="B2321">
        <v>0</v>
      </c>
      <c r="C2321">
        <v>1</v>
      </c>
      <c r="D2321">
        <v>13</v>
      </c>
      <c r="E2321">
        <v>13</v>
      </c>
      <c r="F2321" t="str">
        <f>VLOOKUP(E2321,$L$1:$M$25,2,FALSE)</f>
        <v>interest</v>
      </c>
      <c r="G2321">
        <f>LOG(C2321)</f>
        <v>0</v>
      </c>
      <c r="H2321">
        <f>G2321/(B2321-1)</f>
        <v>0</v>
      </c>
    </row>
    <row r="2322" spans="1:8">
      <c r="A2322" t="s">
        <v>3366</v>
      </c>
      <c r="B2322">
        <v>0</v>
      </c>
      <c r="C2322">
        <v>1</v>
      </c>
      <c r="D2322">
        <v>23</v>
      </c>
      <c r="E2322">
        <v>23</v>
      </c>
      <c r="F2322" t="str">
        <f>VLOOKUP(E2322,$L$1:$M$25,2,FALSE)</f>
        <v>trade</v>
      </c>
      <c r="G2322">
        <f>LOG(C2322)</f>
        <v>0</v>
      </c>
      <c r="H2322">
        <f>G2322/(B2322-1)</f>
        <v>0</v>
      </c>
    </row>
    <row r="2323" spans="1:8">
      <c r="A2323" t="s">
        <v>3367</v>
      </c>
      <c r="B2323">
        <v>0</v>
      </c>
      <c r="C2323">
        <v>1</v>
      </c>
      <c r="D2323">
        <v>15</v>
      </c>
      <c r="E2323">
        <v>15</v>
      </c>
      <c r="F2323" t="str">
        <f>VLOOKUP(E2323,$L$1:$M$25,2,FALSE)</f>
        <v>money-fx</v>
      </c>
      <c r="G2323">
        <f>LOG(C2323)</f>
        <v>0</v>
      </c>
      <c r="H2323">
        <f>G2323/(B2323-1)</f>
        <v>0</v>
      </c>
    </row>
    <row r="2324" spans="1:8">
      <c r="A2324" t="s">
        <v>3372</v>
      </c>
      <c r="B2324">
        <v>0</v>
      </c>
      <c r="C2324">
        <v>1</v>
      </c>
      <c r="D2324">
        <v>9</v>
      </c>
      <c r="E2324">
        <v>9</v>
      </c>
      <c r="F2324" t="str">
        <f>VLOOKUP(E2324,$L$1:$M$25,2,FALSE)</f>
        <v>earn</v>
      </c>
      <c r="G2324">
        <f>LOG(C2324)</f>
        <v>0</v>
      </c>
      <c r="H2324">
        <f>G2324/(B2324-1)</f>
        <v>0</v>
      </c>
    </row>
    <row r="2325" spans="1:8">
      <c r="A2325" t="s">
        <v>3374</v>
      </c>
      <c r="B2325">
        <v>0</v>
      </c>
      <c r="C2325">
        <v>1</v>
      </c>
      <c r="D2325">
        <v>11</v>
      </c>
      <c r="E2325">
        <v>11</v>
      </c>
      <c r="F2325" t="str">
        <f>VLOOKUP(E2325,$L$1:$M$25,2,FALSE)</f>
        <v>gold</v>
      </c>
      <c r="G2325">
        <f>LOG(C2325)</f>
        <v>0</v>
      </c>
      <c r="H2325">
        <f>G2325/(B2325-1)</f>
        <v>0</v>
      </c>
    </row>
    <row r="2326" spans="1:8">
      <c r="A2326" t="s">
        <v>3376</v>
      </c>
      <c r="B2326">
        <v>0</v>
      </c>
      <c r="C2326">
        <v>1</v>
      </c>
      <c r="D2326">
        <v>13</v>
      </c>
      <c r="E2326">
        <v>13</v>
      </c>
      <c r="F2326" t="str">
        <f>VLOOKUP(E2326,$L$1:$M$25,2,FALSE)</f>
        <v>interest</v>
      </c>
      <c r="G2326">
        <f>LOG(C2326)</f>
        <v>0</v>
      </c>
      <c r="H2326">
        <f>G2326/(B2326-1)</f>
        <v>0</v>
      </c>
    </row>
    <row r="2327" spans="1:8">
      <c r="A2327" t="s">
        <v>3377</v>
      </c>
      <c r="B2327">
        <v>0</v>
      </c>
      <c r="C2327">
        <v>1</v>
      </c>
      <c r="D2327">
        <v>1</v>
      </c>
      <c r="E2327">
        <v>1</v>
      </c>
      <c r="F2327" t="str">
        <f>VLOOKUP(E2327,$L$1:$M$25,2,FALSE)</f>
        <v>acq</v>
      </c>
      <c r="G2327">
        <f>LOG(C2327)</f>
        <v>0</v>
      </c>
      <c r="H2327">
        <f>G2327/(B2327-1)</f>
        <v>0</v>
      </c>
    </row>
    <row r="2328" spans="1:8">
      <c r="A2328" t="s">
        <v>3378</v>
      </c>
      <c r="B2328">
        <v>0</v>
      </c>
      <c r="C2328">
        <v>1</v>
      </c>
      <c r="D2328">
        <v>10</v>
      </c>
      <c r="E2328">
        <v>10</v>
      </c>
      <c r="F2328" t="str">
        <f>VLOOKUP(E2328,$L$1:$M$25,2,FALSE)</f>
        <v>gnp</v>
      </c>
      <c r="G2328">
        <f>LOG(C2328)</f>
        <v>0</v>
      </c>
      <c r="H2328">
        <f>G2328/(B2328-1)</f>
        <v>0</v>
      </c>
    </row>
    <row r="2329" spans="1:8">
      <c r="A2329" t="s">
        <v>3380</v>
      </c>
      <c r="B2329">
        <v>0</v>
      </c>
      <c r="C2329">
        <v>1</v>
      </c>
      <c r="D2329">
        <v>23</v>
      </c>
      <c r="E2329">
        <v>23</v>
      </c>
      <c r="F2329" t="str">
        <f>VLOOKUP(E2329,$L$1:$M$25,2,FALSE)</f>
        <v>trade</v>
      </c>
      <c r="G2329">
        <f>LOG(C2329)</f>
        <v>0</v>
      </c>
      <c r="H2329">
        <f>G2329/(B2329-1)</f>
        <v>0</v>
      </c>
    </row>
    <row r="2330" spans="1:8">
      <c r="A2330" t="s">
        <v>3381</v>
      </c>
      <c r="B2330">
        <v>0</v>
      </c>
      <c r="C2330">
        <v>1</v>
      </c>
      <c r="D2330">
        <v>11</v>
      </c>
      <c r="E2330">
        <v>11</v>
      </c>
      <c r="F2330" t="str">
        <f>VLOOKUP(E2330,$L$1:$M$25,2,FALSE)</f>
        <v>gold</v>
      </c>
      <c r="G2330">
        <f>LOG(C2330)</f>
        <v>0</v>
      </c>
      <c r="H2330">
        <f>G2330/(B2330-1)</f>
        <v>0</v>
      </c>
    </row>
    <row r="2331" spans="1:8">
      <c r="A2331" t="s">
        <v>3383</v>
      </c>
      <c r="B2331">
        <v>0</v>
      </c>
      <c r="C2331">
        <v>1</v>
      </c>
      <c r="D2331">
        <v>9</v>
      </c>
      <c r="E2331">
        <v>9</v>
      </c>
      <c r="F2331" t="str">
        <f>VLOOKUP(E2331,$L$1:$M$25,2,FALSE)</f>
        <v>earn</v>
      </c>
      <c r="G2331">
        <f>LOG(C2331)</f>
        <v>0</v>
      </c>
      <c r="H2331">
        <f>G2331/(B2331-1)</f>
        <v>0</v>
      </c>
    </row>
    <row r="2332" spans="1:8">
      <c r="A2332" t="s">
        <v>3385</v>
      </c>
      <c r="B2332">
        <v>0</v>
      </c>
      <c r="C2332">
        <v>1</v>
      </c>
      <c r="D2332">
        <v>14</v>
      </c>
      <c r="E2332">
        <v>14</v>
      </c>
      <c r="F2332" t="str">
        <f>VLOOKUP(E2332,$L$1:$M$25,2,FALSE)</f>
        <v>livestock</v>
      </c>
      <c r="G2332">
        <f>LOG(C2332)</f>
        <v>0</v>
      </c>
      <c r="H2332">
        <f>G2332/(B2332-1)</f>
        <v>0</v>
      </c>
    </row>
    <row r="2333" spans="1:8">
      <c r="A2333" t="s">
        <v>3393</v>
      </c>
      <c r="B2333">
        <v>0</v>
      </c>
      <c r="C2333">
        <v>1</v>
      </c>
      <c r="D2333">
        <v>12</v>
      </c>
      <c r="E2333">
        <v>12</v>
      </c>
      <c r="F2333" t="str">
        <f>VLOOKUP(E2333,$L$1:$M$25,2,FALSE)</f>
        <v>grain</v>
      </c>
      <c r="G2333">
        <f>LOG(C2333)</f>
        <v>0</v>
      </c>
      <c r="H2333">
        <f>G2333/(B2333-1)</f>
        <v>0</v>
      </c>
    </row>
    <row r="2334" spans="1:8">
      <c r="A2334" t="s">
        <v>3398</v>
      </c>
      <c r="B2334">
        <v>0</v>
      </c>
      <c r="C2334">
        <v>1</v>
      </c>
      <c r="D2334">
        <v>14</v>
      </c>
      <c r="E2334">
        <v>14</v>
      </c>
      <c r="F2334" t="str">
        <f>VLOOKUP(E2334,$L$1:$M$25,2,FALSE)</f>
        <v>livestock</v>
      </c>
      <c r="G2334">
        <f>LOG(C2334)</f>
        <v>0</v>
      </c>
      <c r="H2334">
        <f>G2334/(B2334-1)</f>
        <v>0</v>
      </c>
    </row>
    <row r="2335" spans="1:8">
      <c r="A2335" t="s">
        <v>3404</v>
      </c>
      <c r="B2335">
        <v>0</v>
      </c>
      <c r="C2335">
        <v>1</v>
      </c>
      <c r="D2335">
        <v>17</v>
      </c>
      <c r="E2335">
        <v>17</v>
      </c>
      <c r="F2335" t="str">
        <f>VLOOKUP(E2335,$L$1:$M$25,2,FALSE)</f>
        <v>nat-gas</v>
      </c>
      <c r="G2335">
        <f>LOG(C2335)</f>
        <v>0</v>
      </c>
      <c r="H2335">
        <f>G2335/(B2335-1)</f>
        <v>0</v>
      </c>
    </row>
    <row r="2336" spans="1:8">
      <c r="A2336" t="s">
        <v>3408</v>
      </c>
      <c r="B2336">
        <v>0</v>
      </c>
      <c r="C2336">
        <v>1</v>
      </c>
      <c r="D2336">
        <v>22</v>
      </c>
      <c r="E2336">
        <v>22</v>
      </c>
      <c r="F2336" t="str">
        <f>VLOOKUP(E2336,$L$1:$M$25,2,FALSE)</f>
        <v>sugar</v>
      </c>
      <c r="G2336">
        <f>LOG(C2336)</f>
        <v>0</v>
      </c>
      <c r="H2336">
        <f>G2336/(B2336-1)</f>
        <v>0</v>
      </c>
    </row>
    <row r="2337" spans="1:8">
      <c r="A2337" t="s">
        <v>3409</v>
      </c>
      <c r="B2337">
        <v>0</v>
      </c>
      <c r="C2337">
        <v>1</v>
      </c>
      <c r="D2337">
        <v>11</v>
      </c>
      <c r="E2337">
        <v>11</v>
      </c>
      <c r="F2337" t="str">
        <f>VLOOKUP(E2337,$L$1:$M$25,2,FALSE)</f>
        <v>gold</v>
      </c>
      <c r="G2337">
        <f>LOG(C2337)</f>
        <v>0</v>
      </c>
      <c r="H2337">
        <f>G2337/(B2337-1)</f>
        <v>0</v>
      </c>
    </row>
    <row r="2338" spans="1:8">
      <c r="A2338" t="s">
        <v>3412</v>
      </c>
      <c r="B2338">
        <v>0</v>
      </c>
      <c r="C2338">
        <v>1</v>
      </c>
      <c r="D2338">
        <v>9</v>
      </c>
      <c r="E2338">
        <v>9</v>
      </c>
      <c r="F2338" t="str">
        <f>VLOOKUP(E2338,$L$1:$M$25,2,FALSE)</f>
        <v>earn</v>
      </c>
      <c r="G2338">
        <f>LOG(C2338)</f>
        <v>0</v>
      </c>
      <c r="H2338">
        <f>G2338/(B2338-1)</f>
        <v>0</v>
      </c>
    </row>
    <row r="2339" spans="1:8">
      <c r="A2339" t="s">
        <v>3419</v>
      </c>
      <c r="B2339">
        <v>0</v>
      </c>
      <c r="C2339">
        <v>1</v>
      </c>
      <c r="D2339">
        <v>15</v>
      </c>
      <c r="E2339">
        <v>15</v>
      </c>
      <c r="F2339" t="str">
        <f>VLOOKUP(E2339,$L$1:$M$25,2,FALSE)</f>
        <v>money-fx</v>
      </c>
      <c r="G2339">
        <f>LOG(C2339)</f>
        <v>0</v>
      </c>
      <c r="H2339">
        <f>G2339/(B2339-1)</f>
        <v>0</v>
      </c>
    </row>
    <row r="2340" spans="1:8">
      <c r="A2340" t="s">
        <v>3422</v>
      </c>
      <c r="B2340">
        <v>0</v>
      </c>
      <c r="C2340">
        <v>1</v>
      </c>
      <c r="D2340">
        <v>11</v>
      </c>
      <c r="E2340">
        <v>11</v>
      </c>
      <c r="F2340" t="str">
        <f>VLOOKUP(E2340,$L$1:$M$25,2,FALSE)</f>
        <v>gold</v>
      </c>
      <c r="G2340">
        <f>LOG(C2340)</f>
        <v>0</v>
      </c>
      <c r="H2340">
        <f>G2340/(B2340-1)</f>
        <v>0</v>
      </c>
    </row>
    <row r="2341" spans="1:8">
      <c r="A2341" t="s">
        <v>3425</v>
      </c>
      <c r="B2341">
        <v>0</v>
      </c>
      <c r="C2341">
        <v>1</v>
      </c>
      <c r="D2341">
        <v>10</v>
      </c>
      <c r="E2341">
        <v>10</v>
      </c>
      <c r="F2341" t="str">
        <f>VLOOKUP(E2341,$L$1:$M$25,2,FALSE)</f>
        <v>gnp</v>
      </c>
      <c r="G2341">
        <f>LOG(C2341)</f>
        <v>0</v>
      </c>
      <c r="H2341">
        <f>G2341/(B2341-1)</f>
        <v>0</v>
      </c>
    </row>
    <row r="2342" spans="1:8">
      <c r="A2342" t="s">
        <v>3427</v>
      </c>
      <c r="B2342">
        <v>0</v>
      </c>
      <c r="C2342">
        <v>1</v>
      </c>
      <c r="D2342">
        <v>20</v>
      </c>
      <c r="E2342">
        <v>20</v>
      </c>
      <c r="F2342" t="str">
        <f>VLOOKUP(E2342,$L$1:$M$25,2,FALSE)</f>
        <v>ship</v>
      </c>
      <c r="G2342">
        <f>LOG(C2342)</f>
        <v>0</v>
      </c>
      <c r="H2342">
        <f>G2342/(B2342-1)</f>
        <v>0</v>
      </c>
    </row>
    <row r="2343" spans="1:8">
      <c r="A2343" t="s">
        <v>3429</v>
      </c>
      <c r="B2343">
        <v>0</v>
      </c>
      <c r="C2343">
        <v>1</v>
      </c>
      <c r="D2343">
        <v>14</v>
      </c>
      <c r="E2343">
        <v>14</v>
      </c>
      <c r="F2343" t="str">
        <f>VLOOKUP(E2343,$L$1:$M$25,2,FALSE)</f>
        <v>livestock</v>
      </c>
      <c r="G2343">
        <f>LOG(C2343)</f>
        <v>0</v>
      </c>
      <c r="H2343">
        <f>G2343/(B2343-1)</f>
        <v>0</v>
      </c>
    </row>
    <row r="2344" spans="1:8">
      <c r="A2344" t="s">
        <v>3431</v>
      </c>
      <c r="B2344">
        <v>0</v>
      </c>
      <c r="C2344">
        <v>1</v>
      </c>
      <c r="D2344">
        <v>23</v>
      </c>
      <c r="E2344">
        <v>23</v>
      </c>
      <c r="F2344" t="str">
        <f>VLOOKUP(E2344,$L$1:$M$25,2,FALSE)</f>
        <v>trade</v>
      </c>
      <c r="G2344">
        <f>LOG(C2344)</f>
        <v>0</v>
      </c>
      <c r="H2344">
        <f>G2344/(B2344-1)</f>
        <v>0</v>
      </c>
    </row>
    <row r="2345" spans="1:8">
      <c r="A2345" t="s">
        <v>3432</v>
      </c>
      <c r="B2345">
        <v>0</v>
      </c>
      <c r="C2345">
        <v>1</v>
      </c>
      <c r="D2345">
        <v>19</v>
      </c>
      <c r="E2345">
        <v>19</v>
      </c>
      <c r="F2345" t="str">
        <f>VLOOKUP(E2345,$L$1:$M$25,2,FALSE)</f>
        <v>reserves</v>
      </c>
      <c r="G2345">
        <f>LOG(C2345)</f>
        <v>0</v>
      </c>
      <c r="H2345">
        <f>G2345/(B2345-1)</f>
        <v>0</v>
      </c>
    </row>
    <row r="2346" spans="1:8">
      <c r="A2346" t="s">
        <v>3435</v>
      </c>
      <c r="B2346">
        <v>0</v>
      </c>
      <c r="C2346">
        <v>1</v>
      </c>
      <c r="D2346">
        <v>23</v>
      </c>
      <c r="E2346">
        <v>23</v>
      </c>
      <c r="F2346" t="str">
        <f>VLOOKUP(E2346,$L$1:$M$25,2,FALSE)</f>
        <v>trade</v>
      </c>
      <c r="G2346">
        <f>LOG(C2346)</f>
        <v>0</v>
      </c>
      <c r="H2346">
        <f>G2346/(B2346-1)</f>
        <v>0</v>
      </c>
    </row>
    <row r="2347" spans="1:8">
      <c r="A2347" t="s">
        <v>3436</v>
      </c>
      <c r="B2347">
        <v>0</v>
      </c>
      <c r="C2347">
        <v>1</v>
      </c>
      <c r="D2347">
        <v>8</v>
      </c>
      <c r="E2347">
        <v>8</v>
      </c>
      <c r="F2347" t="str">
        <f>VLOOKUP(E2347,$L$1:$M$25,2,FALSE)</f>
        <v>dlr</v>
      </c>
      <c r="G2347">
        <f>LOG(C2347)</f>
        <v>0</v>
      </c>
      <c r="H2347">
        <f>G2347/(B2347-1)</f>
        <v>0</v>
      </c>
    </row>
    <row r="2348" spans="1:8">
      <c r="A2348" t="s">
        <v>3437</v>
      </c>
      <c r="B2348">
        <v>0</v>
      </c>
      <c r="C2348">
        <v>1</v>
      </c>
      <c r="D2348">
        <v>14</v>
      </c>
      <c r="E2348">
        <v>14</v>
      </c>
      <c r="F2348" t="str">
        <f>VLOOKUP(E2348,$L$1:$M$25,2,FALSE)</f>
        <v>livestock</v>
      </c>
      <c r="G2348">
        <f>LOG(C2348)</f>
        <v>0</v>
      </c>
      <c r="H2348">
        <f>G2348/(B2348-1)</f>
        <v>0</v>
      </c>
    </row>
    <row r="2349" spans="1:8">
      <c r="A2349" t="s">
        <v>3439</v>
      </c>
      <c r="B2349">
        <v>0</v>
      </c>
      <c r="C2349">
        <v>1</v>
      </c>
      <c r="D2349">
        <v>25</v>
      </c>
      <c r="E2349">
        <v>25</v>
      </c>
      <c r="F2349" t="str">
        <f>VLOOKUP(E2349,$L$1:$M$25,2,FALSE)</f>
        <v>wheat</v>
      </c>
      <c r="G2349">
        <f>LOG(C2349)</f>
        <v>0</v>
      </c>
      <c r="H2349">
        <f>G2349/(B2349-1)</f>
        <v>0</v>
      </c>
    </row>
    <row r="2350" spans="1:8">
      <c r="A2350" t="s">
        <v>3446</v>
      </c>
      <c r="B2350">
        <v>0</v>
      </c>
      <c r="C2350">
        <v>1</v>
      </c>
      <c r="D2350">
        <v>9</v>
      </c>
      <c r="E2350">
        <v>9</v>
      </c>
      <c r="F2350" t="str">
        <f>VLOOKUP(E2350,$L$1:$M$25,2,FALSE)</f>
        <v>earn</v>
      </c>
      <c r="G2350">
        <f>LOG(C2350)</f>
        <v>0</v>
      </c>
      <c r="H2350">
        <f>G2350/(B2350-1)</f>
        <v>0</v>
      </c>
    </row>
    <row r="2351" spans="1:8">
      <c r="A2351" t="s">
        <v>3449</v>
      </c>
      <c r="B2351">
        <v>0</v>
      </c>
      <c r="C2351">
        <v>1</v>
      </c>
      <c r="D2351">
        <v>10</v>
      </c>
      <c r="E2351">
        <v>10</v>
      </c>
      <c r="F2351" t="str">
        <f>VLOOKUP(E2351,$L$1:$M$25,2,FALSE)</f>
        <v>gnp</v>
      </c>
      <c r="G2351">
        <f>LOG(C2351)</f>
        <v>0</v>
      </c>
      <c r="H2351">
        <f>G2351/(B2351-1)</f>
        <v>0</v>
      </c>
    </row>
    <row r="2352" spans="1:8">
      <c r="A2352" t="s">
        <v>3451</v>
      </c>
      <c r="B2352">
        <v>0</v>
      </c>
      <c r="C2352">
        <v>1</v>
      </c>
      <c r="D2352">
        <v>9</v>
      </c>
      <c r="E2352">
        <v>9</v>
      </c>
      <c r="F2352" t="str">
        <f>VLOOKUP(E2352,$L$1:$M$25,2,FALSE)</f>
        <v>earn</v>
      </c>
      <c r="G2352">
        <f>LOG(C2352)</f>
        <v>0</v>
      </c>
      <c r="H2352">
        <f>G2352/(B2352-1)</f>
        <v>0</v>
      </c>
    </row>
    <row r="2353" spans="1:8">
      <c r="A2353" t="s">
        <v>3456</v>
      </c>
      <c r="B2353">
        <v>0</v>
      </c>
      <c r="C2353">
        <v>1</v>
      </c>
      <c r="D2353">
        <v>1</v>
      </c>
      <c r="E2353">
        <v>1</v>
      </c>
      <c r="F2353" t="str">
        <f>VLOOKUP(E2353,$L$1:$M$25,2,FALSE)</f>
        <v>acq</v>
      </c>
      <c r="G2353">
        <f>LOG(C2353)</f>
        <v>0</v>
      </c>
      <c r="H2353">
        <f>G2353/(B2353-1)</f>
        <v>0</v>
      </c>
    </row>
    <row r="2354" spans="1:8">
      <c r="A2354" t="s">
        <v>3457</v>
      </c>
      <c r="B2354">
        <v>0</v>
      </c>
      <c r="C2354">
        <v>1</v>
      </c>
      <c r="D2354">
        <v>23</v>
      </c>
      <c r="E2354">
        <v>23</v>
      </c>
      <c r="F2354" t="str">
        <f>VLOOKUP(E2354,$L$1:$M$25,2,FALSE)</f>
        <v>trade</v>
      </c>
      <c r="G2354">
        <f>LOG(C2354)</f>
        <v>0</v>
      </c>
      <c r="H2354">
        <f>G2354/(B2354-1)</f>
        <v>0</v>
      </c>
    </row>
    <row r="2355" spans="1:8">
      <c r="A2355" t="s">
        <v>3467</v>
      </c>
      <c r="B2355">
        <v>0</v>
      </c>
      <c r="C2355">
        <v>1</v>
      </c>
      <c r="D2355">
        <v>20</v>
      </c>
      <c r="E2355">
        <v>20</v>
      </c>
      <c r="F2355" t="str">
        <f>VLOOKUP(E2355,$L$1:$M$25,2,FALSE)</f>
        <v>ship</v>
      </c>
      <c r="G2355">
        <f>LOG(C2355)</f>
        <v>0</v>
      </c>
      <c r="H2355">
        <f>G2355/(B2355-1)</f>
        <v>0</v>
      </c>
    </row>
    <row r="2356" spans="1:8">
      <c r="A2356" t="s">
        <v>3468</v>
      </c>
      <c r="B2356">
        <v>0</v>
      </c>
      <c r="C2356">
        <v>1</v>
      </c>
      <c r="D2356">
        <v>3</v>
      </c>
      <c r="E2356">
        <v>3</v>
      </c>
      <c r="F2356" t="str">
        <f>VLOOKUP(E2356,$L$1:$M$25,2,FALSE)</f>
        <v>cocoa</v>
      </c>
      <c r="G2356">
        <f>LOG(C2356)</f>
        <v>0</v>
      </c>
      <c r="H2356">
        <f>G2356/(B2356-1)</f>
        <v>0</v>
      </c>
    </row>
    <row r="2357" spans="1:8">
      <c r="A2357" t="s">
        <v>3471</v>
      </c>
      <c r="B2357">
        <v>0</v>
      </c>
      <c r="C2357">
        <v>1</v>
      </c>
      <c r="D2357">
        <v>25</v>
      </c>
      <c r="E2357">
        <v>25</v>
      </c>
      <c r="F2357" t="str">
        <f>VLOOKUP(E2357,$L$1:$M$25,2,FALSE)</f>
        <v>wheat</v>
      </c>
      <c r="G2357">
        <f>LOG(C2357)</f>
        <v>0</v>
      </c>
      <c r="H2357">
        <f>G2357/(B2357-1)</f>
        <v>0</v>
      </c>
    </row>
    <row r="2358" spans="1:8">
      <c r="A2358" t="s">
        <v>3472</v>
      </c>
      <c r="B2358">
        <v>0</v>
      </c>
      <c r="C2358">
        <v>1</v>
      </c>
      <c r="D2358">
        <v>9</v>
      </c>
      <c r="E2358">
        <v>9</v>
      </c>
      <c r="F2358" t="str">
        <f>VLOOKUP(E2358,$L$1:$M$25,2,FALSE)</f>
        <v>earn</v>
      </c>
      <c r="G2358">
        <f>LOG(C2358)</f>
        <v>0</v>
      </c>
      <c r="H2358">
        <f>G2358/(B2358-1)</f>
        <v>0</v>
      </c>
    </row>
    <row r="2359" spans="1:8">
      <c r="A2359" t="s">
        <v>3473</v>
      </c>
      <c r="B2359">
        <v>0</v>
      </c>
      <c r="C2359">
        <v>1</v>
      </c>
      <c r="D2359">
        <v>12</v>
      </c>
      <c r="E2359">
        <v>12</v>
      </c>
      <c r="F2359" t="str">
        <f>VLOOKUP(E2359,$L$1:$M$25,2,FALSE)</f>
        <v>grain</v>
      </c>
      <c r="G2359">
        <f>LOG(C2359)</f>
        <v>0</v>
      </c>
      <c r="H2359">
        <f>G2359/(B2359-1)</f>
        <v>0</v>
      </c>
    </row>
    <row r="2360" spans="1:8">
      <c r="A2360" t="s">
        <v>3477</v>
      </c>
      <c r="B2360">
        <v>0</v>
      </c>
      <c r="C2360">
        <v>1</v>
      </c>
      <c r="D2360">
        <v>7</v>
      </c>
      <c r="E2360">
        <v>7</v>
      </c>
      <c r="F2360" t="str">
        <f>VLOOKUP(E2360,$L$1:$M$25,2,FALSE)</f>
        <v>crude</v>
      </c>
      <c r="G2360">
        <f>LOG(C2360)</f>
        <v>0</v>
      </c>
      <c r="H2360">
        <f>G2360/(B2360-1)</f>
        <v>0</v>
      </c>
    </row>
    <row r="2361" spans="1:8">
      <c r="A2361" t="s">
        <v>3480</v>
      </c>
      <c r="B2361">
        <v>0</v>
      </c>
      <c r="C2361">
        <v>1</v>
      </c>
      <c r="D2361">
        <v>1</v>
      </c>
      <c r="E2361">
        <v>1</v>
      </c>
      <c r="F2361" t="str">
        <f>VLOOKUP(E2361,$L$1:$M$25,2,FALSE)</f>
        <v>acq</v>
      </c>
      <c r="G2361">
        <f>LOG(C2361)</f>
        <v>0</v>
      </c>
      <c r="H2361">
        <f>G2361/(B2361-1)</f>
        <v>0</v>
      </c>
    </row>
    <row r="2362" spans="1:8">
      <c r="A2362" t="s">
        <v>3483</v>
      </c>
      <c r="B2362">
        <v>0</v>
      </c>
      <c r="C2362">
        <v>1</v>
      </c>
      <c r="D2362">
        <v>14</v>
      </c>
      <c r="E2362">
        <v>14</v>
      </c>
      <c r="F2362" t="str">
        <f>VLOOKUP(E2362,$L$1:$M$25,2,FALSE)</f>
        <v>livestock</v>
      </c>
      <c r="G2362">
        <f>LOG(C2362)</f>
        <v>0</v>
      </c>
      <c r="H2362">
        <f>G2362/(B2362-1)</f>
        <v>0</v>
      </c>
    </row>
    <row r="2363" spans="1:8">
      <c r="A2363" t="s">
        <v>3488</v>
      </c>
      <c r="B2363">
        <v>0</v>
      </c>
      <c r="C2363">
        <v>1</v>
      </c>
      <c r="D2363">
        <v>8</v>
      </c>
      <c r="E2363">
        <v>8</v>
      </c>
      <c r="F2363" t="str">
        <f>VLOOKUP(E2363,$L$1:$M$25,2,FALSE)</f>
        <v>dlr</v>
      </c>
      <c r="G2363">
        <f>LOG(C2363)</f>
        <v>0</v>
      </c>
      <c r="H2363">
        <f>G2363/(B2363-1)</f>
        <v>0</v>
      </c>
    </row>
    <row r="2364" spans="1:8">
      <c r="A2364" t="s">
        <v>3490</v>
      </c>
      <c r="B2364">
        <v>0</v>
      </c>
      <c r="C2364">
        <v>1</v>
      </c>
      <c r="D2364">
        <v>10</v>
      </c>
      <c r="E2364">
        <v>10</v>
      </c>
      <c r="F2364" t="str">
        <f>VLOOKUP(E2364,$L$1:$M$25,2,FALSE)</f>
        <v>gnp</v>
      </c>
      <c r="G2364">
        <f>LOG(C2364)</f>
        <v>0</v>
      </c>
      <c r="H2364">
        <f>G2364/(B2364-1)</f>
        <v>0</v>
      </c>
    </row>
    <row r="2365" spans="1:8">
      <c r="A2365" t="s">
        <v>3492</v>
      </c>
      <c r="B2365">
        <v>0</v>
      </c>
      <c r="C2365">
        <v>1</v>
      </c>
      <c r="D2365">
        <v>2</v>
      </c>
      <c r="E2365">
        <v>2</v>
      </c>
      <c r="F2365" t="str">
        <f>VLOOKUP(E2365,$L$1:$M$25,2,FALSE)</f>
        <v>bop</v>
      </c>
      <c r="G2365">
        <f>LOG(C2365)</f>
        <v>0</v>
      </c>
      <c r="H2365">
        <f>G2365/(B2365-1)</f>
        <v>0</v>
      </c>
    </row>
    <row r="2366" spans="1:8">
      <c r="A2366" t="s">
        <v>3496</v>
      </c>
      <c r="B2366">
        <v>0</v>
      </c>
      <c r="C2366">
        <v>1</v>
      </c>
      <c r="D2366">
        <v>11</v>
      </c>
      <c r="E2366">
        <v>11</v>
      </c>
      <c r="F2366" t="str">
        <f>VLOOKUP(E2366,$L$1:$M$25,2,FALSE)</f>
        <v>gold</v>
      </c>
      <c r="G2366">
        <f>LOG(C2366)</f>
        <v>0</v>
      </c>
      <c r="H2366">
        <f>G2366/(B2366-1)</f>
        <v>0</v>
      </c>
    </row>
    <row r="2367" spans="1:8">
      <c r="A2367" t="s">
        <v>3501</v>
      </c>
      <c r="B2367">
        <v>0</v>
      </c>
      <c r="C2367">
        <v>1</v>
      </c>
      <c r="D2367">
        <v>22</v>
      </c>
      <c r="E2367">
        <v>22</v>
      </c>
      <c r="F2367" t="str">
        <f>VLOOKUP(E2367,$L$1:$M$25,2,FALSE)</f>
        <v>sugar</v>
      </c>
      <c r="G2367">
        <f>LOG(C2367)</f>
        <v>0</v>
      </c>
      <c r="H2367">
        <f>G2367/(B2367-1)</f>
        <v>0</v>
      </c>
    </row>
    <row r="2368" spans="1:8">
      <c r="A2368" t="s">
        <v>3503</v>
      </c>
      <c r="B2368">
        <v>0</v>
      </c>
      <c r="C2368">
        <v>1</v>
      </c>
      <c r="D2368">
        <v>4</v>
      </c>
      <c r="E2368">
        <v>4</v>
      </c>
      <c r="F2368" t="str">
        <f>VLOOKUP(E2368,$L$1:$M$25,2,FALSE)</f>
        <v>coffee</v>
      </c>
      <c r="G2368">
        <f>LOG(C2368)</f>
        <v>0</v>
      </c>
      <c r="H2368">
        <f>G2368/(B2368-1)</f>
        <v>0</v>
      </c>
    </row>
    <row r="2369" spans="1:8">
      <c r="A2369" t="s">
        <v>3504</v>
      </c>
      <c r="B2369">
        <v>0</v>
      </c>
      <c r="C2369">
        <v>1</v>
      </c>
      <c r="D2369">
        <v>1</v>
      </c>
      <c r="E2369">
        <v>1</v>
      </c>
      <c r="F2369" t="str">
        <f>VLOOKUP(E2369,$L$1:$M$25,2,FALSE)</f>
        <v>acq</v>
      </c>
      <c r="G2369">
        <f>LOG(C2369)</f>
        <v>0</v>
      </c>
      <c r="H2369">
        <f>G2369/(B2369-1)</f>
        <v>0</v>
      </c>
    </row>
    <row r="2370" spans="1:8">
      <c r="A2370" t="s">
        <v>3509</v>
      </c>
      <c r="B2370">
        <v>0</v>
      </c>
      <c r="C2370">
        <v>1</v>
      </c>
      <c r="D2370">
        <v>11</v>
      </c>
      <c r="E2370">
        <v>11</v>
      </c>
      <c r="F2370" t="str">
        <f>VLOOKUP(E2370,$L$1:$M$25,2,FALSE)</f>
        <v>gold</v>
      </c>
      <c r="G2370">
        <f>LOG(C2370)</f>
        <v>0</v>
      </c>
      <c r="H2370">
        <f>G2370/(B2370-1)</f>
        <v>0</v>
      </c>
    </row>
    <row r="2371" spans="1:8">
      <c r="A2371" t="s">
        <v>3513</v>
      </c>
      <c r="B2371">
        <v>0</v>
      </c>
      <c r="C2371">
        <v>1</v>
      </c>
      <c r="D2371">
        <v>20</v>
      </c>
      <c r="E2371">
        <v>20</v>
      </c>
      <c r="F2371" t="str">
        <f>VLOOKUP(E2371,$L$1:$M$25,2,FALSE)</f>
        <v>ship</v>
      </c>
      <c r="G2371">
        <f>LOG(C2371)</f>
        <v>0</v>
      </c>
      <c r="H2371">
        <f>G2371/(B2371-1)</f>
        <v>0</v>
      </c>
    </row>
    <row r="2372" spans="1:8">
      <c r="A2372" t="s">
        <v>3514</v>
      </c>
      <c r="B2372">
        <v>0</v>
      </c>
      <c r="C2372">
        <v>1</v>
      </c>
      <c r="D2372">
        <v>14</v>
      </c>
      <c r="E2372">
        <v>14</v>
      </c>
      <c r="F2372" t="str">
        <f>VLOOKUP(E2372,$L$1:$M$25,2,FALSE)</f>
        <v>livestock</v>
      </c>
      <c r="G2372">
        <f>LOG(C2372)</f>
        <v>0</v>
      </c>
      <c r="H2372">
        <f>G2372/(B2372-1)</f>
        <v>0</v>
      </c>
    </row>
    <row r="2373" spans="1:8">
      <c r="A2373" t="s">
        <v>3521</v>
      </c>
      <c r="B2373">
        <v>0</v>
      </c>
      <c r="C2373">
        <v>1</v>
      </c>
      <c r="D2373">
        <v>10</v>
      </c>
      <c r="E2373">
        <v>10</v>
      </c>
      <c r="F2373" t="str">
        <f>VLOOKUP(E2373,$L$1:$M$25,2,FALSE)</f>
        <v>gnp</v>
      </c>
      <c r="G2373">
        <f>LOG(C2373)</f>
        <v>0</v>
      </c>
      <c r="H2373">
        <f>G2373/(B2373-1)</f>
        <v>0</v>
      </c>
    </row>
    <row r="2374" spans="1:8">
      <c r="A2374" t="s">
        <v>3530</v>
      </c>
      <c r="B2374">
        <v>0</v>
      </c>
      <c r="C2374">
        <v>1</v>
      </c>
      <c r="D2374">
        <v>10</v>
      </c>
      <c r="E2374">
        <v>10</v>
      </c>
      <c r="F2374" t="str">
        <f>VLOOKUP(E2374,$L$1:$M$25,2,FALSE)</f>
        <v>gnp</v>
      </c>
      <c r="G2374">
        <f>LOG(C2374)</f>
        <v>0</v>
      </c>
      <c r="H2374">
        <f>G2374/(B2374-1)</f>
        <v>0</v>
      </c>
    </row>
    <row r="2375" spans="1:8">
      <c r="A2375" t="s">
        <v>3536</v>
      </c>
      <c r="B2375">
        <v>0</v>
      </c>
      <c r="C2375">
        <v>1</v>
      </c>
      <c r="D2375">
        <v>20</v>
      </c>
      <c r="E2375">
        <v>20</v>
      </c>
      <c r="F2375" t="str">
        <f>VLOOKUP(E2375,$L$1:$M$25,2,FALSE)</f>
        <v>ship</v>
      </c>
      <c r="G2375">
        <f>LOG(C2375)</f>
        <v>0</v>
      </c>
      <c r="H2375">
        <f>G2375/(B2375-1)</f>
        <v>0</v>
      </c>
    </row>
    <row r="2376" spans="1:8">
      <c r="A2376" t="s">
        <v>3542</v>
      </c>
      <c r="B2376">
        <v>0</v>
      </c>
      <c r="C2376">
        <v>1</v>
      </c>
      <c r="D2376">
        <v>4</v>
      </c>
      <c r="E2376">
        <v>4</v>
      </c>
      <c r="F2376" t="str">
        <f>VLOOKUP(E2376,$L$1:$M$25,2,FALSE)</f>
        <v>coffee</v>
      </c>
      <c r="G2376">
        <f>LOG(C2376)</f>
        <v>0</v>
      </c>
      <c r="H2376">
        <f>G2376/(B2376-1)</f>
        <v>0</v>
      </c>
    </row>
    <row r="2377" spans="1:8">
      <c r="A2377" t="s">
        <v>3543</v>
      </c>
      <c r="B2377">
        <v>0</v>
      </c>
      <c r="C2377">
        <v>1</v>
      </c>
      <c r="D2377">
        <v>7</v>
      </c>
      <c r="E2377">
        <v>7</v>
      </c>
      <c r="F2377" t="str">
        <f>VLOOKUP(E2377,$L$1:$M$25,2,FALSE)</f>
        <v>crude</v>
      </c>
      <c r="G2377">
        <f>LOG(C2377)</f>
        <v>0</v>
      </c>
      <c r="H2377">
        <f>G2377/(B2377-1)</f>
        <v>0</v>
      </c>
    </row>
    <row r="2378" spans="1:8">
      <c r="A2378" t="s">
        <v>3544</v>
      </c>
      <c r="B2378">
        <v>0</v>
      </c>
      <c r="C2378">
        <v>1</v>
      </c>
      <c r="D2378">
        <v>9</v>
      </c>
      <c r="E2378">
        <v>9</v>
      </c>
      <c r="F2378" t="str">
        <f>VLOOKUP(E2378,$L$1:$M$25,2,FALSE)</f>
        <v>earn</v>
      </c>
      <c r="G2378">
        <f>LOG(C2378)</f>
        <v>0</v>
      </c>
      <c r="H2378">
        <f>G2378/(B2378-1)</f>
        <v>0</v>
      </c>
    </row>
    <row r="2379" spans="1:8">
      <c r="A2379" t="s">
        <v>3545</v>
      </c>
      <c r="B2379">
        <v>0</v>
      </c>
      <c r="C2379">
        <v>1</v>
      </c>
      <c r="D2379">
        <v>17</v>
      </c>
      <c r="E2379">
        <v>17</v>
      </c>
      <c r="F2379" t="str">
        <f>VLOOKUP(E2379,$L$1:$M$25,2,FALSE)</f>
        <v>nat-gas</v>
      </c>
      <c r="G2379">
        <f>LOG(C2379)</f>
        <v>0</v>
      </c>
      <c r="H2379">
        <f>G2379/(B2379-1)</f>
        <v>0</v>
      </c>
    </row>
    <row r="2380" spans="1:8">
      <c r="A2380" t="s">
        <v>3546</v>
      </c>
      <c r="B2380">
        <v>0</v>
      </c>
      <c r="C2380">
        <v>1</v>
      </c>
      <c r="D2380">
        <v>17</v>
      </c>
      <c r="E2380">
        <v>17</v>
      </c>
      <c r="F2380" t="str">
        <f>VLOOKUP(E2380,$L$1:$M$25,2,FALSE)</f>
        <v>nat-gas</v>
      </c>
      <c r="G2380">
        <f>LOG(C2380)</f>
        <v>0</v>
      </c>
      <c r="H2380">
        <f>G2380/(B2380-1)</f>
        <v>0</v>
      </c>
    </row>
    <row r="2381" spans="1:8">
      <c r="A2381" t="s">
        <v>3551</v>
      </c>
      <c r="B2381">
        <v>0</v>
      </c>
      <c r="C2381">
        <v>1</v>
      </c>
      <c r="D2381">
        <v>25</v>
      </c>
      <c r="E2381">
        <v>25</v>
      </c>
      <c r="F2381" t="str">
        <f>VLOOKUP(E2381,$L$1:$M$25,2,FALSE)</f>
        <v>wheat</v>
      </c>
      <c r="G2381">
        <f>LOG(C2381)</f>
        <v>0</v>
      </c>
      <c r="H2381">
        <f>G2381/(B2381-1)</f>
        <v>0</v>
      </c>
    </row>
    <row r="2382" spans="1:8">
      <c r="A2382" t="s">
        <v>3557</v>
      </c>
      <c r="B2382">
        <v>0</v>
      </c>
      <c r="C2382">
        <v>1</v>
      </c>
      <c r="D2382">
        <v>16</v>
      </c>
      <c r="E2382">
        <v>16</v>
      </c>
      <c r="F2382" t="str">
        <f>VLOOKUP(E2382,$L$1:$M$25,2,FALSE)</f>
        <v>money-supply</v>
      </c>
      <c r="G2382">
        <f>LOG(C2382)</f>
        <v>0</v>
      </c>
      <c r="H2382">
        <f>G2382/(B2382-1)</f>
        <v>0</v>
      </c>
    </row>
    <row r="2383" spans="1:8">
      <c r="A2383" t="s">
        <v>3559</v>
      </c>
      <c r="B2383">
        <v>0</v>
      </c>
      <c r="C2383">
        <v>1</v>
      </c>
      <c r="D2383">
        <v>20</v>
      </c>
      <c r="E2383">
        <v>20</v>
      </c>
      <c r="F2383" t="str">
        <f>VLOOKUP(E2383,$L$1:$M$25,2,FALSE)</f>
        <v>ship</v>
      </c>
      <c r="G2383">
        <f>LOG(C2383)</f>
        <v>0</v>
      </c>
      <c r="H2383">
        <f>G2383/(B2383-1)</f>
        <v>0</v>
      </c>
    </row>
    <row r="2384" spans="1:8">
      <c r="A2384" t="s">
        <v>3560</v>
      </c>
      <c r="B2384">
        <v>0</v>
      </c>
      <c r="C2384">
        <v>1</v>
      </c>
      <c r="D2384">
        <v>1</v>
      </c>
      <c r="E2384">
        <v>1</v>
      </c>
      <c r="F2384" t="str">
        <f>VLOOKUP(E2384,$L$1:$M$25,2,FALSE)</f>
        <v>acq</v>
      </c>
      <c r="G2384">
        <f>LOG(C2384)</f>
        <v>0</v>
      </c>
      <c r="H2384">
        <f>G2384/(B2384-1)</f>
        <v>0</v>
      </c>
    </row>
    <row r="2385" spans="1:8">
      <c r="A2385" t="s">
        <v>3562</v>
      </c>
      <c r="B2385">
        <v>0</v>
      </c>
      <c r="C2385">
        <v>1</v>
      </c>
      <c r="D2385">
        <v>22</v>
      </c>
      <c r="E2385">
        <v>22</v>
      </c>
      <c r="F2385" t="str">
        <f>VLOOKUP(E2385,$L$1:$M$25,2,FALSE)</f>
        <v>sugar</v>
      </c>
      <c r="G2385">
        <f>LOG(C2385)</f>
        <v>0</v>
      </c>
      <c r="H2385">
        <f>G2385/(B2385-1)</f>
        <v>0</v>
      </c>
    </row>
    <row r="2386" spans="1:8">
      <c r="A2386" t="s">
        <v>3563</v>
      </c>
      <c r="B2386">
        <v>0</v>
      </c>
      <c r="C2386">
        <v>1</v>
      </c>
      <c r="D2386">
        <v>7</v>
      </c>
      <c r="E2386">
        <v>7</v>
      </c>
      <c r="F2386" t="str">
        <f>VLOOKUP(E2386,$L$1:$M$25,2,FALSE)</f>
        <v>crude</v>
      </c>
      <c r="G2386">
        <f>LOG(C2386)</f>
        <v>0</v>
      </c>
      <c r="H2386">
        <f>G2386/(B2386-1)</f>
        <v>0</v>
      </c>
    </row>
    <row r="2387" spans="1:8">
      <c r="A2387" t="s">
        <v>3564</v>
      </c>
      <c r="B2387">
        <v>0</v>
      </c>
      <c r="C2387">
        <v>1</v>
      </c>
      <c r="D2387">
        <v>11</v>
      </c>
      <c r="E2387">
        <v>11</v>
      </c>
      <c r="F2387" t="str">
        <f>VLOOKUP(E2387,$L$1:$M$25,2,FALSE)</f>
        <v>gold</v>
      </c>
      <c r="G2387">
        <f>LOG(C2387)</f>
        <v>0</v>
      </c>
      <c r="H2387">
        <f>G2387/(B2387-1)</f>
        <v>0</v>
      </c>
    </row>
    <row r="2388" spans="1:8">
      <c r="A2388" t="s">
        <v>3566</v>
      </c>
      <c r="B2388">
        <v>0</v>
      </c>
      <c r="C2388">
        <v>1</v>
      </c>
      <c r="D2388">
        <v>4</v>
      </c>
      <c r="E2388">
        <v>4</v>
      </c>
      <c r="F2388" t="str">
        <f>VLOOKUP(E2388,$L$1:$M$25,2,FALSE)</f>
        <v>coffee</v>
      </c>
      <c r="G2388">
        <f>LOG(C2388)</f>
        <v>0</v>
      </c>
      <c r="H2388">
        <f>G2388/(B2388-1)</f>
        <v>0</v>
      </c>
    </row>
    <row r="2389" spans="1:8">
      <c r="A2389" t="s">
        <v>3573</v>
      </c>
      <c r="B2389">
        <v>0</v>
      </c>
      <c r="C2389">
        <v>1</v>
      </c>
      <c r="D2389">
        <v>17</v>
      </c>
      <c r="E2389">
        <v>17</v>
      </c>
      <c r="F2389" t="str">
        <f>VLOOKUP(E2389,$L$1:$M$25,2,FALSE)</f>
        <v>nat-gas</v>
      </c>
      <c r="G2389">
        <f>LOG(C2389)</f>
        <v>0</v>
      </c>
      <c r="H2389">
        <f>G2389/(B2389-1)</f>
        <v>0</v>
      </c>
    </row>
    <row r="2390" spans="1:8">
      <c r="A2390" t="s">
        <v>3574</v>
      </c>
      <c r="B2390">
        <v>0</v>
      </c>
      <c r="C2390">
        <v>1</v>
      </c>
      <c r="D2390">
        <v>16</v>
      </c>
      <c r="E2390">
        <v>16</v>
      </c>
      <c r="F2390" t="str">
        <f>VLOOKUP(E2390,$L$1:$M$25,2,FALSE)</f>
        <v>money-supply</v>
      </c>
      <c r="G2390">
        <f>LOG(C2390)</f>
        <v>0</v>
      </c>
      <c r="H2390">
        <f>G2390/(B2390-1)</f>
        <v>0</v>
      </c>
    </row>
    <row r="2391" spans="1:8">
      <c r="A2391" t="s">
        <v>3577</v>
      </c>
      <c r="B2391">
        <v>0</v>
      </c>
      <c r="C2391">
        <v>1</v>
      </c>
      <c r="D2391">
        <v>13</v>
      </c>
      <c r="E2391">
        <v>13</v>
      </c>
      <c r="F2391" t="str">
        <f>VLOOKUP(E2391,$L$1:$M$25,2,FALSE)</f>
        <v>interest</v>
      </c>
      <c r="G2391">
        <f>LOG(C2391)</f>
        <v>0</v>
      </c>
      <c r="H2391">
        <f>G2391/(B2391-1)</f>
        <v>0</v>
      </c>
    </row>
    <row r="2392" spans="1:8">
      <c r="A2392" t="s">
        <v>3579</v>
      </c>
      <c r="B2392">
        <v>0</v>
      </c>
      <c r="C2392">
        <v>1</v>
      </c>
      <c r="D2392">
        <v>7</v>
      </c>
      <c r="E2392">
        <v>7</v>
      </c>
      <c r="F2392" t="str">
        <f>VLOOKUP(E2392,$L$1:$M$25,2,FALSE)</f>
        <v>crude</v>
      </c>
      <c r="G2392">
        <f>LOG(C2392)</f>
        <v>0</v>
      </c>
      <c r="H2392">
        <f>G2392/(B2392-1)</f>
        <v>0</v>
      </c>
    </row>
    <row r="2393" spans="1:8">
      <c r="A2393" t="s">
        <v>3580</v>
      </c>
      <c r="B2393">
        <v>0</v>
      </c>
      <c r="C2393">
        <v>1</v>
      </c>
      <c r="D2393">
        <v>21</v>
      </c>
      <c r="E2393">
        <v>21</v>
      </c>
      <c r="F2393" t="str">
        <f>VLOOKUP(E2393,$L$1:$M$25,2,FALSE)</f>
        <v>soybean</v>
      </c>
      <c r="G2393">
        <f>LOG(C2393)</f>
        <v>0</v>
      </c>
      <c r="H2393">
        <f>G2393/(B2393-1)</f>
        <v>0</v>
      </c>
    </row>
    <row r="2394" spans="1:8">
      <c r="A2394" t="s">
        <v>3583</v>
      </c>
      <c r="B2394">
        <v>0</v>
      </c>
      <c r="C2394">
        <v>1</v>
      </c>
      <c r="D2394">
        <v>25</v>
      </c>
      <c r="E2394">
        <v>25</v>
      </c>
      <c r="F2394" t="str">
        <f>VLOOKUP(E2394,$L$1:$M$25,2,FALSE)</f>
        <v>wheat</v>
      </c>
      <c r="G2394">
        <f>LOG(C2394)</f>
        <v>0</v>
      </c>
      <c r="H2394">
        <f>G2394/(B2394-1)</f>
        <v>0</v>
      </c>
    </row>
    <row r="2395" spans="1:8">
      <c r="A2395" t="s">
        <v>3584</v>
      </c>
      <c r="B2395">
        <v>0</v>
      </c>
      <c r="C2395">
        <v>1</v>
      </c>
      <c r="D2395">
        <v>9</v>
      </c>
      <c r="E2395">
        <v>9</v>
      </c>
      <c r="F2395" t="str">
        <f>VLOOKUP(E2395,$L$1:$M$25,2,FALSE)</f>
        <v>earn</v>
      </c>
      <c r="G2395">
        <f>LOG(C2395)</f>
        <v>0</v>
      </c>
      <c r="H2395">
        <f>G2395/(B2395-1)</f>
        <v>0</v>
      </c>
    </row>
    <row r="2396" spans="1:8">
      <c r="A2396" t="s">
        <v>3585</v>
      </c>
      <c r="B2396">
        <v>0</v>
      </c>
      <c r="C2396">
        <v>1</v>
      </c>
      <c r="D2396">
        <v>3</v>
      </c>
      <c r="E2396">
        <v>3</v>
      </c>
      <c r="F2396" t="str">
        <f>VLOOKUP(E2396,$L$1:$M$25,2,FALSE)</f>
        <v>cocoa</v>
      </c>
      <c r="G2396">
        <f>LOG(C2396)</f>
        <v>0</v>
      </c>
      <c r="H2396">
        <f>G2396/(B2396-1)</f>
        <v>0</v>
      </c>
    </row>
    <row r="2397" spans="1:8">
      <c r="A2397" t="s">
        <v>3586</v>
      </c>
      <c r="B2397">
        <v>0</v>
      </c>
      <c r="C2397">
        <v>1</v>
      </c>
      <c r="D2397">
        <v>25</v>
      </c>
      <c r="E2397">
        <v>25</v>
      </c>
      <c r="F2397" t="str">
        <f>VLOOKUP(E2397,$L$1:$M$25,2,FALSE)</f>
        <v>wheat</v>
      </c>
      <c r="G2397">
        <f>LOG(C2397)</f>
        <v>0</v>
      </c>
      <c r="H2397">
        <f>G2397/(B2397-1)</f>
        <v>0</v>
      </c>
    </row>
    <row r="2398" spans="1:8">
      <c r="A2398" t="s">
        <v>3588</v>
      </c>
      <c r="B2398">
        <v>0</v>
      </c>
      <c r="C2398">
        <v>1</v>
      </c>
      <c r="D2398">
        <v>17</v>
      </c>
      <c r="E2398">
        <v>17</v>
      </c>
      <c r="F2398" t="str">
        <f>VLOOKUP(E2398,$L$1:$M$25,2,FALSE)</f>
        <v>nat-gas</v>
      </c>
      <c r="G2398">
        <f>LOG(C2398)</f>
        <v>0</v>
      </c>
      <c r="H2398">
        <f>G2398/(B2398-1)</f>
        <v>0</v>
      </c>
    </row>
    <row r="2399" spans="1:8">
      <c r="A2399" t="s">
        <v>3591</v>
      </c>
      <c r="B2399">
        <v>0</v>
      </c>
      <c r="C2399">
        <v>1</v>
      </c>
      <c r="D2399">
        <v>24</v>
      </c>
      <c r="E2399">
        <v>24</v>
      </c>
      <c r="F2399" t="str">
        <f>VLOOKUP(E2399,$L$1:$M$25,2,FALSE)</f>
        <v>veg-oil</v>
      </c>
      <c r="G2399">
        <f>LOG(C2399)</f>
        <v>0</v>
      </c>
      <c r="H2399">
        <f>G2399/(B2399-1)</f>
        <v>0</v>
      </c>
    </row>
    <row r="2400" spans="1:8">
      <c r="A2400" t="e">
        <f>-store</f>
        <v>#NAME?</v>
      </c>
      <c r="B2400">
        <v>0</v>
      </c>
      <c r="C2400">
        <v>1</v>
      </c>
      <c r="D2400">
        <v>1</v>
      </c>
      <c r="E2400">
        <v>1</v>
      </c>
      <c r="F2400" t="str">
        <f>VLOOKUP(E2400,$L$1:$M$25,2,FALSE)</f>
        <v>acq</v>
      </c>
      <c r="G2400">
        <f>LOG(C2400)</f>
        <v>0</v>
      </c>
      <c r="H2400">
        <f>G2400/(B2400-1)</f>
        <v>0</v>
      </c>
    </row>
    <row r="2401" spans="1:8">
      <c r="A2401" t="s">
        <v>3597</v>
      </c>
      <c r="B2401">
        <v>0</v>
      </c>
      <c r="C2401">
        <v>1</v>
      </c>
      <c r="D2401">
        <v>9</v>
      </c>
      <c r="E2401">
        <v>9</v>
      </c>
      <c r="F2401" t="str">
        <f>VLOOKUP(E2401,$L$1:$M$25,2,FALSE)</f>
        <v>earn</v>
      </c>
      <c r="G2401">
        <f>LOG(C2401)</f>
        <v>0</v>
      </c>
      <c r="H2401">
        <f>G2401/(B2401-1)</f>
        <v>0</v>
      </c>
    </row>
    <row r="2402" spans="1:8">
      <c r="A2402" t="s">
        <v>3598</v>
      </c>
      <c r="B2402">
        <v>0</v>
      </c>
      <c r="C2402">
        <v>1</v>
      </c>
      <c r="D2402">
        <v>1</v>
      </c>
      <c r="E2402">
        <v>1</v>
      </c>
      <c r="F2402" t="str">
        <f>VLOOKUP(E2402,$L$1:$M$25,2,FALSE)</f>
        <v>acq</v>
      </c>
      <c r="G2402">
        <f>LOG(C2402)</f>
        <v>0</v>
      </c>
      <c r="H2402">
        <f>G2402/(B2402-1)</f>
        <v>0</v>
      </c>
    </row>
    <row r="2403" spans="1:8">
      <c r="A2403" t="s">
        <v>3600</v>
      </c>
      <c r="B2403">
        <v>0</v>
      </c>
      <c r="C2403">
        <v>1</v>
      </c>
      <c r="D2403">
        <v>14</v>
      </c>
      <c r="E2403">
        <v>14</v>
      </c>
      <c r="F2403" t="str">
        <f>VLOOKUP(E2403,$L$1:$M$25,2,FALSE)</f>
        <v>livestock</v>
      </c>
      <c r="G2403">
        <f>LOG(C2403)</f>
        <v>0</v>
      </c>
      <c r="H2403">
        <f>G2403/(B2403-1)</f>
        <v>0</v>
      </c>
    </row>
    <row r="2404" spans="1:8">
      <c r="A2404" t="s">
        <v>3602</v>
      </c>
      <c r="B2404">
        <v>0</v>
      </c>
      <c r="C2404">
        <v>1</v>
      </c>
      <c r="D2404">
        <v>17</v>
      </c>
      <c r="E2404">
        <v>17</v>
      </c>
      <c r="F2404" t="str">
        <f>VLOOKUP(E2404,$L$1:$M$25,2,FALSE)</f>
        <v>nat-gas</v>
      </c>
      <c r="G2404">
        <f>LOG(C2404)</f>
        <v>0</v>
      </c>
      <c r="H2404">
        <f>G2404/(B2404-1)</f>
        <v>0</v>
      </c>
    </row>
    <row r="2405" spans="1:8">
      <c r="A2405" t="s">
        <v>3604</v>
      </c>
      <c r="B2405">
        <v>0</v>
      </c>
      <c r="C2405">
        <v>1</v>
      </c>
      <c r="D2405">
        <v>2</v>
      </c>
      <c r="E2405">
        <v>2</v>
      </c>
      <c r="F2405" t="str">
        <f>VLOOKUP(E2405,$L$1:$M$25,2,FALSE)</f>
        <v>bop</v>
      </c>
      <c r="G2405">
        <f>LOG(C2405)</f>
        <v>0</v>
      </c>
      <c r="H2405">
        <f>G2405/(B2405-1)</f>
        <v>0</v>
      </c>
    </row>
    <row r="2406" spans="1:8">
      <c r="A2406" t="s">
        <v>3611</v>
      </c>
      <c r="B2406">
        <v>0</v>
      </c>
      <c r="C2406">
        <v>1</v>
      </c>
      <c r="D2406">
        <v>20</v>
      </c>
      <c r="E2406">
        <v>20</v>
      </c>
      <c r="F2406" t="str">
        <f>VLOOKUP(E2406,$L$1:$M$25,2,FALSE)</f>
        <v>ship</v>
      </c>
      <c r="G2406">
        <f>LOG(C2406)</f>
        <v>0</v>
      </c>
      <c r="H2406">
        <f>G2406/(B2406-1)</f>
        <v>0</v>
      </c>
    </row>
    <row r="2407" spans="1:8">
      <c r="A2407" t="s">
        <v>3613</v>
      </c>
      <c r="B2407">
        <v>0</v>
      </c>
      <c r="C2407">
        <v>1</v>
      </c>
      <c r="D2407">
        <v>20</v>
      </c>
      <c r="E2407">
        <v>20</v>
      </c>
      <c r="F2407" t="str">
        <f>VLOOKUP(E2407,$L$1:$M$25,2,FALSE)</f>
        <v>ship</v>
      </c>
      <c r="G2407">
        <f>LOG(C2407)</f>
        <v>0</v>
      </c>
      <c r="H2407">
        <f>G2407/(B2407-1)</f>
        <v>0</v>
      </c>
    </row>
    <row r="2408" spans="1:8">
      <c r="A2408" t="s">
        <v>3616</v>
      </c>
      <c r="B2408">
        <v>0</v>
      </c>
      <c r="C2408">
        <v>1</v>
      </c>
      <c r="D2408">
        <v>7</v>
      </c>
      <c r="E2408">
        <v>7</v>
      </c>
      <c r="F2408" t="str">
        <f>VLOOKUP(E2408,$L$1:$M$25,2,FALSE)</f>
        <v>crude</v>
      </c>
      <c r="G2408">
        <f>LOG(C2408)</f>
        <v>0</v>
      </c>
      <c r="H2408">
        <f>G2408/(B2408-1)</f>
        <v>0</v>
      </c>
    </row>
    <row r="2409" spans="1:8">
      <c r="A2409" t="s">
        <v>3617</v>
      </c>
      <c r="B2409">
        <v>0</v>
      </c>
      <c r="C2409">
        <v>1</v>
      </c>
      <c r="D2409">
        <v>10</v>
      </c>
      <c r="E2409">
        <v>10</v>
      </c>
      <c r="F2409" t="str">
        <f>VLOOKUP(E2409,$L$1:$M$25,2,FALSE)</f>
        <v>gnp</v>
      </c>
      <c r="G2409">
        <f>LOG(C2409)</f>
        <v>0</v>
      </c>
      <c r="H2409">
        <f>G2409/(B2409-1)</f>
        <v>0</v>
      </c>
    </row>
    <row r="2410" spans="1:8">
      <c r="A2410" t="s">
        <v>3626</v>
      </c>
      <c r="B2410">
        <v>0</v>
      </c>
      <c r="C2410">
        <v>1</v>
      </c>
      <c r="D2410">
        <v>20</v>
      </c>
      <c r="E2410">
        <v>20</v>
      </c>
      <c r="F2410" t="str">
        <f>VLOOKUP(E2410,$L$1:$M$25,2,FALSE)</f>
        <v>ship</v>
      </c>
      <c r="G2410">
        <f>LOG(C2410)</f>
        <v>0</v>
      </c>
      <c r="H2410">
        <f>G2410/(B2410-1)</f>
        <v>0</v>
      </c>
    </row>
    <row r="2411" spans="1:8">
      <c r="A2411" t="s">
        <v>3629</v>
      </c>
      <c r="B2411">
        <v>0</v>
      </c>
      <c r="C2411">
        <v>1</v>
      </c>
      <c r="D2411">
        <v>1</v>
      </c>
      <c r="E2411">
        <v>1</v>
      </c>
      <c r="F2411" t="str">
        <f>VLOOKUP(E2411,$L$1:$M$25,2,FALSE)</f>
        <v>acq</v>
      </c>
      <c r="G2411">
        <f>LOG(C2411)</f>
        <v>0</v>
      </c>
      <c r="H2411">
        <f>G2411/(B2411-1)</f>
        <v>0</v>
      </c>
    </row>
    <row r="2412" spans="1:8">
      <c r="A2412" t="s">
        <v>3632</v>
      </c>
      <c r="B2412">
        <v>0</v>
      </c>
      <c r="C2412">
        <v>1</v>
      </c>
      <c r="D2412">
        <v>22</v>
      </c>
      <c r="E2412">
        <v>22</v>
      </c>
      <c r="F2412" t="str">
        <f>VLOOKUP(E2412,$L$1:$M$25,2,FALSE)</f>
        <v>sugar</v>
      </c>
      <c r="G2412">
        <f>LOG(C2412)</f>
        <v>0</v>
      </c>
      <c r="H2412">
        <f>G2412/(B2412-1)</f>
        <v>0</v>
      </c>
    </row>
    <row r="2413" spans="1:8">
      <c r="A2413" t="s">
        <v>3634</v>
      </c>
      <c r="B2413">
        <v>0</v>
      </c>
      <c r="C2413">
        <v>1</v>
      </c>
      <c r="D2413">
        <v>16</v>
      </c>
      <c r="E2413">
        <v>16</v>
      </c>
      <c r="F2413" t="str">
        <f>VLOOKUP(E2413,$L$1:$M$25,2,FALSE)</f>
        <v>money-supply</v>
      </c>
      <c r="G2413">
        <f>LOG(C2413)</f>
        <v>0</v>
      </c>
      <c r="H2413">
        <f>G2413/(B2413-1)</f>
        <v>0</v>
      </c>
    </row>
    <row r="2414" spans="1:8">
      <c r="A2414" t="s">
        <v>3635</v>
      </c>
      <c r="B2414">
        <v>0</v>
      </c>
      <c r="C2414">
        <v>1</v>
      </c>
      <c r="D2414">
        <v>20</v>
      </c>
      <c r="E2414">
        <v>20</v>
      </c>
      <c r="F2414" t="str">
        <f>VLOOKUP(E2414,$L$1:$M$25,2,FALSE)</f>
        <v>ship</v>
      </c>
      <c r="G2414">
        <f>LOG(C2414)</f>
        <v>0</v>
      </c>
      <c r="H2414">
        <f>G2414/(B2414-1)</f>
        <v>0</v>
      </c>
    </row>
    <row r="2415" spans="1:8">
      <c r="A2415" t="s">
        <v>3639</v>
      </c>
      <c r="B2415">
        <v>0</v>
      </c>
      <c r="C2415">
        <v>1</v>
      </c>
      <c r="D2415">
        <v>15</v>
      </c>
      <c r="E2415">
        <v>15</v>
      </c>
      <c r="F2415" t="str">
        <f>VLOOKUP(E2415,$L$1:$M$25,2,FALSE)</f>
        <v>money-fx</v>
      </c>
      <c r="G2415">
        <f>LOG(C2415)</f>
        <v>0</v>
      </c>
      <c r="H2415">
        <f>G2415/(B2415-1)</f>
        <v>0</v>
      </c>
    </row>
    <row r="2416" spans="1:8">
      <c r="A2416" t="s">
        <v>3641</v>
      </c>
      <c r="B2416">
        <v>0</v>
      </c>
      <c r="C2416">
        <v>1</v>
      </c>
      <c r="D2416">
        <v>9</v>
      </c>
      <c r="E2416">
        <v>9</v>
      </c>
      <c r="F2416" t="str">
        <f>VLOOKUP(E2416,$L$1:$M$25,2,FALSE)</f>
        <v>earn</v>
      </c>
      <c r="G2416">
        <f>LOG(C2416)</f>
        <v>0</v>
      </c>
      <c r="H2416">
        <f>G2416/(B2416-1)</f>
        <v>0</v>
      </c>
    </row>
    <row r="2417" spans="1:8">
      <c r="A2417" t="s">
        <v>3643</v>
      </c>
      <c r="B2417">
        <v>0</v>
      </c>
      <c r="C2417">
        <v>1</v>
      </c>
      <c r="D2417">
        <v>11</v>
      </c>
      <c r="E2417">
        <v>11</v>
      </c>
      <c r="F2417" t="str">
        <f>VLOOKUP(E2417,$L$1:$M$25,2,FALSE)</f>
        <v>gold</v>
      </c>
      <c r="G2417">
        <f>LOG(C2417)</f>
        <v>0</v>
      </c>
      <c r="H2417">
        <f>G2417/(B2417-1)</f>
        <v>0</v>
      </c>
    </row>
    <row r="2418" spans="1:8">
      <c r="A2418" t="s">
        <v>3650</v>
      </c>
      <c r="B2418">
        <v>0</v>
      </c>
      <c r="C2418">
        <v>1</v>
      </c>
      <c r="D2418">
        <v>8</v>
      </c>
      <c r="E2418">
        <v>8</v>
      </c>
      <c r="F2418" t="str">
        <f>VLOOKUP(E2418,$L$1:$M$25,2,FALSE)</f>
        <v>dlr</v>
      </c>
      <c r="G2418">
        <f>LOG(C2418)</f>
        <v>0</v>
      </c>
      <c r="H2418">
        <f>G2418/(B2418-1)</f>
        <v>0</v>
      </c>
    </row>
    <row r="2419" spans="1:8">
      <c r="A2419" t="s">
        <v>3653</v>
      </c>
      <c r="B2419">
        <v>0</v>
      </c>
      <c r="C2419">
        <v>1</v>
      </c>
      <c r="D2419">
        <v>17</v>
      </c>
      <c r="E2419">
        <v>17</v>
      </c>
      <c r="F2419" t="str">
        <f>VLOOKUP(E2419,$L$1:$M$25,2,FALSE)</f>
        <v>nat-gas</v>
      </c>
      <c r="G2419">
        <f>LOG(C2419)</f>
        <v>0</v>
      </c>
      <c r="H2419">
        <f>G2419/(B2419-1)</f>
        <v>0</v>
      </c>
    </row>
    <row r="2420" spans="1:8">
      <c r="A2420" t="s">
        <v>3657</v>
      </c>
      <c r="B2420">
        <v>0</v>
      </c>
      <c r="C2420">
        <v>1</v>
      </c>
      <c r="D2420">
        <v>11</v>
      </c>
      <c r="E2420">
        <v>11</v>
      </c>
      <c r="F2420" t="str">
        <f>VLOOKUP(E2420,$L$1:$M$25,2,FALSE)</f>
        <v>gold</v>
      </c>
      <c r="G2420">
        <f>LOG(C2420)</f>
        <v>0</v>
      </c>
      <c r="H2420">
        <f>G2420/(B2420-1)</f>
        <v>0</v>
      </c>
    </row>
    <row r="2421" spans="1:8">
      <c r="A2421" t="s">
        <v>3659</v>
      </c>
      <c r="B2421">
        <v>0</v>
      </c>
      <c r="C2421">
        <v>1</v>
      </c>
      <c r="D2421">
        <v>9</v>
      </c>
      <c r="E2421">
        <v>9</v>
      </c>
      <c r="F2421" t="str">
        <f>VLOOKUP(E2421,$L$1:$M$25,2,FALSE)</f>
        <v>earn</v>
      </c>
      <c r="G2421">
        <f>LOG(C2421)</f>
        <v>0</v>
      </c>
      <c r="H2421">
        <f>G2421/(B2421-1)</f>
        <v>0</v>
      </c>
    </row>
    <row r="2422" spans="1:8">
      <c r="A2422" t="s">
        <v>3662</v>
      </c>
      <c r="B2422">
        <v>0</v>
      </c>
      <c r="C2422">
        <v>1</v>
      </c>
      <c r="D2422">
        <v>8</v>
      </c>
      <c r="E2422">
        <v>8</v>
      </c>
      <c r="F2422" t="str">
        <f>VLOOKUP(E2422,$L$1:$M$25,2,FALSE)</f>
        <v>dlr</v>
      </c>
      <c r="G2422">
        <f>LOG(C2422)</f>
        <v>0</v>
      </c>
      <c r="H2422">
        <f>G2422/(B2422-1)</f>
        <v>0</v>
      </c>
    </row>
    <row r="2423" spans="1:8">
      <c r="A2423" t="s">
        <v>3664</v>
      </c>
      <c r="B2423">
        <v>0</v>
      </c>
      <c r="C2423">
        <v>1</v>
      </c>
      <c r="D2423">
        <v>6</v>
      </c>
      <c r="E2423">
        <v>6</v>
      </c>
      <c r="F2423" t="str">
        <f>VLOOKUP(E2423,$L$1:$M$25,2,FALSE)</f>
        <v>cpi</v>
      </c>
      <c r="G2423">
        <f>LOG(C2423)</f>
        <v>0</v>
      </c>
      <c r="H2423">
        <f>G2423/(B2423-1)</f>
        <v>0</v>
      </c>
    </row>
    <row r="2424" spans="1:8">
      <c r="A2424" t="s">
        <v>3666</v>
      </c>
      <c r="B2424">
        <v>0</v>
      </c>
      <c r="C2424">
        <v>1</v>
      </c>
      <c r="D2424">
        <v>7</v>
      </c>
      <c r="E2424">
        <v>7</v>
      </c>
      <c r="F2424" t="str">
        <f>VLOOKUP(E2424,$L$1:$M$25,2,FALSE)</f>
        <v>crude</v>
      </c>
      <c r="G2424">
        <f>LOG(C2424)</f>
        <v>0</v>
      </c>
      <c r="H2424">
        <f>G2424/(B2424-1)</f>
        <v>0</v>
      </c>
    </row>
    <row r="2425" spans="1:8">
      <c r="A2425" t="s">
        <v>3667</v>
      </c>
      <c r="B2425">
        <v>0</v>
      </c>
      <c r="C2425">
        <v>1</v>
      </c>
      <c r="D2425">
        <v>13</v>
      </c>
      <c r="E2425">
        <v>13</v>
      </c>
      <c r="F2425" t="str">
        <f>VLOOKUP(E2425,$L$1:$M$25,2,FALSE)</f>
        <v>interest</v>
      </c>
      <c r="G2425">
        <f>LOG(C2425)</f>
        <v>0</v>
      </c>
      <c r="H2425">
        <f>G2425/(B2425-1)</f>
        <v>0</v>
      </c>
    </row>
    <row r="2426" spans="1:8">
      <c r="A2426" t="s">
        <v>3681</v>
      </c>
      <c r="B2426">
        <v>0</v>
      </c>
      <c r="C2426">
        <v>1</v>
      </c>
      <c r="D2426">
        <v>1</v>
      </c>
      <c r="E2426">
        <v>1</v>
      </c>
      <c r="F2426" t="str">
        <f>VLOOKUP(E2426,$L$1:$M$25,2,FALSE)</f>
        <v>acq</v>
      </c>
      <c r="G2426">
        <f>LOG(C2426)</f>
        <v>0</v>
      </c>
      <c r="H2426">
        <f>G2426/(B2426-1)</f>
        <v>0</v>
      </c>
    </row>
    <row r="2427" spans="1:8">
      <c r="A2427" t="s">
        <v>3683</v>
      </c>
      <c r="B2427">
        <v>0</v>
      </c>
      <c r="C2427">
        <v>1</v>
      </c>
      <c r="D2427">
        <v>16</v>
      </c>
      <c r="E2427">
        <v>16</v>
      </c>
      <c r="F2427" t="str">
        <f>VLOOKUP(E2427,$L$1:$M$25,2,FALSE)</f>
        <v>money-supply</v>
      </c>
      <c r="G2427">
        <f>LOG(C2427)</f>
        <v>0</v>
      </c>
      <c r="H2427">
        <f>G2427/(B2427-1)</f>
        <v>0</v>
      </c>
    </row>
    <row r="2428" spans="1:8">
      <c r="A2428" t="s">
        <v>3684</v>
      </c>
      <c r="B2428">
        <v>0</v>
      </c>
      <c r="C2428">
        <v>1</v>
      </c>
      <c r="D2428">
        <v>4</v>
      </c>
      <c r="E2428">
        <v>4</v>
      </c>
      <c r="F2428" t="str">
        <f>VLOOKUP(E2428,$L$1:$M$25,2,FALSE)</f>
        <v>coffee</v>
      </c>
      <c r="G2428">
        <f>LOG(C2428)</f>
        <v>0</v>
      </c>
      <c r="H2428">
        <f>G2428/(B2428-1)</f>
        <v>0</v>
      </c>
    </row>
    <row r="2429" spans="1:8">
      <c r="A2429" t="s">
        <v>3690</v>
      </c>
      <c r="B2429">
        <v>0</v>
      </c>
      <c r="C2429">
        <v>1</v>
      </c>
      <c r="D2429">
        <v>1</v>
      </c>
      <c r="E2429">
        <v>1</v>
      </c>
      <c r="F2429" t="str">
        <f>VLOOKUP(E2429,$L$1:$M$25,2,FALSE)</f>
        <v>acq</v>
      </c>
      <c r="G2429">
        <f>LOG(C2429)</f>
        <v>0</v>
      </c>
      <c r="H2429">
        <f>G2429/(B2429-1)</f>
        <v>0</v>
      </c>
    </row>
    <row r="2430" spans="1:8">
      <c r="A2430" t="s">
        <v>3692</v>
      </c>
      <c r="B2430">
        <v>0</v>
      </c>
      <c r="C2430">
        <v>1</v>
      </c>
      <c r="D2430">
        <v>17</v>
      </c>
      <c r="E2430">
        <v>17</v>
      </c>
      <c r="F2430" t="str">
        <f>VLOOKUP(E2430,$L$1:$M$25,2,FALSE)</f>
        <v>nat-gas</v>
      </c>
      <c r="G2430">
        <f>LOG(C2430)</f>
        <v>0</v>
      </c>
      <c r="H2430">
        <f>G2430/(B2430-1)</f>
        <v>0</v>
      </c>
    </row>
    <row r="2431" spans="1:8">
      <c r="A2431" t="s">
        <v>3694</v>
      </c>
      <c r="B2431">
        <v>0</v>
      </c>
      <c r="C2431">
        <v>1</v>
      </c>
      <c r="D2431">
        <v>16</v>
      </c>
      <c r="E2431">
        <v>16</v>
      </c>
      <c r="F2431" t="str">
        <f>VLOOKUP(E2431,$L$1:$M$25,2,FALSE)</f>
        <v>money-supply</v>
      </c>
      <c r="G2431">
        <f>LOG(C2431)</f>
        <v>0</v>
      </c>
      <c r="H2431">
        <f>G2431/(B2431-1)</f>
        <v>0</v>
      </c>
    </row>
    <row r="2432" spans="1:8">
      <c r="A2432" t="s">
        <v>3700</v>
      </c>
      <c r="B2432">
        <v>0</v>
      </c>
      <c r="C2432">
        <v>1</v>
      </c>
      <c r="D2432">
        <v>15</v>
      </c>
      <c r="E2432">
        <v>15</v>
      </c>
      <c r="F2432" t="str">
        <f>VLOOKUP(E2432,$L$1:$M$25,2,FALSE)</f>
        <v>money-fx</v>
      </c>
      <c r="G2432">
        <f>LOG(C2432)</f>
        <v>0</v>
      </c>
      <c r="H2432">
        <f>G2432/(B2432-1)</f>
        <v>0</v>
      </c>
    </row>
    <row r="2433" spans="1:8">
      <c r="A2433" t="s">
        <v>3705</v>
      </c>
      <c r="B2433">
        <v>0</v>
      </c>
      <c r="C2433">
        <v>1</v>
      </c>
      <c r="D2433">
        <v>11</v>
      </c>
      <c r="E2433">
        <v>11</v>
      </c>
      <c r="F2433" t="str">
        <f>VLOOKUP(E2433,$L$1:$M$25,2,FALSE)</f>
        <v>gold</v>
      </c>
      <c r="G2433">
        <f>LOG(C2433)</f>
        <v>0</v>
      </c>
      <c r="H2433">
        <f>G2433/(B2433-1)</f>
        <v>0</v>
      </c>
    </row>
    <row r="2434" spans="1:8">
      <c r="A2434" t="s">
        <v>3706</v>
      </c>
      <c r="B2434">
        <v>0</v>
      </c>
      <c r="C2434">
        <v>1</v>
      </c>
      <c r="D2434">
        <v>17</v>
      </c>
      <c r="E2434">
        <v>17</v>
      </c>
      <c r="F2434" t="str">
        <f>VLOOKUP(E2434,$L$1:$M$25,2,FALSE)</f>
        <v>nat-gas</v>
      </c>
      <c r="G2434">
        <f>LOG(C2434)</f>
        <v>0</v>
      </c>
      <c r="H2434">
        <f>G2434/(B2434-1)</f>
        <v>0</v>
      </c>
    </row>
    <row r="2435" spans="1:8">
      <c r="A2435" t="s">
        <v>3707</v>
      </c>
      <c r="B2435">
        <v>0</v>
      </c>
      <c r="C2435">
        <v>1</v>
      </c>
      <c r="D2435">
        <v>25</v>
      </c>
      <c r="E2435">
        <v>25</v>
      </c>
      <c r="F2435" t="str">
        <f>VLOOKUP(E2435,$L$1:$M$25,2,FALSE)</f>
        <v>wheat</v>
      </c>
      <c r="G2435">
        <f>LOG(C2435)</f>
        <v>0</v>
      </c>
      <c r="H2435">
        <f>G2435/(B2435-1)</f>
        <v>0</v>
      </c>
    </row>
    <row r="2436" spans="1:8">
      <c r="A2436" t="s">
        <v>3708</v>
      </c>
      <c r="B2436">
        <v>0</v>
      </c>
      <c r="C2436">
        <v>1</v>
      </c>
      <c r="D2436">
        <v>11</v>
      </c>
      <c r="E2436">
        <v>11</v>
      </c>
      <c r="F2436" t="str">
        <f>VLOOKUP(E2436,$L$1:$M$25,2,FALSE)</f>
        <v>gold</v>
      </c>
      <c r="G2436">
        <f>LOG(C2436)</f>
        <v>0</v>
      </c>
      <c r="H2436">
        <f>G2436/(B2436-1)</f>
        <v>0</v>
      </c>
    </row>
    <row r="2437" spans="1:8">
      <c r="A2437" t="s">
        <v>3711</v>
      </c>
      <c r="B2437">
        <v>0</v>
      </c>
      <c r="C2437">
        <v>1</v>
      </c>
      <c r="D2437">
        <v>14</v>
      </c>
      <c r="E2437">
        <v>14</v>
      </c>
      <c r="F2437" t="str">
        <f>VLOOKUP(E2437,$L$1:$M$25,2,FALSE)</f>
        <v>livestock</v>
      </c>
      <c r="G2437">
        <f>LOG(C2437)</f>
        <v>0</v>
      </c>
      <c r="H2437">
        <f>G2437/(B2437-1)</f>
        <v>0</v>
      </c>
    </row>
    <row r="2438" spans="1:8">
      <c r="A2438" t="s">
        <v>3716</v>
      </c>
      <c r="B2438">
        <v>0</v>
      </c>
      <c r="C2438">
        <v>1</v>
      </c>
      <c r="D2438">
        <v>23</v>
      </c>
      <c r="E2438">
        <v>23</v>
      </c>
      <c r="F2438" t="str">
        <f>VLOOKUP(E2438,$L$1:$M$25,2,FALSE)</f>
        <v>trade</v>
      </c>
      <c r="G2438">
        <f>LOG(C2438)</f>
        <v>0</v>
      </c>
      <c r="H2438">
        <f>G2438/(B2438-1)</f>
        <v>0</v>
      </c>
    </row>
    <row r="2439" spans="1:8">
      <c r="A2439" t="s">
        <v>3723</v>
      </c>
      <c r="B2439">
        <v>0</v>
      </c>
      <c r="C2439">
        <v>1</v>
      </c>
      <c r="D2439">
        <v>7</v>
      </c>
      <c r="E2439">
        <v>7</v>
      </c>
      <c r="F2439" t="str">
        <f>VLOOKUP(E2439,$L$1:$M$25,2,FALSE)</f>
        <v>crude</v>
      </c>
      <c r="G2439">
        <f>LOG(C2439)</f>
        <v>0</v>
      </c>
      <c r="H2439">
        <f>G2439/(B2439-1)</f>
        <v>0</v>
      </c>
    </row>
    <row r="2440" spans="1:8">
      <c r="A2440" t="s">
        <v>3729</v>
      </c>
      <c r="B2440">
        <v>0</v>
      </c>
      <c r="C2440">
        <v>1</v>
      </c>
      <c r="D2440">
        <v>9</v>
      </c>
      <c r="E2440">
        <v>9</v>
      </c>
      <c r="F2440" t="str">
        <f>VLOOKUP(E2440,$L$1:$M$25,2,FALSE)</f>
        <v>earn</v>
      </c>
      <c r="G2440">
        <f>LOG(C2440)</f>
        <v>0</v>
      </c>
      <c r="H2440">
        <f>G2440/(B2440-1)</f>
        <v>0</v>
      </c>
    </row>
    <row r="2441" spans="1:8">
      <c r="A2441" t="s">
        <v>3731</v>
      </c>
      <c r="B2441">
        <v>0</v>
      </c>
      <c r="C2441">
        <v>1</v>
      </c>
      <c r="D2441">
        <v>14</v>
      </c>
      <c r="E2441">
        <v>14</v>
      </c>
      <c r="F2441" t="str">
        <f>VLOOKUP(E2441,$L$1:$M$25,2,FALSE)</f>
        <v>livestock</v>
      </c>
      <c r="G2441">
        <f>LOG(C2441)</f>
        <v>0</v>
      </c>
      <c r="H2441">
        <f>G2441/(B2441-1)</f>
        <v>0</v>
      </c>
    </row>
    <row r="2442" spans="1:8">
      <c r="A2442" t="s">
        <v>3732</v>
      </c>
      <c r="B2442">
        <v>0</v>
      </c>
      <c r="C2442">
        <v>1</v>
      </c>
      <c r="D2442">
        <v>7</v>
      </c>
      <c r="E2442">
        <v>7</v>
      </c>
      <c r="F2442" t="str">
        <f>VLOOKUP(E2442,$L$1:$M$25,2,FALSE)</f>
        <v>crude</v>
      </c>
      <c r="G2442">
        <f>LOG(C2442)</f>
        <v>0</v>
      </c>
      <c r="H2442">
        <f>G2442/(B2442-1)</f>
        <v>0</v>
      </c>
    </row>
    <row r="2443" spans="1:8">
      <c r="A2443" t="s">
        <v>3733</v>
      </c>
      <c r="B2443">
        <v>0</v>
      </c>
      <c r="C2443">
        <v>1</v>
      </c>
      <c r="D2443">
        <v>1</v>
      </c>
      <c r="E2443">
        <v>1</v>
      </c>
      <c r="F2443" t="str">
        <f>VLOOKUP(E2443,$L$1:$M$25,2,FALSE)</f>
        <v>acq</v>
      </c>
      <c r="G2443">
        <f>LOG(C2443)</f>
        <v>0</v>
      </c>
      <c r="H2443">
        <f>G2443/(B2443-1)</f>
        <v>0</v>
      </c>
    </row>
    <row r="2444" spans="1:8">
      <c r="A2444" t="s">
        <v>3736</v>
      </c>
      <c r="B2444">
        <v>0</v>
      </c>
      <c r="C2444">
        <v>1</v>
      </c>
      <c r="D2444">
        <v>23</v>
      </c>
      <c r="E2444">
        <v>23</v>
      </c>
      <c r="F2444" t="str">
        <f>VLOOKUP(E2444,$L$1:$M$25,2,FALSE)</f>
        <v>trade</v>
      </c>
      <c r="G2444">
        <f>LOG(C2444)</f>
        <v>0</v>
      </c>
      <c r="H2444">
        <f>G2444/(B2444-1)</f>
        <v>0</v>
      </c>
    </row>
    <row r="2445" spans="1:8">
      <c r="A2445" t="s">
        <v>3740</v>
      </c>
      <c r="B2445">
        <v>0</v>
      </c>
      <c r="C2445">
        <v>1</v>
      </c>
      <c r="D2445">
        <v>9</v>
      </c>
      <c r="E2445">
        <v>9</v>
      </c>
      <c r="F2445" t="str">
        <f>VLOOKUP(E2445,$L$1:$M$25,2,FALSE)</f>
        <v>earn</v>
      </c>
      <c r="G2445">
        <f>LOG(C2445)</f>
        <v>0</v>
      </c>
      <c r="H2445">
        <f>G2445/(B2445-1)</f>
        <v>0</v>
      </c>
    </row>
    <row r="2446" spans="1:8">
      <c r="A2446" t="s">
        <v>3743</v>
      </c>
      <c r="B2446">
        <v>0</v>
      </c>
      <c r="C2446">
        <v>1</v>
      </c>
      <c r="D2446">
        <v>22</v>
      </c>
      <c r="E2446">
        <v>22</v>
      </c>
      <c r="F2446" t="str">
        <f>VLOOKUP(E2446,$L$1:$M$25,2,FALSE)</f>
        <v>sugar</v>
      </c>
      <c r="G2446">
        <f>LOG(C2446)</f>
        <v>0</v>
      </c>
      <c r="H2446">
        <f>G2446/(B2446-1)</f>
        <v>0</v>
      </c>
    </row>
    <row r="2447" spans="1:8">
      <c r="A2447" t="s">
        <v>3745</v>
      </c>
      <c r="B2447">
        <v>0</v>
      </c>
      <c r="C2447">
        <v>1</v>
      </c>
      <c r="D2447">
        <v>4</v>
      </c>
      <c r="E2447">
        <v>4</v>
      </c>
      <c r="F2447" t="str">
        <f>VLOOKUP(E2447,$L$1:$M$25,2,FALSE)</f>
        <v>coffee</v>
      </c>
      <c r="G2447">
        <f>LOG(C2447)</f>
        <v>0</v>
      </c>
      <c r="H2447">
        <f>G2447/(B2447-1)</f>
        <v>0</v>
      </c>
    </row>
    <row r="2448" spans="1:8">
      <c r="A2448" t="s">
        <v>3751</v>
      </c>
      <c r="B2448">
        <v>0</v>
      </c>
      <c r="C2448">
        <v>1</v>
      </c>
      <c r="D2448">
        <v>13</v>
      </c>
      <c r="E2448">
        <v>13</v>
      </c>
      <c r="F2448" t="str">
        <f>VLOOKUP(E2448,$L$1:$M$25,2,FALSE)</f>
        <v>interest</v>
      </c>
      <c r="G2448">
        <f>LOG(C2448)</f>
        <v>0</v>
      </c>
      <c r="H2448">
        <f>G2448/(B2448-1)</f>
        <v>0</v>
      </c>
    </row>
    <row r="2449" spans="1:8">
      <c r="A2449" t="s">
        <v>3759</v>
      </c>
      <c r="B2449">
        <v>0</v>
      </c>
      <c r="C2449">
        <v>1</v>
      </c>
      <c r="D2449">
        <v>23</v>
      </c>
      <c r="E2449">
        <v>23</v>
      </c>
      <c r="F2449" t="str">
        <f>VLOOKUP(E2449,$L$1:$M$25,2,FALSE)</f>
        <v>trade</v>
      </c>
      <c r="G2449">
        <f>LOG(C2449)</f>
        <v>0</v>
      </c>
      <c r="H2449">
        <f>G2449/(B2449-1)</f>
        <v>0</v>
      </c>
    </row>
    <row r="2450" spans="1:8">
      <c r="A2450" t="s">
        <v>3760</v>
      </c>
      <c r="B2450">
        <v>0</v>
      </c>
      <c r="C2450">
        <v>1</v>
      </c>
      <c r="D2450">
        <v>1</v>
      </c>
      <c r="E2450">
        <v>1</v>
      </c>
      <c r="F2450" t="str">
        <f>VLOOKUP(E2450,$L$1:$M$25,2,FALSE)</f>
        <v>acq</v>
      </c>
      <c r="G2450">
        <f>LOG(C2450)</f>
        <v>0</v>
      </c>
      <c r="H2450">
        <f>G2450/(B2450-1)</f>
        <v>0</v>
      </c>
    </row>
    <row r="2451" spans="1:8">
      <c r="A2451" t="s">
        <v>3765</v>
      </c>
      <c r="B2451">
        <v>0</v>
      </c>
      <c r="C2451">
        <v>1</v>
      </c>
      <c r="D2451">
        <v>14</v>
      </c>
      <c r="E2451">
        <v>14</v>
      </c>
      <c r="F2451" t="str">
        <f>VLOOKUP(E2451,$L$1:$M$25,2,FALSE)</f>
        <v>livestock</v>
      </c>
      <c r="G2451">
        <f>LOG(C2451)</f>
        <v>0</v>
      </c>
      <c r="H2451">
        <f>G2451/(B2451-1)</f>
        <v>0</v>
      </c>
    </row>
    <row r="2452" spans="1:8">
      <c r="A2452" t="s">
        <v>3766</v>
      </c>
      <c r="B2452">
        <v>0</v>
      </c>
      <c r="C2452">
        <v>1</v>
      </c>
      <c r="D2452">
        <v>9</v>
      </c>
      <c r="E2452">
        <v>9</v>
      </c>
      <c r="F2452" t="str">
        <f>VLOOKUP(E2452,$L$1:$M$25,2,FALSE)</f>
        <v>earn</v>
      </c>
      <c r="G2452">
        <f>LOG(C2452)</f>
        <v>0</v>
      </c>
      <c r="H2452">
        <f>G2452/(B2452-1)</f>
        <v>0</v>
      </c>
    </row>
    <row r="2453" spans="1:8">
      <c r="A2453" t="s">
        <v>3767</v>
      </c>
      <c r="B2453">
        <v>0</v>
      </c>
      <c r="C2453">
        <v>1</v>
      </c>
      <c r="D2453">
        <v>23</v>
      </c>
      <c r="E2453">
        <v>23</v>
      </c>
      <c r="F2453" t="str">
        <f>VLOOKUP(E2453,$L$1:$M$25,2,FALSE)</f>
        <v>trade</v>
      </c>
      <c r="G2453">
        <f>LOG(C2453)</f>
        <v>0</v>
      </c>
      <c r="H2453">
        <f>G2453/(B2453-1)</f>
        <v>0</v>
      </c>
    </row>
    <row r="2454" spans="1:8">
      <c r="A2454" t="s">
        <v>3768</v>
      </c>
      <c r="B2454">
        <v>0</v>
      </c>
      <c r="C2454">
        <v>1</v>
      </c>
      <c r="D2454">
        <v>20</v>
      </c>
      <c r="E2454">
        <v>20</v>
      </c>
      <c r="F2454" t="str">
        <f>VLOOKUP(E2454,$L$1:$M$25,2,FALSE)</f>
        <v>ship</v>
      </c>
      <c r="G2454">
        <f>LOG(C2454)</f>
        <v>0</v>
      </c>
      <c r="H2454">
        <f>G2454/(B2454-1)</f>
        <v>0</v>
      </c>
    </row>
    <row r="2455" spans="1:8">
      <c r="A2455" t="s">
        <v>3769</v>
      </c>
      <c r="B2455">
        <v>0</v>
      </c>
      <c r="C2455">
        <v>1</v>
      </c>
      <c r="D2455">
        <v>22</v>
      </c>
      <c r="E2455">
        <v>22</v>
      </c>
      <c r="F2455" t="str">
        <f>VLOOKUP(E2455,$L$1:$M$25,2,FALSE)</f>
        <v>sugar</v>
      </c>
      <c r="G2455">
        <f>LOG(C2455)</f>
        <v>0</v>
      </c>
      <c r="H2455">
        <f>G2455/(B2455-1)</f>
        <v>0</v>
      </c>
    </row>
    <row r="2456" spans="1:8">
      <c r="A2456" t="s">
        <v>3773</v>
      </c>
      <c r="B2456">
        <v>0</v>
      </c>
      <c r="C2456">
        <v>1</v>
      </c>
      <c r="D2456">
        <v>12</v>
      </c>
      <c r="E2456">
        <v>12</v>
      </c>
      <c r="F2456" t="str">
        <f>VLOOKUP(E2456,$L$1:$M$25,2,FALSE)</f>
        <v>grain</v>
      </c>
      <c r="G2456">
        <f>LOG(C2456)</f>
        <v>0</v>
      </c>
      <c r="H2456">
        <f>G2456/(B2456-1)</f>
        <v>0</v>
      </c>
    </row>
    <row r="2457" spans="1:8">
      <c r="A2457" t="s">
        <v>3774</v>
      </c>
      <c r="B2457">
        <v>0</v>
      </c>
      <c r="C2457">
        <v>1</v>
      </c>
      <c r="D2457">
        <v>24</v>
      </c>
      <c r="E2457">
        <v>24</v>
      </c>
      <c r="F2457" t="str">
        <f>VLOOKUP(E2457,$L$1:$M$25,2,FALSE)</f>
        <v>veg-oil</v>
      </c>
      <c r="G2457">
        <f>LOG(C2457)</f>
        <v>0</v>
      </c>
      <c r="H2457">
        <f>G2457/(B2457-1)</f>
        <v>0</v>
      </c>
    </row>
    <row r="2458" spans="1:8">
      <c r="A2458" t="s">
        <v>3776</v>
      </c>
      <c r="B2458">
        <v>0</v>
      </c>
      <c r="C2458">
        <v>1</v>
      </c>
      <c r="D2458">
        <v>15</v>
      </c>
      <c r="E2458">
        <v>15</v>
      </c>
      <c r="F2458" t="str">
        <f>VLOOKUP(E2458,$L$1:$M$25,2,FALSE)</f>
        <v>money-fx</v>
      </c>
      <c r="G2458">
        <f>LOG(C2458)</f>
        <v>0</v>
      </c>
      <c r="H2458">
        <f>G2458/(B2458-1)</f>
        <v>0</v>
      </c>
    </row>
    <row r="2459" spans="1:8">
      <c r="A2459" t="s">
        <v>3777</v>
      </c>
      <c r="B2459">
        <v>0</v>
      </c>
      <c r="C2459">
        <v>1</v>
      </c>
      <c r="D2459">
        <v>10</v>
      </c>
      <c r="E2459">
        <v>10</v>
      </c>
      <c r="F2459" t="str">
        <f>VLOOKUP(E2459,$L$1:$M$25,2,FALSE)</f>
        <v>gnp</v>
      </c>
      <c r="G2459">
        <f>LOG(C2459)</f>
        <v>0</v>
      </c>
      <c r="H2459">
        <f>G2459/(B2459-1)</f>
        <v>0</v>
      </c>
    </row>
    <row r="2460" spans="1:8">
      <c r="A2460" t="s">
        <v>3779</v>
      </c>
      <c r="B2460">
        <v>0</v>
      </c>
      <c r="C2460">
        <v>1</v>
      </c>
      <c r="D2460">
        <v>7</v>
      </c>
      <c r="E2460">
        <v>7</v>
      </c>
      <c r="F2460" t="str">
        <f>VLOOKUP(E2460,$L$1:$M$25,2,FALSE)</f>
        <v>crude</v>
      </c>
      <c r="G2460">
        <f>LOG(C2460)</f>
        <v>0</v>
      </c>
      <c r="H2460">
        <f>G2460/(B2460-1)</f>
        <v>0</v>
      </c>
    </row>
    <row r="2461" spans="1:8">
      <c r="A2461" t="s">
        <v>3780</v>
      </c>
      <c r="B2461">
        <v>0</v>
      </c>
      <c r="C2461">
        <v>1</v>
      </c>
      <c r="D2461">
        <v>10</v>
      </c>
      <c r="E2461">
        <v>10</v>
      </c>
      <c r="F2461" t="str">
        <f>VLOOKUP(E2461,$L$1:$M$25,2,FALSE)</f>
        <v>gnp</v>
      </c>
      <c r="G2461">
        <f>LOG(C2461)</f>
        <v>0</v>
      </c>
      <c r="H2461">
        <f>G2461/(B2461-1)</f>
        <v>0</v>
      </c>
    </row>
    <row r="2462" spans="1:8">
      <c r="A2462" t="s">
        <v>3781</v>
      </c>
      <c r="B2462">
        <v>0</v>
      </c>
      <c r="C2462">
        <v>1</v>
      </c>
      <c r="D2462">
        <v>14</v>
      </c>
      <c r="E2462">
        <v>14</v>
      </c>
      <c r="F2462" t="str">
        <f>VLOOKUP(E2462,$L$1:$M$25,2,FALSE)</f>
        <v>livestock</v>
      </c>
      <c r="G2462">
        <f>LOG(C2462)</f>
        <v>0</v>
      </c>
      <c r="H2462">
        <f>G2462/(B2462-1)</f>
        <v>0</v>
      </c>
    </row>
    <row r="2463" spans="1:8">
      <c r="A2463" t="s">
        <v>3783</v>
      </c>
      <c r="B2463">
        <v>0</v>
      </c>
      <c r="C2463">
        <v>1</v>
      </c>
      <c r="D2463">
        <v>9</v>
      </c>
      <c r="E2463">
        <v>9</v>
      </c>
      <c r="F2463" t="str">
        <f>VLOOKUP(E2463,$L$1:$M$25,2,FALSE)</f>
        <v>earn</v>
      </c>
      <c r="G2463">
        <f>LOG(C2463)</f>
        <v>0</v>
      </c>
      <c r="H2463">
        <f>G2463/(B2463-1)</f>
        <v>0</v>
      </c>
    </row>
    <row r="2464" spans="1:8">
      <c r="A2464" t="s">
        <v>3784</v>
      </c>
      <c r="B2464">
        <v>0</v>
      </c>
      <c r="C2464">
        <v>1</v>
      </c>
      <c r="D2464">
        <v>17</v>
      </c>
      <c r="E2464">
        <v>17</v>
      </c>
      <c r="F2464" t="str">
        <f>VLOOKUP(E2464,$L$1:$M$25,2,FALSE)</f>
        <v>nat-gas</v>
      </c>
      <c r="G2464">
        <f>LOG(C2464)</f>
        <v>0</v>
      </c>
      <c r="H2464">
        <f>G2464/(B2464-1)</f>
        <v>0</v>
      </c>
    </row>
    <row r="2465" spans="1:8">
      <c r="A2465" t="s">
        <v>3789</v>
      </c>
      <c r="B2465">
        <v>0</v>
      </c>
      <c r="C2465">
        <v>1</v>
      </c>
      <c r="D2465">
        <v>1</v>
      </c>
      <c r="E2465">
        <v>1</v>
      </c>
      <c r="F2465" t="str">
        <f>VLOOKUP(E2465,$L$1:$M$25,2,FALSE)</f>
        <v>acq</v>
      </c>
      <c r="G2465">
        <f>LOG(C2465)</f>
        <v>0</v>
      </c>
      <c r="H2465">
        <f>G2465/(B2465-1)</f>
        <v>0</v>
      </c>
    </row>
    <row r="2466" spans="1:8">
      <c r="A2466" t="s">
        <v>3791</v>
      </c>
      <c r="B2466">
        <v>0</v>
      </c>
      <c r="C2466">
        <v>1</v>
      </c>
      <c r="D2466">
        <v>7</v>
      </c>
      <c r="E2466">
        <v>7</v>
      </c>
      <c r="F2466" t="str">
        <f>VLOOKUP(E2466,$L$1:$M$25,2,FALSE)</f>
        <v>crude</v>
      </c>
      <c r="G2466">
        <f>LOG(C2466)</f>
        <v>0</v>
      </c>
      <c r="H2466">
        <f>G2466/(B2466-1)</f>
        <v>0</v>
      </c>
    </row>
    <row r="2467" spans="1:8">
      <c r="A2467" t="s">
        <v>3797</v>
      </c>
      <c r="B2467">
        <v>0</v>
      </c>
      <c r="C2467">
        <v>1</v>
      </c>
      <c r="D2467">
        <v>14</v>
      </c>
      <c r="E2467">
        <v>14</v>
      </c>
      <c r="F2467" t="str">
        <f>VLOOKUP(E2467,$L$1:$M$25,2,FALSE)</f>
        <v>livestock</v>
      </c>
      <c r="G2467">
        <f>LOG(C2467)</f>
        <v>0</v>
      </c>
      <c r="H2467">
        <f>G2467/(B2467-1)</f>
        <v>0</v>
      </c>
    </row>
    <row r="2468" spans="1:8">
      <c r="A2468" t="s">
        <v>3801</v>
      </c>
      <c r="B2468">
        <v>0</v>
      </c>
      <c r="C2468">
        <v>1</v>
      </c>
      <c r="D2468">
        <v>12</v>
      </c>
      <c r="E2468">
        <v>12</v>
      </c>
      <c r="F2468" t="str">
        <f>VLOOKUP(E2468,$L$1:$M$25,2,FALSE)</f>
        <v>grain</v>
      </c>
      <c r="G2468">
        <f>LOG(C2468)</f>
        <v>0</v>
      </c>
      <c r="H2468">
        <f>G2468/(B2468-1)</f>
        <v>0</v>
      </c>
    </row>
    <row r="2469" spans="1:8">
      <c r="A2469" t="s">
        <v>3805</v>
      </c>
      <c r="B2469">
        <v>0</v>
      </c>
      <c r="C2469">
        <v>1</v>
      </c>
      <c r="D2469">
        <v>4</v>
      </c>
      <c r="E2469">
        <v>4</v>
      </c>
      <c r="F2469" t="str">
        <f>VLOOKUP(E2469,$L$1:$M$25,2,FALSE)</f>
        <v>coffee</v>
      </c>
      <c r="G2469">
        <f>LOG(C2469)</f>
        <v>0</v>
      </c>
      <c r="H2469">
        <f>G2469/(B2469-1)</f>
        <v>0</v>
      </c>
    </row>
    <row r="2470" spans="1:8">
      <c r="A2470" t="s">
        <v>3810</v>
      </c>
      <c r="B2470">
        <v>0</v>
      </c>
      <c r="C2470">
        <v>1</v>
      </c>
      <c r="D2470">
        <v>1</v>
      </c>
      <c r="E2470">
        <v>1</v>
      </c>
      <c r="F2470" t="str">
        <f>VLOOKUP(E2470,$L$1:$M$25,2,FALSE)</f>
        <v>acq</v>
      </c>
      <c r="G2470">
        <f>LOG(C2470)</f>
        <v>0</v>
      </c>
      <c r="H2470">
        <f>G2470/(B2470-1)</f>
        <v>0</v>
      </c>
    </row>
    <row r="2471" spans="1:8">
      <c r="A2471" t="s">
        <v>3811</v>
      </c>
      <c r="B2471">
        <v>0</v>
      </c>
      <c r="C2471">
        <v>1</v>
      </c>
      <c r="D2471">
        <v>5</v>
      </c>
      <c r="E2471">
        <v>5</v>
      </c>
      <c r="F2471" t="str">
        <f>VLOOKUP(E2471,$L$1:$M$25,2,FALSE)</f>
        <v>corn</v>
      </c>
      <c r="G2471">
        <f>LOG(C2471)</f>
        <v>0</v>
      </c>
      <c r="H2471">
        <f>G2471/(B2471-1)</f>
        <v>0</v>
      </c>
    </row>
    <row r="2472" spans="1:8">
      <c r="A2472" t="s">
        <v>3812</v>
      </c>
      <c r="B2472">
        <v>0</v>
      </c>
      <c r="C2472">
        <v>1</v>
      </c>
      <c r="D2472">
        <v>18</v>
      </c>
      <c r="E2472">
        <v>18</v>
      </c>
      <c r="F2472" t="str">
        <f>VLOOKUP(E2472,$L$1:$M$25,2,FALSE)</f>
        <v>oilseed</v>
      </c>
      <c r="G2472">
        <f>LOG(C2472)</f>
        <v>0</v>
      </c>
      <c r="H2472">
        <f>G2472/(B2472-1)</f>
        <v>0</v>
      </c>
    </row>
    <row r="2473" spans="1:8">
      <c r="A2473" t="s">
        <v>3814</v>
      </c>
      <c r="B2473">
        <v>0</v>
      </c>
      <c r="C2473">
        <v>1</v>
      </c>
      <c r="D2473">
        <v>17</v>
      </c>
      <c r="E2473">
        <v>17</v>
      </c>
      <c r="F2473" t="str">
        <f>VLOOKUP(E2473,$L$1:$M$25,2,FALSE)</f>
        <v>nat-gas</v>
      </c>
      <c r="G2473">
        <f>LOG(C2473)</f>
        <v>0</v>
      </c>
      <c r="H2473">
        <f>G2473/(B2473-1)</f>
        <v>0</v>
      </c>
    </row>
    <row r="2474" spans="1:8">
      <c r="A2474" t="s">
        <v>3815</v>
      </c>
      <c r="B2474">
        <v>0</v>
      </c>
      <c r="C2474">
        <v>1</v>
      </c>
      <c r="D2474">
        <v>2</v>
      </c>
      <c r="E2474">
        <v>2</v>
      </c>
      <c r="F2474" t="str">
        <f>VLOOKUP(E2474,$L$1:$M$25,2,FALSE)</f>
        <v>bop</v>
      </c>
      <c r="G2474">
        <f>LOG(C2474)</f>
        <v>0</v>
      </c>
      <c r="H2474">
        <f>G2474/(B2474-1)</f>
        <v>0</v>
      </c>
    </row>
    <row r="2475" spans="1:8">
      <c r="A2475" t="s">
        <v>3818</v>
      </c>
      <c r="B2475">
        <v>0</v>
      </c>
      <c r="C2475">
        <v>1</v>
      </c>
      <c r="D2475">
        <v>21</v>
      </c>
      <c r="E2475">
        <v>21</v>
      </c>
      <c r="F2475" t="str">
        <f>VLOOKUP(E2475,$L$1:$M$25,2,FALSE)</f>
        <v>soybean</v>
      </c>
      <c r="G2475">
        <f>LOG(C2475)</f>
        <v>0</v>
      </c>
      <c r="H2475">
        <f>G2475/(B2475-1)</f>
        <v>0</v>
      </c>
    </row>
    <row r="2476" spans="1:8">
      <c r="A2476" t="s">
        <v>3826</v>
      </c>
      <c r="B2476">
        <v>0</v>
      </c>
      <c r="C2476">
        <v>1</v>
      </c>
      <c r="D2476">
        <v>12</v>
      </c>
      <c r="E2476">
        <v>12</v>
      </c>
      <c r="F2476" t="str">
        <f>VLOOKUP(E2476,$L$1:$M$25,2,FALSE)</f>
        <v>grain</v>
      </c>
      <c r="G2476">
        <f>LOG(C2476)</f>
        <v>0</v>
      </c>
      <c r="H2476">
        <f>G2476/(B2476-1)</f>
        <v>0</v>
      </c>
    </row>
    <row r="2477" spans="1:8">
      <c r="A2477" t="s">
        <v>3827</v>
      </c>
      <c r="B2477">
        <v>0</v>
      </c>
      <c r="C2477">
        <v>1</v>
      </c>
      <c r="D2477">
        <v>15</v>
      </c>
      <c r="E2477">
        <v>15</v>
      </c>
      <c r="F2477" t="str">
        <f>VLOOKUP(E2477,$L$1:$M$25,2,FALSE)</f>
        <v>money-fx</v>
      </c>
      <c r="G2477">
        <f>LOG(C2477)</f>
        <v>0</v>
      </c>
      <c r="H2477">
        <f>G2477/(B2477-1)</f>
        <v>0</v>
      </c>
    </row>
    <row r="2478" spans="1:8">
      <c r="A2478" t="s">
        <v>3830</v>
      </c>
      <c r="B2478">
        <v>0</v>
      </c>
      <c r="C2478">
        <v>1</v>
      </c>
      <c r="D2478">
        <v>12</v>
      </c>
      <c r="E2478">
        <v>12</v>
      </c>
      <c r="F2478" t="str">
        <f>VLOOKUP(E2478,$L$1:$M$25,2,FALSE)</f>
        <v>grain</v>
      </c>
      <c r="G2478">
        <f>LOG(C2478)</f>
        <v>0</v>
      </c>
      <c r="H2478">
        <f>G2478/(B2478-1)</f>
        <v>0</v>
      </c>
    </row>
    <row r="2479" spans="1:8">
      <c r="A2479" t="s">
        <v>3831</v>
      </c>
      <c r="B2479">
        <v>0</v>
      </c>
      <c r="C2479">
        <v>1</v>
      </c>
      <c r="D2479">
        <v>12</v>
      </c>
      <c r="E2479">
        <v>12</v>
      </c>
      <c r="F2479" t="str">
        <f>VLOOKUP(E2479,$L$1:$M$25,2,FALSE)</f>
        <v>grain</v>
      </c>
      <c r="G2479">
        <f>LOG(C2479)</f>
        <v>0</v>
      </c>
      <c r="H2479">
        <f>G2479/(B2479-1)</f>
        <v>0</v>
      </c>
    </row>
    <row r="2480" spans="1:8">
      <c r="A2480" t="s">
        <v>3840</v>
      </c>
      <c r="B2480">
        <v>0</v>
      </c>
      <c r="C2480">
        <v>1</v>
      </c>
      <c r="D2480">
        <v>12</v>
      </c>
      <c r="E2480">
        <v>12</v>
      </c>
      <c r="F2480" t="str">
        <f>VLOOKUP(E2480,$L$1:$M$25,2,FALSE)</f>
        <v>grain</v>
      </c>
      <c r="G2480">
        <f>LOG(C2480)</f>
        <v>0</v>
      </c>
      <c r="H2480">
        <f>G2480/(B2480-1)</f>
        <v>0</v>
      </c>
    </row>
    <row r="2481" spans="1:8">
      <c r="A2481" t="s">
        <v>3843</v>
      </c>
      <c r="B2481">
        <v>0</v>
      </c>
      <c r="C2481">
        <v>1</v>
      </c>
      <c r="D2481">
        <v>20</v>
      </c>
      <c r="E2481">
        <v>20</v>
      </c>
      <c r="F2481" t="str">
        <f>VLOOKUP(E2481,$L$1:$M$25,2,FALSE)</f>
        <v>ship</v>
      </c>
      <c r="G2481">
        <f>LOG(C2481)</f>
        <v>0</v>
      </c>
      <c r="H2481">
        <f>G2481/(B2481-1)</f>
        <v>0</v>
      </c>
    </row>
    <row r="2482" spans="1:8">
      <c r="A2482" t="s">
        <v>3844</v>
      </c>
      <c r="B2482">
        <v>0</v>
      </c>
      <c r="C2482">
        <v>1</v>
      </c>
      <c r="D2482">
        <v>24</v>
      </c>
      <c r="E2482">
        <v>24</v>
      </c>
      <c r="F2482" t="str">
        <f>VLOOKUP(E2482,$L$1:$M$25,2,FALSE)</f>
        <v>veg-oil</v>
      </c>
      <c r="G2482">
        <f>LOG(C2482)</f>
        <v>0</v>
      </c>
      <c r="H2482">
        <f>G2482/(B2482-1)</f>
        <v>0</v>
      </c>
    </row>
    <row r="2483" spans="1:8">
      <c r="A2483" t="s">
        <v>3847</v>
      </c>
      <c r="B2483">
        <v>0</v>
      </c>
      <c r="C2483">
        <v>1</v>
      </c>
      <c r="D2483">
        <v>4</v>
      </c>
      <c r="E2483">
        <v>4</v>
      </c>
      <c r="F2483" t="str">
        <f>VLOOKUP(E2483,$L$1:$M$25,2,FALSE)</f>
        <v>coffee</v>
      </c>
      <c r="G2483">
        <f>LOG(C2483)</f>
        <v>0</v>
      </c>
      <c r="H2483">
        <f>G2483/(B2483-1)</f>
        <v>0</v>
      </c>
    </row>
    <row r="2484" spans="1:8">
      <c r="A2484" t="s">
        <v>3851</v>
      </c>
      <c r="B2484">
        <v>0</v>
      </c>
      <c r="C2484">
        <v>1</v>
      </c>
      <c r="D2484">
        <v>10</v>
      </c>
      <c r="E2484">
        <v>10</v>
      </c>
      <c r="F2484" t="str">
        <f>VLOOKUP(E2484,$L$1:$M$25,2,FALSE)</f>
        <v>gnp</v>
      </c>
      <c r="G2484">
        <f>LOG(C2484)</f>
        <v>0</v>
      </c>
      <c r="H2484">
        <f>G2484/(B2484-1)</f>
        <v>0</v>
      </c>
    </row>
    <row r="2485" spans="1:8">
      <c r="A2485" t="s">
        <v>3853</v>
      </c>
      <c r="B2485">
        <v>0</v>
      </c>
      <c r="C2485">
        <v>1</v>
      </c>
      <c r="D2485">
        <v>7</v>
      </c>
      <c r="E2485">
        <v>7</v>
      </c>
      <c r="F2485" t="str">
        <f>VLOOKUP(E2485,$L$1:$M$25,2,FALSE)</f>
        <v>crude</v>
      </c>
      <c r="G2485">
        <f>LOG(C2485)</f>
        <v>0</v>
      </c>
      <c r="H2485">
        <f>G2485/(B2485-1)</f>
        <v>0</v>
      </c>
    </row>
    <row r="2486" spans="1:8">
      <c r="A2486" t="s">
        <v>3854</v>
      </c>
      <c r="B2486">
        <v>0</v>
      </c>
      <c r="C2486">
        <v>1</v>
      </c>
      <c r="D2486">
        <v>9</v>
      </c>
      <c r="E2486">
        <v>9</v>
      </c>
      <c r="F2486" t="str">
        <f>VLOOKUP(E2486,$L$1:$M$25,2,FALSE)</f>
        <v>earn</v>
      </c>
      <c r="G2486">
        <f>LOG(C2486)</f>
        <v>0</v>
      </c>
      <c r="H2486">
        <f>G2486/(B2486-1)</f>
        <v>0</v>
      </c>
    </row>
    <row r="2487" spans="1:8">
      <c r="A2487" t="s">
        <v>3856</v>
      </c>
      <c r="B2487">
        <v>0</v>
      </c>
      <c r="C2487">
        <v>1</v>
      </c>
      <c r="D2487">
        <v>20</v>
      </c>
      <c r="E2487">
        <v>20</v>
      </c>
      <c r="F2487" t="str">
        <f>VLOOKUP(E2487,$L$1:$M$25,2,FALSE)</f>
        <v>ship</v>
      </c>
      <c r="G2487">
        <f>LOG(C2487)</f>
        <v>0</v>
      </c>
      <c r="H2487">
        <f>G2487/(B2487-1)</f>
        <v>0</v>
      </c>
    </row>
    <row r="2488" spans="1:8">
      <c r="A2488" t="s">
        <v>3861</v>
      </c>
      <c r="B2488">
        <v>0</v>
      </c>
      <c r="C2488">
        <v>1</v>
      </c>
      <c r="D2488">
        <v>1</v>
      </c>
      <c r="E2488">
        <v>1</v>
      </c>
      <c r="F2488" t="str">
        <f>VLOOKUP(E2488,$L$1:$M$25,2,FALSE)</f>
        <v>acq</v>
      </c>
      <c r="G2488">
        <f>LOG(C2488)</f>
        <v>0</v>
      </c>
      <c r="H2488">
        <f>G2488/(B2488-1)</f>
        <v>0</v>
      </c>
    </row>
    <row r="2489" spans="1:8">
      <c r="A2489" t="s">
        <v>3862</v>
      </c>
      <c r="B2489">
        <v>0</v>
      </c>
      <c r="C2489">
        <v>1</v>
      </c>
      <c r="D2489">
        <v>7</v>
      </c>
      <c r="E2489">
        <v>7</v>
      </c>
      <c r="F2489" t="str">
        <f>VLOOKUP(E2489,$L$1:$M$25,2,FALSE)</f>
        <v>crude</v>
      </c>
      <c r="G2489">
        <f>LOG(C2489)</f>
        <v>0</v>
      </c>
      <c r="H2489">
        <f>G2489/(B2489-1)</f>
        <v>0</v>
      </c>
    </row>
    <row r="2490" spans="1:8">
      <c r="A2490" t="s">
        <v>3863</v>
      </c>
      <c r="B2490">
        <v>0</v>
      </c>
      <c r="C2490">
        <v>1</v>
      </c>
      <c r="D2490">
        <v>14</v>
      </c>
      <c r="E2490">
        <v>14</v>
      </c>
      <c r="F2490" t="str">
        <f>VLOOKUP(E2490,$L$1:$M$25,2,FALSE)</f>
        <v>livestock</v>
      </c>
      <c r="G2490">
        <f>LOG(C2490)</f>
        <v>0</v>
      </c>
      <c r="H2490">
        <f>G2490/(B2490-1)</f>
        <v>0</v>
      </c>
    </row>
    <row r="2491" spans="1:8">
      <c r="A2491" t="s">
        <v>3864</v>
      </c>
      <c r="B2491">
        <v>0</v>
      </c>
      <c r="C2491">
        <v>1</v>
      </c>
      <c r="D2491">
        <v>2</v>
      </c>
      <c r="E2491">
        <v>2</v>
      </c>
      <c r="F2491" t="str">
        <f>VLOOKUP(E2491,$L$1:$M$25,2,FALSE)</f>
        <v>bop</v>
      </c>
      <c r="G2491">
        <f>LOG(C2491)</f>
        <v>0</v>
      </c>
      <c r="H2491">
        <f>G2491/(B2491-1)</f>
        <v>0</v>
      </c>
    </row>
    <row r="2492" spans="1:8">
      <c r="A2492" t="s">
        <v>3867</v>
      </c>
      <c r="B2492">
        <v>0</v>
      </c>
      <c r="C2492">
        <v>1</v>
      </c>
      <c r="D2492">
        <v>17</v>
      </c>
      <c r="E2492">
        <v>17</v>
      </c>
      <c r="F2492" t="str">
        <f>VLOOKUP(E2492,$L$1:$M$25,2,FALSE)</f>
        <v>nat-gas</v>
      </c>
      <c r="G2492">
        <f>LOG(C2492)</f>
        <v>0</v>
      </c>
      <c r="H2492">
        <f>G2492/(B2492-1)</f>
        <v>0</v>
      </c>
    </row>
    <row r="2493" spans="1:8">
      <c r="A2493" t="s">
        <v>3868</v>
      </c>
      <c r="B2493">
        <v>0</v>
      </c>
      <c r="C2493">
        <v>1</v>
      </c>
      <c r="D2493">
        <v>4</v>
      </c>
      <c r="E2493">
        <v>4</v>
      </c>
      <c r="F2493" t="str">
        <f>VLOOKUP(E2493,$L$1:$M$25,2,FALSE)</f>
        <v>coffee</v>
      </c>
      <c r="G2493">
        <f>LOG(C2493)</f>
        <v>0</v>
      </c>
      <c r="H2493">
        <f>G2493/(B2493-1)</f>
        <v>0</v>
      </c>
    </row>
    <row r="2494" spans="1:8">
      <c r="A2494" t="s">
        <v>3873</v>
      </c>
      <c r="B2494">
        <v>0</v>
      </c>
      <c r="C2494">
        <v>1</v>
      </c>
      <c r="D2494">
        <v>14</v>
      </c>
      <c r="E2494">
        <v>14</v>
      </c>
      <c r="F2494" t="str">
        <f>VLOOKUP(E2494,$L$1:$M$25,2,FALSE)</f>
        <v>livestock</v>
      </c>
      <c r="G2494">
        <f>LOG(C2494)</f>
        <v>0</v>
      </c>
      <c r="H2494">
        <f>G2494/(B2494-1)</f>
        <v>0</v>
      </c>
    </row>
    <row r="2495" spans="1:8">
      <c r="A2495" t="s">
        <v>3876</v>
      </c>
      <c r="B2495">
        <v>0</v>
      </c>
      <c r="C2495">
        <v>1</v>
      </c>
      <c r="D2495">
        <v>10</v>
      </c>
      <c r="E2495">
        <v>10</v>
      </c>
      <c r="F2495" t="str">
        <f>VLOOKUP(E2495,$L$1:$M$25,2,FALSE)</f>
        <v>gnp</v>
      </c>
      <c r="G2495">
        <f>LOG(C2495)</f>
        <v>0</v>
      </c>
      <c r="H2495">
        <f>G2495/(B2495-1)</f>
        <v>0</v>
      </c>
    </row>
    <row r="2496" spans="1:8">
      <c r="A2496" t="s">
        <v>3877</v>
      </c>
      <c r="B2496">
        <v>0</v>
      </c>
      <c r="C2496">
        <v>1</v>
      </c>
      <c r="D2496">
        <v>20</v>
      </c>
      <c r="E2496">
        <v>20</v>
      </c>
      <c r="F2496" t="str">
        <f>VLOOKUP(E2496,$L$1:$M$25,2,FALSE)</f>
        <v>ship</v>
      </c>
      <c r="G2496">
        <f>LOG(C2496)</f>
        <v>0</v>
      </c>
      <c r="H2496">
        <f>G2496/(B2496-1)</f>
        <v>0</v>
      </c>
    </row>
    <row r="2497" spans="1:8">
      <c r="A2497" t="s">
        <v>3887</v>
      </c>
      <c r="B2497">
        <v>0</v>
      </c>
      <c r="C2497">
        <v>1</v>
      </c>
      <c r="D2497">
        <v>22</v>
      </c>
      <c r="E2497">
        <v>22</v>
      </c>
      <c r="F2497" t="str">
        <f>VLOOKUP(E2497,$L$1:$M$25,2,FALSE)</f>
        <v>sugar</v>
      </c>
      <c r="G2497">
        <f>LOG(C2497)</f>
        <v>0</v>
      </c>
      <c r="H2497">
        <f>G2497/(B2497-1)</f>
        <v>0</v>
      </c>
    </row>
    <row r="2498" spans="1:8">
      <c r="A2498" t="s">
        <v>3889</v>
      </c>
      <c r="B2498">
        <v>0</v>
      </c>
      <c r="C2498">
        <v>1</v>
      </c>
      <c r="D2498">
        <v>20</v>
      </c>
      <c r="E2498">
        <v>20</v>
      </c>
      <c r="F2498" t="str">
        <f>VLOOKUP(E2498,$L$1:$M$25,2,FALSE)</f>
        <v>ship</v>
      </c>
      <c r="G2498">
        <f>LOG(C2498)</f>
        <v>0</v>
      </c>
      <c r="H2498">
        <f>G2498/(B2498-1)</f>
        <v>0</v>
      </c>
    </row>
    <row r="2499" spans="1:8">
      <c r="A2499" t="s">
        <v>3892</v>
      </c>
      <c r="B2499">
        <v>0</v>
      </c>
      <c r="C2499">
        <v>1</v>
      </c>
      <c r="D2499">
        <v>11</v>
      </c>
      <c r="E2499">
        <v>11</v>
      </c>
      <c r="F2499" t="str">
        <f>VLOOKUP(E2499,$L$1:$M$25,2,FALSE)</f>
        <v>gold</v>
      </c>
      <c r="G2499">
        <f>LOG(C2499)</f>
        <v>0</v>
      </c>
      <c r="H2499">
        <f>G2499/(B2499-1)</f>
        <v>0</v>
      </c>
    </row>
    <row r="2500" spans="1:8">
      <c r="A2500" t="s">
        <v>3897</v>
      </c>
      <c r="B2500">
        <v>0</v>
      </c>
      <c r="C2500">
        <v>1</v>
      </c>
      <c r="D2500">
        <v>14</v>
      </c>
      <c r="E2500">
        <v>14</v>
      </c>
      <c r="F2500" t="str">
        <f>VLOOKUP(E2500,$L$1:$M$25,2,FALSE)</f>
        <v>livestock</v>
      </c>
      <c r="G2500">
        <f>LOG(C2500)</f>
        <v>0</v>
      </c>
      <c r="H2500">
        <f>G2500/(B2500-1)</f>
        <v>0</v>
      </c>
    </row>
    <row r="2501" spans="1:8">
      <c r="A2501" t="s">
        <v>3899</v>
      </c>
      <c r="B2501">
        <v>0</v>
      </c>
      <c r="C2501">
        <v>1</v>
      </c>
      <c r="D2501">
        <v>20</v>
      </c>
      <c r="E2501">
        <v>20</v>
      </c>
      <c r="F2501" t="str">
        <f>VLOOKUP(E2501,$L$1:$M$25,2,FALSE)</f>
        <v>ship</v>
      </c>
      <c r="G2501">
        <f>LOG(C2501)</f>
        <v>0</v>
      </c>
      <c r="H2501">
        <f>G2501/(B2501-1)</f>
        <v>0</v>
      </c>
    </row>
    <row r="2502" spans="1:8">
      <c r="A2502" t="s">
        <v>3900</v>
      </c>
      <c r="B2502">
        <v>0</v>
      </c>
      <c r="C2502">
        <v>1</v>
      </c>
      <c r="D2502">
        <v>20</v>
      </c>
      <c r="E2502">
        <v>20</v>
      </c>
      <c r="F2502" t="str">
        <f>VLOOKUP(E2502,$L$1:$M$25,2,FALSE)</f>
        <v>ship</v>
      </c>
      <c r="G2502">
        <f>LOG(C2502)</f>
        <v>0</v>
      </c>
      <c r="H2502">
        <f>G2502/(B2502-1)</f>
        <v>0</v>
      </c>
    </row>
    <row r="2503" spans="1:8">
      <c r="A2503" t="s">
        <v>3902</v>
      </c>
      <c r="B2503">
        <v>0</v>
      </c>
      <c r="C2503">
        <v>1</v>
      </c>
      <c r="D2503">
        <v>20</v>
      </c>
      <c r="E2503">
        <v>20</v>
      </c>
      <c r="F2503" t="str">
        <f>VLOOKUP(E2503,$L$1:$M$25,2,FALSE)</f>
        <v>ship</v>
      </c>
      <c r="G2503">
        <f>LOG(C2503)</f>
        <v>0</v>
      </c>
      <c r="H2503">
        <f>G2503/(B2503-1)</f>
        <v>0</v>
      </c>
    </row>
    <row r="2504" spans="1:8">
      <c r="A2504" t="s">
        <v>3905</v>
      </c>
      <c r="B2504">
        <v>0</v>
      </c>
      <c r="C2504">
        <v>1</v>
      </c>
      <c r="D2504">
        <v>1</v>
      </c>
      <c r="E2504">
        <v>1</v>
      </c>
      <c r="F2504" t="str">
        <f>VLOOKUP(E2504,$L$1:$M$25,2,FALSE)</f>
        <v>acq</v>
      </c>
      <c r="G2504">
        <f>LOG(C2504)</f>
        <v>0</v>
      </c>
      <c r="H2504">
        <f>G2504/(B2504-1)</f>
        <v>0</v>
      </c>
    </row>
    <row r="2505" spans="1:8">
      <c r="A2505" t="s">
        <v>3906</v>
      </c>
      <c r="B2505">
        <v>0</v>
      </c>
      <c r="C2505">
        <v>1</v>
      </c>
      <c r="D2505">
        <v>17</v>
      </c>
      <c r="E2505">
        <v>17</v>
      </c>
      <c r="F2505" t="str">
        <f>VLOOKUP(E2505,$L$1:$M$25,2,FALSE)</f>
        <v>nat-gas</v>
      </c>
      <c r="G2505">
        <f>LOG(C2505)</f>
        <v>0</v>
      </c>
      <c r="H2505">
        <f>G2505/(B2505-1)</f>
        <v>0</v>
      </c>
    </row>
    <row r="2506" spans="1:8">
      <c r="A2506" t="s">
        <v>3908</v>
      </c>
      <c r="B2506">
        <v>0</v>
      </c>
      <c r="C2506">
        <v>1</v>
      </c>
      <c r="D2506">
        <v>19</v>
      </c>
      <c r="E2506">
        <v>19</v>
      </c>
      <c r="F2506" t="str">
        <f>VLOOKUP(E2506,$L$1:$M$25,2,FALSE)</f>
        <v>reserves</v>
      </c>
      <c r="G2506">
        <f>LOG(C2506)</f>
        <v>0</v>
      </c>
      <c r="H2506">
        <f>G2506/(B2506-1)</f>
        <v>0</v>
      </c>
    </row>
    <row r="2507" spans="1:8">
      <c r="A2507" t="s">
        <v>3910</v>
      </c>
      <c r="B2507">
        <v>0</v>
      </c>
      <c r="C2507">
        <v>1</v>
      </c>
      <c r="D2507">
        <v>15</v>
      </c>
      <c r="E2507">
        <v>15</v>
      </c>
      <c r="F2507" t="str">
        <f>VLOOKUP(E2507,$L$1:$M$25,2,FALSE)</f>
        <v>money-fx</v>
      </c>
      <c r="G2507">
        <f>LOG(C2507)</f>
        <v>0</v>
      </c>
      <c r="H2507">
        <f>G2507/(B2507-1)</f>
        <v>0</v>
      </c>
    </row>
    <row r="2508" spans="1:8">
      <c r="A2508" t="s">
        <v>3919</v>
      </c>
      <c r="B2508">
        <v>0</v>
      </c>
      <c r="C2508">
        <v>1</v>
      </c>
      <c r="D2508">
        <v>10</v>
      </c>
      <c r="E2508">
        <v>10</v>
      </c>
      <c r="F2508" t="str">
        <f>VLOOKUP(E2508,$L$1:$M$25,2,FALSE)</f>
        <v>gnp</v>
      </c>
      <c r="G2508">
        <f>LOG(C2508)</f>
        <v>0</v>
      </c>
      <c r="H2508">
        <f>G2508/(B2508-1)</f>
        <v>0</v>
      </c>
    </row>
    <row r="2509" spans="1:8">
      <c r="A2509" t="s">
        <v>3920</v>
      </c>
      <c r="B2509">
        <v>0</v>
      </c>
      <c r="C2509">
        <v>1</v>
      </c>
      <c r="D2509">
        <v>20</v>
      </c>
      <c r="E2509">
        <v>20</v>
      </c>
      <c r="F2509" t="str">
        <f>VLOOKUP(E2509,$L$1:$M$25,2,FALSE)</f>
        <v>ship</v>
      </c>
      <c r="G2509">
        <f>LOG(C2509)</f>
        <v>0</v>
      </c>
      <c r="H2509">
        <f>G2509/(B2509-1)</f>
        <v>0</v>
      </c>
    </row>
    <row r="2510" spans="1:8">
      <c r="A2510" t="s">
        <v>3921</v>
      </c>
      <c r="B2510">
        <v>0</v>
      </c>
      <c r="C2510">
        <v>1</v>
      </c>
      <c r="D2510">
        <v>9</v>
      </c>
      <c r="E2510">
        <v>9</v>
      </c>
      <c r="F2510" t="str">
        <f>VLOOKUP(E2510,$L$1:$M$25,2,FALSE)</f>
        <v>earn</v>
      </c>
      <c r="G2510">
        <f>LOG(C2510)</f>
        <v>0</v>
      </c>
      <c r="H2510">
        <f>G2510/(B2510-1)</f>
        <v>0</v>
      </c>
    </row>
    <row r="2511" spans="1:8">
      <c r="A2511" t="s">
        <v>3925</v>
      </c>
      <c r="B2511">
        <v>0</v>
      </c>
      <c r="C2511">
        <v>1</v>
      </c>
      <c r="D2511">
        <v>18</v>
      </c>
      <c r="E2511">
        <v>18</v>
      </c>
      <c r="F2511" t="str">
        <f>VLOOKUP(E2511,$L$1:$M$25,2,FALSE)</f>
        <v>oilseed</v>
      </c>
      <c r="G2511">
        <f>LOG(C2511)</f>
        <v>0</v>
      </c>
      <c r="H2511">
        <f>G2511/(B2511-1)</f>
        <v>0</v>
      </c>
    </row>
    <row r="2512" spans="1:8">
      <c r="A2512" t="s">
        <v>3928</v>
      </c>
      <c r="B2512">
        <v>0</v>
      </c>
      <c r="C2512">
        <v>1</v>
      </c>
      <c r="D2512">
        <v>1</v>
      </c>
      <c r="E2512">
        <v>1</v>
      </c>
      <c r="F2512" t="str">
        <f>VLOOKUP(E2512,$L$1:$M$25,2,FALSE)</f>
        <v>acq</v>
      </c>
      <c r="G2512">
        <f>LOG(C2512)</f>
        <v>0</v>
      </c>
      <c r="H2512">
        <f>G2512/(B2512-1)</f>
        <v>0</v>
      </c>
    </row>
    <row r="2513" spans="1:8">
      <c r="A2513" t="s">
        <v>3929</v>
      </c>
      <c r="B2513">
        <v>0</v>
      </c>
      <c r="C2513">
        <v>1</v>
      </c>
      <c r="D2513">
        <v>11</v>
      </c>
      <c r="E2513">
        <v>11</v>
      </c>
      <c r="F2513" t="str">
        <f>VLOOKUP(E2513,$L$1:$M$25,2,FALSE)</f>
        <v>gold</v>
      </c>
      <c r="G2513">
        <f>LOG(C2513)</f>
        <v>0</v>
      </c>
      <c r="H2513">
        <f>G2513/(B2513-1)</f>
        <v>0</v>
      </c>
    </row>
    <row r="2514" spans="1:8">
      <c r="A2514" t="s">
        <v>3930</v>
      </c>
      <c r="B2514">
        <v>0</v>
      </c>
      <c r="C2514">
        <v>1</v>
      </c>
      <c r="D2514">
        <v>13</v>
      </c>
      <c r="E2514">
        <v>13</v>
      </c>
      <c r="F2514" t="str">
        <f>VLOOKUP(E2514,$L$1:$M$25,2,FALSE)</f>
        <v>interest</v>
      </c>
      <c r="G2514">
        <f>LOG(C2514)</f>
        <v>0</v>
      </c>
      <c r="H2514">
        <f>G2514/(B2514-1)</f>
        <v>0</v>
      </c>
    </row>
    <row r="2515" spans="1:8">
      <c r="A2515" t="s">
        <v>3934</v>
      </c>
      <c r="B2515">
        <v>0</v>
      </c>
      <c r="C2515">
        <v>1</v>
      </c>
      <c r="D2515">
        <v>11</v>
      </c>
      <c r="E2515">
        <v>11</v>
      </c>
      <c r="F2515" t="str">
        <f>VLOOKUP(E2515,$L$1:$M$25,2,FALSE)</f>
        <v>gold</v>
      </c>
      <c r="G2515">
        <f>LOG(C2515)</f>
        <v>0</v>
      </c>
      <c r="H2515">
        <f>G2515/(B2515-1)</f>
        <v>0</v>
      </c>
    </row>
    <row r="2516" spans="1:8">
      <c r="A2516" t="s">
        <v>3938</v>
      </c>
      <c r="B2516">
        <v>0</v>
      </c>
      <c r="C2516">
        <v>1</v>
      </c>
      <c r="D2516">
        <v>23</v>
      </c>
      <c r="E2516">
        <v>23</v>
      </c>
      <c r="F2516" t="str">
        <f>VLOOKUP(E2516,$L$1:$M$25,2,FALSE)</f>
        <v>trade</v>
      </c>
      <c r="G2516">
        <f>LOG(C2516)</f>
        <v>0</v>
      </c>
      <c r="H2516">
        <f>G2516/(B2516-1)</f>
        <v>0</v>
      </c>
    </row>
    <row r="2517" spans="1:8">
      <c r="A2517" t="s">
        <v>3942</v>
      </c>
      <c r="B2517">
        <v>0</v>
      </c>
      <c r="C2517">
        <v>1</v>
      </c>
      <c r="D2517">
        <v>20</v>
      </c>
      <c r="E2517">
        <v>20</v>
      </c>
      <c r="F2517" t="str">
        <f>VLOOKUP(E2517,$L$1:$M$25,2,FALSE)</f>
        <v>ship</v>
      </c>
      <c r="G2517">
        <f>LOG(C2517)</f>
        <v>0</v>
      </c>
      <c r="H2517">
        <f>G2517/(B2517-1)</f>
        <v>0</v>
      </c>
    </row>
    <row r="2518" spans="1:8">
      <c r="A2518" t="s">
        <v>3946</v>
      </c>
      <c r="B2518">
        <v>0</v>
      </c>
      <c r="C2518">
        <v>1</v>
      </c>
      <c r="D2518">
        <v>24</v>
      </c>
      <c r="E2518">
        <v>24</v>
      </c>
      <c r="F2518" t="str">
        <f>VLOOKUP(E2518,$L$1:$M$25,2,FALSE)</f>
        <v>veg-oil</v>
      </c>
      <c r="G2518">
        <f>LOG(C2518)</f>
        <v>0</v>
      </c>
      <c r="H2518">
        <f>G2518/(B2518-1)</f>
        <v>0</v>
      </c>
    </row>
    <row r="2519" spans="1:8">
      <c r="A2519" t="s">
        <v>3951</v>
      </c>
      <c r="B2519">
        <v>0</v>
      </c>
      <c r="C2519">
        <v>1</v>
      </c>
      <c r="D2519">
        <v>1</v>
      </c>
      <c r="E2519">
        <v>1</v>
      </c>
      <c r="F2519" t="str">
        <f>VLOOKUP(E2519,$L$1:$M$25,2,FALSE)</f>
        <v>acq</v>
      </c>
      <c r="G2519">
        <f>LOG(C2519)</f>
        <v>0</v>
      </c>
      <c r="H2519">
        <f>G2519/(B2519-1)</f>
        <v>0</v>
      </c>
    </row>
    <row r="2520" spans="1:8">
      <c r="A2520" t="s">
        <v>3953</v>
      </c>
      <c r="B2520">
        <v>0</v>
      </c>
      <c r="C2520">
        <v>1</v>
      </c>
      <c r="D2520">
        <v>20</v>
      </c>
      <c r="E2520">
        <v>20</v>
      </c>
      <c r="F2520" t="str">
        <f>VLOOKUP(E2520,$L$1:$M$25,2,FALSE)</f>
        <v>ship</v>
      </c>
      <c r="G2520">
        <f>LOG(C2520)</f>
        <v>0</v>
      </c>
      <c r="H2520">
        <f>G2520/(B2520-1)</f>
        <v>0</v>
      </c>
    </row>
    <row r="2521" spans="1:8">
      <c r="A2521" t="s">
        <v>3956</v>
      </c>
      <c r="B2521">
        <v>0</v>
      </c>
      <c r="C2521">
        <v>1</v>
      </c>
      <c r="D2521">
        <v>1</v>
      </c>
      <c r="E2521">
        <v>1</v>
      </c>
      <c r="F2521" t="str">
        <f>VLOOKUP(E2521,$L$1:$M$25,2,FALSE)</f>
        <v>acq</v>
      </c>
      <c r="G2521">
        <f>LOG(C2521)</f>
        <v>0</v>
      </c>
      <c r="H2521">
        <f>G2521/(B2521-1)</f>
        <v>0</v>
      </c>
    </row>
    <row r="2522" spans="1:8">
      <c r="A2522" t="s">
        <v>3957</v>
      </c>
      <c r="B2522">
        <v>0</v>
      </c>
      <c r="C2522">
        <v>1</v>
      </c>
      <c r="D2522">
        <v>23</v>
      </c>
      <c r="E2522">
        <v>23</v>
      </c>
      <c r="F2522" t="str">
        <f>VLOOKUP(E2522,$L$1:$M$25,2,FALSE)</f>
        <v>trade</v>
      </c>
      <c r="G2522">
        <f>LOG(C2522)</f>
        <v>0</v>
      </c>
      <c r="H2522">
        <f>G2522/(B2522-1)</f>
        <v>0</v>
      </c>
    </row>
    <row r="2523" spans="1:8">
      <c r="A2523" t="s">
        <v>3958</v>
      </c>
      <c r="B2523">
        <v>0</v>
      </c>
      <c r="C2523">
        <v>1</v>
      </c>
      <c r="D2523">
        <v>17</v>
      </c>
      <c r="E2523">
        <v>17</v>
      </c>
      <c r="F2523" t="str">
        <f>VLOOKUP(E2523,$L$1:$M$25,2,FALSE)</f>
        <v>nat-gas</v>
      </c>
      <c r="G2523">
        <f>LOG(C2523)</f>
        <v>0</v>
      </c>
      <c r="H2523">
        <f>G2523/(B2523-1)</f>
        <v>0</v>
      </c>
    </row>
    <row r="2524" spans="1:8">
      <c r="A2524" t="s">
        <v>3959</v>
      </c>
      <c r="B2524">
        <v>0</v>
      </c>
      <c r="C2524">
        <v>1</v>
      </c>
      <c r="D2524">
        <v>1</v>
      </c>
      <c r="E2524">
        <v>1</v>
      </c>
      <c r="F2524" t="str">
        <f>VLOOKUP(E2524,$L$1:$M$25,2,FALSE)</f>
        <v>acq</v>
      </c>
      <c r="G2524">
        <f>LOG(C2524)</f>
        <v>0</v>
      </c>
      <c r="H2524">
        <f>G2524/(B2524-1)</f>
        <v>0</v>
      </c>
    </row>
    <row r="2525" spans="1:8">
      <c r="A2525" t="s">
        <v>3961</v>
      </c>
      <c r="B2525">
        <v>0</v>
      </c>
      <c r="C2525">
        <v>1</v>
      </c>
      <c r="D2525">
        <v>7</v>
      </c>
      <c r="E2525">
        <v>7</v>
      </c>
      <c r="F2525" t="str">
        <f>VLOOKUP(E2525,$L$1:$M$25,2,FALSE)</f>
        <v>crude</v>
      </c>
      <c r="G2525">
        <f>LOG(C2525)</f>
        <v>0</v>
      </c>
      <c r="H2525">
        <f>G2525/(B2525-1)</f>
        <v>0</v>
      </c>
    </row>
    <row r="2526" spans="1:8">
      <c r="A2526" t="s">
        <v>3963</v>
      </c>
      <c r="B2526">
        <v>0</v>
      </c>
      <c r="C2526">
        <v>1</v>
      </c>
      <c r="D2526">
        <v>4</v>
      </c>
      <c r="E2526">
        <v>4</v>
      </c>
      <c r="F2526" t="str">
        <f>VLOOKUP(E2526,$L$1:$M$25,2,FALSE)</f>
        <v>coffee</v>
      </c>
      <c r="G2526">
        <f>LOG(C2526)</f>
        <v>0</v>
      </c>
      <c r="H2526">
        <f>G2526/(B2526-1)</f>
        <v>0</v>
      </c>
    </row>
    <row r="2527" spans="1:8">
      <c r="A2527" t="s">
        <v>3966</v>
      </c>
      <c r="B2527">
        <v>0</v>
      </c>
      <c r="C2527">
        <v>1</v>
      </c>
      <c r="D2527">
        <v>1</v>
      </c>
      <c r="E2527">
        <v>1</v>
      </c>
      <c r="F2527" t="str">
        <f>VLOOKUP(E2527,$L$1:$M$25,2,FALSE)</f>
        <v>acq</v>
      </c>
      <c r="G2527">
        <f>LOG(C2527)</f>
        <v>0</v>
      </c>
      <c r="H2527">
        <f>G2527/(B2527-1)</f>
        <v>0</v>
      </c>
    </row>
    <row r="2528" spans="1:8">
      <c r="A2528" t="s">
        <v>3967</v>
      </c>
      <c r="B2528">
        <v>0</v>
      </c>
      <c r="C2528">
        <v>1</v>
      </c>
      <c r="D2528">
        <v>13</v>
      </c>
      <c r="E2528">
        <v>13</v>
      </c>
      <c r="F2528" t="str">
        <f>VLOOKUP(E2528,$L$1:$M$25,2,FALSE)</f>
        <v>interest</v>
      </c>
      <c r="G2528">
        <f>LOG(C2528)</f>
        <v>0</v>
      </c>
      <c r="H2528">
        <f>G2528/(B2528-1)</f>
        <v>0</v>
      </c>
    </row>
    <row r="2529" spans="1:8">
      <c r="A2529" t="s">
        <v>3969</v>
      </c>
      <c r="B2529">
        <v>0</v>
      </c>
      <c r="C2529">
        <v>1</v>
      </c>
      <c r="D2529">
        <v>1</v>
      </c>
      <c r="E2529">
        <v>1</v>
      </c>
      <c r="F2529" t="str">
        <f>VLOOKUP(E2529,$L$1:$M$25,2,FALSE)</f>
        <v>acq</v>
      </c>
      <c r="G2529">
        <f>LOG(C2529)</f>
        <v>0</v>
      </c>
      <c r="H2529">
        <f>G2529/(B2529-1)</f>
        <v>0</v>
      </c>
    </row>
    <row r="2530" spans="1:8">
      <c r="A2530" t="s">
        <v>3971</v>
      </c>
      <c r="B2530">
        <v>0</v>
      </c>
      <c r="C2530">
        <v>1</v>
      </c>
      <c r="D2530">
        <v>17</v>
      </c>
      <c r="E2530">
        <v>17</v>
      </c>
      <c r="F2530" t="str">
        <f>VLOOKUP(E2530,$L$1:$M$25,2,FALSE)</f>
        <v>nat-gas</v>
      </c>
      <c r="G2530">
        <f>LOG(C2530)</f>
        <v>0</v>
      </c>
      <c r="H2530">
        <f>G2530/(B2530-1)</f>
        <v>0</v>
      </c>
    </row>
    <row r="2531" spans="1:8">
      <c r="A2531" t="s">
        <v>3973</v>
      </c>
      <c r="B2531">
        <v>0</v>
      </c>
      <c r="C2531">
        <v>1</v>
      </c>
      <c r="D2531">
        <v>20</v>
      </c>
      <c r="E2531">
        <v>20</v>
      </c>
      <c r="F2531" t="str">
        <f>VLOOKUP(E2531,$L$1:$M$25,2,FALSE)</f>
        <v>ship</v>
      </c>
      <c r="G2531">
        <f>LOG(C2531)</f>
        <v>0</v>
      </c>
      <c r="H2531">
        <f>G2531/(B2531-1)</f>
        <v>0</v>
      </c>
    </row>
    <row r="2532" spans="1:8">
      <c r="A2532" t="s">
        <v>3976</v>
      </c>
      <c r="B2532">
        <v>0</v>
      </c>
      <c r="C2532">
        <v>1</v>
      </c>
      <c r="D2532">
        <v>20</v>
      </c>
      <c r="E2532">
        <v>20</v>
      </c>
      <c r="F2532" t="str">
        <f>VLOOKUP(E2532,$L$1:$M$25,2,FALSE)</f>
        <v>ship</v>
      </c>
      <c r="G2532">
        <f>LOG(C2532)</f>
        <v>0</v>
      </c>
      <c r="H2532">
        <f>G2532/(B2532-1)</f>
        <v>0</v>
      </c>
    </row>
    <row r="2533" spans="1:8">
      <c r="A2533" t="s">
        <v>3986</v>
      </c>
      <c r="B2533">
        <v>0</v>
      </c>
      <c r="C2533">
        <v>1</v>
      </c>
      <c r="D2533">
        <v>1</v>
      </c>
      <c r="E2533">
        <v>1</v>
      </c>
      <c r="F2533" t="str">
        <f>VLOOKUP(E2533,$L$1:$M$25,2,FALSE)</f>
        <v>acq</v>
      </c>
      <c r="G2533">
        <f>LOG(C2533)</f>
        <v>0</v>
      </c>
      <c r="H2533">
        <f>G2533/(B2533-1)</f>
        <v>0</v>
      </c>
    </row>
    <row r="2534" spans="1:8">
      <c r="A2534" t="s">
        <v>3991</v>
      </c>
      <c r="B2534">
        <v>0</v>
      </c>
      <c r="C2534">
        <v>1</v>
      </c>
      <c r="D2534">
        <v>23</v>
      </c>
      <c r="E2534">
        <v>23</v>
      </c>
      <c r="F2534" t="str">
        <f>VLOOKUP(E2534,$L$1:$M$25,2,FALSE)</f>
        <v>trade</v>
      </c>
      <c r="G2534">
        <f>LOG(C2534)</f>
        <v>0</v>
      </c>
      <c r="H2534">
        <f>G2534/(B2534-1)</f>
        <v>0</v>
      </c>
    </row>
    <row r="2535" spans="1:8">
      <c r="A2535" t="s">
        <v>3992</v>
      </c>
      <c r="B2535">
        <v>0</v>
      </c>
      <c r="C2535">
        <v>1</v>
      </c>
      <c r="D2535">
        <v>18</v>
      </c>
      <c r="E2535">
        <v>18</v>
      </c>
      <c r="F2535" t="str">
        <f>VLOOKUP(E2535,$L$1:$M$25,2,FALSE)</f>
        <v>oilseed</v>
      </c>
      <c r="G2535">
        <f>LOG(C2535)</f>
        <v>0</v>
      </c>
      <c r="H2535">
        <f>G2535/(B2535-1)</f>
        <v>0</v>
      </c>
    </row>
    <row r="2536" spans="1:8">
      <c r="A2536" t="s">
        <v>3996</v>
      </c>
      <c r="B2536">
        <v>0</v>
      </c>
      <c r="C2536">
        <v>1</v>
      </c>
      <c r="D2536">
        <v>24</v>
      </c>
      <c r="E2536">
        <v>24</v>
      </c>
      <c r="F2536" t="str">
        <f>VLOOKUP(E2536,$L$1:$M$25,2,FALSE)</f>
        <v>veg-oil</v>
      </c>
      <c r="G2536">
        <f>LOG(C2536)</f>
        <v>0</v>
      </c>
      <c r="H2536">
        <f>G2536/(B2536-1)</f>
        <v>0</v>
      </c>
    </row>
    <row r="2537" spans="1:8">
      <c r="A2537" t="s">
        <v>3997</v>
      </c>
      <c r="B2537">
        <v>0</v>
      </c>
      <c r="C2537">
        <v>1</v>
      </c>
      <c r="D2537">
        <v>20</v>
      </c>
      <c r="E2537">
        <v>20</v>
      </c>
      <c r="F2537" t="str">
        <f>VLOOKUP(E2537,$L$1:$M$25,2,FALSE)</f>
        <v>ship</v>
      </c>
      <c r="G2537">
        <f>LOG(C2537)</f>
        <v>0</v>
      </c>
      <c r="H2537">
        <f>G2537/(B2537-1)</f>
        <v>0</v>
      </c>
    </row>
    <row r="2538" spans="1:8">
      <c r="A2538" t="s">
        <v>4002</v>
      </c>
      <c r="B2538">
        <v>0</v>
      </c>
      <c r="C2538">
        <v>1</v>
      </c>
      <c r="D2538">
        <v>7</v>
      </c>
      <c r="E2538">
        <v>7</v>
      </c>
      <c r="F2538" t="str">
        <f>VLOOKUP(E2538,$L$1:$M$25,2,FALSE)</f>
        <v>crude</v>
      </c>
      <c r="G2538">
        <f>LOG(C2538)</f>
        <v>0</v>
      </c>
      <c r="H2538">
        <f>G2538/(B2538-1)</f>
        <v>0</v>
      </c>
    </row>
    <row r="2539" spans="1:8">
      <c r="A2539" t="s">
        <v>4004</v>
      </c>
      <c r="B2539">
        <v>0</v>
      </c>
      <c r="C2539">
        <v>1</v>
      </c>
      <c r="D2539">
        <v>15</v>
      </c>
      <c r="E2539">
        <v>15</v>
      </c>
      <c r="F2539" t="str">
        <f>VLOOKUP(E2539,$L$1:$M$25,2,FALSE)</f>
        <v>money-fx</v>
      </c>
      <c r="G2539">
        <f>LOG(C2539)</f>
        <v>0</v>
      </c>
      <c r="H2539">
        <f>G2539/(B2539-1)</f>
        <v>0</v>
      </c>
    </row>
    <row r="2540" spans="1:8">
      <c r="A2540" t="s">
        <v>4007</v>
      </c>
      <c r="B2540">
        <v>0</v>
      </c>
      <c r="C2540">
        <v>1</v>
      </c>
      <c r="D2540">
        <v>4</v>
      </c>
      <c r="E2540">
        <v>4</v>
      </c>
      <c r="F2540" t="str">
        <f>VLOOKUP(E2540,$L$1:$M$25,2,FALSE)</f>
        <v>coffee</v>
      </c>
      <c r="G2540">
        <f>LOG(C2540)</f>
        <v>0</v>
      </c>
      <c r="H2540">
        <f>G2540/(B2540-1)</f>
        <v>0</v>
      </c>
    </row>
    <row r="2541" spans="1:8">
      <c r="A2541" t="s">
        <v>4014</v>
      </c>
      <c r="B2541">
        <v>0</v>
      </c>
      <c r="C2541">
        <v>1</v>
      </c>
      <c r="D2541">
        <v>11</v>
      </c>
      <c r="E2541">
        <v>11</v>
      </c>
      <c r="F2541" t="str">
        <f>VLOOKUP(E2541,$L$1:$M$25,2,FALSE)</f>
        <v>gold</v>
      </c>
      <c r="G2541">
        <f>LOG(C2541)</f>
        <v>0</v>
      </c>
      <c r="H2541">
        <f>G2541/(B2541-1)</f>
        <v>0</v>
      </c>
    </row>
    <row r="2542" spans="1:8">
      <c r="A2542" t="s">
        <v>4016</v>
      </c>
      <c r="B2542">
        <v>0</v>
      </c>
      <c r="C2542">
        <v>1</v>
      </c>
      <c r="D2542">
        <v>9</v>
      </c>
      <c r="E2542">
        <v>9</v>
      </c>
      <c r="F2542" t="str">
        <f>VLOOKUP(E2542,$L$1:$M$25,2,FALSE)</f>
        <v>earn</v>
      </c>
      <c r="G2542">
        <f>LOG(C2542)</f>
        <v>0</v>
      </c>
      <c r="H2542">
        <f>G2542/(B2542-1)</f>
        <v>0</v>
      </c>
    </row>
    <row r="2543" spans="1:8">
      <c r="A2543" t="s">
        <v>4019</v>
      </c>
      <c r="B2543">
        <v>0</v>
      </c>
      <c r="C2543">
        <v>1</v>
      </c>
      <c r="D2543">
        <v>1</v>
      </c>
      <c r="E2543">
        <v>1</v>
      </c>
      <c r="F2543" t="str">
        <f>VLOOKUP(E2543,$L$1:$M$25,2,FALSE)</f>
        <v>acq</v>
      </c>
      <c r="G2543">
        <f>LOG(C2543)</f>
        <v>0</v>
      </c>
      <c r="H2543">
        <f>G2543/(B2543-1)</f>
        <v>0</v>
      </c>
    </row>
    <row r="2544" spans="1:8">
      <c r="A2544" t="s">
        <v>4020</v>
      </c>
      <c r="B2544">
        <v>0</v>
      </c>
      <c r="C2544">
        <v>1</v>
      </c>
      <c r="D2544">
        <v>2</v>
      </c>
      <c r="E2544">
        <v>2</v>
      </c>
      <c r="F2544" t="str">
        <f>VLOOKUP(E2544,$L$1:$M$25,2,FALSE)</f>
        <v>bop</v>
      </c>
      <c r="G2544">
        <f>LOG(C2544)</f>
        <v>0</v>
      </c>
      <c r="H2544">
        <f>G2544/(B2544-1)</f>
        <v>0</v>
      </c>
    </row>
    <row r="2545" spans="1:8">
      <c r="A2545" t="s">
        <v>4021</v>
      </c>
      <c r="B2545">
        <v>0</v>
      </c>
      <c r="C2545">
        <v>1</v>
      </c>
      <c r="D2545">
        <v>14</v>
      </c>
      <c r="E2545">
        <v>14</v>
      </c>
      <c r="F2545" t="str">
        <f>VLOOKUP(E2545,$L$1:$M$25,2,FALSE)</f>
        <v>livestock</v>
      </c>
      <c r="G2545">
        <f>LOG(C2545)</f>
        <v>0</v>
      </c>
      <c r="H2545">
        <f>G2545/(B2545-1)</f>
        <v>0</v>
      </c>
    </row>
    <row r="2546" spans="1:8">
      <c r="A2546" t="s">
        <v>4023</v>
      </c>
      <c r="B2546">
        <v>0</v>
      </c>
      <c r="C2546">
        <v>1</v>
      </c>
      <c r="D2546">
        <v>8</v>
      </c>
      <c r="E2546">
        <v>8</v>
      </c>
      <c r="F2546" t="str">
        <f>VLOOKUP(E2546,$L$1:$M$25,2,FALSE)</f>
        <v>dlr</v>
      </c>
      <c r="G2546">
        <f>LOG(C2546)</f>
        <v>0</v>
      </c>
      <c r="H2546">
        <f>G2546/(B2546-1)</f>
        <v>0</v>
      </c>
    </row>
    <row r="2547" spans="1:8">
      <c r="A2547" t="s">
        <v>4024</v>
      </c>
      <c r="B2547">
        <v>0</v>
      </c>
      <c r="C2547">
        <v>1</v>
      </c>
      <c r="D2547">
        <v>4</v>
      </c>
      <c r="E2547">
        <v>4</v>
      </c>
      <c r="F2547" t="str">
        <f>VLOOKUP(E2547,$L$1:$M$25,2,FALSE)</f>
        <v>coffee</v>
      </c>
      <c r="G2547">
        <f>LOG(C2547)</f>
        <v>0</v>
      </c>
      <c r="H2547">
        <f>G2547/(B2547-1)</f>
        <v>0</v>
      </c>
    </row>
    <row r="2548" spans="1:8">
      <c r="A2548" t="s">
        <v>4025</v>
      </c>
      <c r="B2548">
        <v>0</v>
      </c>
      <c r="C2548">
        <v>1</v>
      </c>
      <c r="D2548">
        <v>17</v>
      </c>
      <c r="E2548">
        <v>17</v>
      </c>
      <c r="F2548" t="str">
        <f>VLOOKUP(E2548,$L$1:$M$25,2,FALSE)</f>
        <v>nat-gas</v>
      </c>
      <c r="G2548">
        <f>LOG(C2548)</f>
        <v>0</v>
      </c>
      <c r="H2548">
        <f>G2548/(B2548-1)</f>
        <v>0</v>
      </c>
    </row>
    <row r="2549" spans="1:8">
      <c r="A2549" t="s">
        <v>4032</v>
      </c>
      <c r="B2549">
        <v>0</v>
      </c>
      <c r="C2549">
        <v>1</v>
      </c>
      <c r="D2549">
        <v>16</v>
      </c>
      <c r="E2549">
        <v>16</v>
      </c>
      <c r="F2549" t="str">
        <f>VLOOKUP(E2549,$L$1:$M$25,2,FALSE)</f>
        <v>money-supply</v>
      </c>
      <c r="G2549">
        <f>LOG(C2549)</f>
        <v>0</v>
      </c>
      <c r="H2549">
        <f>G2549/(B2549-1)</f>
        <v>0</v>
      </c>
    </row>
    <row r="2550" spans="1:8">
      <c r="A2550" t="s">
        <v>4035</v>
      </c>
      <c r="B2550">
        <v>0</v>
      </c>
      <c r="C2550">
        <v>1</v>
      </c>
      <c r="D2550">
        <v>20</v>
      </c>
      <c r="E2550">
        <v>20</v>
      </c>
      <c r="F2550" t="str">
        <f>VLOOKUP(E2550,$L$1:$M$25,2,FALSE)</f>
        <v>ship</v>
      </c>
      <c r="G2550">
        <f>LOG(C2550)</f>
        <v>0</v>
      </c>
      <c r="H2550">
        <f>G2550/(B2550-1)</f>
        <v>0</v>
      </c>
    </row>
    <row r="2551" spans="1:8">
      <c r="A2551" t="s">
        <v>4037</v>
      </c>
      <c r="B2551">
        <v>0</v>
      </c>
      <c r="C2551">
        <v>1</v>
      </c>
      <c r="D2551">
        <v>4</v>
      </c>
      <c r="E2551">
        <v>4</v>
      </c>
      <c r="F2551" t="str">
        <f>VLOOKUP(E2551,$L$1:$M$25,2,FALSE)</f>
        <v>coffee</v>
      </c>
      <c r="G2551">
        <f>LOG(C2551)</f>
        <v>0</v>
      </c>
      <c r="H2551">
        <f>G2551/(B2551-1)</f>
        <v>0</v>
      </c>
    </row>
    <row r="2552" spans="1:8">
      <c r="A2552" t="s">
        <v>4043</v>
      </c>
      <c r="B2552">
        <v>0</v>
      </c>
      <c r="C2552">
        <v>1</v>
      </c>
      <c r="D2552">
        <v>11</v>
      </c>
      <c r="E2552">
        <v>11</v>
      </c>
      <c r="F2552" t="str">
        <f>VLOOKUP(E2552,$L$1:$M$25,2,FALSE)</f>
        <v>gold</v>
      </c>
      <c r="G2552">
        <f>LOG(C2552)</f>
        <v>0</v>
      </c>
      <c r="H2552">
        <f>G2552/(B2552-1)</f>
        <v>0</v>
      </c>
    </row>
    <row r="2553" spans="1:8">
      <c r="A2553" t="s">
        <v>4044</v>
      </c>
      <c r="B2553">
        <v>0</v>
      </c>
      <c r="C2553">
        <v>1</v>
      </c>
      <c r="D2553">
        <v>16</v>
      </c>
      <c r="E2553">
        <v>16</v>
      </c>
      <c r="F2553" t="str">
        <f>VLOOKUP(E2553,$L$1:$M$25,2,FALSE)</f>
        <v>money-supply</v>
      </c>
      <c r="G2553">
        <f>LOG(C2553)</f>
        <v>0</v>
      </c>
      <c r="H2553">
        <f>G2553/(B2553-1)</f>
        <v>0</v>
      </c>
    </row>
    <row r="2554" spans="1:8">
      <c r="A2554" t="s">
        <v>4045</v>
      </c>
      <c r="B2554">
        <v>0</v>
      </c>
      <c r="C2554">
        <v>1</v>
      </c>
      <c r="D2554">
        <v>20</v>
      </c>
      <c r="E2554">
        <v>20</v>
      </c>
      <c r="F2554" t="str">
        <f>VLOOKUP(E2554,$L$1:$M$25,2,FALSE)</f>
        <v>ship</v>
      </c>
      <c r="G2554">
        <f>LOG(C2554)</f>
        <v>0</v>
      </c>
      <c r="H2554">
        <f>G2554/(B2554-1)</f>
        <v>0</v>
      </c>
    </row>
    <row r="2555" spans="1:8">
      <c r="A2555" t="s">
        <v>4047</v>
      </c>
      <c r="B2555">
        <v>0</v>
      </c>
      <c r="C2555">
        <v>1</v>
      </c>
      <c r="D2555">
        <v>7</v>
      </c>
      <c r="E2555">
        <v>7</v>
      </c>
      <c r="F2555" t="str">
        <f>VLOOKUP(E2555,$L$1:$M$25,2,FALSE)</f>
        <v>crude</v>
      </c>
      <c r="G2555">
        <f>LOG(C2555)</f>
        <v>0</v>
      </c>
      <c r="H2555">
        <f>G2555/(B2555-1)</f>
        <v>0</v>
      </c>
    </row>
    <row r="2556" spans="1:8">
      <c r="A2556" t="s">
        <v>4048</v>
      </c>
      <c r="B2556">
        <v>0</v>
      </c>
      <c r="C2556">
        <v>1</v>
      </c>
      <c r="D2556">
        <v>11</v>
      </c>
      <c r="E2556">
        <v>11</v>
      </c>
      <c r="F2556" t="str">
        <f>VLOOKUP(E2556,$L$1:$M$25,2,FALSE)</f>
        <v>gold</v>
      </c>
      <c r="G2556">
        <f>LOG(C2556)</f>
        <v>0</v>
      </c>
      <c r="H2556">
        <f>G2556/(B2556-1)</f>
        <v>0</v>
      </c>
    </row>
    <row r="2557" spans="1:8">
      <c r="A2557" t="s">
        <v>4054</v>
      </c>
      <c r="B2557">
        <v>0</v>
      </c>
      <c r="C2557">
        <v>1</v>
      </c>
      <c r="D2557">
        <v>9</v>
      </c>
      <c r="E2557">
        <v>9</v>
      </c>
      <c r="F2557" t="str">
        <f>VLOOKUP(E2557,$L$1:$M$25,2,FALSE)</f>
        <v>earn</v>
      </c>
      <c r="G2557">
        <f>LOG(C2557)</f>
        <v>0</v>
      </c>
      <c r="H2557">
        <f>G2557/(B2557-1)</f>
        <v>0</v>
      </c>
    </row>
    <row r="2558" spans="1:8">
      <c r="A2558" t="s">
        <v>4055</v>
      </c>
      <c r="B2558">
        <v>0</v>
      </c>
      <c r="C2558">
        <v>1</v>
      </c>
      <c r="D2558">
        <v>15</v>
      </c>
      <c r="E2558">
        <v>15</v>
      </c>
      <c r="F2558" t="str">
        <f>VLOOKUP(E2558,$L$1:$M$25,2,FALSE)</f>
        <v>money-fx</v>
      </c>
      <c r="G2558">
        <f>LOG(C2558)</f>
        <v>0</v>
      </c>
      <c r="H2558">
        <f>G2558/(B2558-1)</f>
        <v>0</v>
      </c>
    </row>
    <row r="2559" spans="1:8">
      <c r="A2559" t="s">
        <v>4056</v>
      </c>
      <c r="B2559">
        <v>0</v>
      </c>
      <c r="C2559">
        <v>1</v>
      </c>
      <c r="D2559">
        <v>11</v>
      </c>
      <c r="E2559">
        <v>11</v>
      </c>
      <c r="F2559" t="str">
        <f>VLOOKUP(E2559,$L$1:$M$25,2,FALSE)</f>
        <v>gold</v>
      </c>
      <c r="G2559">
        <f>LOG(C2559)</f>
        <v>0</v>
      </c>
      <c r="H2559">
        <f>G2559/(B2559-1)</f>
        <v>0</v>
      </c>
    </row>
    <row r="2560" spans="1:8">
      <c r="A2560" t="s">
        <v>4057</v>
      </c>
      <c r="B2560">
        <v>0</v>
      </c>
      <c r="C2560">
        <v>1</v>
      </c>
      <c r="D2560">
        <v>20</v>
      </c>
      <c r="E2560">
        <v>20</v>
      </c>
      <c r="F2560" t="str">
        <f>VLOOKUP(E2560,$L$1:$M$25,2,FALSE)</f>
        <v>ship</v>
      </c>
      <c r="G2560">
        <f>LOG(C2560)</f>
        <v>0</v>
      </c>
      <c r="H2560">
        <f>G2560/(B2560-1)</f>
        <v>0</v>
      </c>
    </row>
    <row r="2561" spans="1:8">
      <c r="A2561" t="s">
        <v>4060</v>
      </c>
      <c r="B2561">
        <v>0</v>
      </c>
      <c r="C2561">
        <v>1</v>
      </c>
      <c r="D2561">
        <v>16</v>
      </c>
      <c r="E2561">
        <v>16</v>
      </c>
      <c r="F2561" t="str">
        <f>VLOOKUP(E2561,$L$1:$M$25,2,FALSE)</f>
        <v>money-supply</v>
      </c>
      <c r="G2561">
        <f>LOG(C2561)</f>
        <v>0</v>
      </c>
      <c r="H2561">
        <f>G2561/(B2561-1)</f>
        <v>0</v>
      </c>
    </row>
    <row r="2562" spans="1:8">
      <c r="A2562" t="s">
        <v>4061</v>
      </c>
      <c r="B2562">
        <v>0</v>
      </c>
      <c r="C2562">
        <v>1</v>
      </c>
      <c r="D2562">
        <v>11</v>
      </c>
      <c r="E2562">
        <v>11</v>
      </c>
      <c r="F2562" t="str">
        <f>VLOOKUP(E2562,$L$1:$M$25,2,FALSE)</f>
        <v>gold</v>
      </c>
      <c r="G2562">
        <f>LOG(C2562)</f>
        <v>0</v>
      </c>
      <c r="H2562">
        <f>G2562/(B2562-1)</f>
        <v>0</v>
      </c>
    </row>
    <row r="2563" spans="1:8">
      <c r="A2563" t="s">
        <v>4062</v>
      </c>
      <c r="B2563">
        <v>0</v>
      </c>
      <c r="C2563">
        <v>1</v>
      </c>
      <c r="D2563">
        <v>17</v>
      </c>
      <c r="E2563">
        <v>17</v>
      </c>
      <c r="F2563" t="str">
        <f>VLOOKUP(E2563,$L$1:$M$25,2,FALSE)</f>
        <v>nat-gas</v>
      </c>
      <c r="G2563">
        <f>LOG(C2563)</f>
        <v>0</v>
      </c>
      <c r="H2563">
        <f>G2563/(B2563-1)</f>
        <v>0</v>
      </c>
    </row>
    <row r="2564" spans="1:8">
      <c r="A2564" t="s">
        <v>4063</v>
      </c>
      <c r="B2564">
        <v>0</v>
      </c>
      <c r="C2564">
        <v>1</v>
      </c>
      <c r="D2564">
        <v>23</v>
      </c>
      <c r="E2564">
        <v>23</v>
      </c>
      <c r="F2564" t="str">
        <f>VLOOKUP(E2564,$L$1:$M$25,2,FALSE)</f>
        <v>trade</v>
      </c>
      <c r="G2564">
        <f>LOG(C2564)</f>
        <v>0</v>
      </c>
      <c r="H2564">
        <f>G2564/(B2564-1)</f>
        <v>0</v>
      </c>
    </row>
    <row r="2565" spans="1:8">
      <c r="A2565" t="s">
        <v>4064</v>
      </c>
      <c r="B2565">
        <v>0</v>
      </c>
      <c r="C2565">
        <v>1</v>
      </c>
      <c r="D2565">
        <v>9</v>
      </c>
      <c r="E2565">
        <v>9</v>
      </c>
      <c r="F2565" t="str">
        <f>VLOOKUP(E2565,$L$1:$M$25,2,FALSE)</f>
        <v>earn</v>
      </c>
      <c r="G2565">
        <f>LOG(C2565)</f>
        <v>0</v>
      </c>
      <c r="H2565">
        <f>G2565/(B2565-1)</f>
        <v>0</v>
      </c>
    </row>
    <row r="2566" spans="1:8">
      <c r="A2566" t="s">
        <v>4069</v>
      </c>
      <c r="B2566">
        <v>0</v>
      </c>
      <c r="C2566">
        <v>1</v>
      </c>
      <c r="D2566">
        <v>9</v>
      </c>
      <c r="E2566">
        <v>9</v>
      </c>
      <c r="F2566" t="str">
        <f>VLOOKUP(E2566,$L$1:$M$25,2,FALSE)</f>
        <v>earn</v>
      </c>
      <c r="G2566">
        <f>LOG(C2566)</f>
        <v>0</v>
      </c>
      <c r="H2566">
        <f>G2566/(B2566-1)</f>
        <v>0</v>
      </c>
    </row>
    <row r="2567" spans="1:8">
      <c r="A2567" t="s">
        <v>4070</v>
      </c>
      <c r="B2567">
        <v>0</v>
      </c>
      <c r="C2567">
        <v>1</v>
      </c>
      <c r="D2567">
        <v>11</v>
      </c>
      <c r="E2567">
        <v>11</v>
      </c>
      <c r="F2567" t="str">
        <f>VLOOKUP(E2567,$L$1:$M$25,2,FALSE)</f>
        <v>gold</v>
      </c>
      <c r="G2567">
        <f>LOG(C2567)</f>
        <v>0</v>
      </c>
      <c r="H2567">
        <f>G2567/(B2567-1)</f>
        <v>0</v>
      </c>
    </row>
    <row r="2568" spans="1:8">
      <c r="A2568" t="s">
        <v>4072</v>
      </c>
      <c r="B2568">
        <v>0</v>
      </c>
      <c r="C2568">
        <v>1</v>
      </c>
      <c r="D2568">
        <v>6</v>
      </c>
      <c r="E2568">
        <v>6</v>
      </c>
      <c r="F2568" t="str">
        <f>VLOOKUP(E2568,$L$1:$M$25,2,FALSE)</f>
        <v>cpi</v>
      </c>
      <c r="G2568">
        <f>LOG(C2568)</f>
        <v>0</v>
      </c>
      <c r="H2568">
        <f>G2568/(B2568-1)</f>
        <v>0</v>
      </c>
    </row>
    <row r="2569" spans="1:8">
      <c r="A2569" t="s">
        <v>4074</v>
      </c>
      <c r="B2569">
        <v>0</v>
      </c>
      <c r="C2569">
        <v>1</v>
      </c>
      <c r="D2569">
        <v>23</v>
      </c>
      <c r="E2569">
        <v>23</v>
      </c>
      <c r="F2569" t="str">
        <f>VLOOKUP(E2569,$L$1:$M$25,2,FALSE)</f>
        <v>trade</v>
      </c>
      <c r="G2569">
        <f>LOG(C2569)</f>
        <v>0</v>
      </c>
      <c r="H2569">
        <f>G2569/(B2569-1)</f>
        <v>0</v>
      </c>
    </row>
    <row r="2570" spans="1:8">
      <c r="A2570" t="s">
        <v>4076</v>
      </c>
      <c r="B2570">
        <v>0</v>
      </c>
      <c r="C2570">
        <v>1</v>
      </c>
      <c r="D2570">
        <v>22</v>
      </c>
      <c r="E2570">
        <v>22</v>
      </c>
      <c r="F2570" t="str">
        <f>VLOOKUP(E2570,$L$1:$M$25,2,FALSE)</f>
        <v>sugar</v>
      </c>
      <c r="G2570">
        <f>LOG(C2570)</f>
        <v>0</v>
      </c>
      <c r="H2570">
        <f>G2570/(B2570-1)</f>
        <v>0</v>
      </c>
    </row>
    <row r="2571" spans="1:8">
      <c r="A2571" t="s">
        <v>4078</v>
      </c>
      <c r="B2571">
        <v>0</v>
      </c>
      <c r="C2571">
        <v>1</v>
      </c>
      <c r="D2571">
        <v>1</v>
      </c>
      <c r="E2571">
        <v>1</v>
      </c>
      <c r="F2571" t="str">
        <f>VLOOKUP(E2571,$L$1:$M$25,2,FALSE)</f>
        <v>acq</v>
      </c>
      <c r="G2571">
        <f>LOG(C2571)</f>
        <v>0</v>
      </c>
      <c r="H2571">
        <f>G2571/(B2571-1)</f>
        <v>0</v>
      </c>
    </row>
    <row r="2572" spans="1:8">
      <c r="A2572" t="s">
        <v>4079</v>
      </c>
      <c r="B2572">
        <v>0</v>
      </c>
      <c r="C2572">
        <v>1</v>
      </c>
      <c r="D2572">
        <v>10</v>
      </c>
      <c r="E2572">
        <v>10</v>
      </c>
      <c r="F2572" t="str">
        <f>VLOOKUP(E2572,$L$1:$M$25,2,FALSE)</f>
        <v>gnp</v>
      </c>
      <c r="G2572">
        <f>LOG(C2572)</f>
        <v>0</v>
      </c>
      <c r="H2572">
        <f>G2572/(B2572-1)</f>
        <v>0</v>
      </c>
    </row>
    <row r="2573" spans="1:8">
      <c r="A2573" t="s">
        <v>4081</v>
      </c>
      <c r="B2573">
        <v>0</v>
      </c>
      <c r="C2573">
        <v>1</v>
      </c>
      <c r="D2573">
        <v>14</v>
      </c>
      <c r="E2573">
        <v>14</v>
      </c>
      <c r="F2573" t="str">
        <f>VLOOKUP(E2573,$L$1:$M$25,2,FALSE)</f>
        <v>livestock</v>
      </c>
      <c r="G2573">
        <f>LOG(C2573)</f>
        <v>0</v>
      </c>
      <c r="H2573">
        <f>G2573/(B2573-1)</f>
        <v>0</v>
      </c>
    </row>
    <row r="2574" spans="1:8">
      <c r="A2574" t="s">
        <v>4088</v>
      </c>
      <c r="B2574">
        <v>0</v>
      </c>
      <c r="C2574">
        <v>1</v>
      </c>
      <c r="D2574">
        <v>11</v>
      </c>
      <c r="E2574">
        <v>11</v>
      </c>
      <c r="F2574" t="str">
        <f>VLOOKUP(E2574,$L$1:$M$25,2,FALSE)</f>
        <v>gold</v>
      </c>
      <c r="G2574">
        <f>LOG(C2574)</f>
        <v>0</v>
      </c>
      <c r="H2574">
        <f>G2574/(B2574-1)</f>
        <v>0</v>
      </c>
    </row>
    <row r="2575" spans="1:8">
      <c r="A2575" t="s">
        <v>4091</v>
      </c>
      <c r="B2575">
        <v>0</v>
      </c>
      <c r="C2575">
        <v>1</v>
      </c>
      <c r="D2575">
        <v>7</v>
      </c>
      <c r="E2575">
        <v>7</v>
      </c>
      <c r="F2575" t="str">
        <f>VLOOKUP(E2575,$L$1:$M$25,2,FALSE)</f>
        <v>crude</v>
      </c>
      <c r="G2575">
        <f>LOG(C2575)</f>
        <v>0</v>
      </c>
      <c r="H2575">
        <f>G2575/(B2575-1)</f>
        <v>0</v>
      </c>
    </row>
    <row r="2576" spans="1:8">
      <c r="A2576" t="s">
        <v>4093</v>
      </c>
      <c r="B2576">
        <v>0</v>
      </c>
      <c r="C2576">
        <v>1</v>
      </c>
      <c r="D2576">
        <v>24</v>
      </c>
      <c r="E2576">
        <v>24</v>
      </c>
      <c r="F2576" t="str">
        <f>VLOOKUP(E2576,$L$1:$M$25,2,FALSE)</f>
        <v>veg-oil</v>
      </c>
      <c r="G2576">
        <f>LOG(C2576)</f>
        <v>0</v>
      </c>
      <c r="H2576">
        <f>G2576/(B2576-1)</f>
        <v>0</v>
      </c>
    </row>
    <row r="2577" spans="1:8">
      <c r="A2577" t="s">
        <v>4099</v>
      </c>
      <c r="B2577">
        <v>0</v>
      </c>
      <c r="C2577">
        <v>1</v>
      </c>
      <c r="D2577">
        <v>17</v>
      </c>
      <c r="E2577">
        <v>17</v>
      </c>
      <c r="F2577" t="str">
        <f>VLOOKUP(E2577,$L$1:$M$25,2,FALSE)</f>
        <v>nat-gas</v>
      </c>
      <c r="G2577">
        <f>LOG(C2577)</f>
        <v>0</v>
      </c>
      <c r="H2577">
        <f>G2577/(B2577-1)</f>
        <v>0</v>
      </c>
    </row>
    <row r="2578" spans="1:8">
      <c r="A2578" t="s">
        <v>4100</v>
      </c>
      <c r="B2578">
        <v>0</v>
      </c>
      <c r="C2578">
        <v>1</v>
      </c>
      <c r="D2578">
        <v>23</v>
      </c>
      <c r="E2578">
        <v>23</v>
      </c>
      <c r="F2578" t="str">
        <f>VLOOKUP(E2578,$L$1:$M$25,2,FALSE)</f>
        <v>trade</v>
      </c>
      <c r="G2578">
        <f>LOG(C2578)</f>
        <v>0</v>
      </c>
      <c r="H2578">
        <f>G2578/(B2578-1)</f>
        <v>0</v>
      </c>
    </row>
    <row r="2579" spans="1:8">
      <c r="A2579" t="s">
        <v>4102</v>
      </c>
      <c r="B2579">
        <v>0</v>
      </c>
      <c r="C2579">
        <v>1</v>
      </c>
      <c r="D2579">
        <v>1</v>
      </c>
      <c r="E2579">
        <v>1</v>
      </c>
      <c r="F2579" t="str">
        <f>VLOOKUP(E2579,$L$1:$M$25,2,FALSE)</f>
        <v>acq</v>
      </c>
      <c r="G2579">
        <f>LOG(C2579)</f>
        <v>0</v>
      </c>
      <c r="H2579">
        <f>G2579/(B2579-1)</f>
        <v>0</v>
      </c>
    </row>
    <row r="2580" spans="1:8">
      <c r="A2580" t="s">
        <v>4105</v>
      </c>
      <c r="B2580">
        <v>0</v>
      </c>
      <c r="C2580">
        <v>1</v>
      </c>
      <c r="D2580">
        <v>3</v>
      </c>
      <c r="E2580">
        <v>3</v>
      </c>
      <c r="F2580" t="str">
        <f>VLOOKUP(E2580,$L$1:$M$25,2,FALSE)</f>
        <v>cocoa</v>
      </c>
      <c r="G2580">
        <f>LOG(C2580)</f>
        <v>0</v>
      </c>
      <c r="H2580">
        <f>G2580/(B2580-1)</f>
        <v>0</v>
      </c>
    </row>
    <row r="2581" spans="1:8">
      <c r="A2581" t="s">
        <v>4106</v>
      </c>
      <c r="B2581">
        <v>0</v>
      </c>
      <c r="C2581">
        <v>1</v>
      </c>
      <c r="D2581">
        <v>1</v>
      </c>
      <c r="E2581">
        <v>1</v>
      </c>
      <c r="F2581" t="str">
        <f>VLOOKUP(E2581,$L$1:$M$25,2,FALSE)</f>
        <v>acq</v>
      </c>
      <c r="G2581">
        <f>LOG(C2581)</f>
        <v>0</v>
      </c>
      <c r="H2581">
        <f>G2581/(B2581-1)</f>
        <v>0</v>
      </c>
    </row>
    <row r="2582" spans="1:8">
      <c r="A2582" t="s">
        <v>4112</v>
      </c>
      <c r="B2582">
        <v>0</v>
      </c>
      <c r="C2582">
        <v>1</v>
      </c>
      <c r="D2582">
        <v>22</v>
      </c>
      <c r="E2582">
        <v>22</v>
      </c>
      <c r="F2582" t="str">
        <f>VLOOKUP(E2582,$L$1:$M$25,2,FALSE)</f>
        <v>sugar</v>
      </c>
      <c r="G2582">
        <f>LOG(C2582)</f>
        <v>0</v>
      </c>
      <c r="H2582">
        <f>G2582/(B2582-1)</f>
        <v>0</v>
      </c>
    </row>
    <row r="2583" spans="1:8">
      <c r="A2583" t="s">
        <v>4113</v>
      </c>
      <c r="B2583">
        <v>0</v>
      </c>
      <c r="C2583">
        <v>1</v>
      </c>
      <c r="D2583">
        <v>17</v>
      </c>
      <c r="E2583">
        <v>17</v>
      </c>
      <c r="F2583" t="str">
        <f>VLOOKUP(E2583,$L$1:$M$25,2,FALSE)</f>
        <v>nat-gas</v>
      </c>
      <c r="G2583">
        <f>LOG(C2583)</f>
        <v>0</v>
      </c>
      <c r="H2583">
        <f>G2583/(B2583-1)</f>
        <v>0</v>
      </c>
    </row>
    <row r="2584" spans="1:8">
      <c r="A2584" t="s">
        <v>4120</v>
      </c>
      <c r="B2584">
        <v>0</v>
      </c>
      <c r="C2584">
        <v>1</v>
      </c>
      <c r="D2584">
        <v>20</v>
      </c>
      <c r="E2584">
        <v>20</v>
      </c>
      <c r="F2584" t="str">
        <f>VLOOKUP(E2584,$L$1:$M$25,2,FALSE)</f>
        <v>ship</v>
      </c>
      <c r="G2584">
        <f>LOG(C2584)</f>
        <v>0</v>
      </c>
      <c r="H2584">
        <f>G2584/(B2584-1)</f>
        <v>0</v>
      </c>
    </row>
    <row r="2585" spans="1:8">
      <c r="A2585" t="s">
        <v>4121</v>
      </c>
      <c r="B2585">
        <v>0</v>
      </c>
      <c r="C2585">
        <v>1</v>
      </c>
      <c r="D2585">
        <v>1</v>
      </c>
      <c r="E2585">
        <v>1</v>
      </c>
      <c r="F2585" t="str">
        <f>VLOOKUP(E2585,$L$1:$M$25,2,FALSE)</f>
        <v>acq</v>
      </c>
      <c r="G2585">
        <f>LOG(C2585)</f>
        <v>0</v>
      </c>
      <c r="H2585">
        <f>G2585/(B2585-1)</f>
        <v>0</v>
      </c>
    </row>
    <row r="2586" spans="1:8">
      <c r="A2586" t="s">
        <v>4124</v>
      </c>
      <c r="B2586">
        <v>0</v>
      </c>
      <c r="C2586">
        <v>1</v>
      </c>
      <c r="D2586">
        <v>15</v>
      </c>
      <c r="E2586">
        <v>15</v>
      </c>
      <c r="F2586" t="str">
        <f>VLOOKUP(E2586,$L$1:$M$25,2,FALSE)</f>
        <v>money-fx</v>
      </c>
      <c r="G2586">
        <f>LOG(C2586)</f>
        <v>0</v>
      </c>
      <c r="H2586">
        <f>G2586/(B2586-1)</f>
        <v>0</v>
      </c>
    </row>
    <row r="2587" spans="1:8">
      <c r="A2587" t="s">
        <v>4126</v>
      </c>
      <c r="B2587">
        <v>0</v>
      </c>
      <c r="C2587">
        <v>1</v>
      </c>
      <c r="D2587">
        <v>15</v>
      </c>
      <c r="E2587">
        <v>15</v>
      </c>
      <c r="F2587" t="str">
        <f>VLOOKUP(E2587,$L$1:$M$25,2,FALSE)</f>
        <v>money-fx</v>
      </c>
      <c r="G2587">
        <f>LOG(C2587)</f>
        <v>0</v>
      </c>
      <c r="H2587">
        <f>G2587/(B2587-1)</f>
        <v>0</v>
      </c>
    </row>
    <row r="2588" spans="1:8">
      <c r="A2588" t="s">
        <v>4129</v>
      </c>
      <c r="B2588">
        <v>0</v>
      </c>
      <c r="C2588">
        <v>1</v>
      </c>
      <c r="D2588">
        <v>7</v>
      </c>
      <c r="E2588">
        <v>7</v>
      </c>
      <c r="F2588" t="str">
        <f>VLOOKUP(E2588,$L$1:$M$25,2,FALSE)</f>
        <v>crude</v>
      </c>
      <c r="G2588">
        <f>LOG(C2588)</f>
        <v>0</v>
      </c>
      <c r="H2588">
        <f>G2588/(B2588-1)</f>
        <v>0</v>
      </c>
    </row>
    <row r="2589" spans="1:8">
      <c r="A2589" t="s">
        <v>4136</v>
      </c>
      <c r="B2589">
        <v>0</v>
      </c>
      <c r="C2589">
        <v>1</v>
      </c>
      <c r="D2589">
        <v>4</v>
      </c>
      <c r="E2589">
        <v>4</v>
      </c>
      <c r="F2589" t="str">
        <f>VLOOKUP(E2589,$L$1:$M$25,2,FALSE)</f>
        <v>coffee</v>
      </c>
      <c r="G2589">
        <f>LOG(C2589)</f>
        <v>0</v>
      </c>
      <c r="H2589">
        <f>G2589/(B2589-1)</f>
        <v>0</v>
      </c>
    </row>
    <row r="2590" spans="1:8">
      <c r="A2590" t="s">
        <v>4139</v>
      </c>
      <c r="B2590">
        <v>0</v>
      </c>
      <c r="C2590">
        <v>1</v>
      </c>
      <c r="D2590">
        <v>1</v>
      </c>
      <c r="E2590">
        <v>1</v>
      </c>
      <c r="F2590" t="str">
        <f>VLOOKUP(E2590,$L$1:$M$25,2,FALSE)</f>
        <v>acq</v>
      </c>
      <c r="G2590">
        <f>LOG(C2590)</f>
        <v>0</v>
      </c>
      <c r="H2590">
        <f>G2590/(B2590-1)</f>
        <v>0</v>
      </c>
    </row>
    <row r="2591" spans="1:8">
      <c r="A2591" t="s">
        <v>4141</v>
      </c>
      <c r="B2591">
        <v>0</v>
      </c>
      <c r="C2591">
        <v>1</v>
      </c>
      <c r="D2591">
        <v>9</v>
      </c>
      <c r="E2591">
        <v>9</v>
      </c>
      <c r="F2591" t="str">
        <f>VLOOKUP(E2591,$L$1:$M$25,2,FALSE)</f>
        <v>earn</v>
      </c>
      <c r="G2591">
        <f>LOG(C2591)</f>
        <v>0</v>
      </c>
      <c r="H2591">
        <f>G2591/(B2591-1)</f>
        <v>0</v>
      </c>
    </row>
    <row r="2592" spans="1:8">
      <c r="A2592" t="s">
        <v>4146</v>
      </c>
      <c r="B2592">
        <v>0</v>
      </c>
      <c r="C2592">
        <v>1</v>
      </c>
      <c r="D2592">
        <v>9</v>
      </c>
      <c r="E2592">
        <v>9</v>
      </c>
      <c r="F2592" t="str">
        <f>VLOOKUP(E2592,$L$1:$M$25,2,FALSE)</f>
        <v>earn</v>
      </c>
      <c r="G2592">
        <f>LOG(C2592)</f>
        <v>0</v>
      </c>
      <c r="H2592">
        <f>G2592/(B2592-1)</f>
        <v>0</v>
      </c>
    </row>
    <row r="2593" spans="1:8">
      <c r="A2593" t="s">
        <v>4147</v>
      </c>
      <c r="B2593">
        <v>0</v>
      </c>
      <c r="C2593">
        <v>1</v>
      </c>
      <c r="D2593">
        <v>24</v>
      </c>
      <c r="E2593">
        <v>24</v>
      </c>
      <c r="F2593" t="str">
        <f>VLOOKUP(E2593,$L$1:$M$25,2,FALSE)</f>
        <v>veg-oil</v>
      </c>
      <c r="G2593">
        <f>LOG(C2593)</f>
        <v>0</v>
      </c>
      <c r="H2593">
        <f>G2593/(B2593-1)</f>
        <v>0</v>
      </c>
    </row>
    <row r="2594" spans="1:8">
      <c r="A2594" t="s">
        <v>4152</v>
      </c>
      <c r="B2594">
        <v>0</v>
      </c>
      <c r="C2594">
        <v>1</v>
      </c>
      <c r="D2594">
        <v>23</v>
      </c>
      <c r="E2594">
        <v>23</v>
      </c>
      <c r="F2594" t="str">
        <f>VLOOKUP(E2594,$L$1:$M$25,2,FALSE)</f>
        <v>trade</v>
      </c>
      <c r="G2594">
        <f>LOG(C2594)</f>
        <v>0</v>
      </c>
      <c r="H2594">
        <f>G2594/(B2594-1)</f>
        <v>0</v>
      </c>
    </row>
    <row r="2595" spans="1:8">
      <c r="A2595" t="s">
        <v>4157</v>
      </c>
      <c r="B2595">
        <v>0</v>
      </c>
      <c r="C2595">
        <v>1</v>
      </c>
      <c r="D2595">
        <v>15</v>
      </c>
      <c r="E2595">
        <v>15</v>
      </c>
      <c r="F2595" t="str">
        <f>VLOOKUP(E2595,$L$1:$M$25,2,FALSE)</f>
        <v>money-fx</v>
      </c>
      <c r="G2595">
        <f>LOG(C2595)</f>
        <v>0</v>
      </c>
      <c r="H2595">
        <f>G2595/(B2595-1)</f>
        <v>0</v>
      </c>
    </row>
    <row r="2596" spans="1:8">
      <c r="A2596" t="s">
        <v>4158</v>
      </c>
      <c r="B2596">
        <v>0</v>
      </c>
      <c r="C2596">
        <v>1</v>
      </c>
      <c r="D2596">
        <v>9</v>
      </c>
      <c r="E2596">
        <v>9</v>
      </c>
      <c r="F2596" t="str">
        <f>VLOOKUP(E2596,$L$1:$M$25,2,FALSE)</f>
        <v>earn</v>
      </c>
      <c r="G2596">
        <f>LOG(C2596)</f>
        <v>0</v>
      </c>
      <c r="H2596">
        <f>G2596/(B2596-1)</f>
        <v>0</v>
      </c>
    </row>
    <row r="2597" spans="1:8">
      <c r="A2597" t="s">
        <v>4159</v>
      </c>
      <c r="B2597">
        <v>0</v>
      </c>
      <c r="C2597">
        <v>1</v>
      </c>
      <c r="D2597">
        <v>22</v>
      </c>
      <c r="E2597">
        <v>22</v>
      </c>
      <c r="F2597" t="str">
        <f>VLOOKUP(E2597,$L$1:$M$25,2,FALSE)</f>
        <v>sugar</v>
      </c>
      <c r="G2597">
        <f>LOG(C2597)</f>
        <v>0</v>
      </c>
      <c r="H2597">
        <f>G2597/(B2597-1)</f>
        <v>0</v>
      </c>
    </row>
    <row r="2598" spans="1:8">
      <c r="A2598" t="s">
        <v>4162</v>
      </c>
      <c r="B2598">
        <v>0</v>
      </c>
      <c r="C2598">
        <v>1</v>
      </c>
      <c r="D2598">
        <v>14</v>
      </c>
      <c r="E2598">
        <v>14</v>
      </c>
      <c r="F2598" t="str">
        <f>VLOOKUP(E2598,$L$1:$M$25,2,FALSE)</f>
        <v>livestock</v>
      </c>
      <c r="G2598">
        <f>LOG(C2598)</f>
        <v>0</v>
      </c>
      <c r="H2598">
        <f>G2598/(B2598-1)</f>
        <v>0</v>
      </c>
    </row>
    <row r="2599" spans="1:8">
      <c r="A2599" t="s">
        <v>4165</v>
      </c>
      <c r="B2599">
        <v>0</v>
      </c>
      <c r="C2599">
        <v>1</v>
      </c>
      <c r="D2599">
        <v>7</v>
      </c>
      <c r="E2599">
        <v>7</v>
      </c>
      <c r="F2599" t="str">
        <f>VLOOKUP(E2599,$L$1:$M$25,2,FALSE)</f>
        <v>crude</v>
      </c>
      <c r="G2599">
        <f>LOG(C2599)</f>
        <v>0</v>
      </c>
      <c r="H2599">
        <f>G2599/(B2599-1)</f>
        <v>0</v>
      </c>
    </row>
    <row r="2600" spans="1:8">
      <c r="A2600" t="s">
        <v>4167</v>
      </c>
      <c r="B2600">
        <v>0</v>
      </c>
      <c r="C2600">
        <v>1</v>
      </c>
      <c r="D2600">
        <v>20</v>
      </c>
      <c r="E2600">
        <v>20</v>
      </c>
      <c r="F2600" t="str">
        <f>VLOOKUP(E2600,$L$1:$M$25,2,FALSE)</f>
        <v>ship</v>
      </c>
      <c r="G2600">
        <f>LOG(C2600)</f>
        <v>0</v>
      </c>
      <c r="H2600">
        <f>G2600/(B2600-1)</f>
        <v>0</v>
      </c>
    </row>
    <row r="2601" spans="1:8">
      <c r="A2601" t="s">
        <v>4173</v>
      </c>
      <c r="B2601">
        <v>0</v>
      </c>
      <c r="C2601">
        <v>1</v>
      </c>
      <c r="D2601">
        <v>23</v>
      </c>
      <c r="E2601">
        <v>23</v>
      </c>
      <c r="F2601" t="str">
        <f>VLOOKUP(E2601,$L$1:$M$25,2,FALSE)</f>
        <v>trade</v>
      </c>
      <c r="G2601">
        <f>LOG(C2601)</f>
        <v>0</v>
      </c>
      <c r="H2601">
        <f>G2601/(B2601-1)</f>
        <v>0</v>
      </c>
    </row>
    <row r="2602" spans="1:8">
      <c r="A2602" t="s">
        <v>4174</v>
      </c>
      <c r="B2602">
        <v>0</v>
      </c>
      <c r="C2602">
        <v>1</v>
      </c>
      <c r="D2602">
        <v>8</v>
      </c>
      <c r="E2602">
        <v>8</v>
      </c>
      <c r="F2602" t="str">
        <f>VLOOKUP(E2602,$L$1:$M$25,2,FALSE)</f>
        <v>dlr</v>
      </c>
      <c r="G2602">
        <f>LOG(C2602)</f>
        <v>0</v>
      </c>
      <c r="H2602">
        <f>G2602/(B2602-1)</f>
        <v>0</v>
      </c>
    </row>
    <row r="2603" spans="1:8">
      <c r="A2603" t="s">
        <v>4176</v>
      </c>
      <c r="B2603">
        <v>0</v>
      </c>
      <c r="C2603">
        <v>1</v>
      </c>
      <c r="D2603">
        <v>8</v>
      </c>
      <c r="E2603">
        <v>8</v>
      </c>
      <c r="F2603" t="str">
        <f>VLOOKUP(E2603,$L$1:$M$25,2,FALSE)</f>
        <v>dlr</v>
      </c>
      <c r="G2603">
        <f>LOG(C2603)</f>
        <v>0</v>
      </c>
      <c r="H2603">
        <f>G2603/(B2603-1)</f>
        <v>0</v>
      </c>
    </row>
    <row r="2604" spans="1:8">
      <c r="A2604" t="s">
        <v>4185</v>
      </c>
      <c r="B2604">
        <v>0</v>
      </c>
      <c r="C2604">
        <v>1</v>
      </c>
      <c r="D2604">
        <v>21</v>
      </c>
      <c r="E2604">
        <v>21</v>
      </c>
      <c r="F2604" t="str">
        <f>VLOOKUP(E2604,$L$1:$M$25,2,FALSE)</f>
        <v>soybean</v>
      </c>
      <c r="G2604">
        <f>LOG(C2604)</f>
        <v>0</v>
      </c>
      <c r="H2604">
        <f>G2604/(B2604-1)</f>
        <v>0</v>
      </c>
    </row>
    <row r="2605" spans="1:8">
      <c r="A2605" t="s">
        <v>4187</v>
      </c>
      <c r="B2605">
        <v>0</v>
      </c>
      <c r="C2605">
        <v>1</v>
      </c>
      <c r="D2605">
        <v>8</v>
      </c>
      <c r="E2605">
        <v>8</v>
      </c>
      <c r="F2605" t="str">
        <f>VLOOKUP(E2605,$L$1:$M$25,2,FALSE)</f>
        <v>dlr</v>
      </c>
      <c r="G2605">
        <f>LOG(C2605)</f>
        <v>0</v>
      </c>
      <c r="H2605">
        <f>G2605/(B2605-1)</f>
        <v>0</v>
      </c>
    </row>
    <row r="2606" spans="1:8">
      <c r="A2606" t="s">
        <v>4189</v>
      </c>
      <c r="B2606">
        <v>0</v>
      </c>
      <c r="C2606">
        <v>1</v>
      </c>
      <c r="D2606">
        <v>20</v>
      </c>
      <c r="E2606">
        <v>20</v>
      </c>
      <c r="F2606" t="str">
        <f>VLOOKUP(E2606,$L$1:$M$25,2,FALSE)</f>
        <v>ship</v>
      </c>
      <c r="G2606">
        <f>LOG(C2606)</f>
        <v>0</v>
      </c>
      <c r="H2606">
        <f>G2606/(B2606-1)</f>
        <v>0</v>
      </c>
    </row>
    <row r="2607" spans="1:8">
      <c r="A2607" t="s">
        <v>4195</v>
      </c>
      <c r="B2607">
        <v>0</v>
      </c>
      <c r="C2607">
        <v>1</v>
      </c>
      <c r="D2607">
        <v>4</v>
      </c>
      <c r="E2607">
        <v>4</v>
      </c>
      <c r="F2607" t="str">
        <f>VLOOKUP(E2607,$L$1:$M$25,2,FALSE)</f>
        <v>coffee</v>
      </c>
      <c r="G2607">
        <f>LOG(C2607)</f>
        <v>0</v>
      </c>
      <c r="H2607">
        <f>G2607/(B2607-1)</f>
        <v>0</v>
      </c>
    </row>
    <row r="2608" spans="1:8">
      <c r="A2608" t="s">
        <v>4196</v>
      </c>
      <c r="B2608">
        <v>0</v>
      </c>
      <c r="C2608">
        <v>1</v>
      </c>
      <c r="D2608">
        <v>15</v>
      </c>
      <c r="E2608">
        <v>15</v>
      </c>
      <c r="F2608" t="str">
        <f>VLOOKUP(E2608,$L$1:$M$25,2,FALSE)</f>
        <v>money-fx</v>
      </c>
      <c r="G2608">
        <f>LOG(C2608)</f>
        <v>0</v>
      </c>
      <c r="H2608">
        <f>G2608/(B2608-1)</f>
        <v>0</v>
      </c>
    </row>
    <row r="2609" spans="1:8">
      <c r="A2609" t="s">
        <v>4200</v>
      </c>
      <c r="B2609">
        <v>0</v>
      </c>
      <c r="C2609">
        <v>1</v>
      </c>
      <c r="D2609">
        <v>20</v>
      </c>
      <c r="E2609">
        <v>20</v>
      </c>
      <c r="F2609" t="str">
        <f>VLOOKUP(E2609,$L$1:$M$25,2,FALSE)</f>
        <v>ship</v>
      </c>
      <c r="G2609">
        <f>LOG(C2609)</f>
        <v>0</v>
      </c>
      <c r="H2609">
        <f>G2609/(B2609-1)</f>
        <v>0</v>
      </c>
    </row>
    <row r="2610" spans="1:8">
      <c r="A2610" t="s">
        <v>4203</v>
      </c>
      <c r="B2610">
        <v>0</v>
      </c>
      <c r="C2610">
        <v>1</v>
      </c>
      <c r="D2610">
        <v>1</v>
      </c>
      <c r="E2610">
        <v>1</v>
      </c>
      <c r="F2610" t="str">
        <f>VLOOKUP(E2610,$L$1:$M$25,2,FALSE)</f>
        <v>acq</v>
      </c>
      <c r="G2610">
        <f>LOG(C2610)</f>
        <v>0</v>
      </c>
      <c r="H2610">
        <f>G2610/(B2610-1)</f>
        <v>0</v>
      </c>
    </row>
    <row r="2611" spans="1:8">
      <c r="A2611" t="e">
        <f>-meter</f>
        <v>#NAME?</v>
      </c>
      <c r="B2611">
        <v>0</v>
      </c>
      <c r="C2611">
        <v>1</v>
      </c>
      <c r="D2611">
        <v>7</v>
      </c>
      <c r="E2611">
        <v>7</v>
      </c>
      <c r="F2611" t="str">
        <f>VLOOKUP(E2611,$L$1:$M$25,2,FALSE)</f>
        <v>crude</v>
      </c>
      <c r="G2611">
        <f>LOG(C2611)</f>
        <v>0</v>
      </c>
      <c r="H2611">
        <f>G2611/(B2611-1)</f>
        <v>0</v>
      </c>
    </row>
    <row r="2612" spans="1:8">
      <c r="A2612" t="s">
        <v>4211</v>
      </c>
      <c r="B2612">
        <v>0</v>
      </c>
      <c r="C2612">
        <v>1</v>
      </c>
      <c r="D2612">
        <v>1</v>
      </c>
      <c r="E2612">
        <v>1</v>
      </c>
      <c r="F2612" t="str">
        <f>VLOOKUP(E2612,$L$1:$M$25,2,FALSE)</f>
        <v>acq</v>
      </c>
      <c r="G2612">
        <f>LOG(C2612)</f>
        <v>0</v>
      </c>
      <c r="H2612">
        <f>G2612/(B2612-1)</f>
        <v>0</v>
      </c>
    </row>
    <row r="2613" spans="1:8">
      <c r="A2613" t="s">
        <v>4213</v>
      </c>
      <c r="B2613">
        <v>0</v>
      </c>
      <c r="C2613">
        <v>1</v>
      </c>
      <c r="D2613">
        <v>17</v>
      </c>
      <c r="E2613">
        <v>17</v>
      </c>
      <c r="F2613" t="str">
        <f>VLOOKUP(E2613,$L$1:$M$25,2,FALSE)</f>
        <v>nat-gas</v>
      </c>
      <c r="G2613">
        <f>LOG(C2613)</f>
        <v>0</v>
      </c>
      <c r="H2613">
        <f>G2613/(B2613-1)</f>
        <v>0</v>
      </c>
    </row>
    <row r="2614" spans="1:8">
      <c r="A2614" t="s">
        <v>4214</v>
      </c>
      <c r="B2614">
        <v>0</v>
      </c>
      <c r="C2614">
        <v>1</v>
      </c>
      <c r="D2614">
        <v>22</v>
      </c>
      <c r="E2614">
        <v>22</v>
      </c>
      <c r="F2614" t="str">
        <f>VLOOKUP(E2614,$L$1:$M$25,2,FALSE)</f>
        <v>sugar</v>
      </c>
      <c r="G2614">
        <f>LOG(C2614)</f>
        <v>0</v>
      </c>
      <c r="H2614">
        <f>G2614/(B2614-1)</f>
        <v>0</v>
      </c>
    </row>
    <row r="2615" spans="1:8">
      <c r="A2615" t="s">
        <v>4218</v>
      </c>
      <c r="B2615">
        <v>0</v>
      </c>
      <c r="C2615">
        <v>1</v>
      </c>
      <c r="D2615">
        <v>8</v>
      </c>
      <c r="E2615">
        <v>8</v>
      </c>
      <c r="F2615" t="str">
        <f>VLOOKUP(E2615,$L$1:$M$25,2,FALSE)</f>
        <v>dlr</v>
      </c>
      <c r="G2615">
        <f>LOG(C2615)</f>
        <v>0</v>
      </c>
      <c r="H2615">
        <f>G2615/(B2615-1)</f>
        <v>0</v>
      </c>
    </row>
    <row r="2616" spans="1:8">
      <c r="A2616" t="s">
        <v>4220</v>
      </c>
      <c r="B2616">
        <v>0</v>
      </c>
      <c r="C2616">
        <v>1</v>
      </c>
      <c r="D2616">
        <v>1</v>
      </c>
      <c r="E2616">
        <v>1</v>
      </c>
      <c r="F2616" t="str">
        <f>VLOOKUP(E2616,$L$1:$M$25,2,FALSE)</f>
        <v>acq</v>
      </c>
      <c r="G2616">
        <f>LOG(C2616)</f>
        <v>0</v>
      </c>
      <c r="H2616">
        <f>G2616/(B2616-1)</f>
        <v>0</v>
      </c>
    </row>
    <row r="2617" spans="1:8">
      <c r="A2617" t="s">
        <v>4222</v>
      </c>
      <c r="B2617">
        <v>0</v>
      </c>
      <c r="C2617">
        <v>1</v>
      </c>
      <c r="D2617">
        <v>14</v>
      </c>
      <c r="E2617">
        <v>14</v>
      </c>
      <c r="F2617" t="str">
        <f>VLOOKUP(E2617,$L$1:$M$25,2,FALSE)</f>
        <v>livestock</v>
      </c>
      <c r="G2617">
        <f>LOG(C2617)</f>
        <v>0</v>
      </c>
      <c r="H2617">
        <f>G2617/(B2617-1)</f>
        <v>0</v>
      </c>
    </row>
    <row r="2618" spans="1:8">
      <c r="A2618" t="s">
        <v>4229</v>
      </c>
      <c r="B2618">
        <v>0</v>
      </c>
      <c r="C2618">
        <v>1</v>
      </c>
      <c r="D2618">
        <v>1</v>
      </c>
      <c r="E2618">
        <v>1</v>
      </c>
      <c r="F2618" t="str">
        <f>VLOOKUP(E2618,$L$1:$M$25,2,FALSE)</f>
        <v>acq</v>
      </c>
      <c r="G2618">
        <f>LOG(C2618)</f>
        <v>0</v>
      </c>
      <c r="H2618">
        <f>G2618/(B2618-1)</f>
        <v>0</v>
      </c>
    </row>
    <row r="2619" spans="1:8">
      <c r="A2619" t="s">
        <v>4230</v>
      </c>
      <c r="B2619">
        <v>0</v>
      </c>
      <c r="C2619">
        <v>1</v>
      </c>
      <c r="D2619">
        <v>20</v>
      </c>
      <c r="E2619">
        <v>20</v>
      </c>
      <c r="F2619" t="str">
        <f>VLOOKUP(E2619,$L$1:$M$25,2,FALSE)</f>
        <v>ship</v>
      </c>
      <c r="G2619">
        <f>LOG(C2619)</f>
        <v>0</v>
      </c>
      <c r="H2619">
        <f>G2619/(B2619-1)</f>
        <v>0</v>
      </c>
    </row>
    <row r="2620" spans="1:8">
      <c r="A2620" t="s">
        <v>4232</v>
      </c>
      <c r="B2620">
        <v>0</v>
      </c>
      <c r="C2620">
        <v>1</v>
      </c>
      <c r="D2620">
        <v>17</v>
      </c>
      <c r="E2620">
        <v>17</v>
      </c>
      <c r="F2620" t="str">
        <f>VLOOKUP(E2620,$L$1:$M$25,2,FALSE)</f>
        <v>nat-gas</v>
      </c>
      <c r="G2620">
        <f>LOG(C2620)</f>
        <v>0</v>
      </c>
      <c r="H2620">
        <f>G2620/(B2620-1)</f>
        <v>0</v>
      </c>
    </row>
    <row r="2621" spans="1:8">
      <c r="A2621" t="s">
        <v>4237</v>
      </c>
      <c r="B2621">
        <v>0</v>
      </c>
      <c r="C2621">
        <v>1</v>
      </c>
      <c r="D2621">
        <v>12</v>
      </c>
      <c r="E2621">
        <v>12</v>
      </c>
      <c r="F2621" t="str">
        <f>VLOOKUP(E2621,$L$1:$M$25,2,FALSE)</f>
        <v>grain</v>
      </c>
      <c r="G2621">
        <f>LOG(C2621)</f>
        <v>0</v>
      </c>
      <c r="H2621">
        <f>G2621/(B2621-1)</f>
        <v>0</v>
      </c>
    </row>
    <row r="2622" spans="1:8">
      <c r="A2622" t="s">
        <v>4241</v>
      </c>
      <c r="B2622">
        <v>0</v>
      </c>
      <c r="C2622">
        <v>1</v>
      </c>
      <c r="D2622">
        <v>23</v>
      </c>
      <c r="E2622">
        <v>23</v>
      </c>
      <c r="F2622" t="str">
        <f>VLOOKUP(E2622,$L$1:$M$25,2,FALSE)</f>
        <v>trade</v>
      </c>
      <c r="G2622">
        <f>LOG(C2622)</f>
        <v>0</v>
      </c>
      <c r="H2622">
        <f>G2622/(B2622-1)</f>
        <v>0</v>
      </c>
    </row>
    <row r="2623" spans="1:8">
      <c r="A2623" t="s">
        <v>4245</v>
      </c>
      <c r="B2623">
        <v>0</v>
      </c>
      <c r="C2623">
        <v>1</v>
      </c>
      <c r="D2623">
        <v>15</v>
      </c>
      <c r="E2623">
        <v>15</v>
      </c>
      <c r="F2623" t="str">
        <f>VLOOKUP(E2623,$L$1:$M$25,2,FALSE)</f>
        <v>money-fx</v>
      </c>
      <c r="G2623">
        <f>LOG(C2623)</f>
        <v>0</v>
      </c>
      <c r="H2623">
        <f>G2623/(B2623-1)</f>
        <v>0</v>
      </c>
    </row>
    <row r="2624" spans="1:8">
      <c r="A2624" t="s">
        <v>4246</v>
      </c>
      <c r="B2624">
        <v>0</v>
      </c>
      <c r="C2624">
        <v>1</v>
      </c>
      <c r="D2624">
        <v>7</v>
      </c>
      <c r="E2624">
        <v>7</v>
      </c>
      <c r="F2624" t="str">
        <f>VLOOKUP(E2624,$L$1:$M$25,2,FALSE)</f>
        <v>crude</v>
      </c>
      <c r="G2624">
        <f>LOG(C2624)</f>
        <v>0</v>
      </c>
      <c r="H2624">
        <f>G2624/(B2624-1)</f>
        <v>0</v>
      </c>
    </row>
    <row r="2625" spans="1:8">
      <c r="A2625" t="s">
        <v>4247</v>
      </c>
      <c r="B2625">
        <v>0</v>
      </c>
      <c r="C2625">
        <v>1</v>
      </c>
      <c r="D2625">
        <v>14</v>
      </c>
      <c r="E2625">
        <v>14</v>
      </c>
      <c r="F2625" t="str">
        <f>VLOOKUP(E2625,$L$1:$M$25,2,FALSE)</f>
        <v>livestock</v>
      </c>
      <c r="G2625">
        <f>LOG(C2625)</f>
        <v>0</v>
      </c>
      <c r="H2625">
        <f>G2625/(B2625-1)</f>
        <v>0</v>
      </c>
    </row>
    <row r="2626" spans="1:8">
      <c r="A2626" t="s">
        <v>4249</v>
      </c>
      <c r="B2626">
        <v>0</v>
      </c>
      <c r="C2626">
        <v>1</v>
      </c>
      <c r="D2626">
        <v>9</v>
      </c>
      <c r="E2626">
        <v>9</v>
      </c>
      <c r="F2626" t="str">
        <f>VLOOKUP(E2626,$L$1:$M$25,2,FALSE)</f>
        <v>earn</v>
      </c>
      <c r="G2626">
        <f>LOG(C2626)</f>
        <v>0</v>
      </c>
      <c r="H2626">
        <f>G2626/(B2626-1)</f>
        <v>0</v>
      </c>
    </row>
    <row r="2627" spans="1:8">
      <c r="A2627" t="s">
        <v>4252</v>
      </c>
      <c r="B2627">
        <v>0</v>
      </c>
      <c r="C2627">
        <v>1</v>
      </c>
      <c r="D2627">
        <v>4</v>
      </c>
      <c r="E2627">
        <v>4</v>
      </c>
      <c r="F2627" t="str">
        <f>VLOOKUP(E2627,$L$1:$M$25,2,FALSE)</f>
        <v>coffee</v>
      </c>
      <c r="G2627">
        <f>LOG(C2627)</f>
        <v>0</v>
      </c>
      <c r="H2627">
        <f>G2627/(B2627-1)</f>
        <v>0</v>
      </c>
    </row>
    <row r="2628" spans="1:8">
      <c r="A2628" t="s">
        <v>4256</v>
      </c>
      <c r="B2628">
        <v>0</v>
      </c>
      <c r="C2628">
        <v>1</v>
      </c>
      <c r="D2628">
        <v>22</v>
      </c>
      <c r="E2628">
        <v>22</v>
      </c>
      <c r="F2628" t="str">
        <f>VLOOKUP(E2628,$L$1:$M$25,2,FALSE)</f>
        <v>sugar</v>
      </c>
      <c r="G2628">
        <f>LOG(C2628)</f>
        <v>0</v>
      </c>
      <c r="H2628">
        <f>G2628/(B2628-1)</f>
        <v>0</v>
      </c>
    </row>
    <row r="2629" spans="1:8">
      <c r="A2629" t="s">
        <v>4258</v>
      </c>
      <c r="B2629">
        <v>0</v>
      </c>
      <c r="C2629">
        <v>1</v>
      </c>
      <c r="D2629">
        <v>4</v>
      </c>
      <c r="E2629">
        <v>4</v>
      </c>
      <c r="F2629" t="str">
        <f>VLOOKUP(E2629,$L$1:$M$25,2,FALSE)</f>
        <v>coffee</v>
      </c>
      <c r="G2629">
        <f>LOG(C2629)</f>
        <v>0</v>
      </c>
      <c r="H2629">
        <f>G2629/(B2629-1)</f>
        <v>0</v>
      </c>
    </row>
    <row r="2630" spans="1:8">
      <c r="A2630" t="s">
        <v>4259</v>
      </c>
      <c r="B2630">
        <v>0</v>
      </c>
      <c r="C2630">
        <v>1</v>
      </c>
      <c r="D2630">
        <v>3</v>
      </c>
      <c r="E2630">
        <v>3</v>
      </c>
      <c r="F2630" t="str">
        <f>VLOOKUP(E2630,$L$1:$M$25,2,FALSE)</f>
        <v>cocoa</v>
      </c>
      <c r="G2630">
        <f>LOG(C2630)</f>
        <v>0</v>
      </c>
      <c r="H2630">
        <f>G2630/(B2630-1)</f>
        <v>0</v>
      </c>
    </row>
    <row r="2631" spans="1:8">
      <c r="A2631" t="s">
        <v>4263</v>
      </c>
      <c r="B2631">
        <v>0</v>
      </c>
      <c r="C2631">
        <v>1</v>
      </c>
      <c r="D2631">
        <v>24</v>
      </c>
      <c r="E2631">
        <v>24</v>
      </c>
      <c r="F2631" t="str">
        <f>VLOOKUP(E2631,$L$1:$M$25,2,FALSE)</f>
        <v>veg-oil</v>
      </c>
      <c r="G2631">
        <f>LOG(C2631)</f>
        <v>0</v>
      </c>
      <c r="H2631">
        <f>G2631/(B2631-1)</f>
        <v>0</v>
      </c>
    </row>
    <row r="2632" spans="1:8">
      <c r="A2632" t="s">
        <v>4265</v>
      </c>
      <c r="B2632">
        <v>0</v>
      </c>
      <c r="C2632">
        <v>1</v>
      </c>
      <c r="D2632">
        <v>1</v>
      </c>
      <c r="E2632">
        <v>1</v>
      </c>
      <c r="F2632" t="str">
        <f>VLOOKUP(E2632,$L$1:$M$25,2,FALSE)</f>
        <v>acq</v>
      </c>
      <c r="G2632">
        <f>LOG(C2632)</f>
        <v>0</v>
      </c>
      <c r="H2632">
        <f>G2632/(B2632-1)</f>
        <v>0</v>
      </c>
    </row>
    <row r="2633" spans="1:8">
      <c r="A2633" t="s">
        <v>4266</v>
      </c>
      <c r="B2633">
        <v>0</v>
      </c>
      <c r="C2633">
        <v>1</v>
      </c>
      <c r="D2633">
        <v>24</v>
      </c>
      <c r="E2633">
        <v>24</v>
      </c>
      <c r="F2633" t="str">
        <f>VLOOKUP(E2633,$L$1:$M$25,2,FALSE)</f>
        <v>veg-oil</v>
      </c>
      <c r="G2633">
        <f>LOG(C2633)</f>
        <v>0</v>
      </c>
      <c r="H2633">
        <f>G2633/(B2633-1)</f>
        <v>0</v>
      </c>
    </row>
    <row r="2634" spans="1:8">
      <c r="A2634" t="s">
        <v>4267</v>
      </c>
      <c r="B2634">
        <v>0</v>
      </c>
      <c r="C2634">
        <v>1</v>
      </c>
      <c r="D2634">
        <v>7</v>
      </c>
      <c r="E2634">
        <v>7</v>
      </c>
      <c r="F2634" t="str">
        <f>VLOOKUP(E2634,$L$1:$M$25,2,FALSE)</f>
        <v>crude</v>
      </c>
      <c r="G2634">
        <f>LOG(C2634)</f>
        <v>0</v>
      </c>
      <c r="H2634">
        <f>G2634/(B2634-1)</f>
        <v>0</v>
      </c>
    </row>
    <row r="2635" spans="1:8">
      <c r="A2635" t="s">
        <v>4275</v>
      </c>
      <c r="B2635">
        <v>0</v>
      </c>
      <c r="C2635">
        <v>1</v>
      </c>
      <c r="D2635">
        <v>24</v>
      </c>
      <c r="E2635">
        <v>24</v>
      </c>
      <c r="F2635" t="str">
        <f>VLOOKUP(E2635,$L$1:$M$25,2,FALSE)</f>
        <v>veg-oil</v>
      </c>
      <c r="G2635">
        <f>LOG(C2635)</f>
        <v>0</v>
      </c>
      <c r="H2635">
        <f>G2635/(B2635-1)</f>
        <v>0</v>
      </c>
    </row>
    <row r="2636" spans="1:8">
      <c r="A2636" t="s">
        <v>4276</v>
      </c>
      <c r="B2636">
        <v>0</v>
      </c>
      <c r="C2636">
        <v>1</v>
      </c>
      <c r="D2636">
        <v>3</v>
      </c>
      <c r="E2636">
        <v>3</v>
      </c>
      <c r="F2636" t="str">
        <f>VLOOKUP(E2636,$L$1:$M$25,2,FALSE)</f>
        <v>cocoa</v>
      </c>
      <c r="G2636">
        <f>LOG(C2636)</f>
        <v>0</v>
      </c>
      <c r="H2636">
        <f>G2636/(B2636-1)</f>
        <v>0</v>
      </c>
    </row>
    <row r="2637" spans="1:8">
      <c r="A2637" t="s">
        <v>4278</v>
      </c>
      <c r="B2637">
        <v>0</v>
      </c>
      <c r="C2637">
        <v>1</v>
      </c>
      <c r="D2637">
        <v>1</v>
      </c>
      <c r="E2637">
        <v>1</v>
      </c>
      <c r="F2637" t="str">
        <f>VLOOKUP(E2637,$L$1:$M$25,2,FALSE)</f>
        <v>acq</v>
      </c>
      <c r="G2637">
        <f>LOG(C2637)</f>
        <v>0</v>
      </c>
      <c r="H2637">
        <f>G2637/(B2637-1)</f>
        <v>0</v>
      </c>
    </row>
    <row r="2638" spans="1:8">
      <c r="A2638" t="s">
        <v>4279</v>
      </c>
      <c r="B2638">
        <v>0</v>
      </c>
      <c r="C2638">
        <v>1</v>
      </c>
      <c r="D2638">
        <v>7</v>
      </c>
      <c r="E2638">
        <v>7</v>
      </c>
      <c r="F2638" t="str">
        <f>VLOOKUP(E2638,$L$1:$M$25,2,FALSE)</f>
        <v>crude</v>
      </c>
      <c r="G2638">
        <f>LOG(C2638)</f>
        <v>0</v>
      </c>
      <c r="H2638">
        <f>G2638/(B2638-1)</f>
        <v>0</v>
      </c>
    </row>
    <row r="2639" spans="1:8">
      <c r="A2639" t="s">
        <v>4280</v>
      </c>
      <c r="B2639">
        <v>0</v>
      </c>
      <c r="C2639">
        <v>1</v>
      </c>
      <c r="D2639">
        <v>24</v>
      </c>
      <c r="E2639">
        <v>24</v>
      </c>
      <c r="F2639" t="str">
        <f>VLOOKUP(E2639,$L$1:$M$25,2,FALSE)</f>
        <v>veg-oil</v>
      </c>
      <c r="G2639">
        <f>LOG(C2639)</f>
        <v>0</v>
      </c>
      <c r="H2639">
        <f>G2639/(B2639-1)</f>
        <v>0</v>
      </c>
    </row>
    <row r="2640" spans="1:8">
      <c r="A2640" t="s">
        <v>4281</v>
      </c>
      <c r="B2640">
        <v>0</v>
      </c>
      <c r="C2640">
        <v>1</v>
      </c>
      <c r="D2640">
        <v>5</v>
      </c>
      <c r="E2640">
        <v>5</v>
      </c>
      <c r="F2640" t="str">
        <f>VLOOKUP(E2640,$L$1:$M$25,2,FALSE)</f>
        <v>corn</v>
      </c>
      <c r="G2640">
        <f>LOG(C2640)</f>
        <v>0</v>
      </c>
      <c r="H2640">
        <f>G2640/(B2640-1)</f>
        <v>0</v>
      </c>
    </row>
    <row r="2641" spans="1:8">
      <c r="A2641" t="s">
        <v>4285</v>
      </c>
      <c r="B2641">
        <v>0</v>
      </c>
      <c r="C2641">
        <v>1</v>
      </c>
      <c r="D2641">
        <v>17</v>
      </c>
      <c r="E2641">
        <v>17</v>
      </c>
      <c r="F2641" t="str">
        <f>VLOOKUP(E2641,$L$1:$M$25,2,FALSE)</f>
        <v>nat-gas</v>
      </c>
      <c r="G2641">
        <f>LOG(C2641)</f>
        <v>0</v>
      </c>
      <c r="H2641">
        <f>G2641/(B2641-1)</f>
        <v>0</v>
      </c>
    </row>
    <row r="2642" spans="1:8">
      <c r="A2642" t="s">
        <v>4288</v>
      </c>
      <c r="B2642">
        <v>0</v>
      </c>
      <c r="C2642">
        <v>1</v>
      </c>
      <c r="D2642">
        <v>14</v>
      </c>
      <c r="E2642">
        <v>14</v>
      </c>
      <c r="F2642" t="str">
        <f>VLOOKUP(E2642,$L$1:$M$25,2,FALSE)</f>
        <v>livestock</v>
      </c>
      <c r="G2642">
        <f>LOG(C2642)</f>
        <v>0</v>
      </c>
      <c r="H2642">
        <f>G2642/(B2642-1)</f>
        <v>0</v>
      </c>
    </row>
    <row r="2643" spans="1:8">
      <c r="A2643" t="s">
        <v>4290</v>
      </c>
      <c r="B2643">
        <v>0</v>
      </c>
      <c r="C2643">
        <v>1</v>
      </c>
      <c r="D2643">
        <v>15</v>
      </c>
      <c r="E2643">
        <v>15</v>
      </c>
      <c r="F2643" t="str">
        <f>VLOOKUP(E2643,$L$1:$M$25,2,FALSE)</f>
        <v>money-fx</v>
      </c>
      <c r="G2643">
        <f>LOG(C2643)</f>
        <v>0</v>
      </c>
      <c r="H2643">
        <f>G2643/(B2643-1)</f>
        <v>0</v>
      </c>
    </row>
    <row r="2644" spans="1:8">
      <c r="A2644" t="e">
        <f>--would</f>
        <v>#NAME?</v>
      </c>
      <c r="B2644">
        <v>0</v>
      </c>
      <c r="C2644">
        <v>1</v>
      </c>
      <c r="D2644">
        <v>7</v>
      </c>
      <c r="E2644">
        <v>7</v>
      </c>
      <c r="F2644" t="str">
        <f>VLOOKUP(E2644,$L$1:$M$25,2,FALSE)</f>
        <v>crude</v>
      </c>
      <c r="G2644">
        <f>LOG(C2644)</f>
        <v>0</v>
      </c>
      <c r="H2644">
        <f>G2644/(B2644-1)</f>
        <v>0</v>
      </c>
    </row>
    <row r="2645" spans="1:8">
      <c r="A2645" t="s">
        <v>4297</v>
      </c>
      <c r="B2645">
        <v>0</v>
      </c>
      <c r="C2645">
        <v>1</v>
      </c>
      <c r="D2645">
        <v>20</v>
      </c>
      <c r="E2645">
        <v>20</v>
      </c>
      <c r="F2645" t="str">
        <f>VLOOKUP(E2645,$L$1:$M$25,2,FALSE)</f>
        <v>ship</v>
      </c>
      <c r="G2645">
        <f>LOG(C2645)</f>
        <v>0</v>
      </c>
      <c r="H2645">
        <f>G2645/(B2645-1)</f>
        <v>0</v>
      </c>
    </row>
    <row r="2646" spans="1:8">
      <c r="A2646" t="s">
        <v>4299</v>
      </c>
      <c r="B2646">
        <v>0</v>
      </c>
      <c r="C2646">
        <v>1</v>
      </c>
      <c r="D2646">
        <v>17</v>
      </c>
      <c r="E2646">
        <v>17</v>
      </c>
      <c r="F2646" t="str">
        <f>VLOOKUP(E2646,$L$1:$M$25,2,FALSE)</f>
        <v>nat-gas</v>
      </c>
      <c r="G2646">
        <f>LOG(C2646)</f>
        <v>0</v>
      </c>
      <c r="H2646">
        <f>G2646/(B2646-1)</f>
        <v>0</v>
      </c>
    </row>
    <row r="2647" spans="1:8">
      <c r="A2647" t="s">
        <v>4305</v>
      </c>
      <c r="B2647">
        <v>0</v>
      </c>
      <c r="C2647">
        <v>1</v>
      </c>
      <c r="D2647">
        <v>11</v>
      </c>
      <c r="E2647">
        <v>11</v>
      </c>
      <c r="F2647" t="str">
        <f>VLOOKUP(E2647,$L$1:$M$25,2,FALSE)</f>
        <v>gold</v>
      </c>
      <c r="G2647">
        <f>LOG(C2647)</f>
        <v>0</v>
      </c>
      <c r="H2647">
        <f>G2647/(B2647-1)</f>
        <v>0</v>
      </c>
    </row>
    <row r="2648" spans="1:8">
      <c r="A2648" t="s">
        <v>4306</v>
      </c>
      <c r="B2648">
        <v>0</v>
      </c>
      <c r="C2648">
        <v>1</v>
      </c>
      <c r="D2648">
        <v>12</v>
      </c>
      <c r="E2648">
        <v>12</v>
      </c>
      <c r="F2648" t="str">
        <f>VLOOKUP(E2648,$L$1:$M$25,2,FALSE)</f>
        <v>grain</v>
      </c>
      <c r="G2648">
        <f>LOG(C2648)</f>
        <v>0</v>
      </c>
      <c r="H2648">
        <f>G2648/(B2648-1)</f>
        <v>0</v>
      </c>
    </row>
    <row r="2649" spans="1:8">
      <c r="A2649" t="s">
        <v>4315</v>
      </c>
      <c r="B2649">
        <v>0</v>
      </c>
      <c r="C2649">
        <v>1</v>
      </c>
      <c r="D2649">
        <v>15</v>
      </c>
      <c r="E2649">
        <v>15</v>
      </c>
      <c r="F2649" t="str">
        <f>VLOOKUP(E2649,$L$1:$M$25,2,FALSE)</f>
        <v>money-fx</v>
      </c>
      <c r="G2649">
        <f>LOG(C2649)</f>
        <v>0</v>
      </c>
      <c r="H2649">
        <f>G2649/(B2649-1)</f>
        <v>0</v>
      </c>
    </row>
    <row r="2650" spans="1:8">
      <c r="A2650" t="s">
        <v>4316</v>
      </c>
      <c r="B2650">
        <v>0</v>
      </c>
      <c r="C2650">
        <v>1</v>
      </c>
      <c r="D2650">
        <v>16</v>
      </c>
      <c r="E2650">
        <v>16</v>
      </c>
      <c r="F2650" t="str">
        <f>VLOOKUP(E2650,$L$1:$M$25,2,FALSE)</f>
        <v>money-supply</v>
      </c>
      <c r="G2650">
        <f>LOG(C2650)</f>
        <v>0</v>
      </c>
      <c r="H2650">
        <f>G2650/(B2650-1)</f>
        <v>0</v>
      </c>
    </row>
    <row r="2651" spans="1:8">
      <c r="A2651" t="s">
        <v>4318</v>
      </c>
      <c r="B2651">
        <v>0</v>
      </c>
      <c r="C2651">
        <v>1</v>
      </c>
      <c r="D2651">
        <v>20</v>
      </c>
      <c r="E2651">
        <v>20</v>
      </c>
      <c r="F2651" t="str">
        <f>VLOOKUP(E2651,$L$1:$M$25,2,FALSE)</f>
        <v>ship</v>
      </c>
      <c r="G2651">
        <f>LOG(C2651)</f>
        <v>0</v>
      </c>
      <c r="H2651">
        <f>G2651/(B2651-1)</f>
        <v>0</v>
      </c>
    </row>
    <row r="2652" spans="1:8">
      <c r="A2652" t="s">
        <v>4324</v>
      </c>
      <c r="B2652">
        <v>0</v>
      </c>
      <c r="C2652">
        <v>1</v>
      </c>
      <c r="D2652">
        <v>9</v>
      </c>
      <c r="E2652">
        <v>9</v>
      </c>
      <c r="F2652" t="str">
        <f>VLOOKUP(E2652,$L$1:$M$25,2,FALSE)</f>
        <v>earn</v>
      </c>
      <c r="G2652">
        <f>LOG(C2652)</f>
        <v>0</v>
      </c>
      <c r="H2652">
        <f>G2652/(B2652-1)</f>
        <v>0</v>
      </c>
    </row>
    <row r="2653" spans="1:8">
      <c r="A2653" t="s">
        <v>4325</v>
      </c>
      <c r="B2653">
        <v>0</v>
      </c>
      <c r="C2653">
        <v>1</v>
      </c>
      <c r="D2653">
        <v>1</v>
      </c>
      <c r="E2653">
        <v>1</v>
      </c>
      <c r="F2653" t="str">
        <f>VLOOKUP(E2653,$L$1:$M$25,2,FALSE)</f>
        <v>acq</v>
      </c>
      <c r="G2653">
        <f>LOG(C2653)</f>
        <v>0</v>
      </c>
      <c r="H2653">
        <f>G2653/(B2653-1)</f>
        <v>0</v>
      </c>
    </row>
    <row r="2654" spans="1:8">
      <c r="A2654" t="s">
        <v>4328</v>
      </c>
      <c r="B2654">
        <v>0</v>
      </c>
      <c r="C2654">
        <v>1</v>
      </c>
      <c r="D2654">
        <v>23</v>
      </c>
      <c r="E2654">
        <v>23</v>
      </c>
      <c r="F2654" t="str">
        <f>VLOOKUP(E2654,$L$1:$M$25,2,FALSE)</f>
        <v>trade</v>
      </c>
      <c r="G2654">
        <f>LOG(C2654)</f>
        <v>0</v>
      </c>
      <c r="H2654">
        <f>G2654/(B2654-1)</f>
        <v>0</v>
      </c>
    </row>
    <row r="2655" spans="1:8">
      <c r="A2655" t="s">
        <v>4330</v>
      </c>
      <c r="B2655">
        <v>0</v>
      </c>
      <c r="C2655">
        <v>1</v>
      </c>
      <c r="D2655">
        <v>15</v>
      </c>
      <c r="E2655">
        <v>15</v>
      </c>
      <c r="F2655" t="str">
        <f>VLOOKUP(E2655,$L$1:$M$25,2,FALSE)</f>
        <v>money-fx</v>
      </c>
      <c r="G2655">
        <f>LOG(C2655)</f>
        <v>0</v>
      </c>
      <c r="H2655">
        <f>G2655/(B2655-1)</f>
        <v>0</v>
      </c>
    </row>
    <row r="2656" spans="1:8">
      <c r="A2656" t="s">
        <v>4331</v>
      </c>
      <c r="B2656">
        <v>0</v>
      </c>
      <c r="C2656">
        <v>1</v>
      </c>
      <c r="D2656">
        <v>23</v>
      </c>
      <c r="E2656">
        <v>23</v>
      </c>
      <c r="F2656" t="str">
        <f>VLOOKUP(E2656,$L$1:$M$25,2,FALSE)</f>
        <v>trade</v>
      </c>
      <c r="G2656">
        <f>LOG(C2656)</f>
        <v>0</v>
      </c>
      <c r="H2656">
        <f>G2656/(B2656-1)</f>
        <v>0</v>
      </c>
    </row>
    <row r="2657" spans="1:8">
      <c r="A2657" t="s">
        <v>4337</v>
      </c>
      <c r="B2657">
        <v>0</v>
      </c>
      <c r="C2657">
        <v>1</v>
      </c>
      <c r="D2657">
        <v>17</v>
      </c>
      <c r="E2657">
        <v>17</v>
      </c>
      <c r="F2657" t="str">
        <f>VLOOKUP(E2657,$L$1:$M$25,2,FALSE)</f>
        <v>nat-gas</v>
      </c>
      <c r="G2657">
        <f>LOG(C2657)</f>
        <v>0</v>
      </c>
      <c r="H2657">
        <f>G2657/(B2657-1)</f>
        <v>0</v>
      </c>
    </row>
    <row r="2658" spans="1:8">
      <c r="A2658" t="s">
        <v>4343</v>
      </c>
      <c r="B2658">
        <v>0</v>
      </c>
      <c r="C2658">
        <v>1</v>
      </c>
      <c r="D2658">
        <v>22</v>
      </c>
      <c r="E2658">
        <v>22</v>
      </c>
      <c r="F2658" t="str">
        <f>VLOOKUP(E2658,$L$1:$M$25,2,FALSE)</f>
        <v>sugar</v>
      </c>
      <c r="G2658">
        <f>LOG(C2658)</f>
        <v>0</v>
      </c>
      <c r="H2658">
        <f>G2658/(B2658-1)</f>
        <v>0</v>
      </c>
    </row>
    <row r="2659" spans="1:8">
      <c r="A2659" t="s">
        <v>4345</v>
      </c>
      <c r="B2659">
        <v>0</v>
      </c>
      <c r="C2659">
        <v>1</v>
      </c>
      <c r="D2659">
        <v>9</v>
      </c>
      <c r="E2659">
        <v>9</v>
      </c>
      <c r="F2659" t="str">
        <f>VLOOKUP(E2659,$L$1:$M$25,2,FALSE)</f>
        <v>earn</v>
      </c>
      <c r="G2659">
        <f>LOG(C2659)</f>
        <v>0</v>
      </c>
      <c r="H2659">
        <f>G2659/(B2659-1)</f>
        <v>0</v>
      </c>
    </row>
    <row r="2660" spans="1:8">
      <c r="A2660" t="s">
        <v>4351</v>
      </c>
      <c r="B2660">
        <v>0</v>
      </c>
      <c r="C2660">
        <v>1</v>
      </c>
      <c r="D2660">
        <v>4</v>
      </c>
      <c r="E2660">
        <v>4</v>
      </c>
      <c r="F2660" t="str">
        <f>VLOOKUP(E2660,$L$1:$M$25,2,FALSE)</f>
        <v>coffee</v>
      </c>
      <c r="G2660">
        <f>LOG(C2660)</f>
        <v>0</v>
      </c>
      <c r="H2660">
        <f>G2660/(B2660-1)</f>
        <v>0</v>
      </c>
    </row>
    <row r="2661" spans="1:8">
      <c r="A2661" t="s">
        <v>4352</v>
      </c>
      <c r="B2661">
        <v>0</v>
      </c>
      <c r="C2661">
        <v>1</v>
      </c>
      <c r="D2661">
        <v>3</v>
      </c>
      <c r="E2661">
        <v>3</v>
      </c>
      <c r="F2661" t="str">
        <f>VLOOKUP(E2661,$L$1:$M$25,2,FALSE)</f>
        <v>cocoa</v>
      </c>
      <c r="G2661">
        <f>LOG(C2661)</f>
        <v>0</v>
      </c>
      <c r="H2661">
        <f>G2661/(B2661-1)</f>
        <v>0</v>
      </c>
    </row>
    <row r="2662" spans="1:8">
      <c r="A2662" t="s">
        <v>4353</v>
      </c>
      <c r="B2662">
        <v>0</v>
      </c>
      <c r="C2662">
        <v>1</v>
      </c>
      <c r="D2662">
        <v>1</v>
      </c>
      <c r="E2662">
        <v>1</v>
      </c>
      <c r="F2662" t="str">
        <f>VLOOKUP(E2662,$L$1:$M$25,2,FALSE)</f>
        <v>acq</v>
      </c>
      <c r="G2662">
        <f>LOG(C2662)</f>
        <v>0</v>
      </c>
      <c r="H2662">
        <f>G2662/(B2662-1)</f>
        <v>0</v>
      </c>
    </row>
    <row r="2663" spans="1:8">
      <c r="A2663" t="s">
        <v>4357</v>
      </c>
      <c r="B2663">
        <v>0</v>
      </c>
      <c r="C2663">
        <v>1</v>
      </c>
      <c r="D2663">
        <v>9</v>
      </c>
      <c r="E2663">
        <v>9</v>
      </c>
      <c r="F2663" t="str">
        <f>VLOOKUP(E2663,$L$1:$M$25,2,FALSE)</f>
        <v>earn</v>
      </c>
      <c r="G2663">
        <f>LOG(C2663)</f>
        <v>0</v>
      </c>
      <c r="H2663">
        <f>G2663/(B2663-1)</f>
        <v>0</v>
      </c>
    </row>
    <row r="2664" spans="1:8">
      <c r="A2664" t="s">
        <v>4359</v>
      </c>
      <c r="B2664">
        <v>0</v>
      </c>
      <c r="C2664">
        <v>1</v>
      </c>
      <c r="D2664">
        <v>8</v>
      </c>
      <c r="E2664">
        <v>8</v>
      </c>
      <c r="F2664" t="str">
        <f>VLOOKUP(E2664,$L$1:$M$25,2,FALSE)</f>
        <v>dlr</v>
      </c>
      <c r="G2664">
        <f>LOG(C2664)</f>
        <v>0</v>
      </c>
      <c r="H2664">
        <f>G2664/(B2664-1)</f>
        <v>0</v>
      </c>
    </row>
    <row r="2665" spans="1:8">
      <c r="A2665" t="s">
        <v>4362</v>
      </c>
      <c r="B2665">
        <v>0</v>
      </c>
      <c r="C2665">
        <v>1</v>
      </c>
      <c r="D2665">
        <v>22</v>
      </c>
      <c r="E2665">
        <v>22</v>
      </c>
      <c r="F2665" t="str">
        <f>VLOOKUP(E2665,$L$1:$M$25,2,FALSE)</f>
        <v>sugar</v>
      </c>
      <c r="G2665">
        <f>LOG(C2665)</f>
        <v>0</v>
      </c>
      <c r="H2665">
        <f>G2665/(B2665-1)</f>
        <v>0</v>
      </c>
    </row>
    <row r="2666" spans="1:8">
      <c r="A2666" t="s">
        <v>4363</v>
      </c>
      <c r="B2666">
        <v>0</v>
      </c>
      <c r="C2666">
        <v>1</v>
      </c>
      <c r="D2666">
        <v>25</v>
      </c>
      <c r="E2666">
        <v>25</v>
      </c>
      <c r="F2666" t="str">
        <f>VLOOKUP(E2666,$L$1:$M$25,2,FALSE)</f>
        <v>wheat</v>
      </c>
      <c r="G2666">
        <f>LOG(C2666)</f>
        <v>0</v>
      </c>
      <c r="H2666">
        <f>G2666/(B2666-1)</f>
        <v>0</v>
      </c>
    </row>
    <row r="2667" spans="1:8">
      <c r="A2667" t="s">
        <v>4367</v>
      </c>
      <c r="B2667">
        <v>0</v>
      </c>
      <c r="C2667">
        <v>1</v>
      </c>
      <c r="D2667">
        <v>13</v>
      </c>
      <c r="E2667">
        <v>13</v>
      </c>
      <c r="F2667" t="str">
        <f>VLOOKUP(E2667,$L$1:$M$25,2,FALSE)</f>
        <v>interest</v>
      </c>
      <c r="G2667">
        <f>LOG(C2667)</f>
        <v>0</v>
      </c>
      <c r="H2667">
        <f>G2667/(B2667-1)</f>
        <v>0</v>
      </c>
    </row>
    <row r="2668" spans="1:8">
      <c r="A2668" t="s">
        <v>4368</v>
      </c>
      <c r="B2668">
        <v>0</v>
      </c>
      <c r="C2668">
        <v>1</v>
      </c>
      <c r="D2668">
        <v>23</v>
      </c>
      <c r="E2668">
        <v>23</v>
      </c>
      <c r="F2668" t="str">
        <f>VLOOKUP(E2668,$L$1:$M$25,2,FALSE)</f>
        <v>trade</v>
      </c>
      <c r="G2668">
        <f>LOG(C2668)</f>
        <v>0</v>
      </c>
      <c r="H2668">
        <f>G2668/(B2668-1)</f>
        <v>0</v>
      </c>
    </row>
    <row r="2669" spans="1:8">
      <c r="A2669" t="s">
        <v>4369</v>
      </c>
      <c r="B2669">
        <v>0</v>
      </c>
      <c r="C2669">
        <v>1</v>
      </c>
      <c r="D2669">
        <v>4</v>
      </c>
      <c r="E2669">
        <v>4</v>
      </c>
      <c r="F2669" t="str">
        <f>VLOOKUP(E2669,$L$1:$M$25,2,FALSE)</f>
        <v>coffee</v>
      </c>
      <c r="G2669">
        <f>LOG(C2669)</f>
        <v>0</v>
      </c>
      <c r="H2669">
        <f>G2669/(B2669-1)</f>
        <v>0</v>
      </c>
    </row>
    <row r="2670" spans="1:8">
      <c r="A2670" t="s">
        <v>4370</v>
      </c>
      <c r="B2670">
        <v>0</v>
      </c>
      <c r="C2670">
        <v>1</v>
      </c>
      <c r="D2670">
        <v>5</v>
      </c>
      <c r="E2670">
        <v>5</v>
      </c>
      <c r="F2670" t="str">
        <f>VLOOKUP(E2670,$L$1:$M$25,2,FALSE)</f>
        <v>corn</v>
      </c>
      <c r="G2670">
        <f>LOG(C2670)</f>
        <v>0</v>
      </c>
      <c r="H2670">
        <f>G2670/(B2670-1)</f>
        <v>0</v>
      </c>
    </row>
    <row r="2671" spans="1:8">
      <c r="A2671" t="s">
        <v>4371</v>
      </c>
      <c r="B2671">
        <v>0</v>
      </c>
      <c r="C2671">
        <v>1</v>
      </c>
      <c r="D2671">
        <v>7</v>
      </c>
      <c r="E2671">
        <v>7</v>
      </c>
      <c r="F2671" t="str">
        <f>VLOOKUP(E2671,$L$1:$M$25,2,FALSE)</f>
        <v>crude</v>
      </c>
      <c r="G2671">
        <f>LOG(C2671)</f>
        <v>0</v>
      </c>
      <c r="H2671">
        <f>G2671/(B2671-1)</f>
        <v>0</v>
      </c>
    </row>
    <row r="2672" spans="1:8">
      <c r="A2672" t="s">
        <v>4374</v>
      </c>
      <c r="B2672">
        <v>0</v>
      </c>
      <c r="C2672">
        <v>1</v>
      </c>
      <c r="D2672">
        <v>21</v>
      </c>
      <c r="E2672">
        <v>21</v>
      </c>
      <c r="F2672" t="str">
        <f>VLOOKUP(E2672,$L$1:$M$25,2,FALSE)</f>
        <v>soybean</v>
      </c>
      <c r="G2672">
        <f>LOG(C2672)</f>
        <v>0</v>
      </c>
      <c r="H2672">
        <f>G2672/(B2672-1)</f>
        <v>0</v>
      </c>
    </row>
    <row r="2673" spans="1:8">
      <c r="A2673" t="s">
        <v>4375</v>
      </c>
      <c r="B2673">
        <v>0</v>
      </c>
      <c r="C2673">
        <v>1</v>
      </c>
      <c r="D2673">
        <v>19</v>
      </c>
      <c r="E2673">
        <v>19</v>
      </c>
      <c r="F2673" t="str">
        <f>VLOOKUP(E2673,$L$1:$M$25,2,FALSE)</f>
        <v>reserves</v>
      </c>
      <c r="G2673">
        <f>LOG(C2673)</f>
        <v>0</v>
      </c>
      <c r="H2673">
        <f>G2673/(B2673-1)</f>
        <v>0</v>
      </c>
    </row>
    <row r="2674" spans="1:8">
      <c r="A2674" t="s">
        <v>4377</v>
      </c>
      <c r="B2674">
        <v>0</v>
      </c>
      <c r="C2674">
        <v>1</v>
      </c>
      <c r="D2674">
        <v>11</v>
      </c>
      <c r="E2674">
        <v>11</v>
      </c>
      <c r="F2674" t="str">
        <f>VLOOKUP(E2674,$L$1:$M$25,2,FALSE)</f>
        <v>gold</v>
      </c>
      <c r="G2674">
        <f>LOG(C2674)</f>
        <v>0</v>
      </c>
      <c r="H2674">
        <f>G2674/(B2674-1)</f>
        <v>0</v>
      </c>
    </row>
    <row r="2675" spans="1:8">
      <c r="A2675" t="s">
        <v>4380</v>
      </c>
      <c r="B2675">
        <v>0</v>
      </c>
      <c r="C2675">
        <v>1</v>
      </c>
      <c r="D2675">
        <v>1</v>
      </c>
      <c r="E2675">
        <v>1</v>
      </c>
      <c r="F2675" t="str">
        <f>VLOOKUP(E2675,$L$1:$M$25,2,FALSE)</f>
        <v>acq</v>
      </c>
      <c r="G2675">
        <f>LOG(C2675)</f>
        <v>0</v>
      </c>
      <c r="H2675">
        <f>G2675/(B2675-1)</f>
        <v>0</v>
      </c>
    </row>
    <row r="2676" spans="1:8">
      <c r="A2676" t="s">
        <v>4384</v>
      </c>
      <c r="B2676">
        <v>0</v>
      </c>
      <c r="C2676">
        <v>1</v>
      </c>
      <c r="D2676">
        <v>4</v>
      </c>
      <c r="E2676">
        <v>4</v>
      </c>
      <c r="F2676" t="str">
        <f>VLOOKUP(E2676,$L$1:$M$25,2,FALSE)</f>
        <v>coffee</v>
      </c>
      <c r="G2676">
        <f>LOG(C2676)</f>
        <v>0</v>
      </c>
      <c r="H2676">
        <f>G2676/(B2676-1)</f>
        <v>0</v>
      </c>
    </row>
    <row r="2677" spans="1:8">
      <c r="A2677" t="s">
        <v>4395</v>
      </c>
      <c r="B2677">
        <v>0</v>
      </c>
      <c r="C2677">
        <v>1</v>
      </c>
      <c r="D2677">
        <v>19</v>
      </c>
      <c r="E2677">
        <v>19</v>
      </c>
      <c r="F2677" t="str">
        <f>VLOOKUP(E2677,$L$1:$M$25,2,FALSE)</f>
        <v>reserves</v>
      </c>
      <c r="G2677">
        <f>LOG(C2677)</f>
        <v>0</v>
      </c>
      <c r="H2677">
        <f>G2677/(B2677-1)</f>
        <v>0</v>
      </c>
    </row>
    <row r="2678" spans="1:8">
      <c r="A2678" t="s">
        <v>4396</v>
      </c>
      <c r="B2678">
        <v>0</v>
      </c>
      <c r="C2678">
        <v>1</v>
      </c>
      <c r="D2678">
        <v>9</v>
      </c>
      <c r="E2678">
        <v>9</v>
      </c>
      <c r="F2678" t="str">
        <f>VLOOKUP(E2678,$L$1:$M$25,2,FALSE)</f>
        <v>earn</v>
      </c>
      <c r="G2678">
        <f>LOG(C2678)</f>
        <v>0</v>
      </c>
      <c r="H2678">
        <f>G2678/(B2678-1)</f>
        <v>0</v>
      </c>
    </row>
    <row r="2679" spans="1:8">
      <c r="A2679" t="s">
        <v>4400</v>
      </c>
      <c r="B2679">
        <v>0</v>
      </c>
      <c r="C2679">
        <v>1</v>
      </c>
      <c r="D2679">
        <v>18</v>
      </c>
      <c r="E2679">
        <v>18</v>
      </c>
      <c r="F2679" t="str">
        <f>VLOOKUP(E2679,$L$1:$M$25,2,FALSE)</f>
        <v>oilseed</v>
      </c>
      <c r="G2679">
        <f>LOG(C2679)</f>
        <v>0</v>
      </c>
      <c r="H2679">
        <f>G2679/(B2679-1)</f>
        <v>0</v>
      </c>
    </row>
    <row r="2680" spans="1:8">
      <c r="A2680" t="s">
        <v>4402</v>
      </c>
      <c r="B2680">
        <v>0</v>
      </c>
      <c r="C2680">
        <v>1</v>
      </c>
      <c r="D2680">
        <v>11</v>
      </c>
      <c r="E2680">
        <v>11</v>
      </c>
      <c r="F2680" t="str">
        <f>VLOOKUP(E2680,$L$1:$M$25,2,FALSE)</f>
        <v>gold</v>
      </c>
      <c r="G2680">
        <f>LOG(C2680)</f>
        <v>0</v>
      </c>
      <c r="H2680">
        <f>G2680/(B2680-1)</f>
        <v>0</v>
      </c>
    </row>
    <row r="2681" spans="1:8">
      <c r="A2681" t="s">
        <v>4403</v>
      </c>
      <c r="B2681">
        <v>0</v>
      </c>
      <c r="C2681">
        <v>1</v>
      </c>
      <c r="D2681">
        <v>11</v>
      </c>
      <c r="E2681">
        <v>11</v>
      </c>
      <c r="F2681" t="str">
        <f>VLOOKUP(E2681,$L$1:$M$25,2,FALSE)</f>
        <v>gold</v>
      </c>
      <c r="G2681">
        <f>LOG(C2681)</f>
        <v>0</v>
      </c>
      <c r="H2681">
        <f>G2681/(B2681-1)</f>
        <v>0</v>
      </c>
    </row>
    <row r="2682" spans="1:8">
      <c r="A2682" t="s">
        <v>4406</v>
      </c>
      <c r="B2682">
        <v>0</v>
      </c>
      <c r="C2682">
        <v>1</v>
      </c>
      <c r="D2682">
        <v>15</v>
      </c>
      <c r="E2682">
        <v>15</v>
      </c>
      <c r="F2682" t="str">
        <f>VLOOKUP(E2682,$L$1:$M$25,2,FALSE)</f>
        <v>money-fx</v>
      </c>
      <c r="G2682">
        <f>LOG(C2682)</f>
        <v>0</v>
      </c>
      <c r="H2682">
        <f>G2682/(B2682-1)</f>
        <v>0</v>
      </c>
    </row>
    <row r="2683" spans="1:8">
      <c r="A2683" t="s">
        <v>4407</v>
      </c>
      <c r="B2683">
        <v>0</v>
      </c>
      <c r="C2683">
        <v>1</v>
      </c>
      <c r="D2683">
        <v>15</v>
      </c>
      <c r="E2683">
        <v>15</v>
      </c>
      <c r="F2683" t="str">
        <f>VLOOKUP(E2683,$L$1:$M$25,2,FALSE)</f>
        <v>money-fx</v>
      </c>
      <c r="G2683">
        <f>LOG(C2683)</f>
        <v>0</v>
      </c>
      <c r="H2683">
        <f>G2683/(B2683-1)</f>
        <v>0</v>
      </c>
    </row>
    <row r="2684" spans="1:8">
      <c r="A2684" t="s">
        <v>4417</v>
      </c>
      <c r="B2684">
        <v>0</v>
      </c>
      <c r="C2684">
        <v>1</v>
      </c>
      <c r="D2684">
        <v>22</v>
      </c>
      <c r="E2684">
        <v>22</v>
      </c>
      <c r="F2684" t="str">
        <f>VLOOKUP(E2684,$L$1:$M$25,2,FALSE)</f>
        <v>sugar</v>
      </c>
      <c r="G2684">
        <f>LOG(C2684)</f>
        <v>0</v>
      </c>
      <c r="H2684">
        <f>G2684/(B2684-1)</f>
        <v>0</v>
      </c>
    </row>
    <row r="2685" spans="1:8">
      <c r="A2685" t="s">
        <v>4418</v>
      </c>
      <c r="B2685">
        <v>0</v>
      </c>
      <c r="C2685">
        <v>1</v>
      </c>
      <c r="D2685">
        <v>24</v>
      </c>
      <c r="E2685">
        <v>24</v>
      </c>
      <c r="F2685" t="str">
        <f>VLOOKUP(E2685,$L$1:$M$25,2,FALSE)</f>
        <v>veg-oil</v>
      </c>
      <c r="G2685">
        <f>LOG(C2685)</f>
        <v>0</v>
      </c>
      <c r="H2685">
        <f>G2685/(B2685-1)</f>
        <v>0</v>
      </c>
    </row>
    <row r="2686" spans="1:8">
      <c r="A2686" t="s">
        <v>4425</v>
      </c>
      <c r="B2686">
        <v>0</v>
      </c>
      <c r="C2686">
        <v>1</v>
      </c>
      <c r="D2686">
        <v>16</v>
      </c>
      <c r="E2686">
        <v>16</v>
      </c>
      <c r="F2686" t="str">
        <f>VLOOKUP(E2686,$L$1:$M$25,2,FALSE)</f>
        <v>money-supply</v>
      </c>
      <c r="G2686">
        <f>LOG(C2686)</f>
        <v>0</v>
      </c>
      <c r="H2686">
        <f>G2686/(B2686-1)</f>
        <v>0</v>
      </c>
    </row>
    <row r="2687" spans="1:8">
      <c r="A2687" t="s">
        <v>4429</v>
      </c>
      <c r="B2687">
        <v>0</v>
      </c>
      <c r="C2687">
        <v>1</v>
      </c>
      <c r="D2687">
        <v>11</v>
      </c>
      <c r="E2687">
        <v>11</v>
      </c>
      <c r="F2687" t="str">
        <f>VLOOKUP(E2687,$L$1:$M$25,2,FALSE)</f>
        <v>gold</v>
      </c>
      <c r="G2687">
        <f>LOG(C2687)</f>
        <v>0</v>
      </c>
      <c r="H2687">
        <f>G2687/(B2687-1)</f>
        <v>0</v>
      </c>
    </row>
    <row r="2688" spans="1:8">
      <c r="A2688" t="s">
        <v>4431</v>
      </c>
      <c r="B2688">
        <v>0</v>
      </c>
      <c r="C2688">
        <v>1</v>
      </c>
      <c r="D2688">
        <v>22</v>
      </c>
      <c r="E2688">
        <v>22</v>
      </c>
      <c r="F2688" t="str">
        <f>VLOOKUP(E2688,$L$1:$M$25,2,FALSE)</f>
        <v>sugar</v>
      </c>
      <c r="G2688">
        <f>LOG(C2688)</f>
        <v>0</v>
      </c>
      <c r="H2688">
        <f>G2688/(B2688-1)</f>
        <v>0</v>
      </c>
    </row>
    <row r="2689" spans="1:8">
      <c r="A2689" t="s">
        <v>4438</v>
      </c>
      <c r="B2689">
        <v>0</v>
      </c>
      <c r="C2689">
        <v>1</v>
      </c>
      <c r="D2689">
        <v>23</v>
      </c>
      <c r="E2689">
        <v>23</v>
      </c>
      <c r="F2689" t="str">
        <f>VLOOKUP(E2689,$L$1:$M$25,2,FALSE)</f>
        <v>trade</v>
      </c>
      <c r="G2689">
        <f>LOG(C2689)</f>
        <v>0</v>
      </c>
      <c r="H2689">
        <f>G2689/(B2689-1)</f>
        <v>0</v>
      </c>
    </row>
    <row r="2690" spans="1:8">
      <c r="A2690" t="s">
        <v>4440</v>
      </c>
      <c r="B2690">
        <v>0</v>
      </c>
      <c r="C2690">
        <v>1</v>
      </c>
      <c r="D2690">
        <v>23</v>
      </c>
      <c r="E2690">
        <v>23</v>
      </c>
      <c r="F2690" t="str">
        <f>VLOOKUP(E2690,$L$1:$M$25,2,FALSE)</f>
        <v>trade</v>
      </c>
      <c r="G2690">
        <f>LOG(C2690)</f>
        <v>0</v>
      </c>
      <c r="H2690">
        <f>G2690/(B2690-1)</f>
        <v>0</v>
      </c>
    </row>
    <row r="2691" spans="1:8">
      <c r="A2691" t="s">
        <v>4442</v>
      </c>
      <c r="B2691">
        <v>0</v>
      </c>
      <c r="C2691">
        <v>1</v>
      </c>
      <c r="D2691">
        <v>8</v>
      </c>
      <c r="E2691">
        <v>8</v>
      </c>
      <c r="F2691" t="str">
        <f>VLOOKUP(E2691,$L$1:$M$25,2,FALSE)</f>
        <v>dlr</v>
      </c>
      <c r="G2691">
        <f>LOG(C2691)</f>
        <v>0</v>
      </c>
      <c r="H2691">
        <f>G2691/(B2691-1)</f>
        <v>0</v>
      </c>
    </row>
    <row r="2692" spans="1:8">
      <c r="A2692" t="s">
        <v>4444</v>
      </c>
      <c r="B2692">
        <v>0</v>
      </c>
      <c r="C2692">
        <v>1</v>
      </c>
      <c r="D2692">
        <v>6</v>
      </c>
      <c r="E2692">
        <v>6</v>
      </c>
      <c r="F2692" t="str">
        <f>VLOOKUP(E2692,$L$1:$M$25,2,FALSE)</f>
        <v>cpi</v>
      </c>
      <c r="G2692">
        <f>LOG(C2692)</f>
        <v>0</v>
      </c>
      <c r="H2692">
        <f>G2692/(B2692-1)</f>
        <v>0</v>
      </c>
    </row>
    <row r="2693" spans="1:8">
      <c r="A2693" t="s">
        <v>4445</v>
      </c>
      <c r="B2693">
        <v>0</v>
      </c>
      <c r="C2693">
        <v>1</v>
      </c>
      <c r="D2693">
        <v>14</v>
      </c>
      <c r="E2693">
        <v>14</v>
      </c>
      <c r="F2693" t="str">
        <f>VLOOKUP(E2693,$L$1:$M$25,2,FALSE)</f>
        <v>livestock</v>
      </c>
      <c r="G2693">
        <f>LOG(C2693)</f>
        <v>0</v>
      </c>
      <c r="H2693">
        <f>G2693/(B2693-1)</f>
        <v>0</v>
      </c>
    </row>
    <row r="2694" spans="1:8">
      <c r="A2694" t="s">
        <v>4449</v>
      </c>
      <c r="B2694">
        <v>0</v>
      </c>
      <c r="C2694">
        <v>1</v>
      </c>
      <c r="D2694">
        <v>20</v>
      </c>
      <c r="E2694">
        <v>20</v>
      </c>
      <c r="F2694" t="str">
        <f>VLOOKUP(E2694,$L$1:$M$25,2,FALSE)</f>
        <v>ship</v>
      </c>
      <c r="G2694">
        <f>LOG(C2694)</f>
        <v>0</v>
      </c>
      <c r="H2694">
        <f>G2694/(B2694-1)</f>
        <v>0</v>
      </c>
    </row>
    <row r="2695" spans="1:8">
      <c r="A2695" t="s">
        <v>4454</v>
      </c>
      <c r="B2695">
        <v>0</v>
      </c>
      <c r="C2695">
        <v>1</v>
      </c>
      <c r="D2695">
        <v>20</v>
      </c>
      <c r="E2695">
        <v>20</v>
      </c>
      <c r="F2695" t="str">
        <f>VLOOKUP(E2695,$L$1:$M$25,2,FALSE)</f>
        <v>ship</v>
      </c>
      <c r="G2695">
        <f>LOG(C2695)</f>
        <v>0</v>
      </c>
      <c r="H2695">
        <f>G2695/(B2695-1)</f>
        <v>0</v>
      </c>
    </row>
    <row r="2696" spans="1:8">
      <c r="A2696" t="s">
        <v>4457</v>
      </c>
      <c r="B2696">
        <v>0</v>
      </c>
      <c r="C2696">
        <v>1</v>
      </c>
      <c r="D2696">
        <v>9</v>
      </c>
      <c r="E2696">
        <v>9</v>
      </c>
      <c r="F2696" t="str">
        <f>VLOOKUP(E2696,$L$1:$M$25,2,FALSE)</f>
        <v>earn</v>
      </c>
      <c r="G2696">
        <f>LOG(C2696)</f>
        <v>0</v>
      </c>
      <c r="H2696">
        <f>G2696/(B2696-1)</f>
        <v>0</v>
      </c>
    </row>
    <row r="2697" spans="1:8">
      <c r="A2697" t="s">
        <v>4458</v>
      </c>
      <c r="B2697">
        <v>0</v>
      </c>
      <c r="C2697">
        <v>1</v>
      </c>
      <c r="D2697">
        <v>1</v>
      </c>
      <c r="E2697">
        <v>1</v>
      </c>
      <c r="F2697" t="str">
        <f>VLOOKUP(E2697,$L$1:$M$25,2,FALSE)</f>
        <v>acq</v>
      </c>
      <c r="G2697">
        <f>LOG(C2697)</f>
        <v>0</v>
      </c>
      <c r="H2697">
        <f>G2697/(B2697-1)</f>
        <v>0</v>
      </c>
    </row>
    <row r="2698" spans="1:8">
      <c r="A2698" t="s">
        <v>4462</v>
      </c>
      <c r="B2698">
        <v>0</v>
      </c>
      <c r="C2698">
        <v>1</v>
      </c>
      <c r="D2698">
        <v>1</v>
      </c>
      <c r="E2698">
        <v>1</v>
      </c>
      <c r="F2698" t="str">
        <f>VLOOKUP(E2698,$L$1:$M$25,2,FALSE)</f>
        <v>acq</v>
      </c>
      <c r="G2698">
        <f>LOG(C2698)</f>
        <v>0</v>
      </c>
      <c r="H2698">
        <f>G2698/(B2698-1)</f>
        <v>0</v>
      </c>
    </row>
    <row r="2699" spans="1:8">
      <c r="A2699" t="s">
        <v>4463</v>
      </c>
      <c r="B2699">
        <v>0</v>
      </c>
      <c r="C2699">
        <v>1</v>
      </c>
      <c r="D2699">
        <v>9</v>
      </c>
      <c r="E2699">
        <v>9</v>
      </c>
      <c r="F2699" t="str">
        <f>VLOOKUP(E2699,$L$1:$M$25,2,FALSE)</f>
        <v>earn</v>
      </c>
      <c r="G2699">
        <f>LOG(C2699)</f>
        <v>0</v>
      </c>
      <c r="H2699">
        <f>G2699/(B2699-1)</f>
        <v>0</v>
      </c>
    </row>
    <row r="2700" spans="1:8">
      <c r="A2700" t="s">
        <v>4467</v>
      </c>
      <c r="B2700">
        <v>0</v>
      </c>
      <c r="C2700">
        <v>1</v>
      </c>
      <c r="D2700">
        <v>11</v>
      </c>
      <c r="E2700">
        <v>11</v>
      </c>
      <c r="F2700" t="str">
        <f>VLOOKUP(E2700,$L$1:$M$25,2,FALSE)</f>
        <v>gold</v>
      </c>
      <c r="G2700">
        <f>LOG(C2700)</f>
        <v>0</v>
      </c>
      <c r="H2700">
        <f>G2700/(B2700-1)</f>
        <v>0</v>
      </c>
    </row>
    <row r="2701" spans="1:8">
      <c r="A2701" t="s">
        <v>4469</v>
      </c>
      <c r="B2701">
        <v>0</v>
      </c>
      <c r="C2701">
        <v>1</v>
      </c>
      <c r="D2701">
        <v>19</v>
      </c>
      <c r="E2701">
        <v>19</v>
      </c>
      <c r="F2701" t="str">
        <f>VLOOKUP(E2701,$L$1:$M$25,2,FALSE)</f>
        <v>reserves</v>
      </c>
      <c r="G2701">
        <f>LOG(C2701)</f>
        <v>0</v>
      </c>
      <c r="H2701">
        <f>G2701/(B2701-1)</f>
        <v>0</v>
      </c>
    </row>
    <row r="2702" spans="1:8">
      <c r="A2702" t="s">
        <v>4470</v>
      </c>
      <c r="B2702">
        <v>0</v>
      </c>
      <c r="C2702">
        <v>1</v>
      </c>
      <c r="D2702">
        <v>20</v>
      </c>
      <c r="E2702">
        <v>20</v>
      </c>
      <c r="F2702" t="str">
        <f>VLOOKUP(E2702,$L$1:$M$25,2,FALSE)</f>
        <v>ship</v>
      </c>
      <c r="G2702">
        <f>LOG(C2702)</f>
        <v>0</v>
      </c>
      <c r="H2702">
        <f>G2702/(B2702-1)</f>
        <v>0</v>
      </c>
    </row>
    <row r="2703" spans="1:8">
      <c r="A2703" t="s">
        <v>4472</v>
      </c>
      <c r="B2703">
        <v>0</v>
      </c>
      <c r="C2703">
        <v>1</v>
      </c>
      <c r="D2703">
        <v>18</v>
      </c>
      <c r="E2703">
        <v>18</v>
      </c>
      <c r="F2703" t="str">
        <f>VLOOKUP(E2703,$L$1:$M$25,2,FALSE)</f>
        <v>oilseed</v>
      </c>
      <c r="G2703">
        <f>LOG(C2703)</f>
        <v>0</v>
      </c>
      <c r="H2703">
        <f>G2703/(B2703-1)</f>
        <v>0</v>
      </c>
    </row>
    <row r="2704" spans="1:8">
      <c r="A2704" t="s">
        <v>4476</v>
      </c>
      <c r="B2704">
        <v>0</v>
      </c>
      <c r="C2704">
        <v>1</v>
      </c>
      <c r="D2704">
        <v>10</v>
      </c>
      <c r="E2704">
        <v>10</v>
      </c>
      <c r="F2704" t="str">
        <f>VLOOKUP(E2704,$L$1:$M$25,2,FALSE)</f>
        <v>gnp</v>
      </c>
      <c r="G2704">
        <f>LOG(C2704)</f>
        <v>0</v>
      </c>
      <c r="H2704">
        <f>G2704/(B2704-1)</f>
        <v>0</v>
      </c>
    </row>
    <row r="2705" spans="1:8">
      <c r="A2705" t="s">
        <v>4477</v>
      </c>
      <c r="B2705">
        <v>0</v>
      </c>
      <c r="C2705">
        <v>1</v>
      </c>
      <c r="D2705">
        <v>14</v>
      </c>
      <c r="E2705">
        <v>14</v>
      </c>
      <c r="F2705" t="str">
        <f>VLOOKUP(E2705,$L$1:$M$25,2,FALSE)</f>
        <v>livestock</v>
      </c>
      <c r="G2705">
        <f>LOG(C2705)</f>
        <v>0</v>
      </c>
      <c r="H2705">
        <f>G2705/(B2705-1)</f>
        <v>0</v>
      </c>
    </row>
    <row r="2706" spans="1:8">
      <c r="A2706" t="s">
        <v>4481</v>
      </c>
      <c r="B2706">
        <v>0</v>
      </c>
      <c r="C2706">
        <v>1</v>
      </c>
      <c r="D2706">
        <v>9</v>
      </c>
      <c r="E2706">
        <v>9</v>
      </c>
      <c r="F2706" t="str">
        <f>VLOOKUP(E2706,$L$1:$M$25,2,FALSE)</f>
        <v>earn</v>
      </c>
      <c r="G2706">
        <f>LOG(C2706)</f>
        <v>0</v>
      </c>
      <c r="H2706">
        <f>G2706/(B2706-1)</f>
        <v>0</v>
      </c>
    </row>
    <row r="2707" spans="1:8">
      <c r="A2707" t="s">
        <v>4490</v>
      </c>
      <c r="B2707">
        <v>0</v>
      </c>
      <c r="C2707">
        <v>1</v>
      </c>
      <c r="D2707">
        <v>10</v>
      </c>
      <c r="E2707">
        <v>10</v>
      </c>
      <c r="F2707" t="str">
        <f>VLOOKUP(E2707,$L$1:$M$25,2,FALSE)</f>
        <v>gnp</v>
      </c>
      <c r="G2707">
        <f>LOG(C2707)</f>
        <v>0</v>
      </c>
      <c r="H2707">
        <f>G2707/(B2707-1)</f>
        <v>0</v>
      </c>
    </row>
    <row r="2708" spans="1:8">
      <c r="A2708" t="s">
        <v>4492</v>
      </c>
      <c r="B2708">
        <v>0</v>
      </c>
      <c r="C2708">
        <v>1</v>
      </c>
      <c r="D2708">
        <v>9</v>
      </c>
      <c r="E2708">
        <v>9</v>
      </c>
      <c r="F2708" t="str">
        <f>VLOOKUP(E2708,$L$1:$M$25,2,FALSE)</f>
        <v>earn</v>
      </c>
      <c r="G2708">
        <f>LOG(C2708)</f>
        <v>0</v>
      </c>
      <c r="H2708">
        <f>G2708/(B2708-1)</f>
        <v>0</v>
      </c>
    </row>
    <row r="2709" spans="1:8">
      <c r="A2709" t="s">
        <v>4493</v>
      </c>
      <c r="B2709">
        <v>0</v>
      </c>
      <c r="C2709">
        <v>1</v>
      </c>
      <c r="D2709">
        <v>14</v>
      </c>
      <c r="E2709">
        <v>14</v>
      </c>
      <c r="F2709" t="str">
        <f>VLOOKUP(E2709,$L$1:$M$25,2,FALSE)</f>
        <v>livestock</v>
      </c>
      <c r="G2709">
        <f>LOG(C2709)</f>
        <v>0</v>
      </c>
      <c r="H2709">
        <f>G2709/(B2709-1)</f>
        <v>0</v>
      </c>
    </row>
    <row r="2710" spans="1:8">
      <c r="A2710" t="s">
        <v>4494</v>
      </c>
      <c r="B2710">
        <v>0</v>
      </c>
      <c r="C2710">
        <v>1</v>
      </c>
      <c r="D2710">
        <v>13</v>
      </c>
      <c r="E2710">
        <v>13</v>
      </c>
      <c r="F2710" t="str">
        <f>VLOOKUP(E2710,$L$1:$M$25,2,FALSE)</f>
        <v>interest</v>
      </c>
      <c r="G2710">
        <f>LOG(C2710)</f>
        <v>0</v>
      </c>
      <c r="H2710">
        <f>G2710/(B2710-1)</f>
        <v>0</v>
      </c>
    </row>
    <row r="2711" spans="1:8">
      <c r="A2711" t="s">
        <v>4496</v>
      </c>
      <c r="B2711">
        <v>0</v>
      </c>
      <c r="C2711">
        <v>1</v>
      </c>
      <c r="D2711">
        <v>11</v>
      </c>
      <c r="E2711">
        <v>11</v>
      </c>
      <c r="F2711" t="str">
        <f>VLOOKUP(E2711,$L$1:$M$25,2,FALSE)</f>
        <v>gold</v>
      </c>
      <c r="G2711">
        <f>LOG(C2711)</f>
        <v>0</v>
      </c>
      <c r="H2711">
        <f>G2711/(B2711-1)</f>
        <v>0</v>
      </c>
    </row>
    <row r="2712" spans="1:8">
      <c r="A2712" t="s">
        <v>4497</v>
      </c>
      <c r="B2712">
        <v>0</v>
      </c>
      <c r="C2712">
        <v>1</v>
      </c>
      <c r="D2712">
        <v>7</v>
      </c>
      <c r="E2712">
        <v>7</v>
      </c>
      <c r="F2712" t="str">
        <f>VLOOKUP(E2712,$L$1:$M$25,2,FALSE)</f>
        <v>crude</v>
      </c>
      <c r="G2712">
        <f>LOG(C2712)</f>
        <v>0</v>
      </c>
      <c r="H2712">
        <f>G2712/(B2712-1)</f>
        <v>0</v>
      </c>
    </row>
    <row r="2713" spans="1:8">
      <c r="A2713" t="s">
        <v>4506</v>
      </c>
      <c r="B2713">
        <v>0</v>
      </c>
      <c r="C2713">
        <v>1</v>
      </c>
      <c r="D2713">
        <v>4</v>
      </c>
      <c r="E2713">
        <v>4</v>
      </c>
      <c r="F2713" t="str">
        <f>VLOOKUP(E2713,$L$1:$M$25,2,FALSE)</f>
        <v>coffee</v>
      </c>
      <c r="G2713">
        <f>LOG(C2713)</f>
        <v>0</v>
      </c>
      <c r="H2713">
        <f>G2713/(B2713-1)</f>
        <v>0</v>
      </c>
    </row>
    <row r="2714" spans="1:8">
      <c r="A2714" t="s">
        <v>4508</v>
      </c>
      <c r="B2714">
        <v>0</v>
      </c>
      <c r="C2714">
        <v>1</v>
      </c>
      <c r="D2714">
        <v>9</v>
      </c>
      <c r="E2714">
        <v>9</v>
      </c>
      <c r="F2714" t="str">
        <f>VLOOKUP(E2714,$L$1:$M$25,2,FALSE)</f>
        <v>earn</v>
      </c>
      <c r="G2714">
        <f>LOG(C2714)</f>
        <v>0</v>
      </c>
      <c r="H2714">
        <f>G2714/(B2714-1)</f>
        <v>0</v>
      </c>
    </row>
    <row r="2715" spans="1:8">
      <c r="A2715" t="s">
        <v>4510</v>
      </c>
      <c r="B2715">
        <v>0</v>
      </c>
      <c r="C2715">
        <v>1</v>
      </c>
      <c r="D2715">
        <v>13</v>
      </c>
      <c r="E2715">
        <v>13</v>
      </c>
      <c r="F2715" t="str">
        <f>VLOOKUP(E2715,$L$1:$M$25,2,FALSE)</f>
        <v>interest</v>
      </c>
      <c r="G2715">
        <f>LOG(C2715)</f>
        <v>0</v>
      </c>
      <c r="H2715">
        <f>G2715/(B2715-1)</f>
        <v>0</v>
      </c>
    </row>
    <row r="2716" spans="1:8">
      <c r="A2716" t="s">
        <v>4514</v>
      </c>
      <c r="B2716">
        <v>0</v>
      </c>
      <c r="C2716">
        <v>1</v>
      </c>
      <c r="D2716">
        <v>4</v>
      </c>
      <c r="E2716">
        <v>4</v>
      </c>
      <c r="F2716" t="str">
        <f>VLOOKUP(E2716,$L$1:$M$25,2,FALSE)</f>
        <v>coffee</v>
      </c>
      <c r="G2716">
        <f>LOG(C2716)</f>
        <v>0</v>
      </c>
      <c r="H2716">
        <f>G2716/(B2716-1)</f>
        <v>0</v>
      </c>
    </row>
    <row r="2717" spans="1:8">
      <c r="A2717" t="s">
        <v>4519</v>
      </c>
      <c r="B2717">
        <v>0</v>
      </c>
      <c r="C2717">
        <v>1</v>
      </c>
      <c r="D2717">
        <v>7</v>
      </c>
      <c r="E2717">
        <v>7</v>
      </c>
      <c r="F2717" t="str">
        <f>VLOOKUP(E2717,$L$1:$M$25,2,FALSE)</f>
        <v>crude</v>
      </c>
      <c r="G2717">
        <f>LOG(C2717)</f>
        <v>0</v>
      </c>
      <c r="H2717">
        <f>G2717/(B2717-1)</f>
        <v>0</v>
      </c>
    </row>
    <row r="2718" spans="1:8">
      <c r="A2718" t="s">
        <v>4520</v>
      </c>
      <c r="B2718">
        <v>0</v>
      </c>
      <c r="C2718">
        <v>1</v>
      </c>
      <c r="D2718">
        <v>1</v>
      </c>
      <c r="E2718">
        <v>1</v>
      </c>
      <c r="F2718" t="str">
        <f>VLOOKUP(E2718,$L$1:$M$25,2,FALSE)</f>
        <v>acq</v>
      </c>
      <c r="G2718">
        <f>LOG(C2718)</f>
        <v>0</v>
      </c>
      <c r="H2718">
        <f>G2718/(B2718-1)</f>
        <v>0</v>
      </c>
    </row>
    <row r="2719" spans="1:8">
      <c r="A2719" t="s">
        <v>4521</v>
      </c>
      <c r="B2719">
        <v>0</v>
      </c>
      <c r="C2719">
        <v>1</v>
      </c>
      <c r="D2719">
        <v>16</v>
      </c>
      <c r="E2719">
        <v>16</v>
      </c>
      <c r="F2719" t="str">
        <f>VLOOKUP(E2719,$L$1:$M$25,2,FALSE)</f>
        <v>money-supply</v>
      </c>
      <c r="G2719">
        <f>LOG(C2719)</f>
        <v>0</v>
      </c>
      <c r="H2719">
        <f>G2719/(B2719-1)</f>
        <v>0</v>
      </c>
    </row>
    <row r="2720" spans="1:8">
      <c r="A2720" t="s">
        <v>4524</v>
      </c>
      <c r="B2720">
        <v>0</v>
      </c>
      <c r="C2720">
        <v>1</v>
      </c>
      <c r="D2720">
        <v>4</v>
      </c>
      <c r="E2720">
        <v>4</v>
      </c>
      <c r="F2720" t="str">
        <f>VLOOKUP(E2720,$L$1:$M$25,2,FALSE)</f>
        <v>coffee</v>
      </c>
      <c r="G2720">
        <f>LOG(C2720)</f>
        <v>0</v>
      </c>
      <c r="H2720">
        <f>G2720/(B2720-1)</f>
        <v>0</v>
      </c>
    </row>
    <row r="2721" spans="1:8">
      <c r="A2721" t="s">
        <v>4531</v>
      </c>
      <c r="B2721">
        <v>0</v>
      </c>
      <c r="C2721">
        <v>1</v>
      </c>
      <c r="D2721">
        <v>10</v>
      </c>
      <c r="E2721">
        <v>10</v>
      </c>
      <c r="F2721" t="str">
        <f>VLOOKUP(E2721,$L$1:$M$25,2,FALSE)</f>
        <v>gnp</v>
      </c>
      <c r="G2721">
        <f>LOG(C2721)</f>
        <v>0</v>
      </c>
      <c r="H2721">
        <f>G2721/(B2721-1)</f>
        <v>0</v>
      </c>
    </row>
    <row r="2722" spans="1:8">
      <c r="A2722" t="s">
        <v>4533</v>
      </c>
      <c r="B2722">
        <v>0</v>
      </c>
      <c r="C2722">
        <v>1</v>
      </c>
      <c r="D2722">
        <v>24</v>
      </c>
      <c r="E2722">
        <v>24</v>
      </c>
      <c r="F2722" t="str">
        <f>VLOOKUP(E2722,$L$1:$M$25,2,FALSE)</f>
        <v>veg-oil</v>
      </c>
      <c r="G2722">
        <f>LOG(C2722)</f>
        <v>0</v>
      </c>
      <c r="H2722">
        <f>G2722/(B2722-1)</f>
        <v>0</v>
      </c>
    </row>
    <row r="2723" spans="1:8">
      <c r="A2723" t="s">
        <v>4534</v>
      </c>
      <c r="B2723">
        <v>0</v>
      </c>
      <c r="C2723">
        <v>1</v>
      </c>
      <c r="D2723">
        <v>10</v>
      </c>
      <c r="E2723">
        <v>10</v>
      </c>
      <c r="F2723" t="str">
        <f>VLOOKUP(E2723,$L$1:$M$25,2,FALSE)</f>
        <v>gnp</v>
      </c>
      <c r="G2723">
        <f>LOG(C2723)</f>
        <v>0</v>
      </c>
      <c r="H2723">
        <f>G2723/(B2723-1)</f>
        <v>0</v>
      </c>
    </row>
    <row r="2724" spans="1:8">
      <c r="A2724" t="s">
        <v>4536</v>
      </c>
      <c r="B2724">
        <v>0</v>
      </c>
      <c r="C2724">
        <v>1</v>
      </c>
      <c r="D2724">
        <v>11</v>
      </c>
      <c r="E2724">
        <v>11</v>
      </c>
      <c r="F2724" t="str">
        <f>VLOOKUP(E2724,$L$1:$M$25,2,FALSE)</f>
        <v>gold</v>
      </c>
      <c r="G2724">
        <f>LOG(C2724)</f>
        <v>0</v>
      </c>
      <c r="H2724">
        <f>G2724/(B2724-1)</f>
        <v>0</v>
      </c>
    </row>
    <row r="2725" spans="1:8">
      <c r="A2725" t="s">
        <v>4537</v>
      </c>
      <c r="B2725">
        <v>0</v>
      </c>
      <c r="C2725">
        <v>1</v>
      </c>
      <c r="D2725">
        <v>4</v>
      </c>
      <c r="E2725">
        <v>4</v>
      </c>
      <c r="F2725" t="str">
        <f>VLOOKUP(E2725,$L$1:$M$25,2,FALSE)</f>
        <v>coffee</v>
      </c>
      <c r="G2725">
        <f>LOG(C2725)</f>
        <v>0</v>
      </c>
      <c r="H2725">
        <f>G2725/(B2725-1)</f>
        <v>0</v>
      </c>
    </row>
    <row r="2726" spans="1:8">
      <c r="A2726" t="s">
        <v>4538</v>
      </c>
      <c r="B2726">
        <v>0</v>
      </c>
      <c r="C2726">
        <v>1</v>
      </c>
      <c r="D2726">
        <v>1</v>
      </c>
      <c r="E2726">
        <v>1</v>
      </c>
      <c r="F2726" t="str">
        <f>VLOOKUP(E2726,$L$1:$M$25,2,FALSE)</f>
        <v>acq</v>
      </c>
      <c r="G2726">
        <f>LOG(C2726)</f>
        <v>0</v>
      </c>
      <c r="H2726">
        <f>G2726/(B2726-1)</f>
        <v>0</v>
      </c>
    </row>
    <row r="2727" spans="1:8">
      <c r="A2727" t="s">
        <v>4539</v>
      </c>
      <c r="B2727">
        <v>0</v>
      </c>
      <c r="C2727">
        <v>1</v>
      </c>
      <c r="D2727">
        <v>14</v>
      </c>
      <c r="E2727">
        <v>14</v>
      </c>
      <c r="F2727" t="str">
        <f>VLOOKUP(E2727,$L$1:$M$25,2,FALSE)</f>
        <v>livestock</v>
      </c>
      <c r="G2727">
        <f>LOG(C2727)</f>
        <v>0</v>
      </c>
      <c r="H2727">
        <f>G2727/(B2727-1)</f>
        <v>0</v>
      </c>
    </row>
    <row r="2728" spans="1:8">
      <c r="A2728" t="s">
        <v>4550</v>
      </c>
      <c r="B2728">
        <v>0</v>
      </c>
      <c r="C2728">
        <v>1</v>
      </c>
      <c r="D2728">
        <v>18</v>
      </c>
      <c r="E2728">
        <v>18</v>
      </c>
      <c r="F2728" t="str">
        <f>VLOOKUP(E2728,$L$1:$M$25,2,FALSE)</f>
        <v>oilseed</v>
      </c>
      <c r="G2728">
        <f>LOG(C2728)</f>
        <v>0</v>
      </c>
      <c r="H2728">
        <f>G2728/(B2728-1)</f>
        <v>0</v>
      </c>
    </row>
    <row r="2729" spans="1:8">
      <c r="A2729" t="s">
        <v>4552</v>
      </c>
      <c r="B2729">
        <v>0</v>
      </c>
      <c r="C2729">
        <v>1</v>
      </c>
      <c r="D2729">
        <v>20</v>
      </c>
      <c r="E2729">
        <v>20</v>
      </c>
      <c r="F2729" t="str">
        <f>VLOOKUP(E2729,$L$1:$M$25,2,FALSE)</f>
        <v>ship</v>
      </c>
      <c r="G2729">
        <f>LOG(C2729)</f>
        <v>0</v>
      </c>
      <c r="H2729">
        <f>G2729/(B2729-1)</f>
        <v>0</v>
      </c>
    </row>
    <row r="2730" spans="1:8">
      <c r="A2730" t="s">
        <v>4559</v>
      </c>
      <c r="B2730">
        <v>0</v>
      </c>
      <c r="C2730">
        <v>1</v>
      </c>
      <c r="D2730">
        <v>20</v>
      </c>
      <c r="E2730">
        <v>20</v>
      </c>
      <c r="F2730" t="str">
        <f>VLOOKUP(E2730,$L$1:$M$25,2,FALSE)</f>
        <v>ship</v>
      </c>
      <c r="G2730">
        <f>LOG(C2730)</f>
        <v>0</v>
      </c>
      <c r="H2730">
        <f>G2730/(B2730-1)</f>
        <v>0</v>
      </c>
    </row>
    <row r="2731" spans="1:8">
      <c r="A2731" t="s">
        <v>4560</v>
      </c>
      <c r="B2731">
        <v>0</v>
      </c>
      <c r="C2731">
        <v>1</v>
      </c>
      <c r="D2731">
        <v>11</v>
      </c>
      <c r="E2731">
        <v>11</v>
      </c>
      <c r="F2731" t="str">
        <f>VLOOKUP(E2731,$L$1:$M$25,2,FALSE)</f>
        <v>gold</v>
      </c>
      <c r="G2731">
        <f>LOG(C2731)</f>
        <v>0</v>
      </c>
      <c r="H2731">
        <f>G2731/(B2731-1)</f>
        <v>0</v>
      </c>
    </row>
    <row r="2732" spans="1:8">
      <c r="A2732" t="s">
        <v>4561</v>
      </c>
      <c r="B2732">
        <v>0</v>
      </c>
      <c r="C2732">
        <v>1</v>
      </c>
      <c r="D2732">
        <v>3</v>
      </c>
      <c r="E2732">
        <v>3</v>
      </c>
      <c r="F2732" t="str">
        <f>VLOOKUP(E2732,$L$1:$M$25,2,FALSE)</f>
        <v>cocoa</v>
      </c>
      <c r="G2732">
        <f>LOG(C2732)</f>
        <v>0</v>
      </c>
      <c r="H2732">
        <f>G2732/(B2732-1)</f>
        <v>0</v>
      </c>
    </row>
    <row r="2733" spans="1:8">
      <c r="A2733" t="s">
        <v>4562</v>
      </c>
      <c r="B2733">
        <v>0</v>
      </c>
      <c r="C2733">
        <v>1</v>
      </c>
      <c r="D2733">
        <v>9</v>
      </c>
      <c r="E2733">
        <v>9</v>
      </c>
      <c r="F2733" t="str">
        <f>VLOOKUP(E2733,$L$1:$M$25,2,FALSE)</f>
        <v>earn</v>
      </c>
      <c r="G2733">
        <f>LOG(C2733)</f>
        <v>0</v>
      </c>
      <c r="H2733">
        <f>G2733/(B2733-1)</f>
        <v>0</v>
      </c>
    </row>
    <row r="2734" spans="1:8">
      <c r="A2734" t="s">
        <v>4566</v>
      </c>
      <c r="B2734">
        <v>0</v>
      </c>
      <c r="C2734">
        <v>1</v>
      </c>
      <c r="D2734">
        <v>24</v>
      </c>
      <c r="E2734">
        <v>24</v>
      </c>
      <c r="F2734" t="str">
        <f>VLOOKUP(E2734,$L$1:$M$25,2,FALSE)</f>
        <v>veg-oil</v>
      </c>
      <c r="G2734">
        <f>LOG(C2734)</f>
        <v>0</v>
      </c>
      <c r="H2734">
        <f>G2734/(B2734-1)</f>
        <v>0</v>
      </c>
    </row>
    <row r="2735" spans="1:8">
      <c r="A2735" t="s">
        <v>4568</v>
      </c>
      <c r="B2735">
        <v>0</v>
      </c>
      <c r="C2735">
        <v>1</v>
      </c>
      <c r="D2735">
        <v>11</v>
      </c>
      <c r="E2735">
        <v>11</v>
      </c>
      <c r="F2735" t="str">
        <f>VLOOKUP(E2735,$L$1:$M$25,2,FALSE)</f>
        <v>gold</v>
      </c>
      <c r="G2735">
        <f>LOG(C2735)</f>
        <v>0</v>
      </c>
      <c r="H2735">
        <f>G2735/(B2735-1)</f>
        <v>0</v>
      </c>
    </row>
    <row r="2736" spans="1:8">
      <c r="A2736" t="s">
        <v>4572</v>
      </c>
      <c r="B2736">
        <v>0</v>
      </c>
      <c r="C2736">
        <v>1</v>
      </c>
      <c r="D2736">
        <v>25</v>
      </c>
      <c r="E2736">
        <v>25</v>
      </c>
      <c r="F2736" t="str">
        <f>VLOOKUP(E2736,$L$1:$M$25,2,FALSE)</f>
        <v>wheat</v>
      </c>
      <c r="G2736">
        <f>LOG(C2736)</f>
        <v>0</v>
      </c>
      <c r="H2736">
        <f>G2736/(B2736-1)</f>
        <v>0</v>
      </c>
    </row>
    <row r="2737" spans="1:8">
      <c r="A2737" t="s">
        <v>4580</v>
      </c>
      <c r="B2737">
        <v>0</v>
      </c>
      <c r="C2737">
        <v>1</v>
      </c>
      <c r="D2737">
        <v>22</v>
      </c>
      <c r="E2737">
        <v>22</v>
      </c>
      <c r="F2737" t="str">
        <f>VLOOKUP(E2737,$L$1:$M$25,2,FALSE)</f>
        <v>sugar</v>
      </c>
      <c r="G2737">
        <f>LOG(C2737)</f>
        <v>0</v>
      </c>
      <c r="H2737">
        <f>G2737/(B2737-1)</f>
        <v>0</v>
      </c>
    </row>
    <row r="2738" spans="1:8">
      <c r="A2738" t="s">
        <v>4583</v>
      </c>
      <c r="B2738">
        <v>0</v>
      </c>
      <c r="C2738">
        <v>1</v>
      </c>
      <c r="D2738">
        <v>15</v>
      </c>
      <c r="E2738">
        <v>15</v>
      </c>
      <c r="F2738" t="str">
        <f>VLOOKUP(E2738,$L$1:$M$25,2,FALSE)</f>
        <v>money-fx</v>
      </c>
      <c r="G2738">
        <f>LOG(C2738)</f>
        <v>0</v>
      </c>
      <c r="H2738">
        <f>G2738/(B2738-1)</f>
        <v>0</v>
      </c>
    </row>
    <row r="2739" spans="1:8">
      <c r="A2739" t="s">
        <v>4587</v>
      </c>
      <c r="B2739">
        <v>0</v>
      </c>
      <c r="C2739">
        <v>1</v>
      </c>
      <c r="D2739">
        <v>24</v>
      </c>
      <c r="E2739">
        <v>24</v>
      </c>
      <c r="F2739" t="str">
        <f>VLOOKUP(E2739,$L$1:$M$25,2,FALSE)</f>
        <v>veg-oil</v>
      </c>
      <c r="G2739">
        <f>LOG(C2739)</f>
        <v>0</v>
      </c>
      <c r="H2739">
        <f>G2739/(B2739-1)</f>
        <v>0</v>
      </c>
    </row>
    <row r="2740" spans="1:8">
      <c r="A2740" t="s">
        <v>4590</v>
      </c>
      <c r="B2740">
        <v>0</v>
      </c>
      <c r="C2740">
        <v>1</v>
      </c>
      <c r="D2740">
        <v>9</v>
      </c>
      <c r="E2740">
        <v>9</v>
      </c>
      <c r="F2740" t="str">
        <f>VLOOKUP(E2740,$L$1:$M$25,2,FALSE)</f>
        <v>earn</v>
      </c>
      <c r="G2740">
        <f>LOG(C2740)</f>
        <v>0</v>
      </c>
      <c r="H2740">
        <f>G2740/(B2740-1)</f>
        <v>0</v>
      </c>
    </row>
    <row r="2741" spans="1:8">
      <c r="A2741" t="s">
        <v>4595</v>
      </c>
      <c r="B2741">
        <v>0</v>
      </c>
      <c r="C2741">
        <v>1</v>
      </c>
      <c r="D2741">
        <v>20</v>
      </c>
      <c r="E2741">
        <v>20</v>
      </c>
      <c r="F2741" t="str">
        <f>VLOOKUP(E2741,$L$1:$M$25,2,FALSE)</f>
        <v>ship</v>
      </c>
      <c r="G2741">
        <f>LOG(C2741)</f>
        <v>0</v>
      </c>
      <c r="H2741">
        <f>G2741/(B2741-1)</f>
        <v>0</v>
      </c>
    </row>
    <row r="2742" spans="1:8">
      <c r="A2742" t="s">
        <v>4596</v>
      </c>
      <c r="B2742">
        <v>0</v>
      </c>
      <c r="C2742">
        <v>1</v>
      </c>
      <c r="D2742">
        <v>17</v>
      </c>
      <c r="E2742">
        <v>17</v>
      </c>
      <c r="F2742" t="str">
        <f>VLOOKUP(E2742,$L$1:$M$25,2,FALSE)</f>
        <v>nat-gas</v>
      </c>
      <c r="G2742">
        <f>LOG(C2742)</f>
        <v>0</v>
      </c>
      <c r="H2742">
        <f>G2742/(B2742-1)</f>
        <v>0</v>
      </c>
    </row>
    <row r="2743" spans="1:8">
      <c r="A2743" t="s">
        <v>4599</v>
      </c>
      <c r="B2743">
        <v>0</v>
      </c>
      <c r="C2743">
        <v>1</v>
      </c>
      <c r="D2743">
        <v>9</v>
      </c>
      <c r="E2743">
        <v>9</v>
      </c>
      <c r="F2743" t="str">
        <f>VLOOKUP(E2743,$L$1:$M$25,2,FALSE)</f>
        <v>earn</v>
      </c>
      <c r="G2743">
        <f>LOG(C2743)</f>
        <v>0</v>
      </c>
      <c r="H2743">
        <f>G2743/(B2743-1)</f>
        <v>0</v>
      </c>
    </row>
    <row r="2744" spans="1:8">
      <c r="A2744" t="s">
        <v>4604</v>
      </c>
      <c r="B2744">
        <v>0</v>
      </c>
      <c r="C2744">
        <v>1</v>
      </c>
      <c r="D2744">
        <v>12</v>
      </c>
      <c r="E2744">
        <v>12</v>
      </c>
      <c r="F2744" t="str">
        <f>VLOOKUP(E2744,$L$1:$M$25,2,FALSE)</f>
        <v>grain</v>
      </c>
      <c r="G2744">
        <f>LOG(C2744)</f>
        <v>0</v>
      </c>
      <c r="H2744">
        <f>G2744/(B2744-1)</f>
        <v>0</v>
      </c>
    </row>
    <row r="2745" spans="1:8">
      <c r="A2745" t="s">
        <v>4605</v>
      </c>
      <c r="B2745">
        <v>0</v>
      </c>
      <c r="C2745">
        <v>1</v>
      </c>
      <c r="D2745">
        <v>22</v>
      </c>
      <c r="E2745">
        <v>22</v>
      </c>
      <c r="F2745" t="str">
        <f>VLOOKUP(E2745,$L$1:$M$25,2,FALSE)</f>
        <v>sugar</v>
      </c>
      <c r="G2745">
        <f>LOG(C2745)</f>
        <v>0</v>
      </c>
      <c r="H2745">
        <f>G2745/(B2745-1)</f>
        <v>0</v>
      </c>
    </row>
    <row r="2746" spans="1:8">
      <c r="A2746" t="s">
        <v>4607</v>
      </c>
      <c r="B2746">
        <v>0</v>
      </c>
      <c r="C2746">
        <v>1</v>
      </c>
      <c r="D2746">
        <v>9</v>
      </c>
      <c r="E2746">
        <v>9</v>
      </c>
      <c r="F2746" t="str">
        <f>VLOOKUP(E2746,$L$1:$M$25,2,FALSE)</f>
        <v>earn</v>
      </c>
      <c r="G2746">
        <f>LOG(C2746)</f>
        <v>0</v>
      </c>
      <c r="H2746">
        <f>G2746/(B2746-1)</f>
        <v>0</v>
      </c>
    </row>
    <row r="2747" spans="1:8">
      <c r="A2747" t="s">
        <v>4613</v>
      </c>
      <c r="B2747">
        <v>0</v>
      </c>
      <c r="C2747">
        <v>1</v>
      </c>
      <c r="D2747">
        <v>23</v>
      </c>
      <c r="E2747">
        <v>23</v>
      </c>
      <c r="F2747" t="str">
        <f>VLOOKUP(E2747,$L$1:$M$25,2,FALSE)</f>
        <v>trade</v>
      </c>
      <c r="G2747">
        <f>LOG(C2747)</f>
        <v>0</v>
      </c>
      <c r="H2747">
        <f>G2747/(B2747-1)</f>
        <v>0</v>
      </c>
    </row>
    <row r="2748" spans="1:8">
      <c r="A2748" t="s">
        <v>4623</v>
      </c>
      <c r="B2748">
        <v>0</v>
      </c>
      <c r="C2748">
        <v>1</v>
      </c>
      <c r="D2748">
        <v>23</v>
      </c>
      <c r="E2748">
        <v>23</v>
      </c>
      <c r="F2748" t="str">
        <f>VLOOKUP(E2748,$L$1:$M$25,2,FALSE)</f>
        <v>trade</v>
      </c>
      <c r="G2748">
        <f>LOG(C2748)</f>
        <v>0</v>
      </c>
      <c r="H2748">
        <f>G2748/(B2748-1)</f>
        <v>0</v>
      </c>
    </row>
    <row r="2749" spans="1:8">
      <c r="A2749" t="s">
        <v>4626</v>
      </c>
      <c r="B2749">
        <v>0</v>
      </c>
      <c r="C2749">
        <v>1</v>
      </c>
      <c r="D2749">
        <v>23</v>
      </c>
      <c r="E2749">
        <v>23</v>
      </c>
      <c r="F2749" t="str">
        <f>VLOOKUP(E2749,$L$1:$M$25,2,FALSE)</f>
        <v>trade</v>
      </c>
      <c r="G2749">
        <f>LOG(C2749)</f>
        <v>0</v>
      </c>
      <c r="H2749">
        <f>G2749/(B2749-1)</f>
        <v>0</v>
      </c>
    </row>
    <row r="2750" spans="1:8">
      <c r="A2750" t="s">
        <v>4629</v>
      </c>
      <c r="B2750">
        <v>0</v>
      </c>
      <c r="C2750">
        <v>1</v>
      </c>
      <c r="D2750">
        <v>4</v>
      </c>
      <c r="E2750">
        <v>4</v>
      </c>
      <c r="F2750" t="str">
        <f>VLOOKUP(E2750,$L$1:$M$25,2,FALSE)</f>
        <v>coffee</v>
      </c>
      <c r="G2750">
        <f>LOG(C2750)</f>
        <v>0</v>
      </c>
      <c r="H2750">
        <f>G2750/(B2750-1)</f>
        <v>0</v>
      </c>
    </row>
    <row r="2751" spans="1:8">
      <c r="A2751" t="s">
        <v>4636</v>
      </c>
      <c r="B2751">
        <v>0</v>
      </c>
      <c r="C2751">
        <v>1</v>
      </c>
      <c r="D2751">
        <v>10</v>
      </c>
      <c r="E2751">
        <v>10</v>
      </c>
      <c r="F2751" t="str">
        <f>VLOOKUP(E2751,$L$1:$M$25,2,FALSE)</f>
        <v>gnp</v>
      </c>
      <c r="G2751">
        <f>LOG(C2751)</f>
        <v>0</v>
      </c>
      <c r="H2751">
        <f>G2751/(B2751-1)</f>
        <v>0</v>
      </c>
    </row>
    <row r="2752" spans="1:8">
      <c r="A2752" t="s">
        <v>4639</v>
      </c>
      <c r="B2752">
        <v>0</v>
      </c>
      <c r="C2752">
        <v>1</v>
      </c>
      <c r="D2752">
        <v>20</v>
      </c>
      <c r="E2752">
        <v>20</v>
      </c>
      <c r="F2752" t="str">
        <f>VLOOKUP(E2752,$L$1:$M$25,2,FALSE)</f>
        <v>ship</v>
      </c>
      <c r="G2752">
        <f>LOG(C2752)</f>
        <v>0</v>
      </c>
      <c r="H2752">
        <f>G2752/(B2752-1)</f>
        <v>0</v>
      </c>
    </row>
    <row r="2753" spans="1:8">
      <c r="A2753" t="s">
        <v>4640</v>
      </c>
      <c r="B2753">
        <v>0</v>
      </c>
      <c r="C2753">
        <v>1</v>
      </c>
      <c r="D2753">
        <v>25</v>
      </c>
      <c r="E2753">
        <v>25</v>
      </c>
      <c r="F2753" t="str">
        <f>VLOOKUP(E2753,$L$1:$M$25,2,FALSE)</f>
        <v>wheat</v>
      </c>
      <c r="G2753">
        <f>LOG(C2753)</f>
        <v>0</v>
      </c>
      <c r="H2753">
        <f>G2753/(B2753-1)</f>
        <v>0</v>
      </c>
    </row>
    <row r="2754" spans="1:8">
      <c r="A2754" t="s">
        <v>4643</v>
      </c>
      <c r="B2754">
        <v>0</v>
      </c>
      <c r="C2754">
        <v>1</v>
      </c>
      <c r="D2754">
        <v>16</v>
      </c>
      <c r="E2754">
        <v>16</v>
      </c>
      <c r="F2754" t="str">
        <f>VLOOKUP(E2754,$L$1:$M$25,2,FALSE)</f>
        <v>money-supply</v>
      </c>
      <c r="G2754">
        <f>LOG(C2754)</f>
        <v>0</v>
      </c>
      <c r="H2754">
        <f>G2754/(B2754-1)</f>
        <v>0</v>
      </c>
    </row>
    <row r="2755" spans="1:8">
      <c r="A2755" t="s">
        <v>4644</v>
      </c>
      <c r="B2755">
        <v>0</v>
      </c>
      <c r="C2755">
        <v>1</v>
      </c>
      <c r="D2755">
        <v>22</v>
      </c>
      <c r="E2755">
        <v>22</v>
      </c>
      <c r="F2755" t="str">
        <f>VLOOKUP(E2755,$L$1:$M$25,2,FALSE)</f>
        <v>sugar</v>
      </c>
      <c r="G2755">
        <f>LOG(C2755)</f>
        <v>0</v>
      </c>
      <c r="H2755">
        <f>G2755/(B2755-1)</f>
        <v>0</v>
      </c>
    </row>
    <row r="2756" spans="1:8">
      <c r="A2756" t="s">
        <v>4646</v>
      </c>
      <c r="B2756">
        <v>0</v>
      </c>
      <c r="C2756">
        <v>1</v>
      </c>
      <c r="D2756">
        <v>8</v>
      </c>
      <c r="E2756">
        <v>8</v>
      </c>
      <c r="F2756" t="str">
        <f>VLOOKUP(E2756,$L$1:$M$25,2,FALSE)</f>
        <v>dlr</v>
      </c>
      <c r="G2756">
        <f>LOG(C2756)</f>
        <v>0</v>
      </c>
      <c r="H2756">
        <f>G2756/(B2756-1)</f>
        <v>0</v>
      </c>
    </row>
    <row r="2757" spans="1:8">
      <c r="A2757" t="s">
        <v>4647</v>
      </c>
      <c r="B2757">
        <v>0</v>
      </c>
      <c r="C2757">
        <v>1</v>
      </c>
      <c r="D2757">
        <v>19</v>
      </c>
      <c r="E2757">
        <v>19</v>
      </c>
      <c r="F2757" t="str">
        <f>VLOOKUP(E2757,$L$1:$M$25,2,FALSE)</f>
        <v>reserves</v>
      </c>
      <c r="G2757">
        <f>LOG(C2757)</f>
        <v>0</v>
      </c>
      <c r="H2757">
        <f>G2757/(B2757-1)</f>
        <v>0</v>
      </c>
    </row>
    <row r="2758" spans="1:8">
      <c r="A2758" t="s">
        <v>4653</v>
      </c>
      <c r="B2758">
        <v>0</v>
      </c>
      <c r="C2758">
        <v>1</v>
      </c>
      <c r="D2758">
        <v>3</v>
      </c>
      <c r="E2758">
        <v>3</v>
      </c>
      <c r="F2758" t="str">
        <f>VLOOKUP(E2758,$L$1:$M$25,2,FALSE)</f>
        <v>cocoa</v>
      </c>
      <c r="G2758">
        <f>LOG(C2758)</f>
        <v>0</v>
      </c>
      <c r="H2758">
        <f>G2758/(B2758-1)</f>
        <v>0</v>
      </c>
    </row>
    <row r="2759" spans="1:8">
      <c r="A2759" t="s">
        <v>4655</v>
      </c>
      <c r="B2759">
        <v>0</v>
      </c>
      <c r="C2759">
        <v>1</v>
      </c>
      <c r="D2759">
        <v>20</v>
      </c>
      <c r="E2759">
        <v>20</v>
      </c>
      <c r="F2759" t="str">
        <f>VLOOKUP(E2759,$L$1:$M$25,2,FALSE)</f>
        <v>ship</v>
      </c>
      <c r="G2759">
        <f>LOG(C2759)</f>
        <v>0</v>
      </c>
      <c r="H2759">
        <f>G2759/(B2759-1)</f>
        <v>0</v>
      </c>
    </row>
    <row r="2760" spans="1:8">
      <c r="A2760" t="s">
        <v>4663</v>
      </c>
      <c r="B2760">
        <v>0</v>
      </c>
      <c r="C2760">
        <v>1</v>
      </c>
      <c r="D2760">
        <v>4</v>
      </c>
      <c r="E2760">
        <v>4</v>
      </c>
      <c r="F2760" t="str">
        <f>VLOOKUP(E2760,$L$1:$M$25,2,FALSE)</f>
        <v>coffee</v>
      </c>
      <c r="G2760">
        <f>LOG(C2760)</f>
        <v>0</v>
      </c>
      <c r="H2760">
        <f>G2760/(B2760-1)</f>
        <v>0</v>
      </c>
    </row>
    <row r="2761" spans="1:8">
      <c r="A2761" t="s">
        <v>4665</v>
      </c>
      <c r="B2761">
        <v>0</v>
      </c>
      <c r="C2761">
        <v>1</v>
      </c>
      <c r="D2761">
        <v>8</v>
      </c>
      <c r="E2761">
        <v>8</v>
      </c>
      <c r="F2761" t="str">
        <f>VLOOKUP(E2761,$L$1:$M$25,2,FALSE)</f>
        <v>dlr</v>
      </c>
      <c r="G2761">
        <f>LOG(C2761)</f>
        <v>0</v>
      </c>
      <c r="H2761">
        <f>G2761/(B2761-1)</f>
        <v>0</v>
      </c>
    </row>
    <row r="2762" spans="1:8">
      <c r="A2762" t="s">
        <v>4669</v>
      </c>
      <c r="B2762">
        <v>0</v>
      </c>
      <c r="C2762">
        <v>1</v>
      </c>
      <c r="D2762">
        <v>14</v>
      </c>
      <c r="E2762">
        <v>14</v>
      </c>
      <c r="F2762" t="str">
        <f>VLOOKUP(E2762,$L$1:$M$25,2,FALSE)</f>
        <v>livestock</v>
      </c>
      <c r="G2762">
        <f>LOG(C2762)</f>
        <v>0</v>
      </c>
      <c r="H2762">
        <f>G2762/(B2762-1)</f>
        <v>0</v>
      </c>
    </row>
    <row r="2763" spans="1:8">
      <c r="A2763" t="s">
        <v>4671</v>
      </c>
      <c r="B2763">
        <v>0</v>
      </c>
      <c r="C2763">
        <v>1</v>
      </c>
      <c r="D2763">
        <v>11</v>
      </c>
      <c r="E2763">
        <v>11</v>
      </c>
      <c r="F2763" t="str">
        <f>VLOOKUP(E2763,$L$1:$M$25,2,FALSE)</f>
        <v>gold</v>
      </c>
      <c r="G2763">
        <f>LOG(C2763)</f>
        <v>0</v>
      </c>
      <c r="H2763">
        <f>G2763/(B2763-1)</f>
        <v>0</v>
      </c>
    </row>
    <row r="2764" spans="1:8">
      <c r="A2764" t="s">
        <v>4672</v>
      </c>
      <c r="B2764">
        <v>0</v>
      </c>
      <c r="C2764">
        <v>1</v>
      </c>
      <c r="D2764">
        <v>23</v>
      </c>
      <c r="E2764">
        <v>23</v>
      </c>
      <c r="F2764" t="str">
        <f>VLOOKUP(E2764,$L$1:$M$25,2,FALSE)</f>
        <v>trade</v>
      </c>
      <c r="G2764">
        <f>LOG(C2764)</f>
        <v>0</v>
      </c>
      <c r="H2764">
        <f>G2764/(B2764-1)</f>
        <v>0</v>
      </c>
    </row>
    <row r="2765" spans="1:8">
      <c r="A2765" t="s">
        <v>4673</v>
      </c>
      <c r="B2765">
        <v>0</v>
      </c>
      <c r="C2765">
        <v>1</v>
      </c>
      <c r="D2765">
        <v>23</v>
      </c>
      <c r="E2765">
        <v>23</v>
      </c>
      <c r="F2765" t="str">
        <f>VLOOKUP(E2765,$L$1:$M$25,2,FALSE)</f>
        <v>trade</v>
      </c>
      <c r="G2765">
        <f>LOG(C2765)</f>
        <v>0</v>
      </c>
      <c r="H2765">
        <f>G2765/(B2765-1)</f>
        <v>0</v>
      </c>
    </row>
    <row r="2766" spans="1:8">
      <c r="A2766" t="s">
        <v>4677</v>
      </c>
      <c r="B2766">
        <v>0</v>
      </c>
      <c r="C2766">
        <v>1</v>
      </c>
      <c r="D2766">
        <v>22</v>
      </c>
      <c r="E2766">
        <v>22</v>
      </c>
      <c r="F2766" t="str">
        <f>VLOOKUP(E2766,$L$1:$M$25,2,FALSE)</f>
        <v>sugar</v>
      </c>
      <c r="G2766">
        <f>LOG(C2766)</f>
        <v>0</v>
      </c>
      <c r="H2766">
        <f>G2766/(B2766-1)</f>
        <v>0</v>
      </c>
    </row>
    <row r="2767" spans="1:8">
      <c r="A2767" t="s">
        <v>4678</v>
      </c>
      <c r="B2767">
        <v>0</v>
      </c>
      <c r="C2767">
        <v>1</v>
      </c>
      <c r="D2767">
        <v>14</v>
      </c>
      <c r="E2767">
        <v>14</v>
      </c>
      <c r="F2767" t="str">
        <f>VLOOKUP(E2767,$L$1:$M$25,2,FALSE)</f>
        <v>livestock</v>
      </c>
      <c r="G2767">
        <f>LOG(C2767)</f>
        <v>0</v>
      </c>
      <c r="H2767">
        <f>G2767/(B2767-1)</f>
        <v>0</v>
      </c>
    </row>
    <row r="2768" spans="1:8">
      <c r="A2768" t="s">
        <v>4684</v>
      </c>
      <c r="B2768">
        <v>0</v>
      </c>
      <c r="C2768">
        <v>1</v>
      </c>
      <c r="D2768">
        <v>16</v>
      </c>
      <c r="E2768">
        <v>16</v>
      </c>
      <c r="F2768" t="str">
        <f>VLOOKUP(E2768,$L$1:$M$25,2,FALSE)</f>
        <v>money-supply</v>
      </c>
      <c r="G2768">
        <f>LOG(C2768)</f>
        <v>0</v>
      </c>
      <c r="H2768">
        <f>G2768/(B2768-1)</f>
        <v>0</v>
      </c>
    </row>
    <row r="2769" spans="1:8">
      <c r="A2769" t="s">
        <v>4686</v>
      </c>
      <c r="B2769">
        <v>0</v>
      </c>
      <c r="C2769">
        <v>1</v>
      </c>
      <c r="D2769">
        <v>20</v>
      </c>
      <c r="E2769">
        <v>20</v>
      </c>
      <c r="F2769" t="str">
        <f>VLOOKUP(E2769,$L$1:$M$25,2,FALSE)</f>
        <v>ship</v>
      </c>
      <c r="G2769">
        <f>LOG(C2769)</f>
        <v>0</v>
      </c>
      <c r="H2769">
        <f>G2769/(B2769-1)</f>
        <v>0</v>
      </c>
    </row>
    <row r="2770" spans="1:8">
      <c r="A2770" t="s">
        <v>4695</v>
      </c>
      <c r="B2770">
        <v>0</v>
      </c>
      <c r="C2770">
        <v>1</v>
      </c>
      <c r="D2770">
        <v>22</v>
      </c>
      <c r="E2770">
        <v>22</v>
      </c>
      <c r="F2770" t="str">
        <f>VLOOKUP(E2770,$L$1:$M$25,2,FALSE)</f>
        <v>sugar</v>
      </c>
      <c r="G2770">
        <f>LOG(C2770)</f>
        <v>0</v>
      </c>
      <c r="H2770">
        <f>G2770/(B2770-1)</f>
        <v>0</v>
      </c>
    </row>
    <row r="2771" spans="1:8">
      <c r="A2771" t="s">
        <v>4697</v>
      </c>
      <c r="B2771">
        <v>0</v>
      </c>
      <c r="C2771">
        <v>1</v>
      </c>
      <c r="D2771">
        <v>24</v>
      </c>
      <c r="E2771">
        <v>24</v>
      </c>
      <c r="F2771" t="str">
        <f>VLOOKUP(E2771,$L$1:$M$25,2,FALSE)</f>
        <v>veg-oil</v>
      </c>
      <c r="G2771">
        <f>LOG(C2771)</f>
        <v>0</v>
      </c>
      <c r="H2771">
        <f>G2771/(B2771-1)</f>
        <v>0</v>
      </c>
    </row>
    <row r="2772" spans="1:8">
      <c r="A2772" t="s">
        <v>4700</v>
      </c>
      <c r="B2772">
        <v>0</v>
      </c>
      <c r="C2772">
        <v>1</v>
      </c>
      <c r="D2772">
        <v>10</v>
      </c>
      <c r="E2772">
        <v>10</v>
      </c>
      <c r="F2772" t="str">
        <f>VLOOKUP(E2772,$L$1:$M$25,2,FALSE)</f>
        <v>gnp</v>
      </c>
      <c r="G2772">
        <f>LOG(C2772)</f>
        <v>0</v>
      </c>
      <c r="H2772">
        <f>G2772/(B2772-1)</f>
        <v>0</v>
      </c>
    </row>
    <row r="2773" spans="1:8">
      <c r="A2773" t="s">
        <v>4701</v>
      </c>
      <c r="B2773">
        <v>0</v>
      </c>
      <c r="C2773">
        <v>1</v>
      </c>
      <c r="D2773">
        <v>4</v>
      </c>
      <c r="E2773">
        <v>4</v>
      </c>
      <c r="F2773" t="str">
        <f>VLOOKUP(E2773,$L$1:$M$25,2,FALSE)</f>
        <v>coffee</v>
      </c>
      <c r="G2773">
        <f>LOG(C2773)</f>
        <v>0</v>
      </c>
      <c r="H2773">
        <f>G2773/(B2773-1)</f>
        <v>0</v>
      </c>
    </row>
    <row r="2774" spans="1:8">
      <c r="A2774" t="s">
        <v>4703</v>
      </c>
      <c r="B2774">
        <v>0</v>
      </c>
      <c r="C2774">
        <v>1</v>
      </c>
      <c r="D2774">
        <v>13</v>
      </c>
      <c r="E2774">
        <v>13</v>
      </c>
      <c r="F2774" t="str">
        <f>VLOOKUP(E2774,$L$1:$M$25,2,FALSE)</f>
        <v>interest</v>
      </c>
      <c r="G2774">
        <f>LOG(C2774)</f>
        <v>0</v>
      </c>
      <c r="H2774">
        <f>G2774/(B2774-1)</f>
        <v>0</v>
      </c>
    </row>
    <row r="2775" spans="1:8">
      <c r="A2775" t="s">
        <v>4706</v>
      </c>
      <c r="B2775">
        <v>0</v>
      </c>
      <c r="C2775">
        <v>1</v>
      </c>
      <c r="D2775">
        <v>7</v>
      </c>
      <c r="E2775">
        <v>7</v>
      </c>
      <c r="F2775" t="str">
        <f>VLOOKUP(E2775,$L$1:$M$25,2,FALSE)</f>
        <v>crude</v>
      </c>
      <c r="G2775">
        <f>LOG(C2775)</f>
        <v>0</v>
      </c>
      <c r="H2775">
        <f>G2775/(B2775-1)</f>
        <v>0</v>
      </c>
    </row>
    <row r="2776" spans="1:8">
      <c r="A2776" t="s">
        <v>4712</v>
      </c>
      <c r="B2776">
        <v>0</v>
      </c>
      <c r="C2776">
        <v>1</v>
      </c>
      <c r="D2776">
        <v>11</v>
      </c>
      <c r="E2776">
        <v>11</v>
      </c>
      <c r="F2776" t="str">
        <f>VLOOKUP(E2776,$L$1:$M$25,2,FALSE)</f>
        <v>gold</v>
      </c>
      <c r="G2776">
        <f>LOG(C2776)</f>
        <v>0</v>
      </c>
      <c r="H2776">
        <f>G2776/(B2776-1)</f>
        <v>0</v>
      </c>
    </row>
    <row r="2777" spans="1:8">
      <c r="A2777" t="s">
        <v>4717</v>
      </c>
      <c r="B2777">
        <v>0</v>
      </c>
      <c r="C2777">
        <v>1</v>
      </c>
      <c r="D2777">
        <v>4</v>
      </c>
      <c r="E2777">
        <v>4</v>
      </c>
      <c r="F2777" t="str">
        <f>VLOOKUP(E2777,$L$1:$M$25,2,FALSE)</f>
        <v>coffee</v>
      </c>
      <c r="G2777">
        <f>LOG(C2777)</f>
        <v>0</v>
      </c>
      <c r="H2777">
        <f>G2777/(B2777-1)</f>
        <v>0</v>
      </c>
    </row>
    <row r="2778" spans="1:8">
      <c r="A2778" t="s">
        <v>4722</v>
      </c>
      <c r="B2778">
        <v>0</v>
      </c>
      <c r="C2778">
        <v>1</v>
      </c>
      <c r="D2778">
        <v>6</v>
      </c>
      <c r="E2778">
        <v>6</v>
      </c>
      <c r="F2778" t="str">
        <f>VLOOKUP(E2778,$L$1:$M$25,2,FALSE)</f>
        <v>cpi</v>
      </c>
      <c r="G2778">
        <f>LOG(C2778)</f>
        <v>0</v>
      </c>
      <c r="H2778">
        <f>G2778/(B2778-1)</f>
        <v>0</v>
      </c>
    </row>
    <row r="2779" spans="1:8">
      <c r="A2779" t="s">
        <v>4725</v>
      </c>
      <c r="B2779">
        <v>0</v>
      </c>
      <c r="C2779">
        <v>1</v>
      </c>
      <c r="D2779">
        <v>7</v>
      </c>
      <c r="E2779">
        <v>7</v>
      </c>
      <c r="F2779" t="str">
        <f>VLOOKUP(E2779,$L$1:$M$25,2,FALSE)</f>
        <v>crude</v>
      </c>
      <c r="G2779">
        <f>LOG(C2779)</f>
        <v>0</v>
      </c>
      <c r="H2779">
        <f>G2779/(B2779-1)</f>
        <v>0</v>
      </c>
    </row>
    <row r="2780" spans="1:8">
      <c r="A2780" t="s">
        <v>4726</v>
      </c>
      <c r="B2780">
        <v>0</v>
      </c>
      <c r="C2780">
        <v>1</v>
      </c>
      <c r="D2780">
        <v>4</v>
      </c>
      <c r="E2780">
        <v>4</v>
      </c>
      <c r="F2780" t="str">
        <f>VLOOKUP(E2780,$L$1:$M$25,2,FALSE)</f>
        <v>coffee</v>
      </c>
      <c r="G2780">
        <f>LOG(C2780)</f>
        <v>0</v>
      </c>
      <c r="H2780">
        <f>G2780/(B2780-1)</f>
        <v>0</v>
      </c>
    </row>
    <row r="2781" spans="1:8">
      <c r="A2781" t="s">
        <v>4728</v>
      </c>
      <c r="B2781">
        <v>0</v>
      </c>
      <c r="C2781">
        <v>1</v>
      </c>
      <c r="D2781">
        <v>7</v>
      </c>
      <c r="E2781">
        <v>7</v>
      </c>
      <c r="F2781" t="str">
        <f>VLOOKUP(E2781,$L$1:$M$25,2,FALSE)</f>
        <v>crude</v>
      </c>
      <c r="G2781">
        <f>LOG(C2781)</f>
        <v>0</v>
      </c>
      <c r="H2781">
        <f>G2781/(B2781-1)</f>
        <v>0</v>
      </c>
    </row>
    <row r="2782" spans="1:8">
      <c r="A2782" t="s">
        <v>4733</v>
      </c>
      <c r="B2782">
        <v>0</v>
      </c>
      <c r="C2782">
        <v>1</v>
      </c>
      <c r="D2782">
        <v>1</v>
      </c>
      <c r="E2782">
        <v>1</v>
      </c>
      <c r="F2782" t="str">
        <f>VLOOKUP(E2782,$L$1:$M$25,2,FALSE)</f>
        <v>acq</v>
      </c>
      <c r="G2782">
        <f>LOG(C2782)</f>
        <v>0</v>
      </c>
      <c r="H2782">
        <f>G2782/(B2782-1)</f>
        <v>0</v>
      </c>
    </row>
    <row r="2783" spans="1:8">
      <c r="A2783" t="s">
        <v>4734</v>
      </c>
      <c r="B2783">
        <v>0</v>
      </c>
      <c r="C2783">
        <v>1</v>
      </c>
      <c r="D2783">
        <v>10</v>
      </c>
      <c r="E2783">
        <v>10</v>
      </c>
      <c r="F2783" t="str">
        <f>VLOOKUP(E2783,$L$1:$M$25,2,FALSE)</f>
        <v>gnp</v>
      </c>
      <c r="G2783">
        <f>LOG(C2783)</f>
        <v>0</v>
      </c>
      <c r="H2783">
        <f>G2783/(B2783-1)</f>
        <v>0</v>
      </c>
    </row>
    <row r="2784" spans="1:8">
      <c r="A2784" t="s">
        <v>4738</v>
      </c>
      <c r="B2784">
        <v>0</v>
      </c>
      <c r="C2784">
        <v>1</v>
      </c>
      <c r="D2784">
        <v>2</v>
      </c>
      <c r="E2784">
        <v>2</v>
      </c>
      <c r="F2784" t="str">
        <f>VLOOKUP(E2784,$L$1:$M$25,2,FALSE)</f>
        <v>bop</v>
      </c>
      <c r="G2784">
        <f>LOG(C2784)</f>
        <v>0</v>
      </c>
      <c r="H2784">
        <f>G2784/(B2784-1)</f>
        <v>0</v>
      </c>
    </row>
    <row r="2785" spans="1:8">
      <c r="A2785" t="s">
        <v>4739</v>
      </c>
      <c r="B2785">
        <v>0</v>
      </c>
      <c r="C2785">
        <v>1</v>
      </c>
      <c r="D2785">
        <v>9</v>
      </c>
      <c r="E2785">
        <v>9</v>
      </c>
      <c r="F2785" t="str">
        <f>VLOOKUP(E2785,$L$1:$M$25,2,FALSE)</f>
        <v>earn</v>
      </c>
      <c r="G2785">
        <f>LOG(C2785)</f>
        <v>0</v>
      </c>
      <c r="H2785">
        <f>G2785/(B2785-1)</f>
        <v>0</v>
      </c>
    </row>
    <row r="2786" spans="1:8">
      <c r="A2786" t="s">
        <v>4742</v>
      </c>
      <c r="B2786">
        <v>0</v>
      </c>
      <c r="C2786">
        <v>1</v>
      </c>
      <c r="D2786">
        <v>3</v>
      </c>
      <c r="E2786">
        <v>3</v>
      </c>
      <c r="F2786" t="str">
        <f>VLOOKUP(E2786,$L$1:$M$25,2,FALSE)</f>
        <v>cocoa</v>
      </c>
      <c r="G2786">
        <f>LOG(C2786)</f>
        <v>0</v>
      </c>
      <c r="H2786">
        <f>G2786/(B2786-1)</f>
        <v>0</v>
      </c>
    </row>
    <row r="2787" spans="1:8">
      <c r="A2787" t="s">
        <v>4749</v>
      </c>
      <c r="B2787">
        <v>0</v>
      </c>
      <c r="C2787">
        <v>1</v>
      </c>
      <c r="D2787">
        <v>10</v>
      </c>
      <c r="E2787">
        <v>10</v>
      </c>
      <c r="F2787" t="str">
        <f>VLOOKUP(E2787,$L$1:$M$25,2,FALSE)</f>
        <v>gnp</v>
      </c>
      <c r="G2787">
        <f>LOG(C2787)</f>
        <v>0</v>
      </c>
      <c r="H2787">
        <f>G2787/(B2787-1)</f>
        <v>0</v>
      </c>
    </row>
    <row r="2788" spans="1:8">
      <c r="A2788" t="s">
        <v>4750</v>
      </c>
      <c r="B2788">
        <v>0</v>
      </c>
      <c r="C2788">
        <v>1</v>
      </c>
      <c r="D2788">
        <v>19</v>
      </c>
      <c r="E2788">
        <v>19</v>
      </c>
      <c r="F2788" t="str">
        <f>VLOOKUP(E2788,$L$1:$M$25,2,FALSE)</f>
        <v>reserves</v>
      </c>
      <c r="G2788">
        <f>LOG(C2788)</f>
        <v>0</v>
      </c>
      <c r="H2788">
        <f>G2788/(B2788-1)</f>
        <v>0</v>
      </c>
    </row>
    <row r="2789" spans="1:8">
      <c r="A2789" t="s">
        <v>4751</v>
      </c>
      <c r="B2789">
        <v>0</v>
      </c>
      <c r="C2789">
        <v>1</v>
      </c>
      <c r="D2789">
        <v>17</v>
      </c>
      <c r="E2789">
        <v>17</v>
      </c>
      <c r="F2789" t="str">
        <f>VLOOKUP(E2789,$L$1:$M$25,2,FALSE)</f>
        <v>nat-gas</v>
      </c>
      <c r="G2789">
        <f>LOG(C2789)</f>
        <v>0</v>
      </c>
      <c r="H2789">
        <f>G2789/(B2789-1)</f>
        <v>0</v>
      </c>
    </row>
    <row r="2790" spans="1:8">
      <c r="A2790" t="s">
        <v>4752</v>
      </c>
      <c r="B2790">
        <v>0</v>
      </c>
      <c r="C2790">
        <v>1</v>
      </c>
      <c r="D2790">
        <v>6</v>
      </c>
      <c r="E2790">
        <v>6</v>
      </c>
      <c r="F2790" t="str">
        <f>VLOOKUP(E2790,$L$1:$M$25,2,FALSE)</f>
        <v>cpi</v>
      </c>
      <c r="G2790">
        <f>LOG(C2790)</f>
        <v>0</v>
      </c>
      <c r="H2790">
        <f>G2790/(B2790-1)</f>
        <v>0</v>
      </c>
    </row>
    <row r="2791" spans="1:8">
      <c r="A2791" t="s">
        <v>4754</v>
      </c>
      <c r="B2791">
        <v>0</v>
      </c>
      <c r="C2791">
        <v>1</v>
      </c>
      <c r="D2791">
        <v>9</v>
      </c>
      <c r="E2791">
        <v>9</v>
      </c>
      <c r="F2791" t="str">
        <f>VLOOKUP(E2791,$L$1:$M$25,2,FALSE)</f>
        <v>earn</v>
      </c>
      <c r="G2791">
        <f>LOG(C2791)</f>
        <v>0</v>
      </c>
      <c r="H2791">
        <f>G2791/(B2791-1)</f>
        <v>0</v>
      </c>
    </row>
    <row r="2792" spans="1:8">
      <c r="A2792" t="s">
        <v>4755</v>
      </c>
      <c r="B2792">
        <v>0</v>
      </c>
      <c r="C2792">
        <v>1</v>
      </c>
      <c r="D2792">
        <v>13</v>
      </c>
      <c r="E2792">
        <v>13</v>
      </c>
      <c r="F2792" t="str">
        <f>VLOOKUP(E2792,$L$1:$M$25,2,FALSE)</f>
        <v>interest</v>
      </c>
      <c r="G2792">
        <f>LOG(C2792)</f>
        <v>0</v>
      </c>
      <c r="H2792">
        <f>G2792/(B2792-1)</f>
        <v>0</v>
      </c>
    </row>
    <row r="2793" spans="1:8">
      <c r="A2793" t="s">
        <v>4756</v>
      </c>
      <c r="B2793">
        <v>0</v>
      </c>
      <c r="C2793">
        <v>1</v>
      </c>
      <c r="D2793">
        <v>7</v>
      </c>
      <c r="E2793">
        <v>7</v>
      </c>
      <c r="F2793" t="str">
        <f>VLOOKUP(E2793,$L$1:$M$25,2,FALSE)</f>
        <v>crude</v>
      </c>
      <c r="G2793">
        <f>LOG(C2793)</f>
        <v>0</v>
      </c>
      <c r="H2793">
        <f>G2793/(B2793-1)</f>
        <v>0</v>
      </c>
    </row>
    <row r="2794" spans="1:8">
      <c r="A2794" t="s">
        <v>4759</v>
      </c>
      <c r="B2794">
        <v>0</v>
      </c>
      <c r="C2794">
        <v>1</v>
      </c>
      <c r="D2794">
        <v>22</v>
      </c>
      <c r="E2794">
        <v>22</v>
      </c>
      <c r="F2794" t="str">
        <f>VLOOKUP(E2794,$L$1:$M$25,2,FALSE)</f>
        <v>sugar</v>
      </c>
      <c r="G2794">
        <f>LOG(C2794)</f>
        <v>0</v>
      </c>
      <c r="H2794">
        <f>G2794/(B2794-1)</f>
        <v>0</v>
      </c>
    </row>
    <row r="2795" spans="1:8">
      <c r="A2795" t="s">
        <v>4760</v>
      </c>
      <c r="B2795">
        <v>0</v>
      </c>
      <c r="C2795">
        <v>1</v>
      </c>
      <c r="D2795">
        <v>14</v>
      </c>
      <c r="E2795">
        <v>14</v>
      </c>
      <c r="F2795" t="str">
        <f>VLOOKUP(E2795,$L$1:$M$25,2,FALSE)</f>
        <v>livestock</v>
      </c>
      <c r="G2795">
        <f>LOG(C2795)</f>
        <v>0</v>
      </c>
      <c r="H2795">
        <f>G2795/(B2795-1)</f>
        <v>0</v>
      </c>
    </row>
    <row r="2796" spans="1:8">
      <c r="A2796" t="s">
        <v>4765</v>
      </c>
      <c r="B2796">
        <v>0</v>
      </c>
      <c r="C2796">
        <v>1</v>
      </c>
      <c r="D2796">
        <v>22</v>
      </c>
      <c r="E2796">
        <v>22</v>
      </c>
      <c r="F2796" t="str">
        <f>VLOOKUP(E2796,$L$1:$M$25,2,FALSE)</f>
        <v>sugar</v>
      </c>
      <c r="G2796">
        <f>LOG(C2796)</f>
        <v>0</v>
      </c>
      <c r="H2796">
        <f>G2796/(B2796-1)</f>
        <v>0</v>
      </c>
    </row>
    <row r="2797" spans="1:8">
      <c r="A2797" t="s">
        <v>4767</v>
      </c>
      <c r="B2797">
        <v>0</v>
      </c>
      <c r="C2797">
        <v>1</v>
      </c>
      <c r="D2797">
        <v>4</v>
      </c>
      <c r="E2797">
        <v>4</v>
      </c>
      <c r="F2797" t="str">
        <f>VLOOKUP(E2797,$L$1:$M$25,2,FALSE)</f>
        <v>coffee</v>
      </c>
      <c r="G2797">
        <f>LOG(C2797)</f>
        <v>0</v>
      </c>
      <c r="H2797">
        <f>G2797/(B2797-1)</f>
        <v>0</v>
      </c>
    </row>
    <row r="2798" spans="1:8">
      <c r="A2798" t="s">
        <v>4772</v>
      </c>
      <c r="B2798">
        <v>0</v>
      </c>
      <c r="C2798">
        <v>1</v>
      </c>
      <c r="D2798">
        <v>20</v>
      </c>
      <c r="E2798">
        <v>20</v>
      </c>
      <c r="F2798" t="str">
        <f>VLOOKUP(E2798,$L$1:$M$25,2,FALSE)</f>
        <v>ship</v>
      </c>
      <c r="G2798">
        <f>LOG(C2798)</f>
        <v>0</v>
      </c>
      <c r="H2798">
        <f>G2798/(B2798-1)</f>
        <v>0</v>
      </c>
    </row>
    <row r="2799" spans="1:8">
      <c r="A2799" t="s">
        <v>4775</v>
      </c>
      <c r="B2799">
        <v>0</v>
      </c>
      <c r="C2799">
        <v>1</v>
      </c>
      <c r="D2799">
        <v>22</v>
      </c>
      <c r="E2799">
        <v>22</v>
      </c>
      <c r="F2799" t="str">
        <f>VLOOKUP(E2799,$L$1:$M$25,2,FALSE)</f>
        <v>sugar</v>
      </c>
      <c r="G2799">
        <f>LOG(C2799)</f>
        <v>0</v>
      </c>
      <c r="H2799">
        <f>G2799/(B2799-1)</f>
        <v>0</v>
      </c>
    </row>
    <row r="2800" spans="1:8">
      <c r="A2800" t="s">
        <v>4776</v>
      </c>
      <c r="B2800">
        <v>0</v>
      </c>
      <c r="C2800">
        <v>1</v>
      </c>
      <c r="D2800">
        <v>8</v>
      </c>
      <c r="E2800">
        <v>8</v>
      </c>
      <c r="F2800" t="str">
        <f>VLOOKUP(E2800,$L$1:$M$25,2,FALSE)</f>
        <v>dlr</v>
      </c>
      <c r="G2800">
        <f>LOG(C2800)</f>
        <v>0</v>
      </c>
      <c r="H2800">
        <f>G2800/(B2800-1)</f>
        <v>0</v>
      </c>
    </row>
    <row r="2801" spans="1:8">
      <c r="A2801" t="s">
        <v>4780</v>
      </c>
      <c r="B2801">
        <v>0</v>
      </c>
      <c r="C2801">
        <v>1</v>
      </c>
      <c r="D2801">
        <v>9</v>
      </c>
      <c r="E2801">
        <v>9</v>
      </c>
      <c r="F2801" t="str">
        <f>VLOOKUP(E2801,$L$1:$M$25,2,FALSE)</f>
        <v>earn</v>
      </c>
      <c r="G2801">
        <f>LOG(C2801)</f>
        <v>0</v>
      </c>
      <c r="H2801">
        <f>G2801/(B2801-1)</f>
        <v>0</v>
      </c>
    </row>
    <row r="2802" spans="1:8">
      <c r="A2802" t="s">
        <v>4789</v>
      </c>
      <c r="B2802">
        <v>0</v>
      </c>
      <c r="C2802">
        <v>1</v>
      </c>
      <c r="D2802">
        <v>20</v>
      </c>
      <c r="E2802">
        <v>20</v>
      </c>
      <c r="F2802" t="str">
        <f>VLOOKUP(E2802,$L$1:$M$25,2,FALSE)</f>
        <v>ship</v>
      </c>
      <c r="G2802">
        <f>LOG(C2802)</f>
        <v>0</v>
      </c>
      <c r="H2802">
        <f>G2802/(B2802-1)</f>
        <v>0</v>
      </c>
    </row>
    <row r="2803" spans="1:8">
      <c r="A2803" t="s">
        <v>4790</v>
      </c>
      <c r="B2803">
        <v>0</v>
      </c>
      <c r="C2803">
        <v>1</v>
      </c>
      <c r="D2803">
        <v>1</v>
      </c>
      <c r="E2803">
        <v>1</v>
      </c>
      <c r="F2803" t="str">
        <f>VLOOKUP(E2803,$L$1:$M$25,2,FALSE)</f>
        <v>acq</v>
      </c>
      <c r="G2803">
        <f>LOG(C2803)</f>
        <v>0</v>
      </c>
      <c r="H2803">
        <f>G2803/(B2803-1)</f>
        <v>0</v>
      </c>
    </row>
    <row r="2804" spans="1:8">
      <c r="A2804" t="s">
        <v>4793</v>
      </c>
      <c r="B2804">
        <v>0</v>
      </c>
      <c r="C2804">
        <v>1</v>
      </c>
      <c r="D2804">
        <v>23</v>
      </c>
      <c r="E2804">
        <v>23</v>
      </c>
      <c r="F2804" t="str">
        <f>VLOOKUP(E2804,$L$1:$M$25,2,FALSE)</f>
        <v>trade</v>
      </c>
      <c r="G2804">
        <f>LOG(C2804)</f>
        <v>0</v>
      </c>
      <c r="H2804">
        <f>G2804/(B2804-1)</f>
        <v>0</v>
      </c>
    </row>
    <row r="2805" spans="1:8">
      <c r="A2805" t="s">
        <v>4796</v>
      </c>
      <c r="B2805">
        <v>0</v>
      </c>
      <c r="C2805">
        <v>1</v>
      </c>
      <c r="D2805">
        <v>10</v>
      </c>
      <c r="E2805">
        <v>10</v>
      </c>
      <c r="F2805" t="str">
        <f>VLOOKUP(E2805,$L$1:$M$25,2,FALSE)</f>
        <v>gnp</v>
      </c>
      <c r="G2805">
        <f>LOG(C2805)</f>
        <v>0</v>
      </c>
      <c r="H2805">
        <f>G2805/(B2805-1)</f>
        <v>0</v>
      </c>
    </row>
    <row r="2806" spans="1:8">
      <c r="A2806" t="s">
        <v>4801</v>
      </c>
      <c r="B2806">
        <v>0</v>
      </c>
      <c r="C2806">
        <v>1</v>
      </c>
      <c r="D2806">
        <v>16</v>
      </c>
      <c r="E2806">
        <v>16</v>
      </c>
      <c r="F2806" t="str">
        <f>VLOOKUP(E2806,$L$1:$M$25,2,FALSE)</f>
        <v>money-supply</v>
      </c>
      <c r="G2806">
        <f>LOG(C2806)</f>
        <v>0</v>
      </c>
      <c r="H2806">
        <f>G2806/(B2806-1)</f>
        <v>0</v>
      </c>
    </row>
    <row r="2807" spans="1:8">
      <c r="A2807" t="s">
        <v>4805</v>
      </c>
      <c r="B2807">
        <v>0</v>
      </c>
      <c r="C2807">
        <v>1</v>
      </c>
      <c r="D2807">
        <v>17</v>
      </c>
      <c r="E2807">
        <v>17</v>
      </c>
      <c r="F2807" t="str">
        <f>VLOOKUP(E2807,$L$1:$M$25,2,FALSE)</f>
        <v>nat-gas</v>
      </c>
      <c r="G2807">
        <f>LOG(C2807)</f>
        <v>0</v>
      </c>
      <c r="H2807">
        <f>G2807/(B2807-1)</f>
        <v>0</v>
      </c>
    </row>
    <row r="2808" spans="1:8">
      <c r="A2808" t="s">
        <v>4807</v>
      </c>
      <c r="B2808">
        <v>0</v>
      </c>
      <c r="C2808">
        <v>1</v>
      </c>
      <c r="D2808">
        <v>7</v>
      </c>
      <c r="E2808">
        <v>7</v>
      </c>
      <c r="F2808" t="str">
        <f>VLOOKUP(E2808,$L$1:$M$25,2,FALSE)</f>
        <v>crude</v>
      </c>
      <c r="G2808">
        <f>LOG(C2808)</f>
        <v>0</v>
      </c>
      <c r="H2808">
        <f>G2808/(B2808-1)</f>
        <v>0</v>
      </c>
    </row>
    <row r="2809" spans="1:8">
      <c r="A2809" t="s">
        <v>4813</v>
      </c>
      <c r="B2809">
        <v>0</v>
      </c>
      <c r="C2809">
        <v>1</v>
      </c>
      <c r="D2809">
        <v>13</v>
      </c>
      <c r="E2809">
        <v>13</v>
      </c>
      <c r="F2809" t="str">
        <f>VLOOKUP(E2809,$L$1:$M$25,2,FALSE)</f>
        <v>interest</v>
      </c>
      <c r="G2809">
        <f>LOG(C2809)</f>
        <v>0</v>
      </c>
      <c r="H2809">
        <f>G2809/(B2809-1)</f>
        <v>0</v>
      </c>
    </row>
    <row r="2810" spans="1:8">
      <c r="A2810" t="s">
        <v>4814</v>
      </c>
      <c r="B2810">
        <v>0</v>
      </c>
      <c r="C2810">
        <v>1</v>
      </c>
      <c r="D2810">
        <v>9</v>
      </c>
      <c r="E2810">
        <v>9</v>
      </c>
      <c r="F2810" t="str">
        <f>VLOOKUP(E2810,$L$1:$M$25,2,FALSE)</f>
        <v>earn</v>
      </c>
      <c r="G2810">
        <f>LOG(C2810)</f>
        <v>0</v>
      </c>
      <c r="H2810">
        <f>G2810/(B2810-1)</f>
        <v>0</v>
      </c>
    </row>
    <row r="2811" spans="1:8">
      <c r="A2811" t="s">
        <v>4815</v>
      </c>
      <c r="B2811">
        <v>0</v>
      </c>
      <c r="C2811">
        <v>1</v>
      </c>
      <c r="D2811">
        <v>22</v>
      </c>
      <c r="E2811">
        <v>22</v>
      </c>
      <c r="F2811" t="str">
        <f>VLOOKUP(E2811,$L$1:$M$25,2,FALSE)</f>
        <v>sugar</v>
      </c>
      <c r="G2811">
        <f>LOG(C2811)</f>
        <v>0</v>
      </c>
      <c r="H2811">
        <f>G2811/(B2811-1)</f>
        <v>0</v>
      </c>
    </row>
    <row r="2812" spans="1:8">
      <c r="A2812" t="s">
        <v>4817</v>
      </c>
      <c r="B2812">
        <v>0</v>
      </c>
      <c r="C2812">
        <v>1</v>
      </c>
      <c r="D2812">
        <v>20</v>
      </c>
      <c r="E2812">
        <v>20</v>
      </c>
      <c r="F2812" t="str">
        <f>VLOOKUP(E2812,$L$1:$M$25,2,FALSE)</f>
        <v>ship</v>
      </c>
      <c r="G2812">
        <f>LOG(C2812)</f>
        <v>0</v>
      </c>
      <c r="H2812">
        <f>G2812/(B2812-1)</f>
        <v>0</v>
      </c>
    </row>
    <row r="2813" spans="1:8">
      <c r="A2813" t="s">
        <v>4821</v>
      </c>
      <c r="B2813">
        <v>0</v>
      </c>
      <c r="C2813">
        <v>1</v>
      </c>
      <c r="D2813">
        <v>3</v>
      </c>
      <c r="E2813">
        <v>3</v>
      </c>
      <c r="F2813" t="str">
        <f>VLOOKUP(E2813,$L$1:$M$25,2,FALSE)</f>
        <v>cocoa</v>
      </c>
      <c r="G2813">
        <f>LOG(C2813)</f>
        <v>0</v>
      </c>
      <c r="H2813">
        <f>G2813/(B2813-1)</f>
        <v>0</v>
      </c>
    </row>
    <row r="2814" spans="1:8">
      <c r="A2814" t="s">
        <v>4823</v>
      </c>
      <c r="B2814">
        <v>0</v>
      </c>
      <c r="C2814">
        <v>1</v>
      </c>
      <c r="D2814">
        <v>18</v>
      </c>
      <c r="E2814">
        <v>18</v>
      </c>
      <c r="F2814" t="str">
        <f>VLOOKUP(E2814,$L$1:$M$25,2,FALSE)</f>
        <v>oilseed</v>
      </c>
      <c r="G2814">
        <f>LOG(C2814)</f>
        <v>0</v>
      </c>
      <c r="H2814">
        <f>G2814/(B2814-1)</f>
        <v>0</v>
      </c>
    </row>
    <row r="2815" spans="1:8">
      <c r="A2815" t="s">
        <v>4824</v>
      </c>
      <c r="B2815">
        <v>0</v>
      </c>
      <c r="C2815">
        <v>1</v>
      </c>
      <c r="D2815">
        <v>20</v>
      </c>
      <c r="E2815">
        <v>20</v>
      </c>
      <c r="F2815" t="str">
        <f>VLOOKUP(E2815,$L$1:$M$25,2,FALSE)</f>
        <v>ship</v>
      </c>
      <c r="G2815">
        <f>LOG(C2815)</f>
        <v>0</v>
      </c>
      <c r="H2815">
        <f>G2815/(B2815-1)</f>
        <v>0</v>
      </c>
    </row>
    <row r="2816" spans="1:8">
      <c r="A2816" t="s">
        <v>4826</v>
      </c>
      <c r="B2816">
        <v>0</v>
      </c>
      <c r="C2816">
        <v>1</v>
      </c>
      <c r="D2816">
        <v>1</v>
      </c>
      <c r="E2816">
        <v>1</v>
      </c>
      <c r="F2816" t="str">
        <f>VLOOKUP(E2816,$L$1:$M$25,2,FALSE)</f>
        <v>acq</v>
      </c>
      <c r="G2816">
        <f>LOG(C2816)</f>
        <v>0</v>
      </c>
      <c r="H2816">
        <f>G2816/(B2816-1)</f>
        <v>0</v>
      </c>
    </row>
    <row r="2817" spans="1:8">
      <c r="A2817" t="s">
        <v>4828</v>
      </c>
      <c r="B2817">
        <v>0</v>
      </c>
      <c r="C2817">
        <v>1</v>
      </c>
      <c r="D2817">
        <v>13</v>
      </c>
      <c r="E2817">
        <v>13</v>
      </c>
      <c r="F2817" t="str">
        <f>VLOOKUP(E2817,$L$1:$M$25,2,FALSE)</f>
        <v>interest</v>
      </c>
      <c r="G2817">
        <f>LOG(C2817)</f>
        <v>0</v>
      </c>
      <c r="H2817">
        <f>G2817/(B2817-1)</f>
        <v>0</v>
      </c>
    </row>
    <row r="2818" spans="1:8">
      <c r="A2818" t="s">
        <v>4829</v>
      </c>
      <c r="B2818">
        <v>0</v>
      </c>
      <c r="C2818">
        <v>1</v>
      </c>
      <c r="D2818">
        <v>23</v>
      </c>
      <c r="E2818">
        <v>23</v>
      </c>
      <c r="F2818" t="str">
        <f>VLOOKUP(E2818,$L$1:$M$25,2,FALSE)</f>
        <v>trade</v>
      </c>
      <c r="G2818">
        <f>LOG(C2818)</f>
        <v>0</v>
      </c>
      <c r="H2818">
        <f>G2818/(B2818-1)</f>
        <v>0</v>
      </c>
    </row>
    <row r="2819" spans="1:8">
      <c r="A2819" t="s">
        <v>4836</v>
      </c>
      <c r="B2819">
        <v>0</v>
      </c>
      <c r="C2819">
        <v>1</v>
      </c>
      <c r="D2819">
        <v>20</v>
      </c>
      <c r="E2819">
        <v>20</v>
      </c>
      <c r="F2819" t="str">
        <f>VLOOKUP(E2819,$L$1:$M$25,2,FALSE)</f>
        <v>ship</v>
      </c>
      <c r="G2819">
        <f>LOG(C2819)</f>
        <v>0</v>
      </c>
      <c r="H2819">
        <f>G2819/(B2819-1)</f>
        <v>0</v>
      </c>
    </row>
    <row r="2820" spans="1:8">
      <c r="A2820" t="s">
        <v>4837</v>
      </c>
      <c r="B2820">
        <v>0</v>
      </c>
      <c r="C2820">
        <v>1</v>
      </c>
      <c r="D2820">
        <v>7</v>
      </c>
      <c r="E2820">
        <v>7</v>
      </c>
      <c r="F2820" t="str">
        <f>VLOOKUP(E2820,$L$1:$M$25,2,FALSE)</f>
        <v>crude</v>
      </c>
      <c r="G2820">
        <f>LOG(C2820)</f>
        <v>0</v>
      </c>
      <c r="H2820">
        <f>G2820/(B2820-1)</f>
        <v>0</v>
      </c>
    </row>
    <row r="2821" spans="1:8">
      <c r="A2821" t="s">
        <v>4845</v>
      </c>
      <c r="B2821">
        <v>0</v>
      </c>
      <c r="C2821">
        <v>1</v>
      </c>
      <c r="D2821">
        <v>7</v>
      </c>
      <c r="E2821">
        <v>7</v>
      </c>
      <c r="F2821" t="str">
        <f>VLOOKUP(E2821,$L$1:$M$25,2,FALSE)</f>
        <v>crude</v>
      </c>
      <c r="G2821">
        <f>LOG(C2821)</f>
        <v>0</v>
      </c>
      <c r="H2821">
        <f>G2821/(B2821-1)</f>
        <v>0</v>
      </c>
    </row>
    <row r="2822" spans="1:8">
      <c r="A2822" t="s">
        <v>4849</v>
      </c>
      <c r="B2822">
        <v>0</v>
      </c>
      <c r="C2822">
        <v>1</v>
      </c>
      <c r="D2822">
        <v>2</v>
      </c>
      <c r="E2822">
        <v>2</v>
      </c>
      <c r="F2822" t="str">
        <f>VLOOKUP(E2822,$L$1:$M$25,2,FALSE)</f>
        <v>bop</v>
      </c>
      <c r="G2822">
        <f>LOG(C2822)</f>
        <v>0</v>
      </c>
      <c r="H2822">
        <f>G2822/(B2822-1)</f>
        <v>0</v>
      </c>
    </row>
    <row r="2823" spans="1:8">
      <c r="A2823" t="s">
        <v>4853</v>
      </c>
      <c r="B2823">
        <v>0</v>
      </c>
      <c r="C2823">
        <v>1</v>
      </c>
      <c r="D2823">
        <v>7</v>
      </c>
      <c r="E2823">
        <v>7</v>
      </c>
      <c r="F2823" t="str">
        <f>VLOOKUP(E2823,$L$1:$M$25,2,FALSE)</f>
        <v>crude</v>
      </c>
      <c r="G2823">
        <f>LOG(C2823)</f>
        <v>0</v>
      </c>
      <c r="H2823">
        <f>G2823/(B2823-1)</f>
        <v>0</v>
      </c>
    </row>
    <row r="2824" spans="1:8">
      <c r="A2824" t="s">
        <v>4855</v>
      </c>
      <c r="B2824">
        <v>0</v>
      </c>
      <c r="C2824">
        <v>1</v>
      </c>
      <c r="D2824">
        <v>7</v>
      </c>
      <c r="E2824">
        <v>7</v>
      </c>
      <c r="F2824" t="str">
        <f>VLOOKUP(E2824,$L$1:$M$25,2,FALSE)</f>
        <v>crude</v>
      </c>
      <c r="G2824">
        <f>LOG(C2824)</f>
        <v>0</v>
      </c>
      <c r="H2824">
        <f>G2824/(B2824-1)</f>
        <v>0</v>
      </c>
    </row>
    <row r="2825" spans="1:8">
      <c r="A2825" t="s">
        <v>4859</v>
      </c>
      <c r="B2825">
        <v>0</v>
      </c>
      <c r="C2825">
        <v>1</v>
      </c>
      <c r="D2825">
        <v>5</v>
      </c>
      <c r="E2825">
        <v>5</v>
      </c>
      <c r="F2825" t="str">
        <f>VLOOKUP(E2825,$L$1:$M$25,2,FALSE)</f>
        <v>corn</v>
      </c>
      <c r="G2825">
        <f>LOG(C2825)</f>
        <v>0</v>
      </c>
      <c r="H2825">
        <f>G2825/(B2825-1)</f>
        <v>0</v>
      </c>
    </row>
    <row r="2826" spans="1:8">
      <c r="A2826" t="s">
        <v>4860</v>
      </c>
      <c r="B2826">
        <v>0</v>
      </c>
      <c r="C2826">
        <v>1</v>
      </c>
      <c r="D2826">
        <v>17</v>
      </c>
      <c r="E2826">
        <v>17</v>
      </c>
      <c r="F2826" t="str">
        <f>VLOOKUP(E2826,$L$1:$M$25,2,FALSE)</f>
        <v>nat-gas</v>
      </c>
      <c r="G2826">
        <f>LOG(C2826)</f>
        <v>0</v>
      </c>
      <c r="H2826">
        <f>G2826/(B2826-1)</f>
        <v>0</v>
      </c>
    </row>
    <row r="2827" spans="1:8">
      <c r="A2827" t="s">
        <v>4862</v>
      </c>
      <c r="B2827">
        <v>0</v>
      </c>
      <c r="C2827">
        <v>1</v>
      </c>
      <c r="D2827">
        <v>9</v>
      </c>
      <c r="E2827">
        <v>9</v>
      </c>
      <c r="F2827" t="str">
        <f>VLOOKUP(E2827,$L$1:$M$25,2,FALSE)</f>
        <v>earn</v>
      </c>
      <c r="G2827">
        <f>LOG(C2827)</f>
        <v>0</v>
      </c>
      <c r="H2827">
        <f>G2827/(B2827-1)</f>
        <v>0</v>
      </c>
    </row>
    <row r="2828" spans="1:8">
      <c r="A2828" t="s">
        <v>4871</v>
      </c>
      <c r="B2828">
        <v>0</v>
      </c>
      <c r="C2828">
        <v>1</v>
      </c>
      <c r="D2828">
        <v>9</v>
      </c>
      <c r="E2828">
        <v>9</v>
      </c>
      <c r="F2828" t="str">
        <f>VLOOKUP(E2828,$L$1:$M$25,2,FALSE)</f>
        <v>earn</v>
      </c>
      <c r="G2828">
        <f>LOG(C2828)</f>
        <v>0</v>
      </c>
      <c r="H2828">
        <f>G2828/(B2828-1)</f>
        <v>0</v>
      </c>
    </row>
    <row r="2829" spans="1:8">
      <c r="A2829" t="s">
        <v>4875</v>
      </c>
      <c r="B2829">
        <v>0</v>
      </c>
      <c r="C2829">
        <v>1</v>
      </c>
      <c r="D2829">
        <v>11</v>
      </c>
      <c r="E2829">
        <v>11</v>
      </c>
      <c r="F2829" t="str">
        <f>VLOOKUP(E2829,$L$1:$M$25,2,FALSE)</f>
        <v>gold</v>
      </c>
      <c r="G2829">
        <f>LOG(C2829)</f>
        <v>0</v>
      </c>
      <c r="H2829">
        <f>G2829/(B2829-1)</f>
        <v>0</v>
      </c>
    </row>
    <row r="2830" spans="1:8">
      <c r="A2830" t="s">
        <v>4879</v>
      </c>
      <c r="B2830">
        <v>0</v>
      </c>
      <c r="C2830">
        <v>1</v>
      </c>
      <c r="D2830">
        <v>1</v>
      </c>
      <c r="E2830">
        <v>1</v>
      </c>
      <c r="F2830" t="str">
        <f>VLOOKUP(E2830,$L$1:$M$25,2,FALSE)</f>
        <v>acq</v>
      </c>
      <c r="G2830">
        <f>LOG(C2830)</f>
        <v>0</v>
      </c>
      <c r="H2830">
        <f>G2830/(B2830-1)</f>
        <v>0</v>
      </c>
    </row>
    <row r="2831" spans="1:8">
      <c r="A2831" t="s">
        <v>4880</v>
      </c>
      <c r="B2831">
        <v>0</v>
      </c>
      <c r="C2831">
        <v>1</v>
      </c>
      <c r="D2831">
        <v>15</v>
      </c>
      <c r="E2831">
        <v>15</v>
      </c>
      <c r="F2831" t="str">
        <f>VLOOKUP(E2831,$L$1:$M$25,2,FALSE)</f>
        <v>money-fx</v>
      </c>
      <c r="G2831">
        <f>LOG(C2831)</f>
        <v>0</v>
      </c>
      <c r="H2831">
        <f>G2831/(B2831-1)</f>
        <v>0</v>
      </c>
    </row>
    <row r="2832" spans="1:8">
      <c r="A2832" t="s">
        <v>4882</v>
      </c>
      <c r="B2832">
        <v>0</v>
      </c>
      <c r="C2832">
        <v>1</v>
      </c>
      <c r="D2832">
        <v>4</v>
      </c>
      <c r="E2832">
        <v>4</v>
      </c>
      <c r="F2832" t="str">
        <f>VLOOKUP(E2832,$L$1:$M$25,2,FALSE)</f>
        <v>coffee</v>
      </c>
      <c r="G2832">
        <f>LOG(C2832)</f>
        <v>0</v>
      </c>
      <c r="H2832">
        <f>G2832/(B2832-1)</f>
        <v>0</v>
      </c>
    </row>
    <row r="2833" spans="1:8">
      <c r="A2833" t="s">
        <v>4885</v>
      </c>
      <c r="B2833">
        <v>0</v>
      </c>
      <c r="C2833">
        <v>1</v>
      </c>
      <c r="D2833">
        <v>10</v>
      </c>
      <c r="E2833">
        <v>10</v>
      </c>
      <c r="F2833" t="str">
        <f>VLOOKUP(E2833,$L$1:$M$25,2,FALSE)</f>
        <v>gnp</v>
      </c>
      <c r="G2833">
        <f>LOG(C2833)</f>
        <v>0</v>
      </c>
      <c r="H2833">
        <f>G2833/(B2833-1)</f>
        <v>0</v>
      </c>
    </row>
    <row r="2834" spans="1:8">
      <c r="A2834" t="s">
        <v>4886</v>
      </c>
      <c r="B2834">
        <v>0</v>
      </c>
      <c r="C2834">
        <v>1</v>
      </c>
      <c r="D2834">
        <v>23</v>
      </c>
      <c r="E2834">
        <v>23</v>
      </c>
      <c r="F2834" t="str">
        <f>VLOOKUP(E2834,$L$1:$M$25,2,FALSE)</f>
        <v>trade</v>
      </c>
      <c r="G2834">
        <f>LOG(C2834)</f>
        <v>0</v>
      </c>
      <c r="H2834">
        <f>G2834/(B2834-1)</f>
        <v>0</v>
      </c>
    </row>
    <row r="2835" spans="1:8">
      <c r="A2835" t="e">
        <f>-passeng</f>
        <v>#NAME?</v>
      </c>
      <c r="B2835">
        <v>0</v>
      </c>
      <c r="C2835">
        <v>1</v>
      </c>
      <c r="D2835">
        <v>20</v>
      </c>
      <c r="E2835">
        <v>20</v>
      </c>
      <c r="F2835" t="str">
        <f>VLOOKUP(E2835,$L$1:$M$25,2,FALSE)</f>
        <v>ship</v>
      </c>
      <c r="G2835">
        <f>LOG(C2835)</f>
        <v>0</v>
      </c>
      <c r="H2835">
        <f>G2835/(B2835-1)</f>
        <v>0</v>
      </c>
    </row>
    <row r="2836" spans="1:8">
      <c r="A2836" t="s">
        <v>4889</v>
      </c>
      <c r="B2836">
        <v>0</v>
      </c>
      <c r="C2836">
        <v>1</v>
      </c>
      <c r="D2836">
        <v>8</v>
      </c>
      <c r="E2836">
        <v>8</v>
      </c>
      <c r="F2836" t="str">
        <f>VLOOKUP(E2836,$L$1:$M$25,2,FALSE)</f>
        <v>dlr</v>
      </c>
      <c r="G2836">
        <f>LOG(C2836)</f>
        <v>0</v>
      </c>
      <c r="H2836">
        <f>G2836/(B2836-1)</f>
        <v>0</v>
      </c>
    </row>
    <row r="2837" spans="1:8">
      <c r="A2837" t="s">
        <v>4896</v>
      </c>
      <c r="B2837">
        <v>0</v>
      </c>
      <c r="C2837">
        <v>1</v>
      </c>
      <c r="D2837">
        <v>1</v>
      </c>
      <c r="E2837">
        <v>1</v>
      </c>
      <c r="F2837" t="str">
        <f>VLOOKUP(E2837,$L$1:$M$25,2,FALSE)</f>
        <v>acq</v>
      </c>
      <c r="G2837">
        <f>LOG(C2837)</f>
        <v>0</v>
      </c>
      <c r="H2837">
        <f>G2837/(B2837-1)</f>
        <v>0</v>
      </c>
    </row>
    <row r="2838" spans="1:8">
      <c r="A2838" t="s">
        <v>4897</v>
      </c>
      <c r="B2838">
        <v>0</v>
      </c>
      <c r="C2838">
        <v>1</v>
      </c>
      <c r="D2838">
        <v>12</v>
      </c>
      <c r="E2838">
        <v>12</v>
      </c>
      <c r="F2838" t="str">
        <f>VLOOKUP(E2838,$L$1:$M$25,2,FALSE)</f>
        <v>grain</v>
      </c>
      <c r="G2838">
        <f>LOG(C2838)</f>
        <v>0</v>
      </c>
      <c r="H2838">
        <f>G2838/(B2838-1)</f>
        <v>0</v>
      </c>
    </row>
    <row r="2839" spans="1:8">
      <c r="A2839" t="s">
        <v>4898</v>
      </c>
      <c r="B2839">
        <v>0</v>
      </c>
      <c r="C2839">
        <v>1</v>
      </c>
      <c r="D2839">
        <v>20</v>
      </c>
      <c r="E2839">
        <v>20</v>
      </c>
      <c r="F2839" t="str">
        <f>VLOOKUP(E2839,$L$1:$M$25,2,FALSE)</f>
        <v>ship</v>
      </c>
      <c r="G2839">
        <f>LOG(C2839)</f>
        <v>0</v>
      </c>
      <c r="H2839">
        <f>G2839/(B2839-1)</f>
        <v>0</v>
      </c>
    </row>
    <row r="2840" spans="1:8">
      <c r="A2840" t="s">
        <v>4899</v>
      </c>
      <c r="B2840">
        <v>0</v>
      </c>
      <c r="C2840">
        <v>1</v>
      </c>
      <c r="D2840">
        <v>9</v>
      </c>
      <c r="E2840">
        <v>9</v>
      </c>
      <c r="F2840" t="str">
        <f>VLOOKUP(E2840,$L$1:$M$25,2,FALSE)</f>
        <v>earn</v>
      </c>
      <c r="G2840">
        <f>LOG(C2840)</f>
        <v>0</v>
      </c>
      <c r="H2840">
        <f>G2840/(B2840-1)</f>
        <v>0</v>
      </c>
    </row>
    <row r="2841" spans="1:8">
      <c r="A2841" t="s">
        <v>4904</v>
      </c>
      <c r="B2841">
        <v>0</v>
      </c>
      <c r="C2841">
        <v>1</v>
      </c>
      <c r="D2841">
        <v>1</v>
      </c>
      <c r="E2841">
        <v>1</v>
      </c>
      <c r="F2841" t="str">
        <f>VLOOKUP(E2841,$L$1:$M$25,2,FALSE)</f>
        <v>acq</v>
      </c>
      <c r="G2841">
        <f>LOG(C2841)</f>
        <v>0</v>
      </c>
      <c r="H2841">
        <f>G2841/(B2841-1)</f>
        <v>0</v>
      </c>
    </row>
    <row r="2842" spans="1:8">
      <c r="A2842" t="s">
        <v>4906</v>
      </c>
      <c r="B2842">
        <v>0</v>
      </c>
      <c r="C2842">
        <v>1</v>
      </c>
      <c r="D2842">
        <v>17</v>
      </c>
      <c r="E2842">
        <v>17</v>
      </c>
      <c r="F2842" t="str">
        <f>VLOOKUP(E2842,$L$1:$M$25,2,FALSE)</f>
        <v>nat-gas</v>
      </c>
      <c r="G2842">
        <f>LOG(C2842)</f>
        <v>0</v>
      </c>
      <c r="H2842">
        <f>G2842/(B2842-1)</f>
        <v>0</v>
      </c>
    </row>
    <row r="2843" spans="1:8">
      <c r="A2843" t="s">
        <v>4908</v>
      </c>
      <c r="B2843">
        <v>0</v>
      </c>
      <c r="C2843">
        <v>1</v>
      </c>
      <c r="D2843">
        <v>2</v>
      </c>
      <c r="E2843">
        <v>2</v>
      </c>
      <c r="F2843" t="str">
        <f>VLOOKUP(E2843,$L$1:$M$25,2,FALSE)</f>
        <v>bop</v>
      </c>
      <c r="G2843">
        <f>LOG(C2843)</f>
        <v>0</v>
      </c>
      <c r="H2843">
        <f>G2843/(B2843-1)</f>
        <v>0</v>
      </c>
    </row>
    <row r="2844" spans="1:8">
      <c r="A2844" t="s">
        <v>4916</v>
      </c>
      <c r="B2844">
        <v>0</v>
      </c>
      <c r="C2844">
        <v>1</v>
      </c>
      <c r="D2844">
        <v>11</v>
      </c>
      <c r="E2844">
        <v>11</v>
      </c>
      <c r="F2844" t="str">
        <f>VLOOKUP(E2844,$L$1:$M$25,2,FALSE)</f>
        <v>gold</v>
      </c>
      <c r="G2844">
        <f>LOG(C2844)</f>
        <v>0</v>
      </c>
      <c r="H2844">
        <f>G2844/(B2844-1)</f>
        <v>0</v>
      </c>
    </row>
    <row r="2845" spans="1:8">
      <c r="A2845" t="s">
        <v>4917</v>
      </c>
      <c r="B2845">
        <v>0</v>
      </c>
      <c r="C2845">
        <v>1</v>
      </c>
      <c r="D2845">
        <v>7</v>
      </c>
      <c r="E2845">
        <v>7</v>
      </c>
      <c r="F2845" t="str">
        <f>VLOOKUP(E2845,$L$1:$M$25,2,FALSE)</f>
        <v>crude</v>
      </c>
      <c r="G2845">
        <f>LOG(C2845)</f>
        <v>0</v>
      </c>
      <c r="H2845">
        <f>G2845/(B2845-1)</f>
        <v>0</v>
      </c>
    </row>
    <row r="2846" spans="1:8">
      <c r="A2846" t="s">
        <v>4918</v>
      </c>
      <c r="B2846">
        <v>0</v>
      </c>
      <c r="C2846">
        <v>1</v>
      </c>
      <c r="D2846">
        <v>6</v>
      </c>
      <c r="E2846">
        <v>6</v>
      </c>
      <c r="F2846" t="str">
        <f>VLOOKUP(E2846,$L$1:$M$25,2,FALSE)</f>
        <v>cpi</v>
      </c>
      <c r="G2846">
        <f>LOG(C2846)</f>
        <v>0</v>
      </c>
      <c r="H2846">
        <f>G2846/(B2846-1)</f>
        <v>0</v>
      </c>
    </row>
    <row r="2847" spans="1:8">
      <c r="A2847" t="s">
        <v>4920</v>
      </c>
      <c r="B2847">
        <v>0</v>
      </c>
      <c r="C2847">
        <v>1</v>
      </c>
      <c r="D2847">
        <v>10</v>
      </c>
      <c r="E2847">
        <v>10</v>
      </c>
      <c r="F2847" t="str">
        <f>VLOOKUP(E2847,$L$1:$M$25,2,FALSE)</f>
        <v>gnp</v>
      </c>
      <c r="G2847">
        <f>LOG(C2847)</f>
        <v>0</v>
      </c>
      <c r="H2847">
        <f>G2847/(B2847-1)</f>
        <v>0</v>
      </c>
    </row>
    <row r="2848" spans="1:8">
      <c r="A2848" t="s">
        <v>4924</v>
      </c>
      <c r="B2848">
        <v>0</v>
      </c>
      <c r="C2848">
        <v>1</v>
      </c>
      <c r="D2848">
        <v>19</v>
      </c>
      <c r="E2848">
        <v>19</v>
      </c>
      <c r="F2848" t="str">
        <f>VLOOKUP(E2848,$L$1:$M$25,2,FALSE)</f>
        <v>reserves</v>
      </c>
      <c r="G2848">
        <f>LOG(C2848)</f>
        <v>0</v>
      </c>
      <c r="H2848">
        <f>G2848/(B2848-1)</f>
        <v>0</v>
      </c>
    </row>
    <row r="2849" spans="1:8">
      <c r="A2849" t="s">
        <v>4926</v>
      </c>
      <c r="B2849">
        <v>0</v>
      </c>
      <c r="C2849">
        <v>1</v>
      </c>
      <c r="D2849">
        <v>9</v>
      </c>
      <c r="E2849">
        <v>9</v>
      </c>
      <c r="F2849" t="str">
        <f>VLOOKUP(E2849,$L$1:$M$25,2,FALSE)</f>
        <v>earn</v>
      </c>
      <c r="G2849">
        <f>LOG(C2849)</f>
        <v>0</v>
      </c>
      <c r="H2849">
        <f>G2849/(B2849-1)</f>
        <v>0</v>
      </c>
    </row>
    <row r="2850" spans="1:8">
      <c r="A2850" t="s">
        <v>4927</v>
      </c>
      <c r="B2850">
        <v>0</v>
      </c>
      <c r="C2850">
        <v>1</v>
      </c>
      <c r="D2850">
        <v>17</v>
      </c>
      <c r="E2850">
        <v>17</v>
      </c>
      <c r="F2850" t="str">
        <f>VLOOKUP(E2850,$L$1:$M$25,2,FALSE)</f>
        <v>nat-gas</v>
      </c>
      <c r="G2850">
        <f>LOG(C2850)</f>
        <v>0</v>
      </c>
      <c r="H2850">
        <f>G2850/(B2850-1)</f>
        <v>0</v>
      </c>
    </row>
    <row r="2851" spans="1:8">
      <c r="A2851" t="s">
        <v>4929</v>
      </c>
      <c r="B2851">
        <v>0</v>
      </c>
      <c r="C2851">
        <v>1</v>
      </c>
      <c r="D2851">
        <v>4</v>
      </c>
      <c r="E2851">
        <v>4</v>
      </c>
      <c r="F2851" t="str">
        <f>VLOOKUP(E2851,$L$1:$M$25,2,FALSE)</f>
        <v>coffee</v>
      </c>
      <c r="G2851">
        <f>LOG(C2851)</f>
        <v>0</v>
      </c>
      <c r="H2851">
        <f>G2851/(B2851-1)</f>
        <v>0</v>
      </c>
    </row>
    <row r="2852" spans="1:8">
      <c r="A2852" t="s">
        <v>4934</v>
      </c>
      <c r="B2852">
        <v>0</v>
      </c>
      <c r="C2852">
        <v>1</v>
      </c>
      <c r="D2852">
        <v>14</v>
      </c>
      <c r="E2852">
        <v>14</v>
      </c>
      <c r="F2852" t="str">
        <f>VLOOKUP(E2852,$L$1:$M$25,2,FALSE)</f>
        <v>livestock</v>
      </c>
      <c r="G2852">
        <f>LOG(C2852)</f>
        <v>0</v>
      </c>
      <c r="H2852">
        <f>G2852/(B2852-1)</f>
        <v>0</v>
      </c>
    </row>
    <row r="2853" spans="1:8">
      <c r="A2853" t="s">
        <v>4935</v>
      </c>
      <c r="B2853">
        <v>0</v>
      </c>
      <c r="C2853">
        <v>1</v>
      </c>
      <c r="D2853">
        <v>13</v>
      </c>
      <c r="E2853">
        <v>13</v>
      </c>
      <c r="F2853" t="str">
        <f>VLOOKUP(E2853,$L$1:$M$25,2,FALSE)</f>
        <v>interest</v>
      </c>
      <c r="G2853">
        <f>LOG(C2853)</f>
        <v>0</v>
      </c>
      <c r="H2853">
        <f>G2853/(B2853-1)</f>
        <v>0</v>
      </c>
    </row>
    <row r="2854" spans="1:8">
      <c r="A2854" t="s">
        <v>4937</v>
      </c>
      <c r="B2854">
        <v>0</v>
      </c>
      <c r="C2854">
        <v>1</v>
      </c>
      <c r="D2854">
        <v>17</v>
      </c>
      <c r="E2854">
        <v>17</v>
      </c>
      <c r="F2854" t="str">
        <f>VLOOKUP(E2854,$L$1:$M$25,2,FALSE)</f>
        <v>nat-gas</v>
      </c>
      <c r="G2854">
        <f>LOG(C2854)</f>
        <v>0</v>
      </c>
      <c r="H2854">
        <f>G2854/(B2854-1)</f>
        <v>0</v>
      </c>
    </row>
    <row r="2855" spans="1:8">
      <c r="A2855" t="s">
        <v>4939</v>
      </c>
      <c r="B2855">
        <v>0</v>
      </c>
      <c r="C2855">
        <v>1</v>
      </c>
      <c r="D2855">
        <v>1</v>
      </c>
      <c r="E2855">
        <v>1</v>
      </c>
      <c r="F2855" t="str">
        <f>VLOOKUP(E2855,$L$1:$M$25,2,FALSE)</f>
        <v>acq</v>
      </c>
      <c r="G2855">
        <f>LOG(C2855)</f>
        <v>0</v>
      </c>
      <c r="H2855">
        <f>G2855/(B2855-1)</f>
        <v>0</v>
      </c>
    </row>
    <row r="2856" spans="1:8">
      <c r="A2856" t="s">
        <v>4940</v>
      </c>
      <c r="B2856">
        <v>0</v>
      </c>
      <c r="C2856">
        <v>1</v>
      </c>
      <c r="D2856">
        <v>15</v>
      </c>
      <c r="E2856">
        <v>15</v>
      </c>
      <c r="F2856" t="str">
        <f>VLOOKUP(E2856,$L$1:$M$25,2,FALSE)</f>
        <v>money-fx</v>
      </c>
      <c r="G2856">
        <f>LOG(C2856)</f>
        <v>0</v>
      </c>
      <c r="H2856">
        <f>G2856/(B2856-1)</f>
        <v>0</v>
      </c>
    </row>
    <row r="2857" spans="1:8">
      <c r="A2857" t="s">
        <v>4941</v>
      </c>
      <c r="B2857">
        <v>0</v>
      </c>
      <c r="C2857">
        <v>1</v>
      </c>
      <c r="D2857">
        <v>1</v>
      </c>
      <c r="E2857">
        <v>1</v>
      </c>
      <c r="F2857" t="str">
        <f>VLOOKUP(E2857,$L$1:$M$25,2,FALSE)</f>
        <v>acq</v>
      </c>
      <c r="G2857">
        <f>LOG(C2857)</f>
        <v>0</v>
      </c>
      <c r="H2857">
        <f>G2857/(B2857-1)</f>
        <v>0</v>
      </c>
    </row>
    <row r="2858" spans="1:8">
      <c r="A2858" t="s">
        <v>4942</v>
      </c>
      <c r="B2858">
        <v>0</v>
      </c>
      <c r="C2858">
        <v>1</v>
      </c>
      <c r="D2858">
        <v>17</v>
      </c>
      <c r="E2858">
        <v>17</v>
      </c>
      <c r="F2858" t="str">
        <f>VLOOKUP(E2858,$L$1:$M$25,2,FALSE)</f>
        <v>nat-gas</v>
      </c>
      <c r="G2858">
        <f>LOG(C2858)</f>
        <v>0</v>
      </c>
      <c r="H2858">
        <f>G2858/(B2858-1)</f>
        <v>0</v>
      </c>
    </row>
    <row r="2859" spans="1:8">
      <c r="A2859" t="s">
        <v>4944</v>
      </c>
      <c r="B2859">
        <v>0</v>
      </c>
      <c r="C2859">
        <v>1</v>
      </c>
      <c r="D2859">
        <v>23</v>
      </c>
      <c r="E2859">
        <v>23</v>
      </c>
      <c r="F2859" t="str">
        <f>VLOOKUP(E2859,$L$1:$M$25,2,FALSE)</f>
        <v>trade</v>
      </c>
      <c r="G2859">
        <f>LOG(C2859)</f>
        <v>0</v>
      </c>
      <c r="H2859">
        <f>G2859/(B2859-1)</f>
        <v>0</v>
      </c>
    </row>
    <row r="2860" spans="1:8">
      <c r="A2860" t="s">
        <v>4947</v>
      </c>
      <c r="B2860">
        <v>0</v>
      </c>
      <c r="C2860">
        <v>1</v>
      </c>
      <c r="D2860">
        <v>4</v>
      </c>
      <c r="E2860">
        <v>4</v>
      </c>
      <c r="F2860" t="str">
        <f>VLOOKUP(E2860,$L$1:$M$25,2,FALSE)</f>
        <v>coffee</v>
      </c>
      <c r="G2860">
        <f>LOG(C2860)</f>
        <v>0</v>
      </c>
      <c r="H2860">
        <f>G2860/(B2860-1)</f>
        <v>0</v>
      </c>
    </row>
    <row r="2861" spans="1:8">
      <c r="A2861" t="s">
        <v>4952</v>
      </c>
      <c r="B2861">
        <v>0</v>
      </c>
      <c r="C2861">
        <v>1</v>
      </c>
      <c r="D2861">
        <v>9</v>
      </c>
      <c r="E2861">
        <v>9</v>
      </c>
      <c r="F2861" t="str">
        <f>VLOOKUP(E2861,$L$1:$M$25,2,FALSE)</f>
        <v>earn</v>
      </c>
      <c r="G2861">
        <f>LOG(C2861)</f>
        <v>0</v>
      </c>
      <c r="H2861">
        <f>G2861/(B2861-1)</f>
        <v>0</v>
      </c>
    </row>
    <row r="2862" spans="1:8">
      <c r="A2862" t="s">
        <v>4953</v>
      </c>
      <c r="B2862">
        <v>0</v>
      </c>
      <c r="C2862">
        <v>1</v>
      </c>
      <c r="D2862">
        <v>16</v>
      </c>
      <c r="E2862">
        <v>16</v>
      </c>
      <c r="F2862" t="str">
        <f>VLOOKUP(E2862,$L$1:$M$25,2,FALSE)</f>
        <v>money-supply</v>
      </c>
      <c r="G2862">
        <f>LOG(C2862)</f>
        <v>0</v>
      </c>
      <c r="H2862">
        <f>G2862/(B2862-1)</f>
        <v>0</v>
      </c>
    </row>
    <row r="2863" spans="1:8">
      <c r="A2863" t="s">
        <v>4955</v>
      </c>
      <c r="B2863">
        <v>0</v>
      </c>
      <c r="C2863">
        <v>1</v>
      </c>
      <c r="D2863">
        <v>16</v>
      </c>
      <c r="E2863">
        <v>16</v>
      </c>
      <c r="F2863" t="str">
        <f>VLOOKUP(E2863,$L$1:$M$25,2,FALSE)</f>
        <v>money-supply</v>
      </c>
      <c r="G2863">
        <f>LOG(C2863)</f>
        <v>0</v>
      </c>
      <c r="H2863">
        <f>G2863/(B2863-1)</f>
        <v>0</v>
      </c>
    </row>
    <row r="2864" spans="1:8">
      <c r="A2864" t="s">
        <v>4956</v>
      </c>
      <c r="B2864">
        <v>0</v>
      </c>
      <c r="C2864">
        <v>1</v>
      </c>
      <c r="D2864">
        <v>1</v>
      </c>
      <c r="E2864">
        <v>1</v>
      </c>
      <c r="F2864" t="str">
        <f>VLOOKUP(E2864,$L$1:$M$25,2,FALSE)</f>
        <v>acq</v>
      </c>
      <c r="G2864">
        <f>LOG(C2864)</f>
        <v>0</v>
      </c>
      <c r="H2864">
        <f>G2864/(B2864-1)</f>
        <v>0</v>
      </c>
    </row>
    <row r="2865" spans="1:8">
      <c r="A2865" t="s">
        <v>4958</v>
      </c>
      <c r="B2865">
        <v>0</v>
      </c>
      <c r="C2865">
        <v>1</v>
      </c>
      <c r="D2865">
        <v>10</v>
      </c>
      <c r="E2865">
        <v>10</v>
      </c>
      <c r="F2865" t="str">
        <f>VLOOKUP(E2865,$L$1:$M$25,2,FALSE)</f>
        <v>gnp</v>
      </c>
      <c r="G2865">
        <f>LOG(C2865)</f>
        <v>0</v>
      </c>
      <c r="H2865">
        <f>G2865/(B2865-1)</f>
        <v>0</v>
      </c>
    </row>
    <row r="2866" spans="1:8">
      <c r="A2866" t="s">
        <v>4959</v>
      </c>
      <c r="B2866">
        <v>0</v>
      </c>
      <c r="C2866">
        <v>1</v>
      </c>
      <c r="D2866">
        <v>15</v>
      </c>
      <c r="E2866">
        <v>15</v>
      </c>
      <c r="F2866" t="str">
        <f>VLOOKUP(E2866,$L$1:$M$25,2,FALSE)</f>
        <v>money-fx</v>
      </c>
      <c r="G2866">
        <f>LOG(C2866)</f>
        <v>0</v>
      </c>
      <c r="H2866">
        <f>G2866/(B2866-1)</f>
        <v>0</v>
      </c>
    </row>
    <row r="2867" spans="1:8">
      <c r="A2867" t="s">
        <v>4960</v>
      </c>
      <c r="B2867">
        <v>0</v>
      </c>
      <c r="C2867">
        <v>1</v>
      </c>
      <c r="D2867">
        <v>20</v>
      </c>
      <c r="E2867">
        <v>20</v>
      </c>
      <c r="F2867" t="str">
        <f>VLOOKUP(E2867,$L$1:$M$25,2,FALSE)</f>
        <v>ship</v>
      </c>
      <c r="G2867">
        <f>LOG(C2867)</f>
        <v>0</v>
      </c>
      <c r="H2867">
        <f>G2867/(B2867-1)</f>
        <v>0</v>
      </c>
    </row>
    <row r="2868" spans="1:8">
      <c r="A2868" t="s">
        <v>4968</v>
      </c>
      <c r="B2868">
        <v>0</v>
      </c>
      <c r="C2868">
        <v>1</v>
      </c>
      <c r="D2868">
        <v>15</v>
      </c>
      <c r="E2868">
        <v>15</v>
      </c>
      <c r="F2868" t="str">
        <f>VLOOKUP(E2868,$L$1:$M$25,2,FALSE)</f>
        <v>money-fx</v>
      </c>
      <c r="G2868">
        <f>LOG(C2868)</f>
        <v>0</v>
      </c>
      <c r="H2868">
        <f>G2868/(B2868-1)</f>
        <v>0</v>
      </c>
    </row>
    <row r="2869" spans="1:8">
      <c r="A2869" t="s">
        <v>4970</v>
      </c>
      <c r="B2869">
        <v>0</v>
      </c>
      <c r="C2869">
        <v>1</v>
      </c>
      <c r="D2869">
        <v>23</v>
      </c>
      <c r="E2869">
        <v>23</v>
      </c>
      <c r="F2869" t="str">
        <f>VLOOKUP(E2869,$L$1:$M$25,2,FALSE)</f>
        <v>trade</v>
      </c>
      <c r="G2869">
        <f>LOG(C2869)</f>
        <v>0</v>
      </c>
      <c r="H2869">
        <f>G2869/(B2869-1)</f>
        <v>0</v>
      </c>
    </row>
    <row r="2870" spans="1:8">
      <c r="A2870" t="s">
        <v>4979</v>
      </c>
      <c r="B2870">
        <v>0</v>
      </c>
      <c r="C2870">
        <v>1</v>
      </c>
      <c r="D2870">
        <v>14</v>
      </c>
      <c r="E2870">
        <v>14</v>
      </c>
      <c r="F2870" t="str">
        <f>VLOOKUP(E2870,$L$1:$M$25,2,FALSE)</f>
        <v>livestock</v>
      </c>
      <c r="G2870">
        <f>LOG(C2870)</f>
        <v>0</v>
      </c>
      <c r="H2870">
        <f>G2870/(B2870-1)</f>
        <v>0</v>
      </c>
    </row>
    <row r="2871" spans="1:8">
      <c r="A2871" t="s">
        <v>4981</v>
      </c>
      <c r="B2871">
        <v>0</v>
      </c>
      <c r="C2871">
        <v>1</v>
      </c>
      <c r="D2871">
        <v>7</v>
      </c>
      <c r="E2871">
        <v>7</v>
      </c>
      <c r="F2871" t="str">
        <f>VLOOKUP(E2871,$L$1:$M$25,2,FALSE)</f>
        <v>crude</v>
      </c>
      <c r="G2871">
        <f>LOG(C2871)</f>
        <v>0</v>
      </c>
      <c r="H2871">
        <f>G2871/(B2871-1)</f>
        <v>0</v>
      </c>
    </row>
    <row r="2872" spans="1:8">
      <c r="A2872" t="s">
        <v>4983</v>
      </c>
      <c r="B2872">
        <v>0</v>
      </c>
      <c r="C2872">
        <v>1</v>
      </c>
      <c r="D2872">
        <v>2</v>
      </c>
      <c r="E2872">
        <v>2</v>
      </c>
      <c r="F2872" t="str">
        <f>VLOOKUP(E2872,$L$1:$M$25,2,FALSE)</f>
        <v>bop</v>
      </c>
      <c r="G2872">
        <f>LOG(C2872)</f>
        <v>0</v>
      </c>
      <c r="H2872">
        <f>G2872/(B2872-1)</f>
        <v>0</v>
      </c>
    </row>
    <row r="2873" spans="1:8">
      <c r="A2873" t="s">
        <v>4988</v>
      </c>
      <c r="B2873">
        <v>0</v>
      </c>
      <c r="C2873">
        <v>1</v>
      </c>
      <c r="D2873">
        <v>11</v>
      </c>
      <c r="E2873">
        <v>11</v>
      </c>
      <c r="F2873" t="str">
        <f>VLOOKUP(E2873,$L$1:$M$25,2,FALSE)</f>
        <v>gold</v>
      </c>
      <c r="G2873">
        <f>LOG(C2873)</f>
        <v>0</v>
      </c>
      <c r="H2873">
        <f>G2873/(B2873-1)</f>
        <v>0</v>
      </c>
    </row>
    <row r="2874" spans="1:8">
      <c r="A2874" t="s">
        <v>4989</v>
      </c>
      <c r="B2874">
        <v>0</v>
      </c>
      <c r="C2874">
        <v>1</v>
      </c>
      <c r="D2874">
        <v>19</v>
      </c>
      <c r="E2874">
        <v>19</v>
      </c>
      <c r="F2874" t="str">
        <f>VLOOKUP(E2874,$L$1:$M$25,2,FALSE)</f>
        <v>reserves</v>
      </c>
      <c r="G2874">
        <f>LOG(C2874)</f>
        <v>0</v>
      </c>
      <c r="H2874">
        <f>G2874/(B2874-1)</f>
        <v>0</v>
      </c>
    </row>
    <row r="2875" spans="1:8">
      <c r="A2875" t="s">
        <v>4990</v>
      </c>
      <c r="B2875">
        <v>0</v>
      </c>
      <c r="C2875">
        <v>1</v>
      </c>
      <c r="D2875">
        <v>23</v>
      </c>
      <c r="E2875">
        <v>23</v>
      </c>
      <c r="F2875" t="str">
        <f>VLOOKUP(E2875,$L$1:$M$25,2,FALSE)</f>
        <v>trade</v>
      </c>
      <c r="G2875">
        <f>LOG(C2875)</f>
        <v>0</v>
      </c>
      <c r="H2875">
        <f>G2875/(B2875-1)</f>
        <v>0</v>
      </c>
    </row>
    <row r="2876" spans="1:8">
      <c r="A2876" t="s">
        <v>4993</v>
      </c>
      <c r="B2876">
        <v>0</v>
      </c>
      <c r="C2876">
        <v>1</v>
      </c>
      <c r="D2876">
        <v>13</v>
      </c>
      <c r="E2876">
        <v>13</v>
      </c>
      <c r="F2876" t="str">
        <f>VLOOKUP(E2876,$L$1:$M$25,2,FALSE)</f>
        <v>interest</v>
      </c>
      <c r="G2876">
        <f>LOG(C2876)</f>
        <v>0</v>
      </c>
      <c r="H2876">
        <f>G2876/(B2876-1)</f>
        <v>0</v>
      </c>
    </row>
    <row r="2877" spans="1:8">
      <c r="A2877" t="s">
        <v>4994</v>
      </c>
      <c r="B2877">
        <v>0</v>
      </c>
      <c r="C2877">
        <v>1</v>
      </c>
      <c r="D2877">
        <v>4</v>
      </c>
      <c r="E2877">
        <v>4</v>
      </c>
      <c r="F2877" t="str">
        <f>VLOOKUP(E2877,$L$1:$M$25,2,FALSE)</f>
        <v>coffee</v>
      </c>
      <c r="G2877">
        <f>LOG(C2877)</f>
        <v>0</v>
      </c>
      <c r="H2877">
        <f>G2877/(B2877-1)</f>
        <v>0</v>
      </c>
    </row>
    <row r="2878" spans="1:8">
      <c r="A2878" t="s">
        <v>4995</v>
      </c>
      <c r="B2878">
        <v>0</v>
      </c>
      <c r="C2878">
        <v>1</v>
      </c>
      <c r="D2878">
        <v>14</v>
      </c>
      <c r="E2878">
        <v>14</v>
      </c>
      <c r="F2878" t="str">
        <f>VLOOKUP(E2878,$L$1:$M$25,2,FALSE)</f>
        <v>livestock</v>
      </c>
      <c r="G2878">
        <f>LOG(C2878)</f>
        <v>0</v>
      </c>
      <c r="H2878">
        <f>G2878/(B2878-1)</f>
        <v>0</v>
      </c>
    </row>
    <row r="2879" spans="1:8">
      <c r="A2879" t="s">
        <v>4998</v>
      </c>
      <c r="B2879">
        <v>0</v>
      </c>
      <c r="C2879">
        <v>1</v>
      </c>
      <c r="D2879">
        <v>23</v>
      </c>
      <c r="E2879">
        <v>23</v>
      </c>
      <c r="F2879" t="str">
        <f>VLOOKUP(E2879,$L$1:$M$25,2,FALSE)</f>
        <v>trade</v>
      </c>
      <c r="G2879">
        <f>LOG(C2879)</f>
        <v>0</v>
      </c>
      <c r="H2879">
        <f>G2879/(B2879-1)</f>
        <v>0</v>
      </c>
    </row>
    <row r="2880" spans="1:8">
      <c r="A2880" t="s">
        <v>4999</v>
      </c>
      <c r="B2880">
        <v>0</v>
      </c>
      <c r="C2880">
        <v>1</v>
      </c>
      <c r="D2880">
        <v>8</v>
      </c>
      <c r="E2880">
        <v>8</v>
      </c>
      <c r="F2880" t="str">
        <f>VLOOKUP(E2880,$L$1:$M$25,2,FALSE)</f>
        <v>dlr</v>
      </c>
      <c r="G2880">
        <f>LOG(C2880)</f>
        <v>0</v>
      </c>
      <c r="H2880">
        <f>G2880/(B2880-1)</f>
        <v>0</v>
      </c>
    </row>
    <row r="2881" spans="1:8">
      <c r="A2881" t="s">
        <v>5001</v>
      </c>
      <c r="B2881">
        <v>0</v>
      </c>
      <c r="C2881">
        <v>1</v>
      </c>
      <c r="D2881">
        <v>22</v>
      </c>
      <c r="E2881">
        <v>22</v>
      </c>
      <c r="F2881" t="str">
        <f>VLOOKUP(E2881,$L$1:$M$25,2,FALSE)</f>
        <v>sugar</v>
      </c>
      <c r="G2881">
        <f>LOG(C2881)</f>
        <v>0</v>
      </c>
      <c r="H2881">
        <f>G2881/(B2881-1)</f>
        <v>0</v>
      </c>
    </row>
    <row r="2882" spans="1:8">
      <c r="A2882" t="s">
        <v>5006</v>
      </c>
      <c r="B2882">
        <v>0</v>
      </c>
      <c r="C2882">
        <v>1</v>
      </c>
      <c r="D2882">
        <v>15</v>
      </c>
      <c r="E2882">
        <v>15</v>
      </c>
      <c r="F2882" t="str">
        <f>VLOOKUP(E2882,$L$1:$M$25,2,FALSE)</f>
        <v>money-fx</v>
      </c>
      <c r="G2882">
        <f>LOG(C2882)</f>
        <v>0</v>
      </c>
      <c r="H2882">
        <f>G2882/(B2882-1)</f>
        <v>0</v>
      </c>
    </row>
    <row r="2883" spans="1:8">
      <c r="A2883" t="s">
        <v>5017</v>
      </c>
      <c r="B2883">
        <v>0</v>
      </c>
      <c r="C2883">
        <v>1</v>
      </c>
      <c r="D2883">
        <v>1</v>
      </c>
      <c r="E2883">
        <v>1</v>
      </c>
      <c r="F2883" t="str">
        <f>VLOOKUP(E2883,$L$1:$M$25,2,FALSE)</f>
        <v>acq</v>
      </c>
      <c r="G2883">
        <f>LOG(C2883)</f>
        <v>0</v>
      </c>
      <c r="H2883">
        <f>G2883/(B2883-1)</f>
        <v>0</v>
      </c>
    </row>
    <row r="2884" spans="1:8">
      <c r="A2884" t="s">
        <v>5018</v>
      </c>
      <c r="B2884">
        <v>0</v>
      </c>
      <c r="C2884">
        <v>1</v>
      </c>
      <c r="D2884">
        <v>23</v>
      </c>
      <c r="E2884">
        <v>23</v>
      </c>
      <c r="F2884" t="str">
        <f>VLOOKUP(E2884,$L$1:$M$25,2,FALSE)</f>
        <v>trade</v>
      </c>
      <c r="G2884">
        <f>LOG(C2884)</f>
        <v>0</v>
      </c>
      <c r="H2884">
        <f>G2884/(B2884-1)</f>
        <v>0</v>
      </c>
    </row>
    <row r="2885" spans="1:8">
      <c r="A2885" t="s">
        <v>5019</v>
      </c>
      <c r="B2885">
        <v>0</v>
      </c>
      <c r="C2885">
        <v>1</v>
      </c>
      <c r="D2885">
        <v>15</v>
      </c>
      <c r="E2885">
        <v>15</v>
      </c>
      <c r="F2885" t="str">
        <f>VLOOKUP(E2885,$L$1:$M$25,2,FALSE)</f>
        <v>money-fx</v>
      </c>
      <c r="G2885">
        <f>LOG(C2885)</f>
        <v>0</v>
      </c>
      <c r="H2885">
        <f>G2885/(B2885-1)</f>
        <v>0</v>
      </c>
    </row>
    <row r="2886" spans="1:8">
      <c r="A2886" t="s">
        <v>5020</v>
      </c>
      <c r="B2886">
        <v>0</v>
      </c>
      <c r="C2886">
        <v>1</v>
      </c>
      <c r="D2886">
        <v>1</v>
      </c>
      <c r="E2886">
        <v>1</v>
      </c>
      <c r="F2886" t="str">
        <f>VLOOKUP(E2886,$L$1:$M$25,2,FALSE)</f>
        <v>acq</v>
      </c>
      <c r="G2886">
        <f>LOG(C2886)</f>
        <v>0</v>
      </c>
      <c r="H2886">
        <f>G2886/(B2886-1)</f>
        <v>0</v>
      </c>
    </row>
    <row r="2887" spans="1:8">
      <c r="A2887" t="s">
        <v>5024</v>
      </c>
      <c r="B2887">
        <v>0</v>
      </c>
      <c r="C2887">
        <v>1</v>
      </c>
      <c r="D2887">
        <v>14</v>
      </c>
      <c r="E2887">
        <v>14</v>
      </c>
      <c r="F2887" t="str">
        <f>VLOOKUP(E2887,$L$1:$M$25,2,FALSE)</f>
        <v>livestock</v>
      </c>
      <c r="G2887">
        <f>LOG(C2887)</f>
        <v>0</v>
      </c>
      <c r="H2887">
        <f>G2887/(B2887-1)</f>
        <v>0</v>
      </c>
    </row>
    <row r="2888" spans="1:8">
      <c r="A2888" t="s">
        <v>5028</v>
      </c>
      <c r="B2888">
        <v>0</v>
      </c>
      <c r="C2888">
        <v>1</v>
      </c>
      <c r="D2888">
        <v>12</v>
      </c>
      <c r="E2888">
        <v>12</v>
      </c>
      <c r="F2888" t="str">
        <f>VLOOKUP(E2888,$L$1:$M$25,2,FALSE)</f>
        <v>grain</v>
      </c>
      <c r="G2888">
        <f>LOG(C2888)</f>
        <v>0</v>
      </c>
      <c r="H2888">
        <f>G2888/(B2888-1)</f>
        <v>0</v>
      </c>
    </row>
    <row r="2889" spans="1:8">
      <c r="A2889" t="s">
        <v>5029</v>
      </c>
      <c r="B2889">
        <v>0</v>
      </c>
      <c r="C2889">
        <v>1</v>
      </c>
      <c r="D2889">
        <v>4</v>
      </c>
      <c r="E2889">
        <v>4</v>
      </c>
      <c r="F2889" t="str">
        <f>VLOOKUP(E2889,$L$1:$M$25,2,FALSE)</f>
        <v>coffee</v>
      </c>
      <c r="G2889">
        <f>LOG(C2889)</f>
        <v>0</v>
      </c>
      <c r="H2889">
        <f>G2889/(B2889-1)</f>
        <v>0</v>
      </c>
    </row>
    <row r="2890" spans="1:8">
      <c r="A2890" t="s">
        <v>5032</v>
      </c>
      <c r="B2890">
        <v>0</v>
      </c>
      <c r="C2890">
        <v>1</v>
      </c>
      <c r="D2890">
        <v>15</v>
      </c>
      <c r="E2890">
        <v>15</v>
      </c>
      <c r="F2890" t="str">
        <f>VLOOKUP(E2890,$L$1:$M$25,2,FALSE)</f>
        <v>money-fx</v>
      </c>
      <c r="G2890">
        <f>LOG(C2890)</f>
        <v>0</v>
      </c>
      <c r="H2890">
        <f>G2890/(B2890-1)</f>
        <v>0</v>
      </c>
    </row>
    <row r="2891" spans="1:8">
      <c r="A2891" t="s">
        <v>5034</v>
      </c>
      <c r="B2891">
        <v>0</v>
      </c>
      <c r="C2891">
        <v>1</v>
      </c>
      <c r="D2891">
        <v>9</v>
      </c>
      <c r="E2891">
        <v>9</v>
      </c>
      <c r="F2891" t="str">
        <f>VLOOKUP(E2891,$L$1:$M$25,2,FALSE)</f>
        <v>earn</v>
      </c>
      <c r="G2891">
        <f>LOG(C2891)</f>
        <v>0</v>
      </c>
      <c r="H2891">
        <f>G2891/(B2891-1)</f>
        <v>0</v>
      </c>
    </row>
    <row r="2892" spans="1:8">
      <c r="A2892" t="s">
        <v>5035</v>
      </c>
      <c r="B2892">
        <v>0</v>
      </c>
      <c r="C2892">
        <v>1</v>
      </c>
      <c r="D2892">
        <v>1</v>
      </c>
      <c r="E2892">
        <v>1</v>
      </c>
      <c r="F2892" t="str">
        <f>VLOOKUP(E2892,$L$1:$M$25,2,FALSE)</f>
        <v>acq</v>
      </c>
      <c r="G2892">
        <f>LOG(C2892)</f>
        <v>0</v>
      </c>
      <c r="H2892">
        <f>G2892/(B2892-1)</f>
        <v>0</v>
      </c>
    </row>
    <row r="2893" spans="1:8">
      <c r="A2893" t="s">
        <v>5036</v>
      </c>
      <c r="B2893">
        <v>0</v>
      </c>
      <c r="C2893">
        <v>1</v>
      </c>
      <c r="D2893">
        <v>24</v>
      </c>
      <c r="E2893">
        <v>24</v>
      </c>
      <c r="F2893" t="str">
        <f>VLOOKUP(E2893,$L$1:$M$25,2,FALSE)</f>
        <v>veg-oil</v>
      </c>
      <c r="G2893">
        <f>LOG(C2893)</f>
        <v>0</v>
      </c>
      <c r="H2893">
        <f>G2893/(B2893-1)</f>
        <v>0</v>
      </c>
    </row>
    <row r="2894" spans="1:8">
      <c r="A2894" t="s">
        <v>5038</v>
      </c>
      <c r="B2894">
        <v>0</v>
      </c>
      <c r="C2894">
        <v>1</v>
      </c>
      <c r="D2894">
        <v>23</v>
      </c>
      <c r="E2894">
        <v>23</v>
      </c>
      <c r="F2894" t="str">
        <f>VLOOKUP(E2894,$L$1:$M$25,2,FALSE)</f>
        <v>trade</v>
      </c>
      <c r="G2894">
        <f>LOG(C2894)</f>
        <v>0</v>
      </c>
      <c r="H2894">
        <f>G2894/(B2894-1)</f>
        <v>0</v>
      </c>
    </row>
    <row r="2895" spans="1:8">
      <c r="A2895" t="s">
        <v>5039</v>
      </c>
      <c r="B2895">
        <v>0</v>
      </c>
      <c r="C2895">
        <v>1</v>
      </c>
      <c r="D2895">
        <v>17</v>
      </c>
      <c r="E2895">
        <v>17</v>
      </c>
      <c r="F2895" t="str">
        <f>VLOOKUP(E2895,$L$1:$M$25,2,FALSE)</f>
        <v>nat-gas</v>
      </c>
      <c r="G2895">
        <f>LOG(C2895)</f>
        <v>0</v>
      </c>
      <c r="H2895">
        <f>G2895/(B2895-1)</f>
        <v>0</v>
      </c>
    </row>
    <row r="2896" spans="1:8">
      <c r="A2896" t="s">
        <v>5042</v>
      </c>
      <c r="B2896">
        <v>0</v>
      </c>
      <c r="C2896">
        <v>1</v>
      </c>
      <c r="D2896">
        <v>3</v>
      </c>
      <c r="E2896">
        <v>3</v>
      </c>
      <c r="F2896" t="str">
        <f>VLOOKUP(E2896,$L$1:$M$25,2,FALSE)</f>
        <v>cocoa</v>
      </c>
      <c r="G2896">
        <f>LOG(C2896)</f>
        <v>0</v>
      </c>
      <c r="H2896">
        <f>G2896/(B2896-1)</f>
        <v>0</v>
      </c>
    </row>
    <row r="2897" spans="1:8">
      <c r="A2897" t="s">
        <v>5043</v>
      </c>
      <c r="B2897">
        <v>0</v>
      </c>
      <c r="C2897">
        <v>1</v>
      </c>
      <c r="D2897">
        <v>20</v>
      </c>
      <c r="E2897">
        <v>20</v>
      </c>
      <c r="F2897" t="str">
        <f>VLOOKUP(E2897,$L$1:$M$25,2,FALSE)</f>
        <v>ship</v>
      </c>
      <c r="G2897">
        <f>LOG(C2897)</f>
        <v>0</v>
      </c>
      <c r="H2897">
        <f>G2897/(B2897-1)</f>
        <v>0</v>
      </c>
    </row>
    <row r="2898" spans="1:8">
      <c r="A2898" t="s">
        <v>5044</v>
      </c>
      <c r="B2898">
        <v>0</v>
      </c>
      <c r="C2898">
        <v>1</v>
      </c>
      <c r="D2898">
        <v>5</v>
      </c>
      <c r="E2898">
        <v>5</v>
      </c>
      <c r="F2898" t="str">
        <f>VLOOKUP(E2898,$L$1:$M$25,2,FALSE)</f>
        <v>corn</v>
      </c>
      <c r="G2898">
        <f>LOG(C2898)</f>
        <v>0</v>
      </c>
      <c r="H2898">
        <f>G2898/(B2898-1)</f>
        <v>0</v>
      </c>
    </row>
    <row r="2899" spans="1:8">
      <c r="A2899" t="s">
        <v>5045</v>
      </c>
      <c r="B2899">
        <v>0</v>
      </c>
      <c r="C2899">
        <v>1</v>
      </c>
      <c r="D2899">
        <v>14</v>
      </c>
      <c r="E2899">
        <v>14</v>
      </c>
      <c r="F2899" t="str">
        <f>VLOOKUP(E2899,$L$1:$M$25,2,FALSE)</f>
        <v>livestock</v>
      </c>
      <c r="G2899">
        <f>LOG(C2899)</f>
        <v>0</v>
      </c>
      <c r="H2899">
        <f>G2899/(B2899-1)</f>
        <v>0</v>
      </c>
    </row>
    <row r="2900" spans="1:8">
      <c r="A2900" t="s">
        <v>5048</v>
      </c>
      <c r="B2900">
        <v>0</v>
      </c>
      <c r="C2900">
        <v>1</v>
      </c>
      <c r="D2900">
        <v>24</v>
      </c>
      <c r="E2900">
        <v>24</v>
      </c>
      <c r="F2900" t="str">
        <f>VLOOKUP(E2900,$L$1:$M$25,2,FALSE)</f>
        <v>veg-oil</v>
      </c>
      <c r="G2900">
        <f>LOG(C2900)</f>
        <v>0</v>
      </c>
      <c r="H2900">
        <f>G2900/(B2900-1)</f>
        <v>0</v>
      </c>
    </row>
    <row r="2901" spans="1:8">
      <c r="A2901" t="s">
        <v>5050</v>
      </c>
      <c r="B2901">
        <v>0</v>
      </c>
      <c r="C2901">
        <v>1</v>
      </c>
      <c r="D2901">
        <v>9</v>
      </c>
      <c r="E2901">
        <v>9</v>
      </c>
      <c r="F2901" t="str">
        <f>VLOOKUP(E2901,$L$1:$M$25,2,FALSE)</f>
        <v>earn</v>
      </c>
      <c r="G2901">
        <f>LOG(C2901)</f>
        <v>0</v>
      </c>
      <c r="H2901">
        <f>G2901/(B2901-1)</f>
        <v>0</v>
      </c>
    </row>
    <row r="2902" spans="1:8">
      <c r="A2902" t="s">
        <v>5054</v>
      </c>
      <c r="B2902">
        <v>0</v>
      </c>
      <c r="C2902">
        <v>1</v>
      </c>
      <c r="D2902">
        <v>20</v>
      </c>
      <c r="E2902">
        <v>20</v>
      </c>
      <c r="F2902" t="str">
        <f>VLOOKUP(E2902,$L$1:$M$25,2,FALSE)</f>
        <v>ship</v>
      </c>
      <c r="G2902">
        <f>LOG(C2902)</f>
        <v>0</v>
      </c>
      <c r="H2902">
        <f>G2902/(B2902-1)</f>
        <v>0</v>
      </c>
    </row>
    <row r="2903" spans="1:8">
      <c r="A2903" t="s">
        <v>5058</v>
      </c>
      <c r="B2903">
        <v>0</v>
      </c>
      <c r="C2903">
        <v>1</v>
      </c>
      <c r="D2903">
        <v>20</v>
      </c>
      <c r="E2903">
        <v>20</v>
      </c>
      <c r="F2903" t="str">
        <f>VLOOKUP(E2903,$L$1:$M$25,2,FALSE)</f>
        <v>ship</v>
      </c>
      <c r="G2903">
        <f>LOG(C2903)</f>
        <v>0</v>
      </c>
      <c r="H2903">
        <f>G2903/(B2903-1)</f>
        <v>0</v>
      </c>
    </row>
    <row r="2904" spans="1:8">
      <c r="A2904" t="s">
        <v>5060</v>
      </c>
      <c r="B2904">
        <v>0</v>
      </c>
      <c r="C2904">
        <v>1</v>
      </c>
      <c r="D2904">
        <v>11</v>
      </c>
      <c r="E2904">
        <v>11</v>
      </c>
      <c r="F2904" t="str">
        <f>VLOOKUP(E2904,$L$1:$M$25,2,FALSE)</f>
        <v>gold</v>
      </c>
      <c r="G2904">
        <f>LOG(C2904)</f>
        <v>0</v>
      </c>
      <c r="H2904">
        <f>G2904/(B2904-1)</f>
        <v>0</v>
      </c>
    </row>
    <row r="2905" spans="1:8">
      <c r="A2905" t="s">
        <v>5062</v>
      </c>
      <c r="B2905">
        <v>0</v>
      </c>
      <c r="C2905">
        <v>1</v>
      </c>
      <c r="D2905">
        <v>12</v>
      </c>
      <c r="E2905">
        <v>12</v>
      </c>
      <c r="F2905" t="str">
        <f>VLOOKUP(E2905,$L$1:$M$25,2,FALSE)</f>
        <v>grain</v>
      </c>
      <c r="G2905">
        <f>LOG(C2905)</f>
        <v>0</v>
      </c>
      <c r="H2905">
        <f>G2905/(B2905-1)</f>
        <v>0</v>
      </c>
    </row>
    <row r="2906" spans="1:8">
      <c r="A2906" t="s">
        <v>5063</v>
      </c>
      <c r="B2906">
        <v>0</v>
      </c>
      <c r="C2906">
        <v>1</v>
      </c>
      <c r="D2906">
        <v>8</v>
      </c>
      <c r="E2906">
        <v>8</v>
      </c>
      <c r="F2906" t="str">
        <f>VLOOKUP(E2906,$L$1:$M$25,2,FALSE)</f>
        <v>dlr</v>
      </c>
      <c r="G2906">
        <f>LOG(C2906)</f>
        <v>0</v>
      </c>
      <c r="H2906">
        <f>G2906/(B2906-1)</f>
        <v>0</v>
      </c>
    </row>
    <row r="2907" spans="1:8">
      <c r="A2907" t="s">
        <v>5064</v>
      </c>
      <c r="B2907">
        <v>0</v>
      </c>
      <c r="C2907">
        <v>1</v>
      </c>
      <c r="D2907">
        <v>20</v>
      </c>
      <c r="E2907">
        <v>20</v>
      </c>
      <c r="F2907" t="str">
        <f>VLOOKUP(E2907,$L$1:$M$25,2,FALSE)</f>
        <v>ship</v>
      </c>
      <c r="G2907">
        <f>LOG(C2907)</f>
        <v>0</v>
      </c>
      <c r="H2907">
        <f>G2907/(B2907-1)</f>
        <v>0</v>
      </c>
    </row>
    <row r="2908" spans="1:8">
      <c r="A2908" t="s">
        <v>5069</v>
      </c>
      <c r="B2908">
        <v>0</v>
      </c>
      <c r="C2908">
        <v>1</v>
      </c>
      <c r="D2908">
        <v>4</v>
      </c>
      <c r="E2908">
        <v>4</v>
      </c>
      <c r="F2908" t="str">
        <f>VLOOKUP(E2908,$L$1:$M$25,2,FALSE)</f>
        <v>coffee</v>
      </c>
      <c r="G2908">
        <f>LOG(C2908)</f>
        <v>0</v>
      </c>
      <c r="H2908">
        <f>G2908/(B2908-1)</f>
        <v>0</v>
      </c>
    </row>
    <row r="2909" spans="1:8">
      <c r="A2909" t="s">
        <v>5070</v>
      </c>
      <c r="B2909">
        <v>0</v>
      </c>
      <c r="C2909">
        <v>1</v>
      </c>
      <c r="D2909">
        <v>1</v>
      </c>
      <c r="E2909">
        <v>1</v>
      </c>
      <c r="F2909" t="str">
        <f>VLOOKUP(E2909,$L$1:$M$25,2,FALSE)</f>
        <v>acq</v>
      </c>
      <c r="G2909">
        <f>LOG(C2909)</f>
        <v>0</v>
      </c>
      <c r="H2909">
        <f>G2909/(B2909-1)</f>
        <v>0</v>
      </c>
    </row>
    <row r="2910" spans="1:8">
      <c r="A2910" t="s">
        <v>5072</v>
      </c>
      <c r="B2910">
        <v>0</v>
      </c>
      <c r="C2910">
        <v>1</v>
      </c>
      <c r="D2910">
        <v>10</v>
      </c>
      <c r="E2910">
        <v>10</v>
      </c>
      <c r="F2910" t="str">
        <f>VLOOKUP(E2910,$L$1:$M$25,2,FALSE)</f>
        <v>gnp</v>
      </c>
      <c r="G2910">
        <f>LOG(C2910)</f>
        <v>0</v>
      </c>
      <c r="H2910">
        <f>G2910/(B2910-1)</f>
        <v>0</v>
      </c>
    </row>
    <row r="2911" spans="1:8">
      <c r="A2911" t="s">
        <v>5073</v>
      </c>
      <c r="B2911">
        <v>0</v>
      </c>
      <c r="C2911">
        <v>1</v>
      </c>
      <c r="D2911">
        <v>3</v>
      </c>
      <c r="E2911">
        <v>3</v>
      </c>
      <c r="F2911" t="str">
        <f>VLOOKUP(E2911,$L$1:$M$25,2,FALSE)</f>
        <v>cocoa</v>
      </c>
      <c r="G2911">
        <f>LOG(C2911)</f>
        <v>0</v>
      </c>
      <c r="H2911">
        <f>G2911/(B2911-1)</f>
        <v>0</v>
      </c>
    </row>
    <row r="2912" spans="1:8">
      <c r="A2912" t="s">
        <v>5076</v>
      </c>
      <c r="B2912">
        <v>0</v>
      </c>
      <c r="C2912">
        <v>1</v>
      </c>
      <c r="D2912">
        <v>22</v>
      </c>
      <c r="E2912">
        <v>22</v>
      </c>
      <c r="F2912" t="str">
        <f>VLOOKUP(E2912,$L$1:$M$25,2,FALSE)</f>
        <v>sugar</v>
      </c>
      <c r="G2912">
        <f>LOG(C2912)</f>
        <v>0</v>
      </c>
      <c r="H2912">
        <f>G2912/(B2912-1)</f>
        <v>0</v>
      </c>
    </row>
    <row r="2913" spans="1:8">
      <c r="A2913" t="s">
        <v>5077</v>
      </c>
      <c r="B2913">
        <v>0</v>
      </c>
      <c r="C2913">
        <v>1</v>
      </c>
      <c r="D2913">
        <v>4</v>
      </c>
      <c r="E2913">
        <v>4</v>
      </c>
      <c r="F2913" t="str">
        <f>VLOOKUP(E2913,$L$1:$M$25,2,FALSE)</f>
        <v>coffee</v>
      </c>
      <c r="G2913">
        <f>LOG(C2913)</f>
        <v>0</v>
      </c>
      <c r="H2913">
        <f>G2913/(B2913-1)</f>
        <v>0</v>
      </c>
    </row>
    <row r="2914" spans="1:8">
      <c r="A2914" t="s">
        <v>5078</v>
      </c>
      <c r="B2914">
        <v>0</v>
      </c>
      <c r="C2914">
        <v>1</v>
      </c>
      <c r="D2914">
        <v>7</v>
      </c>
      <c r="E2914">
        <v>7</v>
      </c>
      <c r="F2914" t="str">
        <f>VLOOKUP(E2914,$L$1:$M$25,2,FALSE)</f>
        <v>crude</v>
      </c>
      <c r="G2914">
        <f>LOG(C2914)</f>
        <v>0</v>
      </c>
      <c r="H2914">
        <f>G2914/(B2914-1)</f>
        <v>0</v>
      </c>
    </row>
    <row r="2915" spans="1:8">
      <c r="A2915" t="s">
        <v>5081</v>
      </c>
      <c r="B2915">
        <v>0</v>
      </c>
      <c r="C2915">
        <v>1</v>
      </c>
      <c r="D2915">
        <v>24</v>
      </c>
      <c r="E2915">
        <v>24</v>
      </c>
      <c r="F2915" t="str">
        <f>VLOOKUP(E2915,$L$1:$M$25,2,FALSE)</f>
        <v>veg-oil</v>
      </c>
      <c r="G2915">
        <f>LOG(C2915)</f>
        <v>0</v>
      </c>
      <c r="H2915">
        <f>G2915/(B2915-1)</f>
        <v>0</v>
      </c>
    </row>
    <row r="2916" spans="1:8">
      <c r="A2916" t="s">
        <v>5089</v>
      </c>
      <c r="B2916">
        <v>0</v>
      </c>
      <c r="C2916">
        <v>1</v>
      </c>
      <c r="D2916">
        <v>9</v>
      </c>
      <c r="E2916">
        <v>9</v>
      </c>
      <c r="F2916" t="str">
        <f>VLOOKUP(E2916,$L$1:$M$25,2,FALSE)</f>
        <v>earn</v>
      </c>
      <c r="G2916">
        <f>LOG(C2916)</f>
        <v>0</v>
      </c>
      <c r="H2916">
        <f>G2916/(B2916-1)</f>
        <v>0</v>
      </c>
    </row>
    <row r="2917" spans="1:8">
      <c r="A2917" t="s">
        <v>5096</v>
      </c>
      <c r="B2917">
        <v>0</v>
      </c>
      <c r="C2917">
        <v>1</v>
      </c>
      <c r="D2917">
        <v>19</v>
      </c>
      <c r="E2917">
        <v>19</v>
      </c>
      <c r="F2917" t="str">
        <f>VLOOKUP(E2917,$L$1:$M$25,2,FALSE)</f>
        <v>reserves</v>
      </c>
      <c r="G2917">
        <f>LOG(C2917)</f>
        <v>0</v>
      </c>
      <c r="H2917">
        <f>G2917/(B2917-1)</f>
        <v>0</v>
      </c>
    </row>
    <row r="2918" spans="1:8">
      <c r="A2918" t="s">
        <v>5097</v>
      </c>
      <c r="B2918">
        <v>0</v>
      </c>
      <c r="C2918">
        <v>1</v>
      </c>
      <c r="D2918">
        <v>3</v>
      </c>
      <c r="E2918">
        <v>3</v>
      </c>
      <c r="F2918" t="str">
        <f>VLOOKUP(E2918,$L$1:$M$25,2,FALSE)</f>
        <v>cocoa</v>
      </c>
      <c r="G2918">
        <f>LOG(C2918)</f>
        <v>0</v>
      </c>
      <c r="H2918">
        <f>G2918/(B2918-1)</f>
        <v>0</v>
      </c>
    </row>
    <row r="2919" spans="1:8">
      <c r="A2919" t="s">
        <v>5101</v>
      </c>
      <c r="B2919">
        <v>0</v>
      </c>
      <c r="C2919">
        <v>1</v>
      </c>
      <c r="D2919">
        <v>6</v>
      </c>
      <c r="E2919">
        <v>6</v>
      </c>
      <c r="F2919" t="str">
        <f>VLOOKUP(E2919,$L$1:$M$25,2,FALSE)</f>
        <v>cpi</v>
      </c>
      <c r="G2919">
        <f>LOG(C2919)</f>
        <v>0</v>
      </c>
      <c r="H2919">
        <f>G2919/(B2919-1)</f>
        <v>0</v>
      </c>
    </row>
    <row r="2920" spans="1:8">
      <c r="A2920" t="s">
        <v>5103</v>
      </c>
      <c r="B2920">
        <v>0</v>
      </c>
      <c r="C2920">
        <v>1</v>
      </c>
      <c r="D2920">
        <v>15</v>
      </c>
      <c r="E2920">
        <v>15</v>
      </c>
      <c r="F2920" t="str">
        <f>VLOOKUP(E2920,$L$1:$M$25,2,FALSE)</f>
        <v>money-fx</v>
      </c>
      <c r="G2920">
        <f>LOG(C2920)</f>
        <v>0</v>
      </c>
      <c r="H2920">
        <f>G2920/(B2920-1)</f>
        <v>0</v>
      </c>
    </row>
    <row r="2921" spans="1:8">
      <c r="A2921" t="s">
        <v>5104</v>
      </c>
      <c r="B2921">
        <v>0</v>
      </c>
      <c r="C2921">
        <v>1</v>
      </c>
      <c r="D2921">
        <v>3</v>
      </c>
      <c r="E2921">
        <v>3</v>
      </c>
      <c r="F2921" t="str">
        <f>VLOOKUP(E2921,$L$1:$M$25,2,FALSE)</f>
        <v>cocoa</v>
      </c>
      <c r="G2921">
        <f>LOG(C2921)</f>
        <v>0</v>
      </c>
      <c r="H2921">
        <f>G2921/(B2921-1)</f>
        <v>0</v>
      </c>
    </row>
    <row r="2922" spans="1:8">
      <c r="A2922" t="s">
        <v>5105</v>
      </c>
      <c r="B2922">
        <v>0</v>
      </c>
      <c r="C2922">
        <v>1</v>
      </c>
      <c r="D2922">
        <v>10</v>
      </c>
      <c r="E2922">
        <v>10</v>
      </c>
      <c r="F2922" t="str">
        <f>VLOOKUP(E2922,$L$1:$M$25,2,FALSE)</f>
        <v>gnp</v>
      </c>
      <c r="G2922">
        <f>LOG(C2922)</f>
        <v>0</v>
      </c>
      <c r="H2922">
        <f>G2922/(B2922-1)</f>
        <v>0</v>
      </c>
    </row>
    <row r="2923" spans="1:8">
      <c r="A2923" t="s">
        <v>5106</v>
      </c>
      <c r="B2923">
        <v>0</v>
      </c>
      <c r="C2923">
        <v>1</v>
      </c>
      <c r="D2923">
        <v>6</v>
      </c>
      <c r="E2923">
        <v>6</v>
      </c>
      <c r="F2923" t="str">
        <f>VLOOKUP(E2923,$L$1:$M$25,2,FALSE)</f>
        <v>cpi</v>
      </c>
      <c r="G2923">
        <f>LOG(C2923)</f>
        <v>0</v>
      </c>
      <c r="H2923">
        <f>G2923/(B2923-1)</f>
        <v>0</v>
      </c>
    </row>
    <row r="2924" spans="1:8">
      <c r="A2924" t="s">
        <v>5107</v>
      </c>
      <c r="B2924">
        <v>0</v>
      </c>
      <c r="C2924">
        <v>1</v>
      </c>
      <c r="D2924">
        <v>9</v>
      </c>
      <c r="E2924">
        <v>9</v>
      </c>
      <c r="F2924" t="str">
        <f>VLOOKUP(E2924,$L$1:$M$25,2,FALSE)</f>
        <v>earn</v>
      </c>
      <c r="G2924">
        <f>LOG(C2924)</f>
        <v>0</v>
      </c>
      <c r="H2924">
        <f>G2924/(B2924-1)</f>
        <v>0</v>
      </c>
    </row>
    <row r="2925" spans="1:8">
      <c r="A2925" t="s">
        <v>5117</v>
      </c>
      <c r="B2925">
        <v>0</v>
      </c>
      <c r="C2925">
        <v>1</v>
      </c>
      <c r="D2925">
        <v>8</v>
      </c>
      <c r="E2925">
        <v>8</v>
      </c>
      <c r="F2925" t="str">
        <f>VLOOKUP(E2925,$L$1:$M$25,2,FALSE)</f>
        <v>dlr</v>
      </c>
      <c r="G2925">
        <f>LOG(C2925)</f>
        <v>0</v>
      </c>
      <c r="H2925">
        <f>G2925/(B2925-1)</f>
        <v>0</v>
      </c>
    </row>
    <row r="2926" spans="1:8">
      <c r="A2926" t="s">
        <v>5118</v>
      </c>
      <c r="B2926">
        <v>0</v>
      </c>
      <c r="C2926">
        <v>1</v>
      </c>
      <c r="D2926">
        <v>4</v>
      </c>
      <c r="E2926">
        <v>4</v>
      </c>
      <c r="F2926" t="str">
        <f>VLOOKUP(E2926,$L$1:$M$25,2,FALSE)</f>
        <v>coffee</v>
      </c>
      <c r="G2926">
        <f>LOG(C2926)</f>
        <v>0</v>
      </c>
      <c r="H2926">
        <f>G2926/(B2926-1)</f>
        <v>0</v>
      </c>
    </row>
    <row r="2927" spans="1:8">
      <c r="A2927" t="s">
        <v>5121</v>
      </c>
      <c r="B2927">
        <v>0</v>
      </c>
      <c r="C2927">
        <v>1</v>
      </c>
      <c r="D2927">
        <v>10</v>
      </c>
      <c r="E2927">
        <v>10</v>
      </c>
      <c r="F2927" t="str">
        <f>VLOOKUP(E2927,$L$1:$M$25,2,FALSE)</f>
        <v>gnp</v>
      </c>
      <c r="G2927">
        <f>LOG(C2927)</f>
        <v>0</v>
      </c>
      <c r="H2927">
        <f>G2927/(B2927-1)</f>
        <v>0</v>
      </c>
    </row>
    <row r="2928" spans="1:8">
      <c r="A2928" t="s">
        <v>5123</v>
      </c>
      <c r="B2928">
        <v>0</v>
      </c>
      <c r="C2928">
        <v>1</v>
      </c>
      <c r="D2928">
        <v>15</v>
      </c>
      <c r="E2928">
        <v>15</v>
      </c>
      <c r="F2928" t="str">
        <f>VLOOKUP(E2928,$L$1:$M$25,2,FALSE)</f>
        <v>money-fx</v>
      </c>
      <c r="G2928">
        <f>LOG(C2928)</f>
        <v>0</v>
      </c>
      <c r="H2928">
        <f>G2928/(B2928-1)</f>
        <v>0</v>
      </c>
    </row>
    <row r="2929" spans="1:8">
      <c r="A2929" t="s">
        <v>5127</v>
      </c>
      <c r="B2929">
        <v>0</v>
      </c>
      <c r="C2929">
        <v>1</v>
      </c>
      <c r="D2929">
        <v>7</v>
      </c>
      <c r="E2929">
        <v>7</v>
      </c>
      <c r="F2929" t="str">
        <f>VLOOKUP(E2929,$L$1:$M$25,2,FALSE)</f>
        <v>crude</v>
      </c>
      <c r="G2929">
        <f>LOG(C2929)</f>
        <v>0</v>
      </c>
      <c r="H2929">
        <f>G2929/(B2929-1)</f>
        <v>0</v>
      </c>
    </row>
    <row r="2930" spans="1:8">
      <c r="A2930" t="s">
        <v>5128</v>
      </c>
      <c r="B2930">
        <v>0</v>
      </c>
      <c r="C2930">
        <v>1</v>
      </c>
      <c r="D2930">
        <v>23</v>
      </c>
      <c r="E2930">
        <v>23</v>
      </c>
      <c r="F2930" t="str">
        <f>VLOOKUP(E2930,$L$1:$M$25,2,FALSE)</f>
        <v>trade</v>
      </c>
      <c r="G2930">
        <f>LOG(C2930)</f>
        <v>0</v>
      </c>
      <c r="H2930">
        <f>G2930/(B2930-1)</f>
        <v>0</v>
      </c>
    </row>
    <row r="2931" spans="1:8">
      <c r="A2931" t="s">
        <v>5129</v>
      </c>
      <c r="B2931">
        <v>0</v>
      </c>
      <c r="C2931">
        <v>1</v>
      </c>
      <c r="D2931">
        <v>7</v>
      </c>
      <c r="E2931">
        <v>7</v>
      </c>
      <c r="F2931" t="str">
        <f>VLOOKUP(E2931,$L$1:$M$25,2,FALSE)</f>
        <v>crude</v>
      </c>
      <c r="G2931">
        <f>LOG(C2931)</f>
        <v>0</v>
      </c>
      <c r="H2931">
        <f>G2931/(B2931-1)</f>
        <v>0</v>
      </c>
    </row>
    <row r="2932" spans="1:8">
      <c r="A2932" t="s">
        <v>5130</v>
      </c>
      <c r="B2932">
        <v>0</v>
      </c>
      <c r="C2932">
        <v>1</v>
      </c>
      <c r="D2932">
        <v>20</v>
      </c>
      <c r="E2932">
        <v>20</v>
      </c>
      <c r="F2932" t="str">
        <f>VLOOKUP(E2932,$L$1:$M$25,2,FALSE)</f>
        <v>ship</v>
      </c>
      <c r="G2932">
        <f>LOG(C2932)</f>
        <v>0</v>
      </c>
      <c r="H2932">
        <f>G2932/(B2932-1)</f>
        <v>0</v>
      </c>
    </row>
    <row r="2933" spans="1:8">
      <c r="A2933" t="s">
        <v>5132</v>
      </c>
      <c r="B2933">
        <v>0</v>
      </c>
      <c r="C2933">
        <v>1</v>
      </c>
      <c r="D2933">
        <v>15</v>
      </c>
      <c r="E2933">
        <v>15</v>
      </c>
      <c r="F2933" t="str">
        <f>VLOOKUP(E2933,$L$1:$M$25,2,FALSE)</f>
        <v>money-fx</v>
      </c>
      <c r="G2933">
        <f>LOG(C2933)</f>
        <v>0</v>
      </c>
      <c r="H2933">
        <f>G2933/(B2933-1)</f>
        <v>0</v>
      </c>
    </row>
    <row r="2934" spans="1:8">
      <c r="A2934" t="s">
        <v>5133</v>
      </c>
      <c r="B2934">
        <v>0</v>
      </c>
      <c r="C2934">
        <v>1</v>
      </c>
      <c r="D2934">
        <v>3</v>
      </c>
      <c r="E2934">
        <v>3</v>
      </c>
      <c r="F2934" t="str">
        <f>VLOOKUP(E2934,$L$1:$M$25,2,FALSE)</f>
        <v>cocoa</v>
      </c>
      <c r="G2934">
        <f>LOG(C2934)</f>
        <v>0</v>
      </c>
      <c r="H2934">
        <f>G2934/(B2934-1)</f>
        <v>0</v>
      </c>
    </row>
    <row r="2935" spans="1:8">
      <c r="A2935" t="s">
        <v>5134</v>
      </c>
      <c r="B2935">
        <v>0</v>
      </c>
      <c r="C2935">
        <v>1</v>
      </c>
      <c r="D2935">
        <v>23</v>
      </c>
      <c r="E2935">
        <v>23</v>
      </c>
      <c r="F2935" t="str">
        <f>VLOOKUP(E2935,$L$1:$M$25,2,FALSE)</f>
        <v>trade</v>
      </c>
      <c r="G2935">
        <f>LOG(C2935)</f>
        <v>0</v>
      </c>
      <c r="H2935">
        <f>G2935/(B2935-1)</f>
        <v>0</v>
      </c>
    </row>
    <row r="2936" spans="1:8">
      <c r="A2936" t="s">
        <v>5135</v>
      </c>
      <c r="B2936">
        <v>0</v>
      </c>
      <c r="C2936">
        <v>1</v>
      </c>
      <c r="D2936">
        <v>22</v>
      </c>
      <c r="E2936">
        <v>22</v>
      </c>
      <c r="F2936" t="str">
        <f>VLOOKUP(E2936,$L$1:$M$25,2,FALSE)</f>
        <v>sugar</v>
      </c>
      <c r="G2936">
        <f>LOG(C2936)</f>
        <v>0</v>
      </c>
      <c r="H2936">
        <f>G2936/(B2936-1)</f>
        <v>0</v>
      </c>
    </row>
    <row r="2937" spans="1:8">
      <c r="A2937" t="s">
        <v>5136</v>
      </c>
      <c r="B2937">
        <v>0</v>
      </c>
      <c r="C2937">
        <v>1</v>
      </c>
      <c r="D2937">
        <v>17</v>
      </c>
      <c r="E2937">
        <v>17</v>
      </c>
      <c r="F2937" t="str">
        <f>VLOOKUP(E2937,$L$1:$M$25,2,FALSE)</f>
        <v>nat-gas</v>
      </c>
      <c r="G2937">
        <f>LOG(C2937)</f>
        <v>0</v>
      </c>
      <c r="H2937">
        <f>G2937/(B2937-1)</f>
        <v>0</v>
      </c>
    </row>
    <row r="2938" spans="1:8">
      <c r="A2938" t="s">
        <v>5137</v>
      </c>
      <c r="B2938">
        <v>0</v>
      </c>
      <c r="C2938">
        <v>1</v>
      </c>
      <c r="D2938">
        <v>11</v>
      </c>
      <c r="E2938">
        <v>11</v>
      </c>
      <c r="F2938" t="str">
        <f>VLOOKUP(E2938,$L$1:$M$25,2,FALSE)</f>
        <v>gold</v>
      </c>
      <c r="G2938">
        <f>LOG(C2938)</f>
        <v>0</v>
      </c>
      <c r="H2938">
        <f>G2938/(B2938-1)</f>
        <v>0</v>
      </c>
    </row>
    <row r="2939" spans="1:8">
      <c r="A2939" t="s">
        <v>5139</v>
      </c>
      <c r="B2939">
        <v>0</v>
      </c>
      <c r="C2939">
        <v>1</v>
      </c>
      <c r="D2939">
        <v>14</v>
      </c>
      <c r="E2939">
        <v>14</v>
      </c>
      <c r="F2939" t="str">
        <f>VLOOKUP(E2939,$L$1:$M$25,2,FALSE)</f>
        <v>livestock</v>
      </c>
      <c r="G2939">
        <f>LOG(C2939)</f>
        <v>0</v>
      </c>
      <c r="H2939">
        <f>G2939/(B2939-1)</f>
        <v>0</v>
      </c>
    </row>
    <row r="2940" spans="1:8">
      <c r="A2940" t="s">
        <v>5142</v>
      </c>
      <c r="B2940">
        <v>0</v>
      </c>
      <c r="C2940">
        <v>1</v>
      </c>
      <c r="D2940">
        <v>20</v>
      </c>
      <c r="E2940">
        <v>20</v>
      </c>
      <c r="F2940" t="str">
        <f>VLOOKUP(E2940,$L$1:$M$25,2,FALSE)</f>
        <v>ship</v>
      </c>
      <c r="G2940">
        <f>LOG(C2940)</f>
        <v>0</v>
      </c>
      <c r="H2940">
        <f>G2940/(B2940-1)</f>
        <v>0</v>
      </c>
    </row>
    <row r="2941" spans="1:8">
      <c r="A2941" t="s">
        <v>5143</v>
      </c>
      <c r="B2941">
        <v>0</v>
      </c>
      <c r="C2941">
        <v>1</v>
      </c>
      <c r="D2941">
        <v>4</v>
      </c>
      <c r="E2941">
        <v>4</v>
      </c>
      <c r="F2941" t="str">
        <f>VLOOKUP(E2941,$L$1:$M$25,2,FALSE)</f>
        <v>coffee</v>
      </c>
      <c r="G2941">
        <f>LOG(C2941)</f>
        <v>0</v>
      </c>
      <c r="H2941">
        <f>G2941/(B2941-1)</f>
        <v>0</v>
      </c>
    </row>
    <row r="2942" spans="1:8">
      <c r="A2942" t="s">
        <v>5145</v>
      </c>
      <c r="B2942">
        <v>0</v>
      </c>
      <c r="C2942">
        <v>1</v>
      </c>
      <c r="D2942">
        <v>9</v>
      </c>
      <c r="E2942">
        <v>9</v>
      </c>
      <c r="F2942" t="str">
        <f>VLOOKUP(E2942,$L$1:$M$25,2,FALSE)</f>
        <v>earn</v>
      </c>
      <c r="G2942">
        <f>LOG(C2942)</f>
        <v>0</v>
      </c>
      <c r="H2942">
        <f>G2942/(B2942-1)</f>
        <v>0</v>
      </c>
    </row>
    <row r="2943" spans="1:8">
      <c r="A2943" t="s">
        <v>5146</v>
      </c>
      <c r="B2943">
        <v>0</v>
      </c>
      <c r="C2943">
        <v>1</v>
      </c>
      <c r="D2943">
        <v>23</v>
      </c>
      <c r="E2943">
        <v>23</v>
      </c>
      <c r="F2943" t="str">
        <f>VLOOKUP(E2943,$L$1:$M$25,2,FALSE)</f>
        <v>trade</v>
      </c>
      <c r="G2943">
        <f>LOG(C2943)</f>
        <v>0</v>
      </c>
      <c r="H2943">
        <f>G2943/(B2943-1)</f>
        <v>0</v>
      </c>
    </row>
    <row r="2944" spans="1:8">
      <c r="A2944" t="s">
        <v>5147</v>
      </c>
      <c r="B2944">
        <v>0</v>
      </c>
      <c r="C2944">
        <v>1</v>
      </c>
      <c r="D2944">
        <v>23</v>
      </c>
      <c r="E2944">
        <v>23</v>
      </c>
      <c r="F2944" t="str">
        <f>VLOOKUP(E2944,$L$1:$M$25,2,FALSE)</f>
        <v>trade</v>
      </c>
      <c r="G2944">
        <f>LOG(C2944)</f>
        <v>0</v>
      </c>
      <c r="H2944">
        <f>G2944/(B2944-1)</f>
        <v>0</v>
      </c>
    </row>
    <row r="2945" spans="1:8">
      <c r="A2945" t="s">
        <v>5148</v>
      </c>
      <c r="B2945">
        <v>0</v>
      </c>
      <c r="C2945">
        <v>1</v>
      </c>
      <c r="D2945">
        <v>11</v>
      </c>
      <c r="E2945">
        <v>11</v>
      </c>
      <c r="F2945" t="str">
        <f>VLOOKUP(E2945,$L$1:$M$25,2,FALSE)</f>
        <v>gold</v>
      </c>
      <c r="G2945">
        <f>LOG(C2945)</f>
        <v>0</v>
      </c>
      <c r="H2945">
        <f>G2945/(B2945-1)</f>
        <v>0</v>
      </c>
    </row>
    <row r="2946" spans="1:8">
      <c r="A2946" t="s">
        <v>5150</v>
      </c>
      <c r="B2946">
        <v>0</v>
      </c>
      <c r="C2946">
        <v>1</v>
      </c>
      <c r="D2946">
        <v>10</v>
      </c>
      <c r="E2946">
        <v>10</v>
      </c>
      <c r="F2946" t="str">
        <f>VLOOKUP(E2946,$L$1:$M$25,2,FALSE)</f>
        <v>gnp</v>
      </c>
      <c r="G2946">
        <f>LOG(C2946)</f>
        <v>0</v>
      </c>
      <c r="H2946">
        <f>G2946/(B2946-1)</f>
        <v>0</v>
      </c>
    </row>
    <row r="2947" spans="1:8">
      <c r="A2947" t="s">
        <v>5154</v>
      </c>
      <c r="B2947">
        <v>0</v>
      </c>
      <c r="C2947">
        <v>1</v>
      </c>
      <c r="D2947">
        <v>7</v>
      </c>
      <c r="E2947">
        <v>7</v>
      </c>
      <c r="F2947" t="str">
        <f>VLOOKUP(E2947,$L$1:$M$25,2,FALSE)</f>
        <v>crude</v>
      </c>
      <c r="G2947">
        <f>LOG(C2947)</f>
        <v>0</v>
      </c>
      <c r="H2947">
        <f>G2947/(B2947-1)</f>
        <v>0</v>
      </c>
    </row>
    <row r="2948" spans="1:8">
      <c r="A2948" t="s">
        <v>5160</v>
      </c>
      <c r="B2948">
        <v>0</v>
      </c>
      <c r="C2948">
        <v>1</v>
      </c>
      <c r="D2948">
        <v>3</v>
      </c>
      <c r="E2948">
        <v>3</v>
      </c>
      <c r="F2948" t="str">
        <f>VLOOKUP(E2948,$L$1:$M$25,2,FALSE)</f>
        <v>cocoa</v>
      </c>
      <c r="G2948">
        <f>LOG(C2948)</f>
        <v>0</v>
      </c>
      <c r="H2948">
        <f>G2948/(B2948-1)</f>
        <v>0</v>
      </c>
    </row>
    <row r="2949" spans="1:8">
      <c r="A2949" t="s">
        <v>5161</v>
      </c>
      <c r="B2949">
        <v>0</v>
      </c>
      <c r="C2949">
        <v>1</v>
      </c>
      <c r="D2949">
        <v>10</v>
      </c>
      <c r="E2949">
        <v>10</v>
      </c>
      <c r="F2949" t="str">
        <f>VLOOKUP(E2949,$L$1:$M$25,2,FALSE)</f>
        <v>gnp</v>
      </c>
      <c r="G2949">
        <f>LOG(C2949)</f>
        <v>0</v>
      </c>
      <c r="H2949">
        <f>G2949/(B2949-1)</f>
        <v>0</v>
      </c>
    </row>
    <row r="2950" spans="1:8">
      <c r="A2950" t="s">
        <v>5168</v>
      </c>
      <c r="B2950">
        <v>0</v>
      </c>
      <c r="C2950">
        <v>1</v>
      </c>
      <c r="D2950">
        <v>3</v>
      </c>
      <c r="E2950">
        <v>3</v>
      </c>
      <c r="F2950" t="str">
        <f>VLOOKUP(E2950,$L$1:$M$25,2,FALSE)</f>
        <v>cocoa</v>
      </c>
      <c r="G2950">
        <f>LOG(C2950)</f>
        <v>0</v>
      </c>
      <c r="H2950">
        <f>G2950/(B2950-1)</f>
        <v>0</v>
      </c>
    </row>
    <row r="2951" spans="1:8">
      <c r="A2951" t="s">
        <v>5173</v>
      </c>
      <c r="B2951">
        <v>0</v>
      </c>
      <c r="C2951">
        <v>1</v>
      </c>
      <c r="D2951">
        <v>11</v>
      </c>
      <c r="E2951">
        <v>11</v>
      </c>
      <c r="F2951" t="str">
        <f>VLOOKUP(E2951,$L$1:$M$25,2,FALSE)</f>
        <v>gold</v>
      </c>
      <c r="G2951">
        <f>LOG(C2951)</f>
        <v>0</v>
      </c>
      <c r="H2951">
        <f>G2951/(B2951-1)</f>
        <v>0</v>
      </c>
    </row>
    <row r="2952" spans="1:8">
      <c r="A2952" t="s">
        <v>5174</v>
      </c>
      <c r="B2952">
        <v>0</v>
      </c>
      <c r="C2952">
        <v>1</v>
      </c>
      <c r="D2952">
        <v>4</v>
      </c>
      <c r="E2952">
        <v>4</v>
      </c>
      <c r="F2952" t="str">
        <f>VLOOKUP(E2952,$L$1:$M$25,2,FALSE)</f>
        <v>coffee</v>
      </c>
      <c r="G2952">
        <f>LOG(C2952)</f>
        <v>0</v>
      </c>
      <c r="H2952">
        <f>G2952/(B2952-1)</f>
        <v>0</v>
      </c>
    </row>
    <row r="2953" spans="1:8">
      <c r="A2953" t="s">
        <v>5180</v>
      </c>
      <c r="B2953">
        <v>0</v>
      </c>
      <c r="C2953">
        <v>1</v>
      </c>
      <c r="D2953">
        <v>1</v>
      </c>
      <c r="E2953">
        <v>1</v>
      </c>
      <c r="F2953" t="str">
        <f>VLOOKUP(E2953,$L$1:$M$25,2,FALSE)</f>
        <v>acq</v>
      </c>
      <c r="G2953">
        <f>LOG(C2953)</f>
        <v>0</v>
      </c>
      <c r="H2953">
        <f>G2953/(B2953-1)</f>
        <v>0</v>
      </c>
    </row>
    <row r="2954" spans="1:8">
      <c r="A2954" t="s">
        <v>5181</v>
      </c>
      <c r="B2954">
        <v>0</v>
      </c>
      <c r="C2954">
        <v>1</v>
      </c>
      <c r="D2954">
        <v>1</v>
      </c>
      <c r="E2954">
        <v>1</v>
      </c>
      <c r="F2954" t="str">
        <f>VLOOKUP(E2954,$L$1:$M$25,2,FALSE)</f>
        <v>acq</v>
      </c>
      <c r="G2954">
        <f>LOG(C2954)</f>
        <v>0</v>
      </c>
      <c r="H2954">
        <f>G2954/(B2954-1)</f>
        <v>0</v>
      </c>
    </row>
    <row r="2955" spans="1:8">
      <c r="A2955" t="s">
        <v>5191</v>
      </c>
      <c r="B2955">
        <v>0</v>
      </c>
      <c r="C2955">
        <v>1</v>
      </c>
      <c r="D2955">
        <v>14</v>
      </c>
      <c r="E2955">
        <v>14</v>
      </c>
      <c r="F2955" t="str">
        <f>VLOOKUP(E2955,$L$1:$M$25,2,FALSE)</f>
        <v>livestock</v>
      </c>
      <c r="G2955">
        <f>LOG(C2955)</f>
        <v>0</v>
      </c>
      <c r="H2955">
        <f>G2955/(B2955-1)</f>
        <v>0</v>
      </c>
    </row>
    <row r="2956" spans="1:8">
      <c r="A2956" t="s">
        <v>5193</v>
      </c>
      <c r="B2956">
        <v>0</v>
      </c>
      <c r="C2956">
        <v>1</v>
      </c>
      <c r="D2956">
        <v>13</v>
      </c>
      <c r="E2956">
        <v>13</v>
      </c>
      <c r="F2956" t="str">
        <f>VLOOKUP(E2956,$L$1:$M$25,2,FALSE)</f>
        <v>interest</v>
      </c>
      <c r="G2956">
        <f>LOG(C2956)</f>
        <v>0</v>
      </c>
      <c r="H2956">
        <f>G2956/(B2956-1)</f>
        <v>0</v>
      </c>
    </row>
    <row r="2957" spans="1:8">
      <c r="A2957" t="s">
        <v>5196</v>
      </c>
      <c r="B2957">
        <v>0</v>
      </c>
      <c r="C2957">
        <v>1</v>
      </c>
      <c r="D2957">
        <v>11</v>
      </c>
      <c r="E2957">
        <v>11</v>
      </c>
      <c r="F2957" t="str">
        <f>VLOOKUP(E2957,$L$1:$M$25,2,FALSE)</f>
        <v>gold</v>
      </c>
      <c r="G2957">
        <f>LOG(C2957)</f>
        <v>0</v>
      </c>
      <c r="H2957">
        <f>G2957/(B2957-1)</f>
        <v>0</v>
      </c>
    </row>
    <row r="2958" spans="1:8">
      <c r="A2958" t="s">
        <v>5201</v>
      </c>
      <c r="B2958">
        <v>0</v>
      </c>
      <c r="C2958">
        <v>1</v>
      </c>
      <c r="D2958">
        <v>13</v>
      </c>
      <c r="E2958">
        <v>13</v>
      </c>
      <c r="F2958" t="str">
        <f>VLOOKUP(E2958,$L$1:$M$25,2,FALSE)</f>
        <v>interest</v>
      </c>
      <c r="G2958">
        <f>LOG(C2958)</f>
        <v>0</v>
      </c>
      <c r="H2958">
        <f>G2958/(B2958-1)</f>
        <v>0</v>
      </c>
    </row>
    <row r="2959" spans="1:8">
      <c r="A2959" t="s">
        <v>5207</v>
      </c>
      <c r="B2959">
        <v>0</v>
      </c>
      <c r="C2959">
        <v>1</v>
      </c>
      <c r="D2959">
        <v>3</v>
      </c>
      <c r="E2959">
        <v>3</v>
      </c>
      <c r="F2959" t="str">
        <f>VLOOKUP(E2959,$L$1:$M$25,2,FALSE)</f>
        <v>cocoa</v>
      </c>
      <c r="G2959">
        <f>LOG(C2959)</f>
        <v>0</v>
      </c>
      <c r="H2959">
        <f>G2959/(B2959-1)</f>
        <v>0</v>
      </c>
    </row>
    <row r="2960" spans="1:8">
      <c r="A2960" t="s">
        <v>5212</v>
      </c>
      <c r="B2960">
        <v>0</v>
      </c>
      <c r="C2960">
        <v>1</v>
      </c>
      <c r="D2960">
        <v>22</v>
      </c>
      <c r="E2960">
        <v>22</v>
      </c>
      <c r="F2960" t="str">
        <f>VLOOKUP(E2960,$L$1:$M$25,2,FALSE)</f>
        <v>sugar</v>
      </c>
      <c r="G2960">
        <f>LOG(C2960)</f>
        <v>0</v>
      </c>
      <c r="H2960">
        <f>G2960/(B2960-1)</f>
        <v>0</v>
      </c>
    </row>
    <row r="2961" spans="1:8">
      <c r="A2961" t="s">
        <v>5216</v>
      </c>
      <c r="B2961">
        <v>0</v>
      </c>
      <c r="C2961">
        <v>1</v>
      </c>
      <c r="D2961">
        <v>10</v>
      </c>
      <c r="E2961">
        <v>10</v>
      </c>
      <c r="F2961" t="str">
        <f>VLOOKUP(E2961,$L$1:$M$25,2,FALSE)</f>
        <v>gnp</v>
      </c>
      <c r="G2961">
        <f>LOG(C2961)</f>
        <v>0</v>
      </c>
      <c r="H2961">
        <f>G2961/(B2961-1)</f>
        <v>0</v>
      </c>
    </row>
    <row r="2962" spans="1:8">
      <c r="A2962" t="s">
        <v>5224</v>
      </c>
      <c r="B2962">
        <v>0</v>
      </c>
      <c r="C2962">
        <v>1</v>
      </c>
      <c r="D2962">
        <v>22</v>
      </c>
      <c r="E2962">
        <v>22</v>
      </c>
      <c r="F2962" t="str">
        <f>VLOOKUP(E2962,$L$1:$M$25,2,FALSE)</f>
        <v>sugar</v>
      </c>
      <c r="G2962">
        <f>LOG(C2962)</f>
        <v>0</v>
      </c>
      <c r="H2962">
        <f>G2962/(B2962-1)</f>
        <v>0</v>
      </c>
    </row>
    <row r="2963" spans="1:8">
      <c r="A2963" t="s">
        <v>5230</v>
      </c>
      <c r="B2963">
        <v>0</v>
      </c>
      <c r="C2963">
        <v>1</v>
      </c>
      <c r="D2963">
        <v>2</v>
      </c>
      <c r="E2963">
        <v>2</v>
      </c>
      <c r="F2963" t="str">
        <f>VLOOKUP(E2963,$L$1:$M$25,2,FALSE)</f>
        <v>bop</v>
      </c>
      <c r="G2963">
        <f>LOG(C2963)</f>
        <v>0</v>
      </c>
      <c r="H2963">
        <f>G2963/(B2963-1)</f>
        <v>0</v>
      </c>
    </row>
    <row r="2964" spans="1:8">
      <c r="A2964" t="s">
        <v>5233</v>
      </c>
      <c r="B2964">
        <v>0</v>
      </c>
      <c r="C2964">
        <v>1</v>
      </c>
      <c r="D2964">
        <v>23</v>
      </c>
      <c r="E2964">
        <v>23</v>
      </c>
      <c r="F2964" t="str">
        <f>VLOOKUP(E2964,$L$1:$M$25,2,FALSE)</f>
        <v>trade</v>
      </c>
      <c r="G2964">
        <f>LOG(C2964)</f>
        <v>0</v>
      </c>
      <c r="H2964">
        <f>G2964/(B2964-1)</f>
        <v>0</v>
      </c>
    </row>
    <row r="2965" spans="1:8">
      <c r="A2965" t="s">
        <v>5234</v>
      </c>
      <c r="B2965">
        <v>0</v>
      </c>
      <c r="C2965">
        <v>1</v>
      </c>
      <c r="D2965">
        <v>8</v>
      </c>
      <c r="E2965">
        <v>8</v>
      </c>
      <c r="F2965" t="str">
        <f>VLOOKUP(E2965,$L$1:$M$25,2,FALSE)</f>
        <v>dlr</v>
      </c>
      <c r="G2965">
        <f>LOG(C2965)</f>
        <v>0</v>
      </c>
      <c r="H2965">
        <f>G2965/(B2965-1)</f>
        <v>0</v>
      </c>
    </row>
    <row r="2966" spans="1:8">
      <c r="A2966" t="s">
        <v>5235</v>
      </c>
      <c r="B2966">
        <v>0</v>
      </c>
      <c r="C2966">
        <v>1</v>
      </c>
      <c r="D2966">
        <v>17</v>
      </c>
      <c r="E2966">
        <v>17</v>
      </c>
      <c r="F2966" t="str">
        <f>VLOOKUP(E2966,$L$1:$M$25,2,FALSE)</f>
        <v>nat-gas</v>
      </c>
      <c r="G2966">
        <f>LOG(C2966)</f>
        <v>0</v>
      </c>
      <c r="H2966">
        <f>G2966/(B2966-1)</f>
        <v>0</v>
      </c>
    </row>
    <row r="2967" spans="1:8">
      <c r="A2967" t="s">
        <v>5240</v>
      </c>
      <c r="B2967">
        <v>0</v>
      </c>
      <c r="C2967">
        <v>1</v>
      </c>
      <c r="D2967">
        <v>9</v>
      </c>
      <c r="E2967">
        <v>9</v>
      </c>
      <c r="F2967" t="str">
        <f>VLOOKUP(E2967,$L$1:$M$25,2,FALSE)</f>
        <v>earn</v>
      </c>
      <c r="G2967">
        <f>LOG(C2967)</f>
        <v>0</v>
      </c>
      <c r="H2967">
        <f>G2967/(B2967-1)</f>
        <v>0</v>
      </c>
    </row>
    <row r="2968" spans="1:8">
      <c r="A2968" t="s">
        <v>5245</v>
      </c>
      <c r="B2968">
        <v>0</v>
      </c>
      <c r="C2968">
        <v>1</v>
      </c>
      <c r="D2968">
        <v>10</v>
      </c>
      <c r="E2968">
        <v>10</v>
      </c>
      <c r="F2968" t="str">
        <f>VLOOKUP(E2968,$L$1:$M$25,2,FALSE)</f>
        <v>gnp</v>
      </c>
      <c r="G2968">
        <f>LOG(C2968)</f>
        <v>0</v>
      </c>
      <c r="H2968">
        <f>G2968/(B2968-1)</f>
        <v>0</v>
      </c>
    </row>
    <row r="2969" spans="1:8">
      <c r="A2969" t="s">
        <v>5255</v>
      </c>
      <c r="B2969">
        <v>0</v>
      </c>
      <c r="C2969">
        <v>1</v>
      </c>
      <c r="D2969">
        <v>1</v>
      </c>
      <c r="E2969">
        <v>1</v>
      </c>
      <c r="F2969" t="str">
        <f>VLOOKUP(E2969,$L$1:$M$25,2,FALSE)</f>
        <v>acq</v>
      </c>
      <c r="G2969">
        <f>LOG(C2969)</f>
        <v>0</v>
      </c>
      <c r="H2969">
        <f>G2969/(B2969-1)</f>
        <v>0</v>
      </c>
    </row>
    <row r="2970" spans="1:8">
      <c r="A2970" t="s">
        <v>5257</v>
      </c>
      <c r="B2970">
        <v>0</v>
      </c>
      <c r="C2970">
        <v>1</v>
      </c>
      <c r="D2970">
        <v>11</v>
      </c>
      <c r="E2970">
        <v>11</v>
      </c>
      <c r="F2970" t="str">
        <f>VLOOKUP(E2970,$L$1:$M$25,2,FALSE)</f>
        <v>gold</v>
      </c>
      <c r="G2970">
        <f>LOG(C2970)</f>
        <v>0</v>
      </c>
      <c r="H2970">
        <f>G2970/(B2970-1)</f>
        <v>0</v>
      </c>
    </row>
    <row r="2971" spans="1:8">
      <c r="A2971" t="s">
        <v>5260</v>
      </c>
      <c r="B2971">
        <v>0</v>
      </c>
      <c r="C2971">
        <v>1</v>
      </c>
      <c r="D2971">
        <v>23</v>
      </c>
      <c r="E2971">
        <v>23</v>
      </c>
      <c r="F2971" t="str">
        <f>VLOOKUP(E2971,$L$1:$M$25,2,FALSE)</f>
        <v>trade</v>
      </c>
      <c r="G2971">
        <f>LOG(C2971)</f>
        <v>0</v>
      </c>
      <c r="H2971">
        <f>G2971/(B2971-1)</f>
        <v>0</v>
      </c>
    </row>
    <row r="2972" spans="1:8">
      <c r="A2972" t="s">
        <v>5261</v>
      </c>
      <c r="B2972">
        <v>0</v>
      </c>
      <c r="C2972">
        <v>1</v>
      </c>
      <c r="D2972">
        <v>1</v>
      </c>
      <c r="E2972">
        <v>1</v>
      </c>
      <c r="F2972" t="str">
        <f>VLOOKUP(E2972,$L$1:$M$25,2,FALSE)</f>
        <v>acq</v>
      </c>
      <c r="G2972">
        <f>LOG(C2972)</f>
        <v>0</v>
      </c>
      <c r="H2972">
        <f>G2972/(B2972-1)</f>
        <v>0</v>
      </c>
    </row>
    <row r="2973" spans="1:8">
      <c r="A2973" t="s">
        <v>5262</v>
      </c>
      <c r="B2973">
        <v>0</v>
      </c>
      <c r="C2973">
        <v>1</v>
      </c>
      <c r="D2973">
        <v>16</v>
      </c>
      <c r="E2973">
        <v>16</v>
      </c>
      <c r="F2973" t="str">
        <f>VLOOKUP(E2973,$L$1:$M$25,2,FALSE)</f>
        <v>money-supply</v>
      </c>
      <c r="G2973">
        <f>LOG(C2973)</f>
        <v>0</v>
      </c>
      <c r="H2973">
        <f>G2973/(B2973-1)</f>
        <v>0</v>
      </c>
    </row>
    <row r="2974" spans="1:8">
      <c r="A2974" t="s">
        <v>5265</v>
      </c>
      <c r="B2974">
        <v>0</v>
      </c>
      <c r="C2974">
        <v>1</v>
      </c>
      <c r="D2974">
        <v>23</v>
      </c>
      <c r="E2974">
        <v>23</v>
      </c>
      <c r="F2974" t="str">
        <f>VLOOKUP(E2974,$L$1:$M$25,2,FALSE)</f>
        <v>trade</v>
      </c>
      <c r="G2974">
        <f>LOG(C2974)</f>
        <v>0</v>
      </c>
      <c r="H2974">
        <f>G2974/(B2974-1)</f>
        <v>0</v>
      </c>
    </row>
    <row r="2975" spans="1:8">
      <c r="A2975" t="s">
        <v>5266</v>
      </c>
      <c r="B2975">
        <v>0</v>
      </c>
      <c r="C2975">
        <v>1</v>
      </c>
      <c r="D2975">
        <v>23</v>
      </c>
      <c r="E2975">
        <v>23</v>
      </c>
      <c r="F2975" t="str">
        <f>VLOOKUP(E2975,$L$1:$M$25,2,FALSE)</f>
        <v>trade</v>
      </c>
      <c r="G2975">
        <f>LOG(C2975)</f>
        <v>0</v>
      </c>
      <c r="H2975">
        <f>G2975/(B2975-1)</f>
        <v>0</v>
      </c>
    </row>
    <row r="2976" spans="1:8">
      <c r="A2976" t="s">
        <v>5270</v>
      </c>
      <c r="B2976">
        <v>0</v>
      </c>
      <c r="C2976">
        <v>1</v>
      </c>
      <c r="D2976">
        <v>25</v>
      </c>
      <c r="E2976">
        <v>25</v>
      </c>
      <c r="F2976" t="str">
        <f>VLOOKUP(E2976,$L$1:$M$25,2,FALSE)</f>
        <v>wheat</v>
      </c>
      <c r="G2976">
        <f>LOG(C2976)</f>
        <v>0</v>
      </c>
      <c r="H2976">
        <f>G2976/(B2976-1)</f>
        <v>0</v>
      </c>
    </row>
    <row r="2977" spans="1:8">
      <c r="A2977" t="s">
        <v>5273</v>
      </c>
      <c r="B2977">
        <v>0</v>
      </c>
      <c r="C2977">
        <v>1</v>
      </c>
      <c r="D2977">
        <v>2</v>
      </c>
      <c r="E2977">
        <v>2</v>
      </c>
      <c r="F2977" t="str">
        <f>VLOOKUP(E2977,$L$1:$M$25,2,FALSE)</f>
        <v>bop</v>
      </c>
      <c r="G2977">
        <f>LOG(C2977)</f>
        <v>0</v>
      </c>
      <c r="H2977">
        <f>G2977/(B2977-1)</f>
        <v>0</v>
      </c>
    </row>
    <row r="2978" spans="1:8">
      <c r="A2978" t="s">
        <v>5274</v>
      </c>
      <c r="B2978">
        <v>0</v>
      </c>
      <c r="C2978">
        <v>1</v>
      </c>
      <c r="D2978">
        <v>23</v>
      </c>
      <c r="E2978">
        <v>23</v>
      </c>
      <c r="F2978" t="str">
        <f>VLOOKUP(E2978,$L$1:$M$25,2,FALSE)</f>
        <v>trade</v>
      </c>
      <c r="G2978">
        <f>LOG(C2978)</f>
        <v>0</v>
      </c>
      <c r="H2978">
        <f>G2978/(B2978-1)</f>
        <v>0</v>
      </c>
    </row>
    <row r="2979" spans="1:8">
      <c r="A2979" t="s">
        <v>5277</v>
      </c>
      <c r="B2979">
        <v>0</v>
      </c>
      <c r="C2979">
        <v>1</v>
      </c>
      <c r="D2979">
        <v>1</v>
      </c>
      <c r="E2979">
        <v>1</v>
      </c>
      <c r="F2979" t="str">
        <f>VLOOKUP(E2979,$L$1:$M$25,2,FALSE)</f>
        <v>acq</v>
      </c>
      <c r="G2979">
        <f>LOG(C2979)</f>
        <v>0</v>
      </c>
      <c r="H2979">
        <f>G2979/(B2979-1)</f>
        <v>0</v>
      </c>
    </row>
    <row r="2980" spans="1:8">
      <c r="A2980" t="s">
        <v>5283</v>
      </c>
      <c r="B2980">
        <v>0</v>
      </c>
      <c r="C2980">
        <v>1</v>
      </c>
      <c r="D2980">
        <v>11</v>
      </c>
      <c r="E2980">
        <v>11</v>
      </c>
      <c r="F2980" t="str">
        <f>VLOOKUP(E2980,$L$1:$M$25,2,FALSE)</f>
        <v>gold</v>
      </c>
      <c r="G2980">
        <f>LOG(C2980)</f>
        <v>0</v>
      </c>
      <c r="H2980">
        <f>G2980/(B2980-1)</f>
        <v>0</v>
      </c>
    </row>
    <row r="2981" spans="1:8">
      <c r="A2981" t="s">
        <v>5287</v>
      </c>
      <c r="B2981">
        <v>0</v>
      </c>
      <c r="C2981">
        <v>1</v>
      </c>
      <c r="D2981">
        <v>17</v>
      </c>
      <c r="E2981">
        <v>17</v>
      </c>
      <c r="F2981" t="str">
        <f>VLOOKUP(E2981,$L$1:$M$25,2,FALSE)</f>
        <v>nat-gas</v>
      </c>
      <c r="G2981">
        <f>LOG(C2981)</f>
        <v>0</v>
      </c>
      <c r="H2981">
        <f>G2981/(B2981-1)</f>
        <v>0</v>
      </c>
    </row>
    <row r="2982" spans="1:8">
      <c r="A2982" t="s">
        <v>5291</v>
      </c>
      <c r="B2982">
        <v>0</v>
      </c>
      <c r="C2982">
        <v>1</v>
      </c>
      <c r="D2982">
        <v>23</v>
      </c>
      <c r="E2982">
        <v>23</v>
      </c>
      <c r="F2982" t="str">
        <f>VLOOKUP(E2982,$L$1:$M$25,2,FALSE)</f>
        <v>trade</v>
      </c>
      <c r="G2982">
        <f>LOG(C2982)</f>
        <v>0</v>
      </c>
      <c r="H2982">
        <f>G2982/(B2982-1)</f>
        <v>0</v>
      </c>
    </row>
    <row r="2983" spans="1:8">
      <c r="A2983" t="s">
        <v>5295</v>
      </c>
      <c r="B2983">
        <v>0</v>
      </c>
      <c r="C2983">
        <v>1</v>
      </c>
      <c r="D2983">
        <v>22</v>
      </c>
      <c r="E2983">
        <v>22</v>
      </c>
      <c r="F2983" t="str">
        <f>VLOOKUP(E2983,$L$1:$M$25,2,FALSE)</f>
        <v>sugar</v>
      </c>
      <c r="G2983">
        <f>LOG(C2983)</f>
        <v>0</v>
      </c>
      <c r="H2983">
        <f>G2983/(B2983-1)</f>
        <v>0</v>
      </c>
    </row>
    <row r="2984" spans="1:8">
      <c r="A2984" t="s">
        <v>5296</v>
      </c>
      <c r="B2984">
        <v>0</v>
      </c>
      <c r="C2984">
        <v>1</v>
      </c>
      <c r="D2984">
        <v>14</v>
      </c>
      <c r="E2984">
        <v>14</v>
      </c>
      <c r="F2984" t="str">
        <f>VLOOKUP(E2984,$L$1:$M$25,2,FALSE)</f>
        <v>livestock</v>
      </c>
      <c r="G2984">
        <f>LOG(C2984)</f>
        <v>0</v>
      </c>
      <c r="H2984">
        <f>G2984/(B2984-1)</f>
        <v>0</v>
      </c>
    </row>
    <row r="2985" spans="1:8">
      <c r="A2985" t="s">
        <v>5297</v>
      </c>
      <c r="B2985">
        <v>0</v>
      </c>
      <c r="C2985">
        <v>1</v>
      </c>
      <c r="D2985">
        <v>22</v>
      </c>
      <c r="E2985">
        <v>22</v>
      </c>
      <c r="F2985" t="str">
        <f>VLOOKUP(E2985,$L$1:$M$25,2,FALSE)</f>
        <v>sugar</v>
      </c>
      <c r="G2985">
        <f>LOG(C2985)</f>
        <v>0</v>
      </c>
      <c r="H2985">
        <f>G2985/(B2985-1)</f>
        <v>0</v>
      </c>
    </row>
    <row r="2986" spans="1:8">
      <c r="A2986" t="s">
        <v>5301</v>
      </c>
      <c r="B2986">
        <v>0</v>
      </c>
      <c r="C2986">
        <v>1</v>
      </c>
      <c r="D2986">
        <v>25</v>
      </c>
      <c r="E2986">
        <v>25</v>
      </c>
      <c r="F2986" t="str">
        <f>VLOOKUP(E2986,$L$1:$M$25,2,FALSE)</f>
        <v>wheat</v>
      </c>
      <c r="G2986">
        <f>LOG(C2986)</f>
        <v>0</v>
      </c>
      <c r="H2986">
        <f>G2986/(B2986-1)</f>
        <v>0</v>
      </c>
    </row>
    <row r="2987" spans="1:8">
      <c r="A2987" t="s">
        <v>5305</v>
      </c>
      <c r="B2987">
        <v>0</v>
      </c>
      <c r="C2987">
        <v>1</v>
      </c>
      <c r="D2987">
        <v>25</v>
      </c>
      <c r="E2987">
        <v>25</v>
      </c>
      <c r="F2987" t="str">
        <f>VLOOKUP(E2987,$L$1:$M$25,2,FALSE)</f>
        <v>wheat</v>
      </c>
      <c r="G2987">
        <f>LOG(C2987)</f>
        <v>0</v>
      </c>
      <c r="H2987">
        <f>G2987/(B2987-1)</f>
        <v>0</v>
      </c>
    </row>
    <row r="2988" spans="1:8">
      <c r="A2988" t="s">
        <v>5310</v>
      </c>
      <c r="B2988">
        <v>0</v>
      </c>
      <c r="C2988">
        <v>1</v>
      </c>
      <c r="D2988">
        <v>17</v>
      </c>
      <c r="E2988">
        <v>17</v>
      </c>
      <c r="F2988" t="str">
        <f>VLOOKUP(E2988,$L$1:$M$25,2,FALSE)</f>
        <v>nat-gas</v>
      </c>
      <c r="G2988">
        <f>LOG(C2988)</f>
        <v>0</v>
      </c>
      <c r="H2988">
        <f>G2988/(B2988-1)</f>
        <v>0</v>
      </c>
    </row>
    <row r="2989" spans="1:8">
      <c r="A2989" t="s">
        <v>5316</v>
      </c>
      <c r="B2989">
        <v>0</v>
      </c>
      <c r="C2989">
        <v>1</v>
      </c>
      <c r="D2989">
        <v>22</v>
      </c>
      <c r="E2989">
        <v>22</v>
      </c>
      <c r="F2989" t="str">
        <f>VLOOKUP(E2989,$L$1:$M$25,2,FALSE)</f>
        <v>sugar</v>
      </c>
      <c r="G2989">
        <f>LOG(C2989)</f>
        <v>0</v>
      </c>
      <c r="H2989">
        <f>G2989/(B2989-1)</f>
        <v>0</v>
      </c>
    </row>
    <row r="2990" spans="1:8">
      <c r="A2990" t="s">
        <v>5322</v>
      </c>
      <c r="B2990">
        <v>0</v>
      </c>
      <c r="C2990">
        <v>1</v>
      </c>
      <c r="D2990">
        <v>3</v>
      </c>
      <c r="E2990">
        <v>3</v>
      </c>
      <c r="F2990" t="str">
        <f>VLOOKUP(E2990,$L$1:$M$25,2,FALSE)</f>
        <v>cocoa</v>
      </c>
      <c r="G2990">
        <f>LOG(C2990)</f>
        <v>0</v>
      </c>
      <c r="H2990">
        <f>G2990/(B2990-1)</f>
        <v>0</v>
      </c>
    </row>
    <row r="2991" spans="1:8">
      <c r="A2991" t="s">
        <v>5323</v>
      </c>
      <c r="B2991">
        <v>0</v>
      </c>
      <c r="C2991">
        <v>1</v>
      </c>
      <c r="D2991">
        <v>20</v>
      </c>
      <c r="E2991">
        <v>20</v>
      </c>
      <c r="F2991" t="str">
        <f>VLOOKUP(E2991,$L$1:$M$25,2,FALSE)</f>
        <v>ship</v>
      </c>
      <c r="G2991">
        <f>LOG(C2991)</f>
        <v>0</v>
      </c>
      <c r="H2991">
        <f>G2991/(B2991-1)</f>
        <v>0</v>
      </c>
    </row>
    <row r="2992" spans="1:8">
      <c r="A2992" t="s">
        <v>5331</v>
      </c>
      <c r="B2992">
        <v>0</v>
      </c>
      <c r="C2992">
        <v>1</v>
      </c>
      <c r="D2992">
        <v>14</v>
      </c>
      <c r="E2992">
        <v>14</v>
      </c>
      <c r="F2992" t="str">
        <f>VLOOKUP(E2992,$L$1:$M$25,2,FALSE)</f>
        <v>livestock</v>
      </c>
      <c r="G2992">
        <f>LOG(C2992)</f>
        <v>0</v>
      </c>
      <c r="H2992">
        <f>G2992/(B2992-1)</f>
        <v>0</v>
      </c>
    </row>
    <row r="2993" spans="1:8">
      <c r="A2993" t="s">
        <v>5338</v>
      </c>
      <c r="B2993">
        <v>0</v>
      </c>
      <c r="C2993">
        <v>1</v>
      </c>
      <c r="D2993">
        <v>17</v>
      </c>
      <c r="E2993">
        <v>17</v>
      </c>
      <c r="F2993" t="str">
        <f>VLOOKUP(E2993,$L$1:$M$25,2,FALSE)</f>
        <v>nat-gas</v>
      </c>
      <c r="G2993">
        <f>LOG(C2993)</f>
        <v>0</v>
      </c>
      <c r="H2993">
        <f>G2993/(B2993-1)</f>
        <v>0</v>
      </c>
    </row>
    <row r="2994" spans="1:8">
      <c r="A2994" t="s">
        <v>5339</v>
      </c>
      <c r="B2994">
        <v>0</v>
      </c>
      <c r="C2994">
        <v>1</v>
      </c>
      <c r="D2994">
        <v>22</v>
      </c>
      <c r="E2994">
        <v>22</v>
      </c>
      <c r="F2994" t="str">
        <f>VLOOKUP(E2994,$L$1:$M$25,2,FALSE)</f>
        <v>sugar</v>
      </c>
      <c r="G2994">
        <f>LOG(C2994)</f>
        <v>0</v>
      </c>
      <c r="H2994">
        <f>G2994/(B2994-1)</f>
        <v>0</v>
      </c>
    </row>
    <row r="2995" spans="1:8">
      <c r="A2995" t="s">
        <v>5342</v>
      </c>
      <c r="B2995">
        <v>0</v>
      </c>
      <c r="C2995">
        <v>1</v>
      </c>
      <c r="D2995">
        <v>23</v>
      </c>
      <c r="E2995">
        <v>23</v>
      </c>
      <c r="F2995" t="str">
        <f>VLOOKUP(E2995,$L$1:$M$25,2,FALSE)</f>
        <v>trade</v>
      </c>
      <c r="G2995">
        <f>LOG(C2995)</f>
        <v>0</v>
      </c>
      <c r="H2995">
        <f>G2995/(B2995-1)</f>
        <v>0</v>
      </c>
    </row>
    <row r="2996" spans="1:8">
      <c r="A2996" t="s">
        <v>5349</v>
      </c>
      <c r="B2996">
        <v>0</v>
      </c>
      <c r="C2996">
        <v>1</v>
      </c>
      <c r="D2996">
        <v>1</v>
      </c>
      <c r="E2996">
        <v>1</v>
      </c>
      <c r="F2996" t="str">
        <f>VLOOKUP(E2996,$L$1:$M$25,2,FALSE)</f>
        <v>acq</v>
      </c>
      <c r="G2996">
        <f>LOG(C2996)</f>
        <v>0</v>
      </c>
      <c r="H2996">
        <f>G2996/(B2996-1)</f>
        <v>0</v>
      </c>
    </row>
    <row r="2997" spans="1:8">
      <c r="A2997" t="s">
        <v>5351</v>
      </c>
      <c r="B2997">
        <v>0</v>
      </c>
      <c r="C2997">
        <v>1</v>
      </c>
      <c r="D2997">
        <v>9</v>
      </c>
      <c r="E2997">
        <v>9</v>
      </c>
      <c r="F2997" t="str">
        <f>VLOOKUP(E2997,$L$1:$M$25,2,FALSE)</f>
        <v>earn</v>
      </c>
      <c r="G2997">
        <f>LOG(C2997)</f>
        <v>0</v>
      </c>
      <c r="H2997">
        <f>G2997/(B2997-1)</f>
        <v>0</v>
      </c>
    </row>
    <row r="2998" spans="1:8">
      <c r="A2998" t="s">
        <v>5352</v>
      </c>
      <c r="B2998">
        <v>0</v>
      </c>
      <c r="C2998">
        <v>1</v>
      </c>
      <c r="D2998">
        <v>4</v>
      </c>
      <c r="E2998">
        <v>4</v>
      </c>
      <c r="F2998" t="str">
        <f>VLOOKUP(E2998,$L$1:$M$25,2,FALSE)</f>
        <v>coffee</v>
      </c>
      <c r="G2998">
        <f>LOG(C2998)</f>
        <v>0</v>
      </c>
      <c r="H2998">
        <f>G2998/(B2998-1)</f>
        <v>0</v>
      </c>
    </row>
    <row r="2999" spans="1:8">
      <c r="A2999" t="s">
        <v>5353</v>
      </c>
      <c r="B2999">
        <v>0</v>
      </c>
      <c r="C2999">
        <v>1</v>
      </c>
      <c r="D2999">
        <v>8</v>
      </c>
      <c r="E2999">
        <v>8</v>
      </c>
      <c r="F2999" t="str">
        <f>VLOOKUP(E2999,$L$1:$M$25,2,FALSE)</f>
        <v>dlr</v>
      </c>
      <c r="G2999">
        <f>LOG(C2999)</f>
        <v>0</v>
      </c>
      <c r="H2999">
        <f>G2999/(B2999-1)</f>
        <v>0</v>
      </c>
    </row>
    <row r="3000" spans="1:8">
      <c r="A3000" t="s">
        <v>5355</v>
      </c>
      <c r="B3000">
        <v>0</v>
      </c>
      <c r="C3000">
        <v>1</v>
      </c>
      <c r="D3000">
        <v>1</v>
      </c>
      <c r="E3000">
        <v>1</v>
      </c>
      <c r="F3000" t="str">
        <f>VLOOKUP(E3000,$L$1:$M$25,2,FALSE)</f>
        <v>acq</v>
      </c>
      <c r="G3000">
        <f>LOG(C3000)</f>
        <v>0</v>
      </c>
      <c r="H3000">
        <f>G3000/(B3000-1)</f>
        <v>0</v>
      </c>
    </row>
    <row r="3001" spans="1:8">
      <c r="A3001" t="s">
        <v>5358</v>
      </c>
      <c r="B3001">
        <v>0</v>
      </c>
      <c r="C3001">
        <v>1</v>
      </c>
      <c r="D3001">
        <v>17</v>
      </c>
      <c r="E3001">
        <v>17</v>
      </c>
      <c r="F3001" t="str">
        <f>VLOOKUP(E3001,$L$1:$M$25,2,FALSE)</f>
        <v>nat-gas</v>
      </c>
      <c r="G3001">
        <f>LOG(C3001)</f>
        <v>0</v>
      </c>
      <c r="H3001">
        <f>G3001/(B3001-1)</f>
        <v>0</v>
      </c>
    </row>
    <row r="3002" spans="1:8">
      <c r="A3002" t="s">
        <v>5359</v>
      </c>
      <c r="B3002">
        <v>0</v>
      </c>
      <c r="C3002">
        <v>1</v>
      </c>
      <c r="D3002">
        <v>22</v>
      </c>
      <c r="E3002">
        <v>22</v>
      </c>
      <c r="F3002" t="str">
        <f>VLOOKUP(E3002,$L$1:$M$25,2,FALSE)</f>
        <v>sugar</v>
      </c>
      <c r="G3002">
        <f>LOG(C3002)</f>
        <v>0</v>
      </c>
      <c r="H3002">
        <f>G3002/(B3002-1)</f>
        <v>0</v>
      </c>
    </row>
    <row r="3003" spans="1:8">
      <c r="A3003" t="s">
        <v>5365</v>
      </c>
      <c r="B3003">
        <v>0</v>
      </c>
      <c r="C3003">
        <v>1</v>
      </c>
      <c r="D3003">
        <v>24</v>
      </c>
      <c r="E3003">
        <v>24</v>
      </c>
      <c r="F3003" t="str">
        <f>VLOOKUP(E3003,$L$1:$M$25,2,FALSE)</f>
        <v>veg-oil</v>
      </c>
      <c r="G3003">
        <f>LOG(C3003)</f>
        <v>0</v>
      </c>
      <c r="H3003">
        <f>G3003/(B3003-1)</f>
        <v>0</v>
      </c>
    </row>
    <row r="3004" spans="1:8">
      <c r="A3004" t="s">
        <v>5366</v>
      </c>
      <c r="B3004">
        <v>0</v>
      </c>
      <c r="C3004">
        <v>1</v>
      </c>
      <c r="D3004">
        <v>8</v>
      </c>
      <c r="E3004">
        <v>8</v>
      </c>
      <c r="F3004" t="str">
        <f>VLOOKUP(E3004,$L$1:$M$25,2,FALSE)</f>
        <v>dlr</v>
      </c>
      <c r="G3004">
        <f>LOG(C3004)</f>
        <v>0</v>
      </c>
      <c r="H3004">
        <f>G3004/(B3004-1)</f>
        <v>0</v>
      </c>
    </row>
    <row r="3005" spans="1:8">
      <c r="A3005" t="s">
        <v>5367</v>
      </c>
      <c r="B3005">
        <v>0</v>
      </c>
      <c r="C3005">
        <v>1</v>
      </c>
      <c r="D3005">
        <v>1</v>
      </c>
      <c r="E3005">
        <v>1</v>
      </c>
      <c r="F3005" t="str">
        <f>VLOOKUP(E3005,$L$1:$M$25,2,FALSE)</f>
        <v>acq</v>
      </c>
      <c r="G3005">
        <f>LOG(C3005)</f>
        <v>0</v>
      </c>
      <c r="H3005">
        <f>G3005/(B3005-1)</f>
        <v>0</v>
      </c>
    </row>
    <row r="3006" spans="1:8">
      <c r="A3006" t="s">
        <v>5368</v>
      </c>
      <c r="B3006">
        <v>0</v>
      </c>
      <c r="C3006">
        <v>1</v>
      </c>
      <c r="D3006">
        <v>24</v>
      </c>
      <c r="E3006">
        <v>24</v>
      </c>
      <c r="F3006" t="str">
        <f>VLOOKUP(E3006,$L$1:$M$25,2,FALSE)</f>
        <v>veg-oil</v>
      </c>
      <c r="G3006">
        <f>LOG(C3006)</f>
        <v>0</v>
      </c>
      <c r="H3006">
        <f>G3006/(B3006-1)</f>
        <v>0</v>
      </c>
    </row>
    <row r="3007" spans="1:8">
      <c r="A3007" t="s">
        <v>5372</v>
      </c>
      <c r="B3007">
        <v>0</v>
      </c>
      <c r="C3007">
        <v>1</v>
      </c>
      <c r="D3007">
        <v>20</v>
      </c>
      <c r="E3007">
        <v>20</v>
      </c>
      <c r="F3007" t="str">
        <f>VLOOKUP(E3007,$L$1:$M$25,2,FALSE)</f>
        <v>ship</v>
      </c>
      <c r="G3007">
        <f>LOG(C3007)</f>
        <v>0</v>
      </c>
      <c r="H3007">
        <f>G3007/(B3007-1)</f>
        <v>0</v>
      </c>
    </row>
    <row r="3008" spans="1:8">
      <c r="A3008" t="s">
        <v>5379</v>
      </c>
      <c r="B3008">
        <v>0</v>
      </c>
      <c r="C3008">
        <v>1</v>
      </c>
      <c r="D3008">
        <v>22</v>
      </c>
      <c r="E3008">
        <v>22</v>
      </c>
      <c r="F3008" t="str">
        <f>VLOOKUP(E3008,$L$1:$M$25,2,FALSE)</f>
        <v>sugar</v>
      </c>
      <c r="G3008">
        <f>LOG(C3008)</f>
        <v>0</v>
      </c>
      <c r="H3008">
        <f>G3008/(B3008-1)</f>
        <v>0</v>
      </c>
    </row>
    <row r="3009" spans="1:8">
      <c r="A3009" t="s">
        <v>5385</v>
      </c>
      <c r="B3009">
        <v>0</v>
      </c>
      <c r="C3009">
        <v>1</v>
      </c>
      <c r="D3009">
        <v>7</v>
      </c>
      <c r="E3009">
        <v>7</v>
      </c>
      <c r="F3009" t="str">
        <f>VLOOKUP(E3009,$L$1:$M$25,2,FALSE)</f>
        <v>crude</v>
      </c>
      <c r="G3009">
        <f>LOG(C3009)</f>
        <v>0</v>
      </c>
      <c r="H3009">
        <f>G3009/(B3009-1)</f>
        <v>0</v>
      </c>
    </row>
    <row r="3010" spans="1:8">
      <c r="A3010" t="s">
        <v>5390</v>
      </c>
      <c r="B3010">
        <v>0</v>
      </c>
      <c r="C3010">
        <v>1</v>
      </c>
      <c r="D3010">
        <v>17</v>
      </c>
      <c r="E3010">
        <v>17</v>
      </c>
      <c r="F3010" t="str">
        <f>VLOOKUP(E3010,$L$1:$M$25,2,FALSE)</f>
        <v>nat-gas</v>
      </c>
      <c r="G3010">
        <f>LOG(C3010)</f>
        <v>0</v>
      </c>
      <c r="H3010">
        <f>G3010/(B3010-1)</f>
        <v>0</v>
      </c>
    </row>
    <row r="3011" spans="1:8">
      <c r="A3011" t="s">
        <v>5391</v>
      </c>
      <c r="B3011">
        <v>0</v>
      </c>
      <c r="C3011">
        <v>1</v>
      </c>
      <c r="D3011">
        <v>20</v>
      </c>
      <c r="E3011">
        <v>20</v>
      </c>
      <c r="F3011" t="str">
        <f>VLOOKUP(E3011,$L$1:$M$25,2,FALSE)</f>
        <v>ship</v>
      </c>
      <c r="G3011">
        <f>LOG(C3011)</f>
        <v>0</v>
      </c>
      <c r="H3011">
        <f>G3011/(B3011-1)</f>
        <v>0</v>
      </c>
    </row>
    <row r="3012" spans="1:8">
      <c r="A3012" t="s">
        <v>5393</v>
      </c>
      <c r="B3012">
        <v>0</v>
      </c>
      <c r="C3012">
        <v>1</v>
      </c>
      <c r="D3012">
        <v>23</v>
      </c>
      <c r="E3012">
        <v>23</v>
      </c>
      <c r="F3012" t="str">
        <f>VLOOKUP(E3012,$L$1:$M$25,2,FALSE)</f>
        <v>trade</v>
      </c>
      <c r="G3012">
        <f>LOG(C3012)</f>
        <v>0</v>
      </c>
      <c r="H3012">
        <f>G3012/(B3012-1)</f>
        <v>0</v>
      </c>
    </row>
    <row r="3013" spans="1:8">
      <c r="A3013" t="s">
        <v>5401</v>
      </c>
      <c r="B3013">
        <v>0</v>
      </c>
      <c r="C3013">
        <v>1</v>
      </c>
      <c r="D3013">
        <v>22</v>
      </c>
      <c r="E3013">
        <v>22</v>
      </c>
      <c r="F3013" t="str">
        <f>VLOOKUP(E3013,$L$1:$M$25,2,FALSE)</f>
        <v>sugar</v>
      </c>
      <c r="G3013">
        <f>LOG(C3013)</f>
        <v>0</v>
      </c>
      <c r="H3013">
        <f>G3013/(B3013-1)</f>
        <v>0</v>
      </c>
    </row>
    <row r="3014" spans="1:8">
      <c r="A3014" t="s">
        <v>5402</v>
      </c>
      <c r="B3014">
        <v>0</v>
      </c>
      <c r="C3014">
        <v>1</v>
      </c>
      <c r="D3014">
        <v>20</v>
      </c>
      <c r="E3014">
        <v>20</v>
      </c>
      <c r="F3014" t="str">
        <f>VLOOKUP(E3014,$L$1:$M$25,2,FALSE)</f>
        <v>ship</v>
      </c>
      <c r="G3014">
        <f>LOG(C3014)</f>
        <v>0</v>
      </c>
      <c r="H3014">
        <f>G3014/(B3014-1)</f>
        <v>0</v>
      </c>
    </row>
    <row r="3015" spans="1:8">
      <c r="A3015" t="s">
        <v>5403</v>
      </c>
      <c r="B3015">
        <v>0</v>
      </c>
      <c r="C3015">
        <v>1</v>
      </c>
      <c r="D3015">
        <v>4</v>
      </c>
      <c r="E3015">
        <v>4</v>
      </c>
      <c r="F3015" t="str">
        <f>VLOOKUP(E3015,$L$1:$M$25,2,FALSE)</f>
        <v>coffee</v>
      </c>
      <c r="G3015">
        <f>LOG(C3015)</f>
        <v>0</v>
      </c>
      <c r="H3015">
        <f>G3015/(B3015-1)</f>
        <v>0</v>
      </c>
    </row>
    <row r="3016" spans="1:8">
      <c r="A3016" t="s">
        <v>5407</v>
      </c>
      <c r="B3016">
        <v>0</v>
      </c>
      <c r="C3016">
        <v>1</v>
      </c>
      <c r="D3016">
        <v>9</v>
      </c>
      <c r="E3016">
        <v>9</v>
      </c>
      <c r="F3016" t="str">
        <f>VLOOKUP(E3016,$L$1:$M$25,2,FALSE)</f>
        <v>earn</v>
      </c>
      <c r="G3016">
        <f>LOG(C3016)</f>
        <v>0</v>
      </c>
      <c r="H3016">
        <f>G3016/(B3016-1)</f>
        <v>0</v>
      </c>
    </row>
    <row r="3017" spans="1:8">
      <c r="A3017" t="s">
        <v>5410</v>
      </c>
      <c r="B3017">
        <v>0</v>
      </c>
      <c r="C3017">
        <v>1</v>
      </c>
      <c r="D3017">
        <v>8</v>
      </c>
      <c r="E3017">
        <v>8</v>
      </c>
      <c r="F3017" t="str">
        <f>VLOOKUP(E3017,$L$1:$M$25,2,FALSE)</f>
        <v>dlr</v>
      </c>
      <c r="G3017">
        <f>LOG(C3017)</f>
        <v>0</v>
      </c>
      <c r="H3017">
        <f>G3017/(B3017-1)</f>
        <v>0</v>
      </c>
    </row>
    <row r="3018" spans="1:8">
      <c r="A3018" t="s">
        <v>5415</v>
      </c>
      <c r="B3018">
        <v>0</v>
      </c>
      <c r="C3018">
        <v>1</v>
      </c>
      <c r="D3018">
        <v>20</v>
      </c>
      <c r="E3018">
        <v>20</v>
      </c>
      <c r="F3018" t="str">
        <f>VLOOKUP(E3018,$L$1:$M$25,2,FALSE)</f>
        <v>ship</v>
      </c>
      <c r="G3018">
        <f>LOG(C3018)</f>
        <v>0</v>
      </c>
      <c r="H3018">
        <f>G3018/(B3018-1)</f>
        <v>0</v>
      </c>
    </row>
    <row r="3019" spans="1:8">
      <c r="A3019" t="s">
        <v>5416</v>
      </c>
      <c r="B3019">
        <v>0</v>
      </c>
      <c r="C3019">
        <v>1</v>
      </c>
      <c r="D3019">
        <v>1</v>
      </c>
      <c r="E3019">
        <v>1</v>
      </c>
      <c r="F3019" t="str">
        <f>VLOOKUP(E3019,$L$1:$M$25,2,FALSE)</f>
        <v>acq</v>
      </c>
      <c r="G3019">
        <f>LOG(C3019)</f>
        <v>0</v>
      </c>
      <c r="H3019">
        <f>G3019/(B3019-1)</f>
        <v>0</v>
      </c>
    </row>
    <row r="3020" spans="1:8">
      <c r="A3020" t="s">
        <v>5417</v>
      </c>
      <c r="B3020">
        <v>0</v>
      </c>
      <c r="C3020">
        <v>1</v>
      </c>
      <c r="D3020">
        <v>16</v>
      </c>
      <c r="E3020">
        <v>16</v>
      </c>
      <c r="F3020" t="str">
        <f>VLOOKUP(E3020,$L$1:$M$25,2,FALSE)</f>
        <v>money-supply</v>
      </c>
      <c r="G3020">
        <f>LOG(C3020)</f>
        <v>0</v>
      </c>
      <c r="H3020">
        <f>G3020/(B3020-1)</f>
        <v>0</v>
      </c>
    </row>
    <row r="3021" spans="1:8">
      <c r="A3021" t="s">
        <v>5423</v>
      </c>
      <c r="B3021">
        <v>0</v>
      </c>
      <c r="C3021">
        <v>1</v>
      </c>
      <c r="D3021">
        <v>14</v>
      </c>
      <c r="E3021">
        <v>14</v>
      </c>
      <c r="F3021" t="str">
        <f>VLOOKUP(E3021,$L$1:$M$25,2,FALSE)</f>
        <v>livestock</v>
      </c>
      <c r="G3021">
        <f>LOG(C3021)</f>
        <v>0</v>
      </c>
      <c r="H3021">
        <f>G3021/(B3021-1)</f>
        <v>0</v>
      </c>
    </row>
    <row r="3022" spans="1:8">
      <c r="A3022" t="s">
        <v>5425</v>
      </c>
      <c r="B3022">
        <v>0</v>
      </c>
      <c r="C3022">
        <v>1</v>
      </c>
      <c r="D3022">
        <v>1</v>
      </c>
      <c r="E3022">
        <v>1</v>
      </c>
      <c r="F3022" t="str">
        <f>VLOOKUP(E3022,$L$1:$M$25,2,FALSE)</f>
        <v>acq</v>
      </c>
      <c r="G3022">
        <f>LOG(C3022)</f>
        <v>0</v>
      </c>
      <c r="H3022">
        <f>G3022/(B3022-1)</f>
        <v>0</v>
      </c>
    </row>
    <row r="3023" spans="1:8">
      <c r="A3023" t="s">
        <v>5426</v>
      </c>
      <c r="B3023">
        <v>0</v>
      </c>
      <c r="C3023">
        <v>1</v>
      </c>
      <c r="D3023">
        <v>15</v>
      </c>
      <c r="E3023">
        <v>15</v>
      </c>
      <c r="F3023" t="str">
        <f>VLOOKUP(E3023,$L$1:$M$25,2,FALSE)</f>
        <v>money-fx</v>
      </c>
      <c r="G3023">
        <f>LOG(C3023)</f>
        <v>0</v>
      </c>
      <c r="H3023">
        <f>G3023/(B3023-1)</f>
        <v>0</v>
      </c>
    </row>
    <row r="3024" spans="1:8">
      <c r="A3024" t="s">
        <v>5429</v>
      </c>
      <c r="B3024">
        <v>0</v>
      </c>
      <c r="C3024">
        <v>1</v>
      </c>
      <c r="D3024">
        <v>20</v>
      </c>
      <c r="E3024">
        <v>20</v>
      </c>
      <c r="F3024" t="str">
        <f>VLOOKUP(E3024,$L$1:$M$25,2,FALSE)</f>
        <v>ship</v>
      </c>
      <c r="G3024">
        <f>LOG(C3024)</f>
        <v>0</v>
      </c>
      <c r="H3024">
        <f>G3024/(B3024-1)</f>
        <v>0</v>
      </c>
    </row>
    <row r="3025" spans="1:8">
      <c r="A3025" t="s">
        <v>5438</v>
      </c>
      <c r="B3025">
        <v>0</v>
      </c>
      <c r="C3025">
        <v>1</v>
      </c>
      <c r="D3025">
        <v>14</v>
      </c>
      <c r="E3025">
        <v>14</v>
      </c>
      <c r="F3025" t="str">
        <f>VLOOKUP(E3025,$L$1:$M$25,2,FALSE)</f>
        <v>livestock</v>
      </c>
      <c r="G3025">
        <f>LOG(C3025)</f>
        <v>0</v>
      </c>
      <c r="H3025">
        <f>G3025/(B3025-1)</f>
        <v>0</v>
      </c>
    </row>
    <row r="3026" spans="1:8">
      <c r="A3026" t="s">
        <v>5440</v>
      </c>
      <c r="B3026">
        <v>0</v>
      </c>
      <c r="C3026">
        <v>1</v>
      </c>
      <c r="D3026">
        <v>17</v>
      </c>
      <c r="E3026">
        <v>17</v>
      </c>
      <c r="F3026" t="str">
        <f>VLOOKUP(E3026,$L$1:$M$25,2,FALSE)</f>
        <v>nat-gas</v>
      </c>
      <c r="G3026">
        <f>LOG(C3026)</f>
        <v>0</v>
      </c>
      <c r="H3026">
        <f>G3026/(B3026-1)</f>
        <v>0</v>
      </c>
    </row>
    <row r="3027" spans="1:8">
      <c r="A3027" t="s">
        <v>5446</v>
      </c>
      <c r="B3027">
        <v>0</v>
      </c>
      <c r="C3027">
        <v>1</v>
      </c>
      <c r="D3027">
        <v>11</v>
      </c>
      <c r="E3027">
        <v>11</v>
      </c>
      <c r="F3027" t="str">
        <f>VLOOKUP(E3027,$L$1:$M$25,2,FALSE)</f>
        <v>gold</v>
      </c>
      <c r="G3027">
        <f>LOG(C3027)</f>
        <v>0</v>
      </c>
      <c r="H3027">
        <f>G3027/(B3027-1)</f>
        <v>0</v>
      </c>
    </row>
    <row r="3028" spans="1:8">
      <c r="A3028" t="s">
        <v>5450</v>
      </c>
      <c r="B3028">
        <v>0</v>
      </c>
      <c r="C3028">
        <v>1</v>
      </c>
      <c r="D3028">
        <v>1</v>
      </c>
      <c r="E3028">
        <v>1</v>
      </c>
      <c r="F3028" t="str">
        <f>VLOOKUP(E3028,$L$1:$M$25,2,FALSE)</f>
        <v>acq</v>
      </c>
      <c r="G3028">
        <f>LOG(C3028)</f>
        <v>0</v>
      </c>
      <c r="H3028">
        <f>G3028/(B3028-1)</f>
        <v>0</v>
      </c>
    </row>
    <row r="3029" spans="1:8">
      <c r="A3029" t="s">
        <v>5452</v>
      </c>
      <c r="B3029">
        <v>0</v>
      </c>
      <c r="C3029">
        <v>1</v>
      </c>
      <c r="D3029">
        <v>3</v>
      </c>
      <c r="E3029">
        <v>3</v>
      </c>
      <c r="F3029" t="str">
        <f>VLOOKUP(E3029,$L$1:$M$25,2,FALSE)</f>
        <v>cocoa</v>
      </c>
      <c r="G3029">
        <f>LOG(C3029)</f>
        <v>0</v>
      </c>
      <c r="H3029">
        <f>G3029/(B3029-1)</f>
        <v>0</v>
      </c>
    </row>
    <row r="3030" spans="1:8">
      <c r="A3030" t="s">
        <v>5454</v>
      </c>
      <c r="B3030">
        <v>0</v>
      </c>
      <c r="C3030">
        <v>1</v>
      </c>
      <c r="D3030">
        <v>20</v>
      </c>
      <c r="E3030">
        <v>20</v>
      </c>
      <c r="F3030" t="str">
        <f>VLOOKUP(E3030,$L$1:$M$25,2,FALSE)</f>
        <v>ship</v>
      </c>
      <c r="G3030">
        <f>LOG(C3030)</f>
        <v>0</v>
      </c>
      <c r="H3030">
        <f>G3030/(B3030-1)</f>
        <v>0</v>
      </c>
    </row>
    <row r="3031" spans="1:8">
      <c r="A3031" t="s">
        <v>5459</v>
      </c>
      <c r="B3031">
        <v>0</v>
      </c>
      <c r="C3031">
        <v>1</v>
      </c>
      <c r="D3031">
        <v>5</v>
      </c>
      <c r="E3031">
        <v>5</v>
      </c>
      <c r="F3031" t="str">
        <f>VLOOKUP(E3031,$L$1:$M$25,2,FALSE)</f>
        <v>corn</v>
      </c>
      <c r="G3031">
        <f>LOG(C3031)</f>
        <v>0</v>
      </c>
      <c r="H3031">
        <f>G3031/(B3031-1)</f>
        <v>0</v>
      </c>
    </row>
    <row r="3032" spans="1:8">
      <c r="A3032" t="s">
        <v>5463</v>
      </c>
      <c r="B3032">
        <v>0</v>
      </c>
      <c r="C3032">
        <v>1</v>
      </c>
      <c r="D3032">
        <v>9</v>
      </c>
      <c r="E3032">
        <v>9</v>
      </c>
      <c r="F3032" t="str">
        <f>VLOOKUP(E3032,$L$1:$M$25,2,FALSE)</f>
        <v>earn</v>
      </c>
      <c r="G3032">
        <f>LOG(C3032)</f>
        <v>0</v>
      </c>
      <c r="H3032">
        <f>G3032/(B3032-1)</f>
        <v>0</v>
      </c>
    </row>
    <row r="3033" spans="1:8">
      <c r="A3033" t="s">
        <v>5468</v>
      </c>
      <c r="B3033">
        <v>0</v>
      </c>
      <c r="C3033">
        <v>1</v>
      </c>
      <c r="D3033">
        <v>15</v>
      </c>
      <c r="E3033">
        <v>15</v>
      </c>
      <c r="F3033" t="str">
        <f>VLOOKUP(E3033,$L$1:$M$25,2,FALSE)</f>
        <v>money-fx</v>
      </c>
      <c r="G3033">
        <f>LOG(C3033)</f>
        <v>0</v>
      </c>
      <c r="H3033">
        <f>G3033/(B3033-1)</f>
        <v>0</v>
      </c>
    </row>
    <row r="3034" spans="1:8">
      <c r="A3034" t="s">
        <v>5469</v>
      </c>
      <c r="B3034">
        <v>0</v>
      </c>
      <c r="C3034">
        <v>1</v>
      </c>
      <c r="D3034">
        <v>24</v>
      </c>
      <c r="E3034">
        <v>24</v>
      </c>
      <c r="F3034" t="str">
        <f>VLOOKUP(E3034,$L$1:$M$25,2,FALSE)</f>
        <v>veg-oil</v>
      </c>
      <c r="G3034">
        <f>LOG(C3034)</f>
        <v>0</v>
      </c>
      <c r="H3034">
        <f>G3034/(B3034-1)</f>
        <v>0</v>
      </c>
    </row>
    <row r="3035" spans="1:8">
      <c r="A3035" t="s">
        <v>5472</v>
      </c>
      <c r="B3035">
        <v>0</v>
      </c>
      <c r="C3035">
        <v>1</v>
      </c>
      <c r="D3035">
        <v>13</v>
      </c>
      <c r="E3035">
        <v>13</v>
      </c>
      <c r="F3035" t="str">
        <f>VLOOKUP(E3035,$L$1:$M$25,2,FALSE)</f>
        <v>interest</v>
      </c>
      <c r="G3035">
        <f>LOG(C3035)</f>
        <v>0</v>
      </c>
      <c r="H3035">
        <f>G3035/(B3035-1)</f>
        <v>0</v>
      </c>
    </row>
    <row r="3036" spans="1:8">
      <c r="A3036" t="s">
        <v>5473</v>
      </c>
      <c r="B3036">
        <v>0</v>
      </c>
      <c r="C3036">
        <v>1</v>
      </c>
      <c r="D3036">
        <v>19</v>
      </c>
      <c r="E3036">
        <v>19</v>
      </c>
      <c r="F3036" t="str">
        <f>VLOOKUP(E3036,$L$1:$M$25,2,FALSE)</f>
        <v>reserves</v>
      </c>
      <c r="G3036">
        <f>LOG(C3036)</f>
        <v>0</v>
      </c>
      <c r="H3036">
        <f>G3036/(B3036-1)</f>
        <v>0</v>
      </c>
    </row>
    <row r="3037" spans="1:8">
      <c r="A3037" t="s">
        <v>5486</v>
      </c>
      <c r="B3037">
        <v>0</v>
      </c>
      <c r="C3037">
        <v>1</v>
      </c>
      <c r="D3037">
        <v>16</v>
      </c>
      <c r="E3037">
        <v>16</v>
      </c>
      <c r="F3037" t="str">
        <f>VLOOKUP(E3037,$L$1:$M$25,2,FALSE)</f>
        <v>money-supply</v>
      </c>
      <c r="G3037">
        <f>LOG(C3037)</f>
        <v>0</v>
      </c>
      <c r="H3037">
        <f>G3037/(B3037-1)</f>
        <v>0</v>
      </c>
    </row>
    <row r="3038" spans="1:8">
      <c r="A3038" t="s">
        <v>5492</v>
      </c>
      <c r="B3038">
        <v>0</v>
      </c>
      <c r="C3038">
        <v>1</v>
      </c>
      <c r="D3038">
        <v>1</v>
      </c>
      <c r="E3038">
        <v>1</v>
      </c>
      <c r="F3038" t="str">
        <f>VLOOKUP(E3038,$L$1:$M$25,2,FALSE)</f>
        <v>acq</v>
      </c>
      <c r="G3038">
        <f>LOG(C3038)</f>
        <v>0</v>
      </c>
      <c r="H3038">
        <f>G3038/(B3038-1)</f>
        <v>0</v>
      </c>
    </row>
    <row r="3039" spans="1:8">
      <c r="A3039" t="s">
        <v>5497</v>
      </c>
      <c r="B3039">
        <v>0</v>
      </c>
      <c r="C3039">
        <v>1</v>
      </c>
      <c r="D3039">
        <v>17</v>
      </c>
      <c r="E3039">
        <v>17</v>
      </c>
      <c r="F3039" t="str">
        <f>VLOOKUP(E3039,$L$1:$M$25,2,FALSE)</f>
        <v>nat-gas</v>
      </c>
      <c r="G3039">
        <f>LOG(C3039)</f>
        <v>0</v>
      </c>
      <c r="H3039">
        <f>G3039/(B3039-1)</f>
        <v>0</v>
      </c>
    </row>
    <row r="3040" spans="1:8">
      <c r="A3040" t="s">
        <v>5498</v>
      </c>
      <c r="B3040">
        <v>0</v>
      </c>
      <c r="C3040">
        <v>1</v>
      </c>
      <c r="D3040">
        <v>9</v>
      </c>
      <c r="E3040">
        <v>9</v>
      </c>
      <c r="F3040" t="str">
        <f>VLOOKUP(E3040,$L$1:$M$25,2,FALSE)</f>
        <v>earn</v>
      </c>
      <c r="G3040">
        <f>LOG(C3040)</f>
        <v>0</v>
      </c>
      <c r="H3040">
        <f>G3040/(B3040-1)</f>
        <v>0</v>
      </c>
    </row>
    <row r="3041" spans="1:8">
      <c r="A3041" t="s">
        <v>5499</v>
      </c>
      <c r="B3041">
        <v>0</v>
      </c>
      <c r="C3041">
        <v>1</v>
      </c>
      <c r="D3041">
        <v>11</v>
      </c>
      <c r="E3041">
        <v>11</v>
      </c>
      <c r="F3041" t="str">
        <f>VLOOKUP(E3041,$L$1:$M$25,2,FALSE)</f>
        <v>gold</v>
      </c>
      <c r="G3041">
        <f>LOG(C3041)</f>
        <v>0</v>
      </c>
      <c r="H3041">
        <f>G3041/(B3041-1)</f>
        <v>0</v>
      </c>
    </row>
    <row r="3042" spans="1:8">
      <c r="A3042" t="s">
        <v>5501</v>
      </c>
      <c r="B3042">
        <v>0</v>
      </c>
      <c r="C3042">
        <v>1</v>
      </c>
      <c r="D3042">
        <v>4</v>
      </c>
      <c r="E3042">
        <v>4</v>
      </c>
      <c r="F3042" t="str">
        <f>VLOOKUP(E3042,$L$1:$M$25,2,FALSE)</f>
        <v>coffee</v>
      </c>
      <c r="G3042">
        <f>LOG(C3042)</f>
        <v>0</v>
      </c>
      <c r="H3042">
        <f>G3042/(B3042-1)</f>
        <v>0</v>
      </c>
    </row>
    <row r="3043" spans="1:8">
      <c r="A3043" t="s">
        <v>5504</v>
      </c>
      <c r="B3043">
        <v>0</v>
      </c>
      <c r="C3043">
        <v>1</v>
      </c>
      <c r="D3043">
        <v>1</v>
      </c>
      <c r="E3043">
        <v>1</v>
      </c>
      <c r="F3043" t="str">
        <f>VLOOKUP(E3043,$L$1:$M$25,2,FALSE)</f>
        <v>acq</v>
      </c>
      <c r="G3043">
        <f>LOG(C3043)</f>
        <v>0</v>
      </c>
      <c r="H3043">
        <f>G3043/(B3043-1)</f>
        <v>0</v>
      </c>
    </row>
    <row r="3044" spans="1:8">
      <c r="A3044" t="s">
        <v>5506</v>
      </c>
      <c r="B3044">
        <v>0</v>
      </c>
      <c r="C3044">
        <v>1</v>
      </c>
      <c r="D3044">
        <v>9</v>
      </c>
      <c r="E3044">
        <v>9</v>
      </c>
      <c r="F3044" t="str">
        <f>VLOOKUP(E3044,$L$1:$M$25,2,FALSE)</f>
        <v>earn</v>
      </c>
      <c r="G3044">
        <f>LOG(C3044)</f>
        <v>0</v>
      </c>
      <c r="H3044">
        <f>G3044/(B3044-1)</f>
        <v>0</v>
      </c>
    </row>
    <row r="3045" spans="1:8">
      <c r="A3045" t="s">
        <v>5509</v>
      </c>
      <c r="B3045">
        <v>0</v>
      </c>
      <c r="C3045">
        <v>1</v>
      </c>
      <c r="D3045">
        <v>6</v>
      </c>
      <c r="E3045">
        <v>6</v>
      </c>
      <c r="F3045" t="str">
        <f>VLOOKUP(E3045,$L$1:$M$25,2,FALSE)</f>
        <v>cpi</v>
      </c>
      <c r="G3045">
        <f>LOG(C3045)</f>
        <v>0</v>
      </c>
      <c r="H3045">
        <f>G3045/(B3045-1)</f>
        <v>0</v>
      </c>
    </row>
    <row r="3046" spans="1:8">
      <c r="A3046" t="s">
        <v>5510</v>
      </c>
      <c r="B3046">
        <v>0</v>
      </c>
      <c r="C3046">
        <v>1</v>
      </c>
      <c r="D3046">
        <v>9</v>
      </c>
      <c r="E3046">
        <v>9</v>
      </c>
      <c r="F3046" t="str">
        <f>VLOOKUP(E3046,$L$1:$M$25,2,FALSE)</f>
        <v>earn</v>
      </c>
      <c r="G3046">
        <f>LOG(C3046)</f>
        <v>0</v>
      </c>
      <c r="H3046">
        <f>G3046/(B3046-1)</f>
        <v>0</v>
      </c>
    </row>
    <row r="3047" spans="1:8">
      <c r="A3047" t="s">
        <v>5512</v>
      </c>
      <c r="B3047">
        <v>0</v>
      </c>
      <c r="C3047">
        <v>1</v>
      </c>
      <c r="D3047">
        <v>4</v>
      </c>
      <c r="E3047">
        <v>4</v>
      </c>
      <c r="F3047" t="str">
        <f>VLOOKUP(E3047,$L$1:$M$25,2,FALSE)</f>
        <v>coffee</v>
      </c>
      <c r="G3047">
        <f>LOG(C3047)</f>
        <v>0</v>
      </c>
      <c r="H3047">
        <f>G3047/(B3047-1)</f>
        <v>0</v>
      </c>
    </row>
    <row r="3048" spans="1:8">
      <c r="A3048" t="s">
        <v>5514</v>
      </c>
      <c r="B3048">
        <v>0</v>
      </c>
      <c r="C3048">
        <v>1</v>
      </c>
      <c r="D3048">
        <v>11</v>
      </c>
      <c r="E3048">
        <v>11</v>
      </c>
      <c r="F3048" t="str">
        <f>VLOOKUP(E3048,$L$1:$M$25,2,FALSE)</f>
        <v>gold</v>
      </c>
      <c r="G3048">
        <f>LOG(C3048)</f>
        <v>0</v>
      </c>
      <c r="H3048">
        <f>G3048/(B3048-1)</f>
        <v>0</v>
      </c>
    </row>
    <row r="3049" spans="1:8">
      <c r="A3049" t="s">
        <v>5515</v>
      </c>
      <c r="B3049">
        <v>0</v>
      </c>
      <c r="C3049">
        <v>1</v>
      </c>
      <c r="D3049">
        <v>1</v>
      </c>
      <c r="E3049">
        <v>1</v>
      </c>
      <c r="F3049" t="str">
        <f>VLOOKUP(E3049,$L$1:$M$25,2,FALSE)</f>
        <v>acq</v>
      </c>
      <c r="G3049">
        <f>LOG(C3049)</f>
        <v>0</v>
      </c>
      <c r="H3049">
        <f>G3049/(B3049-1)</f>
        <v>0</v>
      </c>
    </row>
    <row r="3050" spans="1:8">
      <c r="A3050" t="s">
        <v>5520</v>
      </c>
      <c r="B3050">
        <v>0</v>
      </c>
      <c r="C3050">
        <v>1</v>
      </c>
      <c r="D3050">
        <v>20</v>
      </c>
      <c r="E3050">
        <v>20</v>
      </c>
      <c r="F3050" t="str">
        <f>VLOOKUP(E3050,$L$1:$M$25,2,FALSE)</f>
        <v>ship</v>
      </c>
      <c r="G3050">
        <f>LOG(C3050)</f>
        <v>0</v>
      </c>
      <c r="H3050">
        <f>G3050/(B3050-1)</f>
        <v>0</v>
      </c>
    </row>
    <row r="3051" spans="1:8">
      <c r="A3051" t="s">
        <v>5521</v>
      </c>
      <c r="B3051">
        <v>0</v>
      </c>
      <c r="C3051">
        <v>1</v>
      </c>
      <c r="D3051">
        <v>20</v>
      </c>
      <c r="E3051">
        <v>20</v>
      </c>
      <c r="F3051" t="str">
        <f>VLOOKUP(E3051,$L$1:$M$25,2,FALSE)</f>
        <v>ship</v>
      </c>
      <c r="G3051">
        <f>LOG(C3051)</f>
        <v>0</v>
      </c>
      <c r="H3051">
        <f>G3051/(B3051-1)</f>
        <v>0</v>
      </c>
    </row>
    <row r="3052" spans="1:8">
      <c r="A3052" t="s">
        <v>5524</v>
      </c>
      <c r="B3052">
        <v>0</v>
      </c>
      <c r="C3052">
        <v>1</v>
      </c>
      <c r="D3052">
        <v>24</v>
      </c>
      <c r="E3052">
        <v>24</v>
      </c>
      <c r="F3052" t="str">
        <f>VLOOKUP(E3052,$L$1:$M$25,2,FALSE)</f>
        <v>veg-oil</v>
      </c>
      <c r="G3052">
        <f>LOG(C3052)</f>
        <v>0</v>
      </c>
      <c r="H3052">
        <f>G3052/(B3052-1)</f>
        <v>0</v>
      </c>
    </row>
    <row r="3053" spans="1:8">
      <c r="A3053" t="s">
        <v>5525</v>
      </c>
      <c r="B3053">
        <v>0</v>
      </c>
      <c r="C3053">
        <v>1</v>
      </c>
      <c r="D3053">
        <v>17</v>
      </c>
      <c r="E3053">
        <v>17</v>
      </c>
      <c r="F3053" t="str">
        <f>VLOOKUP(E3053,$L$1:$M$25,2,FALSE)</f>
        <v>nat-gas</v>
      </c>
      <c r="G3053">
        <f>LOG(C3053)</f>
        <v>0</v>
      </c>
      <c r="H3053">
        <f>G3053/(B3053-1)</f>
        <v>0</v>
      </c>
    </row>
    <row r="3054" spans="1:8">
      <c r="A3054" t="s">
        <v>5535</v>
      </c>
      <c r="B3054">
        <v>0</v>
      </c>
      <c r="C3054">
        <v>1</v>
      </c>
      <c r="D3054">
        <v>23</v>
      </c>
      <c r="E3054">
        <v>23</v>
      </c>
      <c r="F3054" t="str">
        <f>VLOOKUP(E3054,$L$1:$M$25,2,FALSE)</f>
        <v>trade</v>
      </c>
      <c r="G3054">
        <f>LOG(C3054)</f>
        <v>0</v>
      </c>
      <c r="H3054">
        <f>G3054/(B3054-1)</f>
        <v>0</v>
      </c>
    </row>
    <row r="3055" spans="1:8">
      <c r="A3055" t="s">
        <v>5541</v>
      </c>
      <c r="B3055">
        <v>0</v>
      </c>
      <c r="C3055">
        <v>1</v>
      </c>
      <c r="D3055">
        <v>7</v>
      </c>
      <c r="E3055">
        <v>7</v>
      </c>
      <c r="F3055" t="str">
        <f>VLOOKUP(E3055,$L$1:$M$25,2,FALSE)</f>
        <v>crude</v>
      </c>
      <c r="G3055">
        <f>LOG(C3055)</f>
        <v>0</v>
      </c>
      <c r="H3055">
        <f>G3055/(B3055-1)</f>
        <v>0</v>
      </c>
    </row>
    <row r="3056" spans="1:8">
      <c r="A3056" t="s">
        <v>5544</v>
      </c>
      <c r="B3056">
        <v>0</v>
      </c>
      <c r="C3056">
        <v>1</v>
      </c>
      <c r="D3056">
        <v>20</v>
      </c>
      <c r="E3056">
        <v>20</v>
      </c>
      <c r="F3056" t="str">
        <f>VLOOKUP(E3056,$L$1:$M$25,2,FALSE)</f>
        <v>ship</v>
      </c>
      <c r="G3056">
        <f>LOG(C3056)</f>
        <v>0</v>
      </c>
      <c r="H3056">
        <f>G3056/(B3056-1)</f>
        <v>0</v>
      </c>
    </row>
    <row r="3057" spans="1:8">
      <c r="A3057" t="s">
        <v>5545</v>
      </c>
      <c r="B3057">
        <v>0</v>
      </c>
      <c r="C3057">
        <v>1</v>
      </c>
      <c r="D3057">
        <v>1</v>
      </c>
      <c r="E3057">
        <v>1</v>
      </c>
      <c r="F3057" t="str">
        <f>VLOOKUP(E3057,$L$1:$M$25,2,FALSE)</f>
        <v>acq</v>
      </c>
      <c r="G3057">
        <f>LOG(C3057)</f>
        <v>0</v>
      </c>
      <c r="H3057">
        <f>G3057/(B3057-1)</f>
        <v>0</v>
      </c>
    </row>
    <row r="3058" spans="1:8">
      <c r="A3058" t="s">
        <v>5546</v>
      </c>
      <c r="B3058">
        <v>0</v>
      </c>
      <c r="C3058">
        <v>1</v>
      </c>
      <c r="D3058">
        <v>3</v>
      </c>
      <c r="E3058">
        <v>3</v>
      </c>
      <c r="F3058" t="str">
        <f>VLOOKUP(E3058,$L$1:$M$25,2,FALSE)</f>
        <v>cocoa</v>
      </c>
      <c r="G3058">
        <f>LOG(C3058)</f>
        <v>0</v>
      </c>
      <c r="H3058">
        <f>G3058/(B3058-1)</f>
        <v>0</v>
      </c>
    </row>
    <row r="3059" spans="1:8">
      <c r="A3059" t="s">
        <v>5548</v>
      </c>
      <c r="B3059">
        <v>0</v>
      </c>
      <c r="C3059">
        <v>1</v>
      </c>
      <c r="D3059">
        <v>24</v>
      </c>
      <c r="E3059">
        <v>24</v>
      </c>
      <c r="F3059" t="str">
        <f>VLOOKUP(E3059,$L$1:$M$25,2,FALSE)</f>
        <v>veg-oil</v>
      </c>
      <c r="G3059">
        <f>LOG(C3059)</f>
        <v>0</v>
      </c>
      <c r="H3059">
        <f>G3059/(B3059-1)</f>
        <v>0</v>
      </c>
    </row>
    <row r="3060" spans="1:8">
      <c r="A3060" t="s">
        <v>5549</v>
      </c>
      <c r="B3060">
        <v>0</v>
      </c>
      <c r="C3060">
        <v>1</v>
      </c>
      <c r="D3060">
        <v>9</v>
      </c>
      <c r="E3060">
        <v>9</v>
      </c>
      <c r="F3060" t="str">
        <f>VLOOKUP(E3060,$L$1:$M$25,2,FALSE)</f>
        <v>earn</v>
      </c>
      <c r="G3060">
        <f>LOG(C3060)</f>
        <v>0</v>
      </c>
      <c r="H3060">
        <f>G3060/(B3060-1)</f>
        <v>0</v>
      </c>
    </row>
    <row r="3061" spans="1:8">
      <c r="A3061" t="s">
        <v>5552</v>
      </c>
      <c r="B3061">
        <v>0</v>
      </c>
      <c r="C3061">
        <v>1</v>
      </c>
      <c r="D3061">
        <v>14</v>
      </c>
      <c r="E3061">
        <v>14</v>
      </c>
      <c r="F3061" t="str">
        <f>VLOOKUP(E3061,$L$1:$M$25,2,FALSE)</f>
        <v>livestock</v>
      </c>
      <c r="G3061">
        <f>LOG(C3061)</f>
        <v>0</v>
      </c>
      <c r="H3061">
        <f>G3061/(B3061-1)</f>
        <v>0</v>
      </c>
    </row>
    <row r="3062" spans="1:8">
      <c r="A3062" t="s">
        <v>5553</v>
      </c>
      <c r="B3062">
        <v>0</v>
      </c>
      <c r="C3062">
        <v>1</v>
      </c>
      <c r="D3062">
        <v>24</v>
      </c>
      <c r="E3062">
        <v>24</v>
      </c>
      <c r="F3062" t="str">
        <f>VLOOKUP(E3062,$L$1:$M$25,2,FALSE)</f>
        <v>veg-oil</v>
      </c>
      <c r="G3062">
        <f>LOG(C3062)</f>
        <v>0</v>
      </c>
      <c r="H3062">
        <f>G3062/(B3062-1)</f>
        <v>0</v>
      </c>
    </row>
    <row r="3063" spans="1:8">
      <c r="A3063" t="s">
        <v>5556</v>
      </c>
      <c r="B3063">
        <v>0</v>
      </c>
      <c r="C3063">
        <v>1</v>
      </c>
      <c r="D3063">
        <v>14</v>
      </c>
      <c r="E3063">
        <v>14</v>
      </c>
      <c r="F3063" t="str">
        <f>VLOOKUP(E3063,$L$1:$M$25,2,FALSE)</f>
        <v>livestock</v>
      </c>
      <c r="G3063">
        <f>LOG(C3063)</f>
        <v>0</v>
      </c>
      <c r="H3063">
        <f>G3063/(B3063-1)</f>
        <v>0</v>
      </c>
    </row>
    <row r="3064" spans="1:8">
      <c r="A3064" t="s">
        <v>5559</v>
      </c>
      <c r="B3064">
        <v>0</v>
      </c>
      <c r="C3064">
        <v>1</v>
      </c>
      <c r="D3064">
        <v>7</v>
      </c>
      <c r="E3064">
        <v>7</v>
      </c>
      <c r="F3064" t="str">
        <f>VLOOKUP(E3064,$L$1:$M$25,2,FALSE)</f>
        <v>crude</v>
      </c>
      <c r="G3064">
        <f>LOG(C3064)</f>
        <v>0</v>
      </c>
      <c r="H3064">
        <f>G3064/(B3064-1)</f>
        <v>0</v>
      </c>
    </row>
    <row r="3065" spans="1:8">
      <c r="A3065" t="s">
        <v>5560</v>
      </c>
      <c r="B3065">
        <v>0</v>
      </c>
      <c r="C3065">
        <v>1</v>
      </c>
      <c r="D3065">
        <v>20</v>
      </c>
      <c r="E3065">
        <v>20</v>
      </c>
      <c r="F3065" t="str">
        <f>VLOOKUP(E3065,$L$1:$M$25,2,FALSE)</f>
        <v>ship</v>
      </c>
      <c r="G3065">
        <f>LOG(C3065)</f>
        <v>0</v>
      </c>
      <c r="H3065">
        <f>G3065/(B3065-1)</f>
        <v>0</v>
      </c>
    </row>
    <row r="3066" spans="1:8">
      <c r="A3066" t="s">
        <v>5562</v>
      </c>
      <c r="B3066">
        <v>0</v>
      </c>
      <c r="C3066">
        <v>1</v>
      </c>
      <c r="D3066">
        <v>10</v>
      </c>
      <c r="E3066">
        <v>10</v>
      </c>
      <c r="F3066" t="str">
        <f>VLOOKUP(E3066,$L$1:$M$25,2,FALSE)</f>
        <v>gnp</v>
      </c>
      <c r="G3066">
        <f>LOG(C3066)</f>
        <v>0</v>
      </c>
      <c r="H3066">
        <f>G3066/(B3066-1)</f>
        <v>0</v>
      </c>
    </row>
    <row r="3067" spans="1:8">
      <c r="A3067" t="s">
        <v>5563</v>
      </c>
      <c r="B3067">
        <v>0</v>
      </c>
      <c r="C3067">
        <v>1</v>
      </c>
      <c r="D3067">
        <v>23</v>
      </c>
      <c r="E3067">
        <v>23</v>
      </c>
      <c r="F3067" t="str">
        <f>VLOOKUP(E3067,$L$1:$M$25,2,FALSE)</f>
        <v>trade</v>
      </c>
      <c r="G3067">
        <f>LOG(C3067)</f>
        <v>0</v>
      </c>
      <c r="H3067">
        <f>G3067/(B3067-1)</f>
        <v>0</v>
      </c>
    </row>
    <row r="3068" spans="1:8">
      <c r="A3068" t="s">
        <v>5565</v>
      </c>
      <c r="B3068">
        <v>0</v>
      </c>
      <c r="C3068">
        <v>1</v>
      </c>
      <c r="D3068">
        <v>15</v>
      </c>
      <c r="E3068">
        <v>15</v>
      </c>
      <c r="F3068" t="str">
        <f>VLOOKUP(E3068,$L$1:$M$25,2,FALSE)</f>
        <v>money-fx</v>
      </c>
      <c r="G3068">
        <f>LOG(C3068)</f>
        <v>0</v>
      </c>
      <c r="H3068">
        <f>G3068/(B3068-1)</f>
        <v>0</v>
      </c>
    </row>
    <row r="3069" spans="1:8">
      <c r="A3069" t="s">
        <v>5566</v>
      </c>
      <c r="B3069">
        <v>0</v>
      </c>
      <c r="C3069">
        <v>1</v>
      </c>
      <c r="D3069">
        <v>19</v>
      </c>
      <c r="E3069">
        <v>19</v>
      </c>
      <c r="F3069" t="str">
        <f>VLOOKUP(E3069,$L$1:$M$25,2,FALSE)</f>
        <v>reserves</v>
      </c>
      <c r="G3069">
        <f>LOG(C3069)</f>
        <v>0</v>
      </c>
      <c r="H3069">
        <f>G3069/(B3069-1)</f>
        <v>0</v>
      </c>
    </row>
    <row r="3070" spans="1:8">
      <c r="A3070" t="s">
        <v>5572</v>
      </c>
      <c r="B3070">
        <v>0</v>
      </c>
      <c r="C3070">
        <v>1</v>
      </c>
      <c r="D3070">
        <v>16</v>
      </c>
      <c r="E3070">
        <v>16</v>
      </c>
      <c r="F3070" t="str">
        <f>VLOOKUP(E3070,$L$1:$M$25,2,FALSE)</f>
        <v>money-supply</v>
      </c>
      <c r="G3070">
        <f>LOG(C3070)</f>
        <v>0</v>
      </c>
      <c r="H3070">
        <f>G3070/(B3070-1)</f>
        <v>0</v>
      </c>
    </row>
    <row r="3071" spans="1:8">
      <c r="A3071" t="s">
        <v>5573</v>
      </c>
      <c r="B3071">
        <v>0</v>
      </c>
      <c r="C3071">
        <v>1</v>
      </c>
      <c r="D3071">
        <v>14</v>
      </c>
      <c r="E3071">
        <v>14</v>
      </c>
      <c r="F3071" t="str">
        <f>VLOOKUP(E3071,$L$1:$M$25,2,FALSE)</f>
        <v>livestock</v>
      </c>
      <c r="G3071">
        <f>LOG(C3071)</f>
        <v>0</v>
      </c>
      <c r="H3071">
        <f>G3071/(B3071-1)</f>
        <v>0</v>
      </c>
    </row>
    <row r="3072" spans="1:8">
      <c r="A3072" t="s">
        <v>5574</v>
      </c>
      <c r="B3072">
        <v>0</v>
      </c>
      <c r="C3072">
        <v>1</v>
      </c>
      <c r="D3072">
        <v>1</v>
      </c>
      <c r="E3072">
        <v>1</v>
      </c>
      <c r="F3072" t="str">
        <f>VLOOKUP(E3072,$L$1:$M$25,2,FALSE)</f>
        <v>acq</v>
      </c>
      <c r="G3072">
        <f>LOG(C3072)</f>
        <v>0</v>
      </c>
      <c r="H3072">
        <f>G3072/(B3072-1)</f>
        <v>0</v>
      </c>
    </row>
    <row r="3073" spans="1:8">
      <c r="A3073" t="s">
        <v>5575</v>
      </c>
      <c r="B3073">
        <v>0</v>
      </c>
      <c r="C3073">
        <v>1</v>
      </c>
      <c r="D3073">
        <v>4</v>
      </c>
      <c r="E3073">
        <v>4</v>
      </c>
      <c r="F3073" t="str">
        <f>VLOOKUP(E3073,$L$1:$M$25,2,FALSE)</f>
        <v>coffee</v>
      </c>
      <c r="G3073">
        <f>LOG(C3073)</f>
        <v>0</v>
      </c>
      <c r="H3073">
        <f>G3073/(B3073-1)</f>
        <v>0</v>
      </c>
    </row>
    <row r="3074" spans="1:8">
      <c r="A3074" t="s">
        <v>5579</v>
      </c>
      <c r="B3074">
        <v>0</v>
      </c>
      <c r="C3074">
        <v>1</v>
      </c>
      <c r="D3074">
        <v>4</v>
      </c>
      <c r="E3074">
        <v>4</v>
      </c>
      <c r="F3074" t="str">
        <f>VLOOKUP(E3074,$L$1:$M$25,2,FALSE)</f>
        <v>coffee</v>
      </c>
      <c r="G3074">
        <f>LOG(C3074)</f>
        <v>0</v>
      </c>
      <c r="H3074">
        <f>G3074/(B3074-1)</f>
        <v>0</v>
      </c>
    </row>
    <row r="3075" spans="1:8">
      <c r="A3075" t="s">
        <v>5586</v>
      </c>
      <c r="B3075">
        <v>0</v>
      </c>
      <c r="C3075">
        <v>1</v>
      </c>
      <c r="D3075">
        <v>7</v>
      </c>
      <c r="E3075">
        <v>7</v>
      </c>
      <c r="F3075" t="str">
        <f>VLOOKUP(E3075,$L$1:$M$25,2,FALSE)</f>
        <v>crude</v>
      </c>
      <c r="G3075">
        <f>LOG(C3075)</f>
        <v>0</v>
      </c>
      <c r="H3075">
        <f>G3075/(B3075-1)</f>
        <v>0</v>
      </c>
    </row>
    <row r="3076" spans="1:8">
      <c r="A3076" t="s">
        <v>5588</v>
      </c>
      <c r="B3076">
        <v>0</v>
      </c>
      <c r="C3076">
        <v>1</v>
      </c>
      <c r="D3076">
        <v>6</v>
      </c>
      <c r="E3076">
        <v>6</v>
      </c>
      <c r="F3076" t="str">
        <f>VLOOKUP(E3076,$L$1:$M$25,2,FALSE)</f>
        <v>cpi</v>
      </c>
      <c r="G3076">
        <f>LOG(C3076)</f>
        <v>0</v>
      </c>
      <c r="H3076">
        <f>G3076/(B3076-1)</f>
        <v>0</v>
      </c>
    </row>
    <row r="3077" spans="1:8">
      <c r="A3077" t="s">
        <v>5590</v>
      </c>
      <c r="B3077">
        <v>0</v>
      </c>
      <c r="C3077">
        <v>1</v>
      </c>
      <c r="D3077">
        <v>14</v>
      </c>
      <c r="E3077">
        <v>14</v>
      </c>
      <c r="F3077" t="str">
        <f>VLOOKUP(E3077,$L$1:$M$25,2,FALSE)</f>
        <v>livestock</v>
      </c>
      <c r="G3077">
        <f>LOG(C3077)</f>
        <v>0</v>
      </c>
      <c r="H3077">
        <f>G3077/(B3077-1)</f>
        <v>0</v>
      </c>
    </row>
    <row r="3078" spans="1:8">
      <c r="A3078" t="s">
        <v>5592</v>
      </c>
      <c r="B3078">
        <v>0</v>
      </c>
      <c r="C3078">
        <v>1</v>
      </c>
      <c r="D3078">
        <v>10</v>
      </c>
      <c r="E3078">
        <v>10</v>
      </c>
      <c r="F3078" t="str">
        <f>VLOOKUP(E3078,$L$1:$M$25,2,FALSE)</f>
        <v>gnp</v>
      </c>
      <c r="G3078">
        <f>LOG(C3078)</f>
        <v>0</v>
      </c>
      <c r="H3078">
        <f>G3078/(B3078-1)</f>
        <v>0</v>
      </c>
    </row>
    <row r="3079" spans="1:8">
      <c r="A3079" t="s">
        <v>5593</v>
      </c>
      <c r="B3079">
        <v>0</v>
      </c>
      <c r="C3079">
        <v>1</v>
      </c>
      <c r="D3079">
        <v>9</v>
      </c>
      <c r="E3079">
        <v>9</v>
      </c>
      <c r="F3079" t="str">
        <f>VLOOKUP(E3079,$L$1:$M$25,2,FALSE)</f>
        <v>earn</v>
      </c>
      <c r="G3079">
        <f>LOG(C3079)</f>
        <v>0</v>
      </c>
      <c r="H3079">
        <f>G3079/(B3079-1)</f>
        <v>0</v>
      </c>
    </row>
    <row r="3080" spans="1:8">
      <c r="A3080" t="s">
        <v>5595</v>
      </c>
      <c r="B3080">
        <v>0</v>
      </c>
      <c r="C3080">
        <v>1</v>
      </c>
      <c r="D3080">
        <v>13</v>
      </c>
      <c r="E3080">
        <v>13</v>
      </c>
      <c r="F3080" t="str">
        <f>VLOOKUP(E3080,$L$1:$M$25,2,FALSE)</f>
        <v>interest</v>
      </c>
      <c r="G3080">
        <f>LOG(C3080)</f>
        <v>0</v>
      </c>
      <c r="H3080">
        <f>G3080/(B3080-1)</f>
        <v>0</v>
      </c>
    </row>
    <row r="3081" spans="1:8">
      <c r="A3081" t="s">
        <v>5596</v>
      </c>
      <c r="B3081">
        <v>0</v>
      </c>
      <c r="C3081">
        <v>1</v>
      </c>
      <c r="D3081">
        <v>4</v>
      </c>
      <c r="E3081">
        <v>4</v>
      </c>
      <c r="F3081" t="str">
        <f>VLOOKUP(E3081,$L$1:$M$25,2,FALSE)</f>
        <v>coffee</v>
      </c>
      <c r="G3081">
        <f>LOG(C3081)</f>
        <v>0</v>
      </c>
      <c r="H3081">
        <f>G3081/(B3081-1)</f>
        <v>0</v>
      </c>
    </row>
    <row r="3082" spans="1:8">
      <c r="A3082" t="s">
        <v>5600</v>
      </c>
      <c r="B3082">
        <v>0</v>
      </c>
      <c r="C3082">
        <v>1</v>
      </c>
      <c r="D3082">
        <v>17</v>
      </c>
      <c r="E3082">
        <v>17</v>
      </c>
      <c r="F3082" t="str">
        <f>VLOOKUP(E3082,$L$1:$M$25,2,FALSE)</f>
        <v>nat-gas</v>
      </c>
      <c r="G3082">
        <f>LOG(C3082)</f>
        <v>0</v>
      </c>
      <c r="H3082">
        <f>G3082/(B3082-1)</f>
        <v>0</v>
      </c>
    </row>
    <row r="3083" spans="1:8">
      <c r="A3083" t="s">
        <v>5601</v>
      </c>
      <c r="B3083">
        <v>0</v>
      </c>
      <c r="C3083">
        <v>1</v>
      </c>
      <c r="D3083">
        <v>14</v>
      </c>
      <c r="E3083">
        <v>14</v>
      </c>
      <c r="F3083" t="str">
        <f>VLOOKUP(E3083,$L$1:$M$25,2,FALSE)</f>
        <v>livestock</v>
      </c>
      <c r="G3083">
        <f>LOG(C3083)</f>
        <v>0</v>
      </c>
      <c r="H3083">
        <f>G3083/(B3083-1)</f>
        <v>0</v>
      </c>
    </row>
    <row r="3084" spans="1:8">
      <c r="A3084" t="s">
        <v>5602</v>
      </c>
      <c r="B3084">
        <v>0</v>
      </c>
      <c r="C3084">
        <v>1</v>
      </c>
      <c r="D3084">
        <v>23</v>
      </c>
      <c r="E3084">
        <v>23</v>
      </c>
      <c r="F3084" t="str">
        <f>VLOOKUP(E3084,$L$1:$M$25,2,FALSE)</f>
        <v>trade</v>
      </c>
      <c r="G3084">
        <f>LOG(C3084)</f>
        <v>0</v>
      </c>
      <c r="H3084">
        <f>G3084/(B3084-1)</f>
        <v>0</v>
      </c>
    </row>
    <row r="3085" spans="1:8">
      <c r="A3085" t="s">
        <v>5611</v>
      </c>
      <c r="B3085">
        <v>0</v>
      </c>
      <c r="C3085">
        <v>1</v>
      </c>
      <c r="D3085">
        <v>14</v>
      </c>
      <c r="E3085">
        <v>14</v>
      </c>
      <c r="F3085" t="str">
        <f>VLOOKUP(E3085,$L$1:$M$25,2,FALSE)</f>
        <v>livestock</v>
      </c>
      <c r="G3085">
        <f>LOG(C3085)</f>
        <v>0</v>
      </c>
      <c r="H3085">
        <f>G3085/(B3085-1)</f>
        <v>0</v>
      </c>
    </row>
    <row r="3086" spans="1:8">
      <c r="A3086" t="s">
        <v>5619</v>
      </c>
      <c r="B3086">
        <v>0</v>
      </c>
      <c r="C3086">
        <v>1</v>
      </c>
      <c r="D3086">
        <v>4</v>
      </c>
      <c r="E3086">
        <v>4</v>
      </c>
      <c r="F3086" t="str">
        <f>VLOOKUP(E3086,$L$1:$M$25,2,FALSE)</f>
        <v>coffee</v>
      </c>
      <c r="G3086">
        <f>LOG(C3086)</f>
        <v>0</v>
      </c>
      <c r="H3086">
        <f>G3086/(B3086-1)</f>
        <v>0</v>
      </c>
    </row>
    <row r="3087" spans="1:8">
      <c r="A3087" t="s">
        <v>5621</v>
      </c>
      <c r="B3087">
        <v>0</v>
      </c>
      <c r="C3087">
        <v>1</v>
      </c>
      <c r="D3087">
        <v>9</v>
      </c>
      <c r="E3087">
        <v>9</v>
      </c>
      <c r="F3087" t="str">
        <f>VLOOKUP(E3087,$L$1:$M$25,2,FALSE)</f>
        <v>earn</v>
      </c>
      <c r="G3087">
        <f>LOG(C3087)</f>
        <v>0</v>
      </c>
      <c r="H3087">
        <f>G3087/(B3087-1)</f>
        <v>0</v>
      </c>
    </row>
    <row r="3088" spans="1:8">
      <c r="A3088" t="s">
        <v>5622</v>
      </c>
      <c r="B3088">
        <v>0</v>
      </c>
      <c r="C3088">
        <v>1</v>
      </c>
      <c r="D3088">
        <v>13</v>
      </c>
      <c r="E3088">
        <v>13</v>
      </c>
      <c r="F3088" t="str">
        <f>VLOOKUP(E3088,$L$1:$M$25,2,FALSE)</f>
        <v>interest</v>
      </c>
      <c r="G3088">
        <f>LOG(C3088)</f>
        <v>0</v>
      </c>
      <c r="H3088">
        <f>G3088/(B3088-1)</f>
        <v>0</v>
      </c>
    </row>
    <row r="3089" spans="1:8">
      <c r="A3089" t="s">
        <v>5626</v>
      </c>
      <c r="B3089">
        <v>0</v>
      </c>
      <c r="C3089">
        <v>1</v>
      </c>
      <c r="D3089">
        <v>5</v>
      </c>
      <c r="E3089">
        <v>5</v>
      </c>
      <c r="F3089" t="str">
        <f>VLOOKUP(E3089,$L$1:$M$25,2,FALSE)</f>
        <v>corn</v>
      </c>
      <c r="G3089">
        <f>LOG(C3089)</f>
        <v>0</v>
      </c>
      <c r="H3089">
        <f>G3089/(B3089-1)</f>
        <v>0</v>
      </c>
    </row>
    <row r="3090" spans="1:8">
      <c r="A3090" t="s">
        <v>5627</v>
      </c>
      <c r="B3090">
        <v>0</v>
      </c>
      <c r="C3090">
        <v>1</v>
      </c>
      <c r="D3090">
        <v>2</v>
      </c>
      <c r="E3090">
        <v>2</v>
      </c>
      <c r="F3090" t="str">
        <f>VLOOKUP(E3090,$L$1:$M$25,2,FALSE)</f>
        <v>bop</v>
      </c>
      <c r="G3090">
        <f>LOG(C3090)</f>
        <v>0</v>
      </c>
      <c r="H3090">
        <f>G3090/(B3090-1)</f>
        <v>0</v>
      </c>
    </row>
    <row r="3091" spans="1:8">
      <c r="A3091" t="s">
        <v>5633</v>
      </c>
      <c r="B3091">
        <v>0</v>
      </c>
      <c r="C3091">
        <v>1</v>
      </c>
      <c r="D3091">
        <v>11</v>
      </c>
      <c r="E3091">
        <v>11</v>
      </c>
      <c r="F3091" t="str">
        <f>VLOOKUP(E3091,$L$1:$M$25,2,FALSE)</f>
        <v>gold</v>
      </c>
      <c r="G3091">
        <f>LOG(C3091)</f>
        <v>0</v>
      </c>
      <c r="H3091">
        <f>G3091/(B3091-1)</f>
        <v>0</v>
      </c>
    </row>
    <row r="3092" spans="1:8">
      <c r="A3092" t="s">
        <v>5634</v>
      </c>
      <c r="B3092">
        <v>0</v>
      </c>
      <c r="C3092">
        <v>1</v>
      </c>
      <c r="D3092">
        <v>8</v>
      </c>
      <c r="E3092">
        <v>8</v>
      </c>
      <c r="F3092" t="str">
        <f>VLOOKUP(E3092,$L$1:$M$25,2,FALSE)</f>
        <v>dlr</v>
      </c>
      <c r="G3092">
        <f>LOG(C3092)</f>
        <v>0</v>
      </c>
      <c r="H3092">
        <f>G3092/(B3092-1)</f>
        <v>0</v>
      </c>
    </row>
    <row r="3093" spans="1:8">
      <c r="A3093" t="s">
        <v>5635</v>
      </c>
      <c r="B3093">
        <v>0</v>
      </c>
      <c r="C3093">
        <v>1</v>
      </c>
      <c r="D3093">
        <v>11</v>
      </c>
      <c r="E3093">
        <v>11</v>
      </c>
      <c r="F3093" t="str">
        <f>VLOOKUP(E3093,$L$1:$M$25,2,FALSE)</f>
        <v>gold</v>
      </c>
      <c r="G3093">
        <f>LOG(C3093)</f>
        <v>0</v>
      </c>
      <c r="H3093">
        <f>G3093/(B3093-1)</f>
        <v>0</v>
      </c>
    </row>
    <row r="3094" spans="1:8">
      <c r="A3094" t="s">
        <v>5636</v>
      </c>
      <c r="B3094">
        <v>0</v>
      </c>
      <c r="C3094">
        <v>1</v>
      </c>
      <c r="D3094">
        <v>15</v>
      </c>
      <c r="E3094">
        <v>15</v>
      </c>
      <c r="F3094" t="str">
        <f>VLOOKUP(E3094,$L$1:$M$25,2,FALSE)</f>
        <v>money-fx</v>
      </c>
      <c r="G3094">
        <f>LOG(C3094)</f>
        <v>0</v>
      </c>
      <c r="H3094">
        <f>G3094/(B3094-1)</f>
        <v>0</v>
      </c>
    </row>
    <row r="3095" spans="1:8">
      <c r="A3095" t="s">
        <v>5646</v>
      </c>
      <c r="B3095">
        <v>0</v>
      </c>
      <c r="C3095">
        <v>1</v>
      </c>
      <c r="D3095">
        <v>3</v>
      </c>
      <c r="E3095">
        <v>3</v>
      </c>
      <c r="F3095" t="str">
        <f>VLOOKUP(E3095,$L$1:$M$25,2,FALSE)</f>
        <v>cocoa</v>
      </c>
      <c r="G3095">
        <f>LOG(C3095)</f>
        <v>0</v>
      </c>
      <c r="H3095">
        <f>G3095/(B3095-1)</f>
        <v>0</v>
      </c>
    </row>
    <row r="3096" spans="1:8">
      <c r="A3096" t="s">
        <v>5650</v>
      </c>
      <c r="B3096">
        <v>0</v>
      </c>
      <c r="C3096">
        <v>1</v>
      </c>
      <c r="D3096">
        <v>20</v>
      </c>
      <c r="E3096">
        <v>20</v>
      </c>
      <c r="F3096" t="str">
        <f>VLOOKUP(E3096,$L$1:$M$25,2,FALSE)</f>
        <v>ship</v>
      </c>
      <c r="G3096">
        <f>LOG(C3096)</f>
        <v>0</v>
      </c>
      <c r="H3096">
        <f>G3096/(B3096-1)</f>
        <v>0</v>
      </c>
    </row>
    <row r="3097" spans="1:8">
      <c r="A3097" t="s">
        <v>5651</v>
      </c>
      <c r="B3097">
        <v>0</v>
      </c>
      <c r="C3097">
        <v>1</v>
      </c>
      <c r="D3097">
        <v>15</v>
      </c>
      <c r="E3097">
        <v>15</v>
      </c>
      <c r="F3097" t="str">
        <f>VLOOKUP(E3097,$L$1:$M$25,2,FALSE)</f>
        <v>money-fx</v>
      </c>
      <c r="G3097">
        <f>LOG(C3097)</f>
        <v>0</v>
      </c>
      <c r="H3097">
        <f>G3097/(B3097-1)</f>
        <v>0</v>
      </c>
    </row>
    <row r="3098" spans="1:8">
      <c r="A3098" t="s">
        <v>5652</v>
      </c>
      <c r="B3098">
        <v>0</v>
      </c>
      <c r="C3098">
        <v>1</v>
      </c>
      <c r="D3098">
        <v>13</v>
      </c>
      <c r="E3098">
        <v>13</v>
      </c>
      <c r="F3098" t="str">
        <f>VLOOKUP(E3098,$L$1:$M$25,2,FALSE)</f>
        <v>interest</v>
      </c>
      <c r="G3098">
        <f>LOG(C3098)</f>
        <v>0</v>
      </c>
      <c r="H3098">
        <f>G3098/(B3098-1)</f>
        <v>0</v>
      </c>
    </row>
    <row r="3099" spans="1:8">
      <c r="A3099" t="s">
        <v>5653</v>
      </c>
      <c r="B3099">
        <v>0</v>
      </c>
      <c r="C3099">
        <v>1</v>
      </c>
      <c r="D3099">
        <v>2</v>
      </c>
      <c r="E3099">
        <v>2</v>
      </c>
      <c r="F3099" t="str">
        <f>VLOOKUP(E3099,$L$1:$M$25,2,FALSE)</f>
        <v>bop</v>
      </c>
      <c r="G3099">
        <f>LOG(C3099)</f>
        <v>0</v>
      </c>
      <c r="H3099">
        <f>G3099/(B3099-1)</f>
        <v>0</v>
      </c>
    </row>
    <row r="3100" spans="1:8">
      <c r="A3100" t="s">
        <v>5658</v>
      </c>
      <c r="B3100">
        <v>0</v>
      </c>
      <c r="C3100">
        <v>1</v>
      </c>
      <c r="D3100">
        <v>15</v>
      </c>
      <c r="E3100">
        <v>15</v>
      </c>
      <c r="F3100" t="str">
        <f>VLOOKUP(E3100,$L$1:$M$25,2,FALSE)</f>
        <v>money-fx</v>
      </c>
      <c r="G3100">
        <f>LOG(C3100)</f>
        <v>0</v>
      </c>
      <c r="H3100">
        <f>G3100/(B3100-1)</f>
        <v>0</v>
      </c>
    </row>
    <row r="3101" spans="1:8">
      <c r="A3101" t="s">
        <v>5660</v>
      </c>
      <c r="B3101">
        <v>0</v>
      </c>
      <c r="C3101">
        <v>1</v>
      </c>
      <c r="D3101">
        <v>8</v>
      </c>
      <c r="E3101">
        <v>8</v>
      </c>
      <c r="F3101" t="str">
        <f>VLOOKUP(E3101,$L$1:$M$25,2,FALSE)</f>
        <v>dlr</v>
      </c>
      <c r="G3101">
        <f>LOG(C3101)</f>
        <v>0</v>
      </c>
      <c r="H3101">
        <f>G3101/(B3101-1)</f>
        <v>0</v>
      </c>
    </row>
    <row r="3102" spans="1:8">
      <c r="A3102" t="s">
        <v>5664</v>
      </c>
      <c r="B3102">
        <v>0</v>
      </c>
      <c r="C3102">
        <v>1</v>
      </c>
      <c r="D3102">
        <v>9</v>
      </c>
      <c r="E3102">
        <v>9</v>
      </c>
      <c r="F3102" t="str">
        <f>VLOOKUP(E3102,$L$1:$M$25,2,FALSE)</f>
        <v>earn</v>
      </c>
      <c r="G3102">
        <f>LOG(C3102)</f>
        <v>0</v>
      </c>
      <c r="H3102">
        <f>G3102/(B3102-1)</f>
        <v>0</v>
      </c>
    </row>
    <row r="3103" spans="1:8">
      <c r="A3103" t="s">
        <v>5666</v>
      </c>
      <c r="B3103">
        <v>0</v>
      </c>
      <c r="C3103">
        <v>1</v>
      </c>
      <c r="D3103">
        <v>20</v>
      </c>
      <c r="E3103">
        <v>20</v>
      </c>
      <c r="F3103" t="str">
        <f>VLOOKUP(E3103,$L$1:$M$25,2,FALSE)</f>
        <v>ship</v>
      </c>
      <c r="G3103">
        <f>LOG(C3103)</f>
        <v>0</v>
      </c>
      <c r="H3103">
        <f>G3103/(B3103-1)</f>
        <v>0</v>
      </c>
    </row>
    <row r="3104" spans="1:8">
      <c r="A3104" t="s">
        <v>5669</v>
      </c>
      <c r="B3104">
        <v>0</v>
      </c>
      <c r="C3104">
        <v>1</v>
      </c>
      <c r="D3104">
        <v>22</v>
      </c>
      <c r="E3104">
        <v>22</v>
      </c>
      <c r="F3104" t="str">
        <f>VLOOKUP(E3104,$L$1:$M$25,2,FALSE)</f>
        <v>sugar</v>
      </c>
      <c r="G3104">
        <f>LOG(C3104)</f>
        <v>0</v>
      </c>
      <c r="H3104">
        <f>G3104/(B3104-1)</f>
        <v>0</v>
      </c>
    </row>
    <row r="3105" spans="1:8">
      <c r="A3105" t="s">
        <v>5673</v>
      </c>
      <c r="B3105">
        <v>0</v>
      </c>
      <c r="C3105">
        <v>1</v>
      </c>
      <c r="D3105">
        <v>11</v>
      </c>
      <c r="E3105">
        <v>11</v>
      </c>
      <c r="F3105" t="str">
        <f>VLOOKUP(E3105,$L$1:$M$25,2,FALSE)</f>
        <v>gold</v>
      </c>
      <c r="G3105">
        <f>LOG(C3105)</f>
        <v>0</v>
      </c>
      <c r="H3105">
        <f>G3105/(B3105-1)</f>
        <v>0</v>
      </c>
    </row>
    <row r="3106" spans="1:8">
      <c r="A3106" t="s">
        <v>5674</v>
      </c>
      <c r="B3106">
        <v>0</v>
      </c>
      <c r="C3106">
        <v>1</v>
      </c>
      <c r="D3106">
        <v>23</v>
      </c>
      <c r="E3106">
        <v>23</v>
      </c>
      <c r="F3106" t="str">
        <f>VLOOKUP(E3106,$L$1:$M$25,2,FALSE)</f>
        <v>trade</v>
      </c>
      <c r="G3106">
        <f>LOG(C3106)</f>
        <v>0</v>
      </c>
      <c r="H3106">
        <f>G3106/(B3106-1)</f>
        <v>0</v>
      </c>
    </row>
    <row r="3107" spans="1:8">
      <c r="A3107" t="s">
        <v>5677</v>
      </c>
      <c r="B3107">
        <v>0</v>
      </c>
      <c r="C3107">
        <v>1</v>
      </c>
      <c r="D3107">
        <v>13</v>
      </c>
      <c r="E3107">
        <v>13</v>
      </c>
      <c r="F3107" t="str">
        <f>VLOOKUP(E3107,$L$1:$M$25,2,FALSE)</f>
        <v>interest</v>
      </c>
      <c r="G3107">
        <f>LOG(C3107)</f>
        <v>0</v>
      </c>
      <c r="H3107">
        <f>G3107/(B3107-1)</f>
        <v>0</v>
      </c>
    </row>
    <row r="3108" spans="1:8">
      <c r="A3108" t="s">
        <v>5680</v>
      </c>
      <c r="B3108">
        <v>0</v>
      </c>
      <c r="C3108">
        <v>1</v>
      </c>
      <c r="D3108">
        <v>5</v>
      </c>
      <c r="E3108">
        <v>5</v>
      </c>
      <c r="F3108" t="str">
        <f>VLOOKUP(E3108,$L$1:$M$25,2,FALSE)</f>
        <v>corn</v>
      </c>
      <c r="G3108">
        <f>LOG(C3108)</f>
        <v>0</v>
      </c>
      <c r="H3108">
        <f>G3108/(B3108-1)</f>
        <v>0</v>
      </c>
    </row>
    <row r="3109" spans="1:8">
      <c r="A3109" t="s">
        <v>5681</v>
      </c>
      <c r="B3109">
        <v>0</v>
      </c>
      <c r="C3109">
        <v>1</v>
      </c>
      <c r="D3109">
        <v>24</v>
      </c>
      <c r="E3109">
        <v>24</v>
      </c>
      <c r="F3109" t="str">
        <f>VLOOKUP(E3109,$L$1:$M$25,2,FALSE)</f>
        <v>veg-oil</v>
      </c>
      <c r="G3109">
        <f>LOG(C3109)</f>
        <v>0</v>
      </c>
      <c r="H3109">
        <f>G3109/(B3109-1)</f>
        <v>0</v>
      </c>
    </row>
    <row r="3110" spans="1:8">
      <c r="A3110" t="s">
        <v>5683</v>
      </c>
      <c r="B3110">
        <v>0</v>
      </c>
      <c r="C3110">
        <v>1</v>
      </c>
      <c r="D3110">
        <v>1</v>
      </c>
      <c r="E3110">
        <v>1</v>
      </c>
      <c r="F3110" t="str">
        <f>VLOOKUP(E3110,$L$1:$M$25,2,FALSE)</f>
        <v>acq</v>
      </c>
      <c r="G3110">
        <f>LOG(C3110)</f>
        <v>0</v>
      </c>
      <c r="H3110">
        <f>G3110/(B3110-1)</f>
        <v>0</v>
      </c>
    </row>
    <row r="3111" spans="1:8">
      <c r="A3111" t="s">
        <v>5685</v>
      </c>
      <c r="B3111">
        <v>0</v>
      </c>
      <c r="C3111">
        <v>1</v>
      </c>
      <c r="D3111">
        <v>20</v>
      </c>
      <c r="E3111">
        <v>20</v>
      </c>
      <c r="F3111" t="str">
        <f>VLOOKUP(E3111,$L$1:$M$25,2,FALSE)</f>
        <v>ship</v>
      </c>
      <c r="G3111">
        <f>LOG(C3111)</f>
        <v>0</v>
      </c>
      <c r="H3111">
        <f>G3111/(B3111-1)</f>
        <v>0</v>
      </c>
    </row>
    <row r="3112" spans="1:8">
      <c r="A3112" t="s">
        <v>5690</v>
      </c>
      <c r="B3112">
        <v>0</v>
      </c>
      <c r="C3112">
        <v>1</v>
      </c>
      <c r="D3112">
        <v>4</v>
      </c>
      <c r="E3112">
        <v>4</v>
      </c>
      <c r="F3112" t="str">
        <f>VLOOKUP(E3112,$L$1:$M$25,2,FALSE)</f>
        <v>coffee</v>
      </c>
      <c r="G3112">
        <f>LOG(C3112)</f>
        <v>0</v>
      </c>
      <c r="H3112">
        <f>G3112/(B3112-1)</f>
        <v>0</v>
      </c>
    </row>
    <row r="3113" spans="1:8">
      <c r="A3113" t="s">
        <v>5691</v>
      </c>
      <c r="B3113">
        <v>0</v>
      </c>
      <c r="C3113">
        <v>1</v>
      </c>
      <c r="D3113">
        <v>17</v>
      </c>
      <c r="E3113">
        <v>17</v>
      </c>
      <c r="F3113" t="str">
        <f>VLOOKUP(E3113,$L$1:$M$25,2,FALSE)</f>
        <v>nat-gas</v>
      </c>
      <c r="G3113">
        <f>LOG(C3113)</f>
        <v>0</v>
      </c>
      <c r="H3113">
        <f>G3113/(B3113-1)</f>
        <v>0</v>
      </c>
    </row>
    <row r="3114" spans="1:8">
      <c r="A3114" t="s">
        <v>5692</v>
      </c>
      <c r="B3114">
        <v>0</v>
      </c>
      <c r="C3114">
        <v>1</v>
      </c>
      <c r="D3114">
        <v>3</v>
      </c>
      <c r="E3114">
        <v>3</v>
      </c>
      <c r="F3114" t="str">
        <f>VLOOKUP(E3114,$L$1:$M$25,2,FALSE)</f>
        <v>cocoa</v>
      </c>
      <c r="G3114">
        <f>LOG(C3114)</f>
        <v>0</v>
      </c>
      <c r="H3114">
        <f>G3114/(B3114-1)</f>
        <v>0</v>
      </c>
    </row>
    <row r="3115" spans="1:8">
      <c r="A3115" t="s">
        <v>5695</v>
      </c>
      <c r="B3115">
        <v>0</v>
      </c>
      <c r="C3115">
        <v>1</v>
      </c>
      <c r="D3115">
        <v>14</v>
      </c>
      <c r="E3115">
        <v>14</v>
      </c>
      <c r="F3115" t="str">
        <f>VLOOKUP(E3115,$L$1:$M$25,2,FALSE)</f>
        <v>livestock</v>
      </c>
      <c r="G3115">
        <f>LOG(C3115)</f>
        <v>0</v>
      </c>
      <c r="H3115">
        <f>G3115/(B3115-1)</f>
        <v>0</v>
      </c>
    </row>
    <row r="3116" spans="1:8">
      <c r="A3116" t="s">
        <v>5696</v>
      </c>
      <c r="B3116">
        <v>0</v>
      </c>
      <c r="C3116">
        <v>1</v>
      </c>
      <c r="D3116">
        <v>25</v>
      </c>
      <c r="E3116">
        <v>25</v>
      </c>
      <c r="F3116" t="str">
        <f>VLOOKUP(E3116,$L$1:$M$25,2,FALSE)</f>
        <v>wheat</v>
      </c>
      <c r="G3116">
        <f>LOG(C3116)</f>
        <v>0</v>
      </c>
      <c r="H3116">
        <f>G3116/(B3116-1)</f>
        <v>0</v>
      </c>
    </row>
    <row r="3117" spans="1:8">
      <c r="A3117" t="s">
        <v>5699</v>
      </c>
      <c r="B3117">
        <v>0</v>
      </c>
      <c r="C3117">
        <v>1</v>
      </c>
      <c r="D3117">
        <v>7</v>
      </c>
      <c r="E3117">
        <v>7</v>
      </c>
      <c r="F3117" t="str">
        <f>VLOOKUP(E3117,$L$1:$M$25,2,FALSE)</f>
        <v>crude</v>
      </c>
      <c r="G3117">
        <f>LOG(C3117)</f>
        <v>0</v>
      </c>
      <c r="H3117">
        <f>G3117/(B3117-1)</f>
        <v>0</v>
      </c>
    </row>
    <row r="3118" spans="1:8">
      <c r="A3118" t="s">
        <v>5705</v>
      </c>
      <c r="B3118">
        <v>0</v>
      </c>
      <c r="C3118">
        <v>1</v>
      </c>
      <c r="D3118">
        <v>2</v>
      </c>
      <c r="E3118">
        <v>2</v>
      </c>
      <c r="F3118" t="str">
        <f>VLOOKUP(E3118,$L$1:$M$25,2,FALSE)</f>
        <v>bop</v>
      </c>
      <c r="G3118">
        <f>LOG(C3118)</f>
        <v>0</v>
      </c>
      <c r="H3118">
        <f>G3118/(B3118-1)</f>
        <v>0</v>
      </c>
    </row>
    <row r="3119" spans="1:8">
      <c r="A3119" t="s">
        <v>5711</v>
      </c>
      <c r="B3119">
        <v>0</v>
      </c>
      <c r="C3119">
        <v>1</v>
      </c>
      <c r="D3119">
        <v>20</v>
      </c>
      <c r="E3119">
        <v>20</v>
      </c>
      <c r="F3119" t="str">
        <f>VLOOKUP(E3119,$L$1:$M$25,2,FALSE)</f>
        <v>ship</v>
      </c>
      <c r="G3119">
        <f>LOG(C3119)</f>
        <v>0</v>
      </c>
      <c r="H3119">
        <f>G3119/(B3119-1)</f>
        <v>0</v>
      </c>
    </row>
    <row r="3120" spans="1:8">
      <c r="A3120" t="s">
        <v>5715</v>
      </c>
      <c r="B3120">
        <v>0</v>
      </c>
      <c r="C3120">
        <v>1</v>
      </c>
      <c r="D3120">
        <v>1</v>
      </c>
      <c r="E3120">
        <v>1</v>
      </c>
      <c r="F3120" t="str">
        <f>VLOOKUP(E3120,$L$1:$M$25,2,FALSE)</f>
        <v>acq</v>
      </c>
      <c r="G3120">
        <f>LOG(C3120)</f>
        <v>0</v>
      </c>
      <c r="H3120">
        <f>G3120/(B3120-1)</f>
        <v>0</v>
      </c>
    </row>
    <row r="3121" spans="1:8">
      <c r="A3121" t="s">
        <v>5716</v>
      </c>
      <c r="B3121">
        <v>0</v>
      </c>
      <c r="C3121">
        <v>1</v>
      </c>
      <c r="D3121">
        <v>7</v>
      </c>
      <c r="E3121">
        <v>7</v>
      </c>
      <c r="F3121" t="str">
        <f>VLOOKUP(E3121,$L$1:$M$25,2,FALSE)</f>
        <v>crude</v>
      </c>
      <c r="G3121">
        <f>LOG(C3121)</f>
        <v>0</v>
      </c>
      <c r="H3121">
        <f>G3121/(B3121-1)</f>
        <v>0</v>
      </c>
    </row>
    <row r="3122" spans="1:8">
      <c r="A3122" t="s">
        <v>5719</v>
      </c>
      <c r="B3122">
        <v>0</v>
      </c>
      <c r="C3122">
        <v>1</v>
      </c>
      <c r="D3122">
        <v>17</v>
      </c>
      <c r="E3122">
        <v>17</v>
      </c>
      <c r="F3122" t="str">
        <f>VLOOKUP(E3122,$L$1:$M$25,2,FALSE)</f>
        <v>nat-gas</v>
      </c>
      <c r="G3122">
        <f>LOG(C3122)</f>
        <v>0</v>
      </c>
      <c r="H3122">
        <f>G3122/(B3122-1)</f>
        <v>0</v>
      </c>
    </row>
    <row r="3123" spans="1:8">
      <c r="A3123" t="s">
        <v>5720</v>
      </c>
      <c r="B3123">
        <v>0</v>
      </c>
      <c r="C3123">
        <v>1</v>
      </c>
      <c r="D3123">
        <v>7</v>
      </c>
      <c r="E3123">
        <v>7</v>
      </c>
      <c r="F3123" t="str">
        <f>VLOOKUP(E3123,$L$1:$M$25,2,FALSE)</f>
        <v>crude</v>
      </c>
      <c r="G3123">
        <f>LOG(C3123)</f>
        <v>0</v>
      </c>
      <c r="H3123">
        <f>G3123/(B3123-1)</f>
        <v>0</v>
      </c>
    </row>
    <row r="3124" spans="1:8">
      <c r="A3124" t="s">
        <v>5722</v>
      </c>
      <c r="B3124">
        <v>0</v>
      </c>
      <c r="C3124">
        <v>1</v>
      </c>
      <c r="D3124">
        <v>14</v>
      </c>
      <c r="E3124">
        <v>14</v>
      </c>
      <c r="F3124" t="str">
        <f>VLOOKUP(E3124,$L$1:$M$25,2,FALSE)</f>
        <v>livestock</v>
      </c>
      <c r="G3124">
        <f>LOG(C3124)</f>
        <v>0</v>
      </c>
      <c r="H3124">
        <f>G3124/(B3124-1)</f>
        <v>0</v>
      </c>
    </row>
    <row r="3125" spans="1:8">
      <c r="A3125" t="s">
        <v>5725</v>
      </c>
      <c r="B3125">
        <v>0</v>
      </c>
      <c r="C3125">
        <v>1</v>
      </c>
      <c r="D3125">
        <v>17</v>
      </c>
      <c r="E3125">
        <v>17</v>
      </c>
      <c r="F3125" t="str">
        <f>VLOOKUP(E3125,$L$1:$M$25,2,FALSE)</f>
        <v>nat-gas</v>
      </c>
      <c r="G3125">
        <f>LOG(C3125)</f>
        <v>0</v>
      </c>
      <c r="H3125">
        <f>G3125/(B3125-1)</f>
        <v>0</v>
      </c>
    </row>
    <row r="3126" spans="1:8">
      <c r="A3126" t="s">
        <v>5726</v>
      </c>
      <c r="B3126">
        <v>0</v>
      </c>
      <c r="C3126">
        <v>1</v>
      </c>
      <c r="D3126">
        <v>6</v>
      </c>
      <c r="E3126">
        <v>6</v>
      </c>
      <c r="F3126" t="str">
        <f>VLOOKUP(E3126,$L$1:$M$25,2,FALSE)</f>
        <v>cpi</v>
      </c>
      <c r="G3126">
        <f>LOG(C3126)</f>
        <v>0</v>
      </c>
      <c r="H3126">
        <f>G3126/(B3126-1)</f>
        <v>0</v>
      </c>
    </row>
    <row r="3127" spans="1:8">
      <c r="A3127" t="s">
        <v>5727</v>
      </c>
      <c r="B3127">
        <v>0</v>
      </c>
      <c r="C3127">
        <v>1</v>
      </c>
      <c r="D3127">
        <v>23</v>
      </c>
      <c r="E3127">
        <v>23</v>
      </c>
      <c r="F3127" t="str">
        <f>VLOOKUP(E3127,$L$1:$M$25,2,FALSE)</f>
        <v>trade</v>
      </c>
      <c r="G3127">
        <f>LOG(C3127)</f>
        <v>0</v>
      </c>
      <c r="H3127">
        <f>G3127/(B3127-1)</f>
        <v>0</v>
      </c>
    </row>
    <row r="3128" spans="1:8">
      <c r="A3128" t="s">
        <v>5729</v>
      </c>
      <c r="B3128">
        <v>0</v>
      </c>
      <c r="C3128">
        <v>1</v>
      </c>
      <c r="D3128">
        <v>3</v>
      </c>
      <c r="E3128">
        <v>3</v>
      </c>
      <c r="F3128" t="str">
        <f>VLOOKUP(E3128,$L$1:$M$25,2,FALSE)</f>
        <v>cocoa</v>
      </c>
      <c r="G3128">
        <f>LOG(C3128)</f>
        <v>0</v>
      </c>
      <c r="H3128">
        <f>G3128/(B3128-1)</f>
        <v>0</v>
      </c>
    </row>
    <row r="3129" spans="1:8">
      <c r="A3129" t="s">
        <v>5730</v>
      </c>
      <c r="B3129">
        <v>0</v>
      </c>
      <c r="C3129">
        <v>1</v>
      </c>
      <c r="D3129">
        <v>19</v>
      </c>
      <c r="E3129">
        <v>19</v>
      </c>
      <c r="F3129" t="str">
        <f>VLOOKUP(E3129,$L$1:$M$25,2,FALSE)</f>
        <v>reserves</v>
      </c>
      <c r="G3129">
        <f>LOG(C3129)</f>
        <v>0</v>
      </c>
      <c r="H3129">
        <f>G3129/(B3129-1)</f>
        <v>0</v>
      </c>
    </row>
    <row r="3130" spans="1:8">
      <c r="A3130" t="s">
        <v>5737</v>
      </c>
      <c r="B3130">
        <v>0</v>
      </c>
      <c r="C3130">
        <v>1</v>
      </c>
      <c r="D3130">
        <v>17</v>
      </c>
      <c r="E3130">
        <v>17</v>
      </c>
      <c r="F3130" t="str">
        <f>VLOOKUP(E3130,$L$1:$M$25,2,FALSE)</f>
        <v>nat-gas</v>
      </c>
      <c r="G3130">
        <f>LOG(C3130)</f>
        <v>0</v>
      </c>
      <c r="H3130">
        <f>G3130/(B3130-1)</f>
        <v>0</v>
      </c>
    </row>
    <row r="3131" spans="1:8">
      <c r="A3131" t="s">
        <v>5746</v>
      </c>
      <c r="B3131">
        <v>0</v>
      </c>
      <c r="C3131">
        <v>1</v>
      </c>
      <c r="D3131">
        <v>11</v>
      </c>
      <c r="E3131">
        <v>11</v>
      </c>
      <c r="F3131" t="str">
        <f>VLOOKUP(E3131,$L$1:$M$25,2,FALSE)</f>
        <v>gold</v>
      </c>
      <c r="G3131">
        <f>LOG(C3131)</f>
        <v>0</v>
      </c>
      <c r="H3131">
        <f>G3131/(B3131-1)</f>
        <v>0</v>
      </c>
    </row>
    <row r="3132" spans="1:8">
      <c r="A3132" t="s">
        <v>5747</v>
      </c>
      <c r="B3132">
        <v>0</v>
      </c>
      <c r="C3132">
        <v>1</v>
      </c>
      <c r="D3132">
        <v>11</v>
      </c>
      <c r="E3132">
        <v>11</v>
      </c>
      <c r="F3132" t="str">
        <f>VLOOKUP(E3132,$L$1:$M$25,2,FALSE)</f>
        <v>gold</v>
      </c>
      <c r="G3132">
        <f>LOG(C3132)</f>
        <v>0</v>
      </c>
      <c r="H3132">
        <f>G3132/(B3132-1)</f>
        <v>0</v>
      </c>
    </row>
    <row r="3133" spans="1:8">
      <c r="A3133" t="s">
        <v>5751</v>
      </c>
      <c r="B3133">
        <v>0</v>
      </c>
      <c r="C3133">
        <v>1</v>
      </c>
      <c r="D3133">
        <v>17</v>
      </c>
      <c r="E3133">
        <v>17</v>
      </c>
      <c r="F3133" t="str">
        <f>VLOOKUP(E3133,$L$1:$M$25,2,FALSE)</f>
        <v>nat-gas</v>
      </c>
      <c r="G3133">
        <f>LOG(C3133)</f>
        <v>0</v>
      </c>
      <c r="H3133">
        <f>G3133/(B3133-1)</f>
        <v>0</v>
      </c>
    </row>
    <row r="3134" spans="1:8">
      <c r="A3134" t="s">
        <v>5753</v>
      </c>
      <c r="B3134">
        <v>0</v>
      </c>
      <c r="C3134">
        <v>1</v>
      </c>
      <c r="D3134">
        <v>16</v>
      </c>
      <c r="E3134">
        <v>16</v>
      </c>
      <c r="F3134" t="str">
        <f>VLOOKUP(E3134,$L$1:$M$25,2,FALSE)</f>
        <v>money-supply</v>
      </c>
      <c r="G3134">
        <f>LOG(C3134)</f>
        <v>0</v>
      </c>
      <c r="H3134">
        <f>G3134/(B3134-1)</f>
        <v>0</v>
      </c>
    </row>
    <row r="3135" spans="1:8">
      <c r="A3135" t="s">
        <v>5755</v>
      </c>
      <c r="B3135">
        <v>0</v>
      </c>
      <c r="C3135">
        <v>1</v>
      </c>
      <c r="D3135">
        <v>17</v>
      </c>
      <c r="E3135">
        <v>17</v>
      </c>
      <c r="F3135" t="str">
        <f>VLOOKUP(E3135,$L$1:$M$25,2,FALSE)</f>
        <v>nat-gas</v>
      </c>
      <c r="G3135">
        <f>LOG(C3135)</f>
        <v>0</v>
      </c>
      <c r="H3135">
        <f>G3135/(B3135-1)</f>
        <v>0</v>
      </c>
    </row>
    <row r="3136" spans="1:8">
      <c r="A3136" t="s">
        <v>5756</v>
      </c>
      <c r="B3136">
        <v>0</v>
      </c>
      <c r="C3136">
        <v>1</v>
      </c>
      <c r="D3136">
        <v>7</v>
      </c>
      <c r="E3136">
        <v>7</v>
      </c>
      <c r="F3136" t="str">
        <f>VLOOKUP(E3136,$L$1:$M$25,2,FALSE)</f>
        <v>crude</v>
      </c>
      <c r="G3136">
        <f>LOG(C3136)</f>
        <v>0</v>
      </c>
      <c r="H3136">
        <f>G3136/(B3136-1)</f>
        <v>0</v>
      </c>
    </row>
    <row r="3137" spans="1:8">
      <c r="A3137" t="s">
        <v>5761</v>
      </c>
      <c r="B3137">
        <v>0</v>
      </c>
      <c r="C3137">
        <v>1</v>
      </c>
      <c r="D3137">
        <v>4</v>
      </c>
      <c r="E3137">
        <v>4</v>
      </c>
      <c r="F3137" t="str">
        <f>VLOOKUP(E3137,$L$1:$M$25,2,FALSE)</f>
        <v>coffee</v>
      </c>
      <c r="G3137">
        <f>LOG(C3137)</f>
        <v>0</v>
      </c>
      <c r="H3137">
        <f>G3137/(B3137-1)</f>
        <v>0</v>
      </c>
    </row>
    <row r="3138" spans="1:8">
      <c r="A3138" t="s">
        <v>5764</v>
      </c>
      <c r="B3138">
        <v>0</v>
      </c>
      <c r="C3138">
        <v>1</v>
      </c>
      <c r="D3138">
        <v>9</v>
      </c>
      <c r="E3138">
        <v>9</v>
      </c>
      <c r="F3138" t="str">
        <f>VLOOKUP(E3138,$L$1:$M$25,2,FALSE)</f>
        <v>earn</v>
      </c>
      <c r="G3138">
        <f>LOG(C3138)</f>
        <v>0</v>
      </c>
      <c r="H3138">
        <f>G3138/(B3138-1)</f>
        <v>0</v>
      </c>
    </row>
    <row r="3139" spans="1:8">
      <c r="A3139" t="s">
        <v>5766</v>
      </c>
      <c r="B3139">
        <v>0</v>
      </c>
      <c r="C3139">
        <v>1</v>
      </c>
      <c r="D3139">
        <v>11</v>
      </c>
      <c r="E3139">
        <v>11</v>
      </c>
      <c r="F3139" t="str">
        <f>VLOOKUP(E3139,$L$1:$M$25,2,FALSE)</f>
        <v>gold</v>
      </c>
      <c r="G3139">
        <f>LOG(C3139)</f>
        <v>0</v>
      </c>
      <c r="H3139">
        <f>G3139/(B3139-1)</f>
        <v>0</v>
      </c>
    </row>
    <row r="3140" spans="1:8">
      <c r="A3140" t="s">
        <v>5768</v>
      </c>
      <c r="B3140">
        <v>0</v>
      </c>
      <c r="C3140">
        <v>1</v>
      </c>
      <c r="D3140">
        <v>14</v>
      </c>
      <c r="E3140">
        <v>14</v>
      </c>
      <c r="F3140" t="str">
        <f>VLOOKUP(E3140,$L$1:$M$25,2,FALSE)</f>
        <v>livestock</v>
      </c>
      <c r="G3140">
        <f>LOG(C3140)</f>
        <v>0</v>
      </c>
      <c r="H3140">
        <f>G3140/(B3140-1)</f>
        <v>0</v>
      </c>
    </row>
    <row r="3141" spans="1:8">
      <c r="A3141" t="s">
        <v>5773</v>
      </c>
      <c r="B3141">
        <v>0</v>
      </c>
      <c r="C3141">
        <v>1</v>
      </c>
      <c r="D3141">
        <v>4</v>
      </c>
      <c r="E3141">
        <v>4</v>
      </c>
      <c r="F3141" t="str">
        <f>VLOOKUP(E3141,$L$1:$M$25,2,FALSE)</f>
        <v>coffee</v>
      </c>
      <c r="G3141">
        <f>LOG(C3141)</f>
        <v>0</v>
      </c>
      <c r="H3141">
        <f>G3141/(B3141-1)</f>
        <v>0</v>
      </c>
    </row>
    <row r="3142" spans="1:8">
      <c r="A3142" t="s">
        <v>5776</v>
      </c>
      <c r="B3142">
        <v>0</v>
      </c>
      <c r="C3142">
        <v>1</v>
      </c>
      <c r="D3142">
        <v>4</v>
      </c>
      <c r="E3142">
        <v>4</v>
      </c>
      <c r="F3142" t="str">
        <f>VLOOKUP(E3142,$L$1:$M$25,2,FALSE)</f>
        <v>coffee</v>
      </c>
      <c r="G3142">
        <f>LOG(C3142)</f>
        <v>0</v>
      </c>
      <c r="H3142">
        <f>G3142/(B3142-1)</f>
        <v>0</v>
      </c>
    </row>
    <row r="3143" spans="1:8">
      <c r="A3143" t="s">
        <v>5777</v>
      </c>
      <c r="B3143">
        <v>0</v>
      </c>
      <c r="C3143">
        <v>1</v>
      </c>
      <c r="D3143">
        <v>7</v>
      </c>
      <c r="E3143">
        <v>7</v>
      </c>
      <c r="F3143" t="str">
        <f>VLOOKUP(E3143,$L$1:$M$25,2,FALSE)</f>
        <v>crude</v>
      </c>
      <c r="G3143">
        <f>LOG(C3143)</f>
        <v>0</v>
      </c>
      <c r="H3143">
        <f>G3143/(B3143-1)</f>
        <v>0</v>
      </c>
    </row>
    <row r="3144" spans="1:8">
      <c r="A3144" t="s">
        <v>5778</v>
      </c>
      <c r="B3144">
        <v>0</v>
      </c>
      <c r="C3144">
        <v>1</v>
      </c>
      <c r="D3144">
        <v>1</v>
      </c>
      <c r="E3144">
        <v>1</v>
      </c>
      <c r="F3144" t="str">
        <f>VLOOKUP(E3144,$L$1:$M$25,2,FALSE)</f>
        <v>acq</v>
      </c>
      <c r="G3144">
        <f>LOG(C3144)</f>
        <v>0</v>
      </c>
      <c r="H3144">
        <f>G3144/(B3144-1)</f>
        <v>0</v>
      </c>
    </row>
    <row r="3145" spans="1:8">
      <c r="A3145" t="s">
        <v>5784</v>
      </c>
      <c r="B3145">
        <v>0</v>
      </c>
      <c r="C3145">
        <v>1</v>
      </c>
      <c r="D3145">
        <v>10</v>
      </c>
      <c r="E3145">
        <v>10</v>
      </c>
      <c r="F3145" t="str">
        <f>VLOOKUP(E3145,$L$1:$M$25,2,FALSE)</f>
        <v>gnp</v>
      </c>
      <c r="G3145">
        <f>LOG(C3145)</f>
        <v>0</v>
      </c>
      <c r="H3145">
        <f>G3145/(B3145-1)</f>
        <v>0</v>
      </c>
    </row>
    <row r="3146" spans="1:8">
      <c r="A3146" t="s">
        <v>5786</v>
      </c>
      <c r="B3146">
        <v>0</v>
      </c>
      <c r="C3146">
        <v>1</v>
      </c>
      <c r="D3146">
        <v>23</v>
      </c>
      <c r="E3146">
        <v>23</v>
      </c>
      <c r="F3146" t="str">
        <f>VLOOKUP(E3146,$L$1:$M$25,2,FALSE)</f>
        <v>trade</v>
      </c>
      <c r="G3146">
        <f>LOG(C3146)</f>
        <v>0</v>
      </c>
      <c r="H3146">
        <f>G3146/(B3146-1)</f>
        <v>0</v>
      </c>
    </row>
    <row r="3147" spans="1:8">
      <c r="A3147" t="s">
        <v>5787</v>
      </c>
      <c r="B3147">
        <v>0</v>
      </c>
      <c r="C3147">
        <v>1</v>
      </c>
      <c r="D3147">
        <v>6</v>
      </c>
      <c r="E3147">
        <v>6</v>
      </c>
      <c r="F3147" t="str">
        <f>VLOOKUP(E3147,$L$1:$M$25,2,FALSE)</f>
        <v>cpi</v>
      </c>
      <c r="G3147">
        <f>LOG(C3147)</f>
        <v>0</v>
      </c>
      <c r="H3147">
        <f>G3147/(B3147-1)</f>
        <v>0</v>
      </c>
    </row>
    <row r="3148" spans="1:8">
      <c r="A3148" t="s">
        <v>5788</v>
      </c>
      <c r="B3148">
        <v>0</v>
      </c>
      <c r="C3148">
        <v>1</v>
      </c>
      <c r="D3148">
        <v>13</v>
      </c>
      <c r="E3148">
        <v>13</v>
      </c>
      <c r="F3148" t="str">
        <f>VLOOKUP(E3148,$L$1:$M$25,2,FALSE)</f>
        <v>interest</v>
      </c>
      <c r="G3148">
        <f>LOG(C3148)</f>
        <v>0</v>
      </c>
      <c r="H3148">
        <f>G3148/(B3148-1)</f>
        <v>0</v>
      </c>
    </row>
    <row r="3149" spans="1:8">
      <c r="A3149" t="s">
        <v>5789</v>
      </c>
      <c r="B3149">
        <v>0</v>
      </c>
      <c r="C3149">
        <v>1</v>
      </c>
      <c r="D3149">
        <v>17</v>
      </c>
      <c r="E3149">
        <v>17</v>
      </c>
      <c r="F3149" t="str">
        <f>VLOOKUP(E3149,$L$1:$M$25,2,FALSE)</f>
        <v>nat-gas</v>
      </c>
      <c r="G3149">
        <f>LOG(C3149)</f>
        <v>0</v>
      </c>
      <c r="H3149">
        <f>G3149/(B3149-1)</f>
        <v>0</v>
      </c>
    </row>
    <row r="3150" spans="1:8">
      <c r="A3150" t="s">
        <v>5791</v>
      </c>
      <c r="B3150">
        <v>0</v>
      </c>
      <c r="C3150">
        <v>1</v>
      </c>
      <c r="D3150">
        <v>4</v>
      </c>
      <c r="E3150">
        <v>4</v>
      </c>
      <c r="F3150" t="str">
        <f>VLOOKUP(E3150,$L$1:$M$25,2,FALSE)</f>
        <v>coffee</v>
      </c>
      <c r="G3150">
        <f>LOG(C3150)</f>
        <v>0</v>
      </c>
      <c r="H3150">
        <f>G3150/(B3150-1)</f>
        <v>0</v>
      </c>
    </row>
    <row r="3151" spans="1:8">
      <c r="A3151" t="s">
        <v>5792</v>
      </c>
      <c r="B3151">
        <v>0</v>
      </c>
      <c r="C3151">
        <v>1</v>
      </c>
      <c r="D3151">
        <v>11</v>
      </c>
      <c r="E3151">
        <v>11</v>
      </c>
      <c r="F3151" t="str">
        <f>VLOOKUP(E3151,$L$1:$M$25,2,FALSE)</f>
        <v>gold</v>
      </c>
      <c r="G3151">
        <f>LOG(C3151)</f>
        <v>0</v>
      </c>
      <c r="H3151">
        <f>G3151/(B3151-1)</f>
        <v>0</v>
      </c>
    </row>
    <row r="3152" spans="1:8">
      <c r="A3152" t="s">
        <v>5796</v>
      </c>
      <c r="B3152">
        <v>0</v>
      </c>
      <c r="C3152">
        <v>1</v>
      </c>
      <c r="D3152">
        <v>11</v>
      </c>
      <c r="E3152">
        <v>11</v>
      </c>
      <c r="F3152" t="str">
        <f>VLOOKUP(E3152,$L$1:$M$25,2,FALSE)</f>
        <v>gold</v>
      </c>
      <c r="G3152">
        <f>LOG(C3152)</f>
        <v>0</v>
      </c>
      <c r="H3152">
        <f>G3152/(B3152-1)</f>
        <v>0</v>
      </c>
    </row>
    <row r="3153" spans="1:8">
      <c r="A3153" t="s">
        <v>5802</v>
      </c>
      <c r="B3153">
        <v>0</v>
      </c>
      <c r="C3153">
        <v>1</v>
      </c>
      <c r="D3153">
        <v>25</v>
      </c>
      <c r="E3153">
        <v>25</v>
      </c>
      <c r="F3153" t="str">
        <f>VLOOKUP(E3153,$L$1:$M$25,2,FALSE)</f>
        <v>wheat</v>
      </c>
      <c r="G3153">
        <f>LOG(C3153)</f>
        <v>0</v>
      </c>
      <c r="H3153">
        <f>G3153/(B3153-1)</f>
        <v>0</v>
      </c>
    </row>
    <row r="3154" spans="1:8">
      <c r="A3154" t="s">
        <v>5804</v>
      </c>
      <c r="B3154">
        <v>0</v>
      </c>
      <c r="C3154">
        <v>1</v>
      </c>
      <c r="D3154">
        <v>11</v>
      </c>
      <c r="E3154">
        <v>11</v>
      </c>
      <c r="F3154" t="str">
        <f>VLOOKUP(E3154,$L$1:$M$25,2,FALSE)</f>
        <v>gold</v>
      </c>
      <c r="G3154">
        <f>LOG(C3154)</f>
        <v>0</v>
      </c>
      <c r="H3154">
        <f>G3154/(B3154-1)</f>
        <v>0</v>
      </c>
    </row>
    <row r="3155" spans="1:8">
      <c r="A3155" t="s">
        <v>5805</v>
      </c>
      <c r="B3155">
        <v>0</v>
      </c>
      <c r="C3155">
        <v>1</v>
      </c>
      <c r="D3155">
        <v>22</v>
      </c>
      <c r="E3155">
        <v>22</v>
      </c>
      <c r="F3155" t="str">
        <f>VLOOKUP(E3155,$L$1:$M$25,2,FALSE)</f>
        <v>sugar</v>
      </c>
      <c r="G3155">
        <f>LOG(C3155)</f>
        <v>0</v>
      </c>
      <c r="H3155">
        <f>G3155/(B3155-1)</f>
        <v>0</v>
      </c>
    </row>
    <row r="3156" spans="1:8">
      <c r="A3156" t="s">
        <v>5813</v>
      </c>
      <c r="B3156">
        <v>0</v>
      </c>
      <c r="C3156">
        <v>1</v>
      </c>
      <c r="D3156">
        <v>24</v>
      </c>
      <c r="E3156">
        <v>24</v>
      </c>
      <c r="F3156" t="str">
        <f>VLOOKUP(E3156,$L$1:$M$25,2,FALSE)</f>
        <v>veg-oil</v>
      </c>
      <c r="G3156">
        <f>LOG(C3156)</f>
        <v>0</v>
      </c>
      <c r="H3156">
        <f>G3156/(B3156-1)</f>
        <v>0</v>
      </c>
    </row>
    <row r="3157" spans="1:8">
      <c r="A3157" t="s">
        <v>5817</v>
      </c>
      <c r="B3157">
        <v>0</v>
      </c>
      <c r="C3157">
        <v>1</v>
      </c>
      <c r="D3157">
        <v>24</v>
      </c>
      <c r="E3157">
        <v>24</v>
      </c>
      <c r="F3157" t="str">
        <f>VLOOKUP(E3157,$L$1:$M$25,2,FALSE)</f>
        <v>veg-oil</v>
      </c>
      <c r="G3157">
        <f>LOG(C3157)</f>
        <v>0</v>
      </c>
      <c r="H3157">
        <f>G3157/(B3157-1)</f>
        <v>0</v>
      </c>
    </row>
    <row r="3158" spans="1:8">
      <c r="A3158" t="s">
        <v>5818</v>
      </c>
      <c r="B3158">
        <v>0</v>
      </c>
      <c r="C3158">
        <v>1</v>
      </c>
      <c r="D3158">
        <v>6</v>
      </c>
      <c r="E3158">
        <v>6</v>
      </c>
      <c r="F3158" t="str">
        <f>VLOOKUP(E3158,$L$1:$M$25,2,FALSE)</f>
        <v>cpi</v>
      </c>
      <c r="G3158">
        <f>LOG(C3158)</f>
        <v>0</v>
      </c>
      <c r="H3158">
        <f>G3158/(B3158-1)</f>
        <v>0</v>
      </c>
    </row>
    <row r="3159" spans="1:8">
      <c r="A3159" t="s">
        <v>5823</v>
      </c>
      <c r="B3159">
        <v>0</v>
      </c>
      <c r="C3159">
        <v>1</v>
      </c>
      <c r="D3159">
        <v>1</v>
      </c>
      <c r="E3159">
        <v>1</v>
      </c>
      <c r="F3159" t="str">
        <f>VLOOKUP(E3159,$L$1:$M$25,2,FALSE)</f>
        <v>acq</v>
      </c>
      <c r="G3159">
        <f>LOG(C3159)</f>
        <v>0</v>
      </c>
      <c r="H3159">
        <f>G3159/(B3159-1)</f>
        <v>0</v>
      </c>
    </row>
    <row r="3160" spans="1:8">
      <c r="A3160" t="s">
        <v>5825</v>
      </c>
      <c r="B3160">
        <v>0</v>
      </c>
      <c r="C3160">
        <v>1</v>
      </c>
      <c r="D3160">
        <v>1</v>
      </c>
      <c r="E3160">
        <v>1</v>
      </c>
      <c r="F3160" t="str">
        <f>VLOOKUP(E3160,$L$1:$M$25,2,FALSE)</f>
        <v>acq</v>
      </c>
      <c r="G3160">
        <f>LOG(C3160)</f>
        <v>0</v>
      </c>
      <c r="H3160">
        <f>G3160/(B3160-1)</f>
        <v>0</v>
      </c>
    </row>
    <row r="3161" spans="1:8">
      <c r="A3161" t="s">
        <v>5827</v>
      </c>
      <c r="B3161">
        <v>0</v>
      </c>
      <c r="C3161">
        <v>1</v>
      </c>
      <c r="D3161">
        <v>4</v>
      </c>
      <c r="E3161">
        <v>4</v>
      </c>
      <c r="F3161" t="str">
        <f>VLOOKUP(E3161,$L$1:$M$25,2,FALSE)</f>
        <v>coffee</v>
      </c>
      <c r="G3161">
        <f>LOG(C3161)</f>
        <v>0</v>
      </c>
      <c r="H3161">
        <f>G3161/(B3161-1)</f>
        <v>0</v>
      </c>
    </row>
    <row r="3162" spans="1:8">
      <c r="A3162" t="s">
        <v>5829</v>
      </c>
      <c r="B3162">
        <v>0</v>
      </c>
      <c r="C3162">
        <v>1</v>
      </c>
      <c r="D3162">
        <v>4</v>
      </c>
      <c r="E3162">
        <v>4</v>
      </c>
      <c r="F3162" t="str">
        <f>VLOOKUP(E3162,$L$1:$M$25,2,FALSE)</f>
        <v>coffee</v>
      </c>
      <c r="G3162">
        <f>LOG(C3162)</f>
        <v>0</v>
      </c>
      <c r="H3162">
        <f>G3162/(B3162-1)</f>
        <v>0</v>
      </c>
    </row>
    <row r="3163" spans="1:8">
      <c r="A3163" t="s">
        <v>5837</v>
      </c>
      <c r="B3163">
        <v>0</v>
      </c>
      <c r="C3163">
        <v>1</v>
      </c>
      <c r="D3163">
        <v>22</v>
      </c>
      <c r="E3163">
        <v>22</v>
      </c>
      <c r="F3163" t="str">
        <f>VLOOKUP(E3163,$L$1:$M$25,2,FALSE)</f>
        <v>sugar</v>
      </c>
      <c r="G3163">
        <f>LOG(C3163)</f>
        <v>0</v>
      </c>
      <c r="H3163">
        <f>G3163/(B3163-1)</f>
        <v>0</v>
      </c>
    </row>
    <row r="3164" spans="1:8">
      <c r="A3164" t="s">
        <v>5838</v>
      </c>
      <c r="B3164">
        <v>0</v>
      </c>
      <c r="C3164">
        <v>1</v>
      </c>
      <c r="D3164">
        <v>1</v>
      </c>
      <c r="E3164">
        <v>1</v>
      </c>
      <c r="F3164" t="str">
        <f>VLOOKUP(E3164,$L$1:$M$25,2,FALSE)</f>
        <v>acq</v>
      </c>
      <c r="G3164">
        <f>LOG(C3164)</f>
        <v>0</v>
      </c>
      <c r="H3164">
        <f>G3164/(B3164-1)</f>
        <v>0</v>
      </c>
    </row>
    <row r="3165" spans="1:8">
      <c r="A3165" t="s">
        <v>5840</v>
      </c>
      <c r="B3165">
        <v>0</v>
      </c>
      <c r="C3165">
        <v>1</v>
      </c>
      <c r="D3165">
        <v>2</v>
      </c>
      <c r="E3165">
        <v>2</v>
      </c>
      <c r="F3165" t="str">
        <f>VLOOKUP(E3165,$L$1:$M$25,2,FALSE)</f>
        <v>bop</v>
      </c>
      <c r="G3165">
        <f>LOG(C3165)</f>
        <v>0</v>
      </c>
      <c r="H3165">
        <f>G3165/(B3165-1)</f>
        <v>0</v>
      </c>
    </row>
    <row r="3166" spans="1:8">
      <c r="A3166" t="s">
        <v>5844</v>
      </c>
      <c r="B3166">
        <v>0</v>
      </c>
      <c r="C3166">
        <v>1</v>
      </c>
      <c r="D3166">
        <v>17</v>
      </c>
      <c r="E3166">
        <v>17</v>
      </c>
      <c r="F3166" t="str">
        <f>VLOOKUP(E3166,$L$1:$M$25,2,FALSE)</f>
        <v>nat-gas</v>
      </c>
      <c r="G3166">
        <f>LOG(C3166)</f>
        <v>0</v>
      </c>
      <c r="H3166">
        <f>G3166/(B3166-1)</f>
        <v>0</v>
      </c>
    </row>
    <row r="3167" spans="1:8">
      <c r="A3167" t="s">
        <v>5845</v>
      </c>
      <c r="B3167">
        <v>0</v>
      </c>
      <c r="C3167">
        <v>1</v>
      </c>
      <c r="D3167">
        <v>25</v>
      </c>
      <c r="E3167">
        <v>25</v>
      </c>
      <c r="F3167" t="str">
        <f>VLOOKUP(E3167,$L$1:$M$25,2,FALSE)</f>
        <v>wheat</v>
      </c>
      <c r="G3167">
        <f>LOG(C3167)</f>
        <v>0</v>
      </c>
      <c r="H3167">
        <f>G3167/(B3167-1)</f>
        <v>0</v>
      </c>
    </row>
    <row r="3168" spans="1:8">
      <c r="A3168" t="s">
        <v>5846</v>
      </c>
      <c r="B3168">
        <v>0</v>
      </c>
      <c r="C3168">
        <v>1</v>
      </c>
      <c r="D3168">
        <v>13</v>
      </c>
      <c r="E3168">
        <v>13</v>
      </c>
      <c r="F3168" t="str">
        <f>VLOOKUP(E3168,$L$1:$M$25,2,FALSE)</f>
        <v>interest</v>
      </c>
      <c r="G3168">
        <f>LOG(C3168)</f>
        <v>0</v>
      </c>
      <c r="H3168">
        <f>G3168/(B3168-1)</f>
        <v>0</v>
      </c>
    </row>
    <row r="3169" spans="1:8">
      <c r="A3169" t="s">
        <v>5847</v>
      </c>
      <c r="B3169">
        <v>0</v>
      </c>
      <c r="C3169">
        <v>1</v>
      </c>
      <c r="D3169">
        <v>13</v>
      </c>
      <c r="E3169">
        <v>13</v>
      </c>
      <c r="F3169" t="str">
        <f>VLOOKUP(E3169,$L$1:$M$25,2,FALSE)</f>
        <v>interest</v>
      </c>
      <c r="G3169">
        <f>LOG(C3169)</f>
        <v>0</v>
      </c>
      <c r="H3169">
        <f>G3169/(B3169-1)</f>
        <v>0</v>
      </c>
    </row>
    <row r="3170" spans="1:8">
      <c r="A3170" t="s">
        <v>5857</v>
      </c>
      <c r="B3170">
        <v>0</v>
      </c>
      <c r="C3170">
        <v>1</v>
      </c>
      <c r="D3170">
        <v>1</v>
      </c>
      <c r="E3170">
        <v>1</v>
      </c>
      <c r="F3170" t="str">
        <f>VLOOKUP(E3170,$L$1:$M$25,2,FALSE)</f>
        <v>acq</v>
      </c>
      <c r="G3170">
        <f>LOG(C3170)</f>
        <v>0</v>
      </c>
      <c r="H3170">
        <f>G3170/(B3170-1)</f>
        <v>0</v>
      </c>
    </row>
    <row r="3171" spans="1:8">
      <c r="A3171" t="s">
        <v>5859</v>
      </c>
      <c r="B3171">
        <v>0</v>
      </c>
      <c r="C3171">
        <v>1</v>
      </c>
      <c r="D3171">
        <v>12</v>
      </c>
      <c r="E3171">
        <v>12</v>
      </c>
      <c r="F3171" t="str">
        <f>VLOOKUP(E3171,$L$1:$M$25,2,FALSE)</f>
        <v>grain</v>
      </c>
      <c r="G3171">
        <f>LOG(C3171)</f>
        <v>0</v>
      </c>
      <c r="H3171">
        <f>G3171/(B3171-1)</f>
        <v>0</v>
      </c>
    </row>
    <row r="3172" spans="1:8">
      <c r="A3172" t="s">
        <v>5864</v>
      </c>
      <c r="B3172">
        <v>0</v>
      </c>
      <c r="C3172">
        <v>1</v>
      </c>
      <c r="D3172">
        <v>17</v>
      </c>
      <c r="E3172">
        <v>17</v>
      </c>
      <c r="F3172" t="str">
        <f>VLOOKUP(E3172,$L$1:$M$25,2,FALSE)</f>
        <v>nat-gas</v>
      </c>
      <c r="G3172">
        <f>LOG(C3172)</f>
        <v>0</v>
      </c>
      <c r="H3172">
        <f>G3172/(B3172-1)</f>
        <v>0</v>
      </c>
    </row>
    <row r="3173" spans="1:8">
      <c r="A3173" t="s">
        <v>5866</v>
      </c>
      <c r="B3173">
        <v>0</v>
      </c>
      <c r="C3173">
        <v>1</v>
      </c>
      <c r="D3173">
        <v>15</v>
      </c>
      <c r="E3173">
        <v>15</v>
      </c>
      <c r="F3173" t="str">
        <f>VLOOKUP(E3173,$L$1:$M$25,2,FALSE)</f>
        <v>money-fx</v>
      </c>
      <c r="G3173">
        <f>LOG(C3173)</f>
        <v>0</v>
      </c>
      <c r="H3173">
        <f>G3173/(B3173-1)</f>
        <v>0</v>
      </c>
    </row>
    <row r="3174" spans="1:8">
      <c r="A3174" t="s">
        <v>5870</v>
      </c>
      <c r="B3174">
        <v>0</v>
      </c>
      <c r="C3174">
        <v>1</v>
      </c>
      <c r="D3174">
        <v>1</v>
      </c>
      <c r="E3174">
        <v>1</v>
      </c>
      <c r="F3174" t="str">
        <f>VLOOKUP(E3174,$L$1:$M$25,2,FALSE)</f>
        <v>acq</v>
      </c>
      <c r="G3174">
        <f>LOG(C3174)</f>
        <v>0</v>
      </c>
      <c r="H3174">
        <f>G3174/(B3174-1)</f>
        <v>0</v>
      </c>
    </row>
    <row r="3175" spans="1:8">
      <c r="A3175" t="s">
        <v>5874</v>
      </c>
      <c r="B3175">
        <v>0</v>
      </c>
      <c r="C3175">
        <v>1</v>
      </c>
      <c r="D3175">
        <v>1</v>
      </c>
      <c r="E3175">
        <v>1</v>
      </c>
      <c r="F3175" t="str">
        <f>VLOOKUP(E3175,$L$1:$M$25,2,FALSE)</f>
        <v>acq</v>
      </c>
      <c r="G3175">
        <f>LOG(C3175)</f>
        <v>0</v>
      </c>
      <c r="H3175">
        <f>G3175/(B3175-1)</f>
        <v>0</v>
      </c>
    </row>
    <row r="3176" spans="1:8">
      <c r="A3176" t="s">
        <v>5878</v>
      </c>
      <c r="B3176">
        <v>0</v>
      </c>
      <c r="C3176">
        <v>1</v>
      </c>
      <c r="D3176">
        <v>15</v>
      </c>
      <c r="E3176">
        <v>15</v>
      </c>
      <c r="F3176" t="str">
        <f>VLOOKUP(E3176,$L$1:$M$25,2,FALSE)</f>
        <v>money-fx</v>
      </c>
      <c r="G3176">
        <f>LOG(C3176)</f>
        <v>0</v>
      </c>
      <c r="H3176">
        <f>G3176/(B3176-1)</f>
        <v>0</v>
      </c>
    </row>
    <row r="3177" spans="1:8">
      <c r="A3177" t="s">
        <v>5883</v>
      </c>
      <c r="B3177">
        <v>0</v>
      </c>
      <c r="C3177">
        <v>1</v>
      </c>
      <c r="D3177">
        <v>23</v>
      </c>
      <c r="E3177">
        <v>23</v>
      </c>
      <c r="F3177" t="str">
        <f>VLOOKUP(E3177,$L$1:$M$25,2,FALSE)</f>
        <v>trade</v>
      </c>
      <c r="G3177">
        <f>LOG(C3177)</f>
        <v>0</v>
      </c>
      <c r="H3177">
        <f>G3177/(B3177-1)</f>
        <v>0</v>
      </c>
    </row>
    <row r="3178" spans="1:8">
      <c r="A3178" t="s">
        <v>5888</v>
      </c>
      <c r="B3178">
        <v>0</v>
      </c>
      <c r="C3178">
        <v>1</v>
      </c>
      <c r="D3178">
        <v>20</v>
      </c>
      <c r="E3178">
        <v>20</v>
      </c>
      <c r="F3178" t="str">
        <f>VLOOKUP(E3178,$L$1:$M$25,2,FALSE)</f>
        <v>ship</v>
      </c>
      <c r="G3178">
        <f>LOG(C3178)</f>
        <v>0</v>
      </c>
      <c r="H3178">
        <f>G3178/(B3178-1)</f>
        <v>0</v>
      </c>
    </row>
    <row r="3179" spans="1:8">
      <c r="A3179" t="s">
        <v>5889</v>
      </c>
      <c r="B3179">
        <v>0</v>
      </c>
      <c r="C3179">
        <v>1</v>
      </c>
      <c r="D3179">
        <v>9</v>
      </c>
      <c r="E3179">
        <v>9</v>
      </c>
      <c r="F3179" t="str">
        <f>VLOOKUP(E3179,$L$1:$M$25,2,FALSE)</f>
        <v>earn</v>
      </c>
      <c r="G3179">
        <f>LOG(C3179)</f>
        <v>0</v>
      </c>
      <c r="H3179">
        <f>G3179/(B3179-1)</f>
        <v>0</v>
      </c>
    </row>
    <row r="3180" spans="1:8">
      <c r="A3180" t="s">
        <v>5890</v>
      </c>
      <c r="B3180">
        <v>0</v>
      </c>
      <c r="C3180">
        <v>1</v>
      </c>
      <c r="D3180">
        <v>17</v>
      </c>
      <c r="E3180">
        <v>17</v>
      </c>
      <c r="F3180" t="str">
        <f>VLOOKUP(E3180,$L$1:$M$25,2,FALSE)</f>
        <v>nat-gas</v>
      </c>
      <c r="G3180">
        <f>LOG(C3180)</f>
        <v>0</v>
      </c>
      <c r="H3180">
        <f>G3180/(B3180-1)</f>
        <v>0</v>
      </c>
    </row>
    <row r="3181" spans="1:8">
      <c r="A3181" t="s">
        <v>5893</v>
      </c>
      <c r="B3181">
        <v>0</v>
      </c>
      <c r="C3181">
        <v>1</v>
      </c>
      <c r="D3181">
        <v>4</v>
      </c>
      <c r="E3181">
        <v>4</v>
      </c>
      <c r="F3181" t="str">
        <f>VLOOKUP(E3181,$L$1:$M$25,2,FALSE)</f>
        <v>coffee</v>
      </c>
      <c r="G3181">
        <f>LOG(C3181)</f>
        <v>0</v>
      </c>
      <c r="H3181">
        <f>G3181/(B3181-1)</f>
        <v>0</v>
      </c>
    </row>
    <row r="3182" spans="1:8">
      <c r="A3182" t="s">
        <v>5896</v>
      </c>
      <c r="B3182">
        <v>0</v>
      </c>
      <c r="C3182">
        <v>1</v>
      </c>
      <c r="D3182">
        <v>24</v>
      </c>
      <c r="E3182">
        <v>24</v>
      </c>
      <c r="F3182" t="str">
        <f>VLOOKUP(E3182,$L$1:$M$25,2,FALSE)</f>
        <v>veg-oil</v>
      </c>
      <c r="G3182">
        <f>LOG(C3182)</f>
        <v>0</v>
      </c>
      <c r="H3182">
        <f>G3182/(B3182-1)</f>
        <v>0</v>
      </c>
    </row>
    <row r="3183" spans="1:8">
      <c r="A3183" t="s">
        <v>5897</v>
      </c>
      <c r="B3183">
        <v>0</v>
      </c>
      <c r="C3183">
        <v>1</v>
      </c>
      <c r="D3183">
        <v>23</v>
      </c>
      <c r="E3183">
        <v>23</v>
      </c>
      <c r="F3183" t="str">
        <f>VLOOKUP(E3183,$L$1:$M$25,2,FALSE)</f>
        <v>trade</v>
      </c>
      <c r="G3183">
        <f>LOG(C3183)</f>
        <v>0</v>
      </c>
      <c r="H3183">
        <f>G3183/(B3183-1)</f>
        <v>0</v>
      </c>
    </row>
    <row r="3184" spans="1:8">
      <c r="A3184" t="s">
        <v>5900</v>
      </c>
      <c r="B3184">
        <v>0</v>
      </c>
      <c r="C3184">
        <v>1</v>
      </c>
      <c r="D3184">
        <v>9</v>
      </c>
      <c r="E3184">
        <v>9</v>
      </c>
      <c r="F3184" t="str">
        <f>VLOOKUP(E3184,$L$1:$M$25,2,FALSE)</f>
        <v>earn</v>
      </c>
      <c r="G3184">
        <f>LOG(C3184)</f>
        <v>0</v>
      </c>
      <c r="H3184">
        <f>G3184/(B3184-1)</f>
        <v>0</v>
      </c>
    </row>
    <row r="3185" spans="1:8">
      <c r="A3185" t="s">
        <v>5903</v>
      </c>
      <c r="B3185">
        <v>0</v>
      </c>
      <c r="C3185">
        <v>1</v>
      </c>
      <c r="D3185">
        <v>13</v>
      </c>
      <c r="E3185">
        <v>13</v>
      </c>
      <c r="F3185" t="str">
        <f>VLOOKUP(E3185,$L$1:$M$25,2,FALSE)</f>
        <v>interest</v>
      </c>
      <c r="G3185">
        <f>LOG(C3185)</f>
        <v>0</v>
      </c>
      <c r="H3185">
        <f>G3185/(B3185-1)</f>
        <v>0</v>
      </c>
    </row>
    <row r="3186" spans="1:8">
      <c r="A3186" t="s">
        <v>5905</v>
      </c>
      <c r="B3186">
        <v>0</v>
      </c>
      <c r="C3186">
        <v>1</v>
      </c>
      <c r="D3186">
        <v>17</v>
      </c>
      <c r="E3186">
        <v>17</v>
      </c>
      <c r="F3186" t="str">
        <f>VLOOKUP(E3186,$L$1:$M$25,2,FALSE)</f>
        <v>nat-gas</v>
      </c>
      <c r="G3186">
        <f>LOG(C3186)</f>
        <v>0</v>
      </c>
      <c r="H3186">
        <f>G3186/(B3186-1)</f>
        <v>0</v>
      </c>
    </row>
    <row r="3187" spans="1:8">
      <c r="A3187" t="s">
        <v>5909</v>
      </c>
      <c r="B3187">
        <v>0</v>
      </c>
      <c r="C3187">
        <v>1</v>
      </c>
      <c r="D3187">
        <v>7</v>
      </c>
      <c r="E3187">
        <v>7</v>
      </c>
      <c r="F3187" t="str">
        <f>VLOOKUP(E3187,$L$1:$M$25,2,FALSE)</f>
        <v>crude</v>
      </c>
      <c r="G3187">
        <f>LOG(C3187)</f>
        <v>0</v>
      </c>
      <c r="H3187">
        <f>G3187/(B3187-1)</f>
        <v>0</v>
      </c>
    </row>
    <row r="3188" spans="1:8">
      <c r="A3188" t="s">
        <v>5910</v>
      </c>
      <c r="B3188">
        <v>0</v>
      </c>
      <c r="C3188">
        <v>1</v>
      </c>
      <c r="D3188">
        <v>8</v>
      </c>
      <c r="E3188">
        <v>8</v>
      </c>
      <c r="F3188" t="str">
        <f>VLOOKUP(E3188,$L$1:$M$25,2,FALSE)</f>
        <v>dlr</v>
      </c>
      <c r="G3188">
        <f>LOG(C3188)</f>
        <v>0</v>
      </c>
      <c r="H3188">
        <f>G3188/(B3188-1)</f>
        <v>0</v>
      </c>
    </row>
    <row r="3189" spans="1:8">
      <c r="A3189" t="s">
        <v>5911</v>
      </c>
      <c r="B3189">
        <v>0</v>
      </c>
      <c r="C3189">
        <v>1</v>
      </c>
      <c r="D3189">
        <v>15</v>
      </c>
      <c r="E3189">
        <v>15</v>
      </c>
      <c r="F3189" t="str">
        <f>VLOOKUP(E3189,$L$1:$M$25,2,FALSE)</f>
        <v>money-fx</v>
      </c>
      <c r="G3189">
        <f>LOG(C3189)</f>
        <v>0</v>
      </c>
      <c r="H3189">
        <f>G3189/(B3189-1)</f>
        <v>0</v>
      </c>
    </row>
    <row r="3190" spans="1:8">
      <c r="A3190" t="s">
        <v>5916</v>
      </c>
      <c r="B3190">
        <v>0</v>
      </c>
      <c r="C3190">
        <v>1</v>
      </c>
      <c r="D3190">
        <v>1</v>
      </c>
      <c r="E3190">
        <v>1</v>
      </c>
      <c r="F3190" t="str">
        <f>VLOOKUP(E3190,$L$1:$M$25,2,FALSE)</f>
        <v>acq</v>
      </c>
      <c r="G3190">
        <f>LOG(C3190)</f>
        <v>0</v>
      </c>
      <c r="H3190">
        <f>G3190/(B3190-1)</f>
        <v>0</v>
      </c>
    </row>
    <row r="3191" spans="1:8">
      <c r="A3191" t="s">
        <v>5921</v>
      </c>
      <c r="B3191">
        <v>0</v>
      </c>
      <c r="C3191">
        <v>1</v>
      </c>
      <c r="D3191">
        <v>4</v>
      </c>
      <c r="E3191">
        <v>4</v>
      </c>
      <c r="F3191" t="str">
        <f>VLOOKUP(E3191,$L$1:$M$25,2,FALSE)</f>
        <v>coffee</v>
      </c>
      <c r="G3191">
        <f>LOG(C3191)</f>
        <v>0</v>
      </c>
      <c r="H3191">
        <f>G3191/(B3191-1)</f>
        <v>0</v>
      </c>
    </row>
    <row r="3192" spans="1:8">
      <c r="A3192" t="s">
        <v>5924</v>
      </c>
      <c r="B3192">
        <v>0</v>
      </c>
      <c r="C3192">
        <v>1</v>
      </c>
      <c r="D3192">
        <v>16</v>
      </c>
      <c r="E3192">
        <v>16</v>
      </c>
      <c r="F3192" t="str">
        <f>VLOOKUP(E3192,$L$1:$M$25,2,FALSE)</f>
        <v>money-supply</v>
      </c>
      <c r="G3192">
        <f>LOG(C3192)</f>
        <v>0</v>
      </c>
      <c r="H3192">
        <f>G3192/(B3192-1)</f>
        <v>0</v>
      </c>
    </row>
    <row r="3193" spans="1:8">
      <c r="A3193" t="s">
        <v>5934</v>
      </c>
      <c r="B3193">
        <v>0</v>
      </c>
      <c r="C3193">
        <v>1</v>
      </c>
      <c r="D3193">
        <v>1</v>
      </c>
      <c r="E3193">
        <v>1</v>
      </c>
      <c r="F3193" t="str">
        <f>VLOOKUP(E3193,$L$1:$M$25,2,FALSE)</f>
        <v>acq</v>
      </c>
      <c r="G3193">
        <f>LOG(C3193)</f>
        <v>0</v>
      </c>
      <c r="H3193">
        <f>G3193/(B3193-1)</f>
        <v>0</v>
      </c>
    </row>
    <row r="3194" spans="1:8">
      <c r="A3194" t="s">
        <v>5935</v>
      </c>
      <c r="B3194">
        <v>0</v>
      </c>
      <c r="C3194">
        <v>1</v>
      </c>
      <c r="D3194">
        <v>24</v>
      </c>
      <c r="E3194">
        <v>24</v>
      </c>
      <c r="F3194" t="str">
        <f>VLOOKUP(E3194,$L$1:$M$25,2,FALSE)</f>
        <v>veg-oil</v>
      </c>
      <c r="G3194">
        <f>LOG(C3194)</f>
        <v>0</v>
      </c>
      <c r="H3194">
        <f>G3194/(B3194-1)</f>
        <v>0</v>
      </c>
    </row>
    <row r="3195" spans="1:8">
      <c r="A3195" t="s">
        <v>5937</v>
      </c>
      <c r="B3195">
        <v>0</v>
      </c>
      <c r="C3195">
        <v>1</v>
      </c>
      <c r="D3195">
        <v>23</v>
      </c>
      <c r="E3195">
        <v>23</v>
      </c>
      <c r="F3195" t="str">
        <f>VLOOKUP(E3195,$L$1:$M$25,2,FALSE)</f>
        <v>trade</v>
      </c>
      <c r="G3195">
        <f>LOG(C3195)</f>
        <v>0</v>
      </c>
      <c r="H3195">
        <f>G3195/(B3195-1)</f>
        <v>0</v>
      </c>
    </row>
    <row r="3196" spans="1:8">
      <c r="A3196" t="s">
        <v>5943</v>
      </c>
      <c r="B3196">
        <v>0</v>
      </c>
      <c r="C3196">
        <v>1</v>
      </c>
      <c r="D3196">
        <v>14</v>
      </c>
      <c r="E3196">
        <v>14</v>
      </c>
      <c r="F3196" t="str">
        <f>VLOOKUP(E3196,$L$1:$M$25,2,FALSE)</f>
        <v>livestock</v>
      </c>
      <c r="G3196">
        <f>LOG(C3196)</f>
        <v>0</v>
      </c>
      <c r="H3196">
        <f>G3196/(B3196-1)</f>
        <v>0</v>
      </c>
    </row>
    <row r="3197" spans="1:8">
      <c r="A3197" t="s">
        <v>5944</v>
      </c>
      <c r="B3197">
        <v>0</v>
      </c>
      <c r="C3197">
        <v>1</v>
      </c>
      <c r="D3197">
        <v>1</v>
      </c>
      <c r="E3197">
        <v>1</v>
      </c>
      <c r="F3197" t="str">
        <f>VLOOKUP(E3197,$L$1:$M$25,2,FALSE)</f>
        <v>acq</v>
      </c>
      <c r="G3197">
        <f>LOG(C3197)</f>
        <v>0</v>
      </c>
      <c r="H3197">
        <f>G3197/(B3197-1)</f>
        <v>0</v>
      </c>
    </row>
    <row r="3198" spans="1:8">
      <c r="A3198" t="s">
        <v>5950</v>
      </c>
      <c r="B3198">
        <v>0</v>
      </c>
      <c r="C3198">
        <v>1</v>
      </c>
      <c r="D3198">
        <v>15</v>
      </c>
      <c r="E3198">
        <v>15</v>
      </c>
      <c r="F3198" t="str">
        <f>VLOOKUP(E3198,$L$1:$M$25,2,FALSE)</f>
        <v>money-fx</v>
      </c>
      <c r="G3198">
        <f>LOG(C3198)</f>
        <v>0</v>
      </c>
      <c r="H3198">
        <f>G3198/(B3198-1)</f>
        <v>0</v>
      </c>
    </row>
    <row r="3199" spans="1:8">
      <c r="A3199" t="s">
        <v>5951</v>
      </c>
      <c r="B3199">
        <v>0</v>
      </c>
      <c r="C3199">
        <v>1</v>
      </c>
      <c r="D3199">
        <v>1</v>
      </c>
      <c r="E3199">
        <v>1</v>
      </c>
      <c r="F3199" t="str">
        <f>VLOOKUP(E3199,$L$1:$M$25,2,FALSE)</f>
        <v>acq</v>
      </c>
      <c r="G3199">
        <f>LOG(C3199)</f>
        <v>0</v>
      </c>
      <c r="H3199">
        <f>G3199/(B3199-1)</f>
        <v>0</v>
      </c>
    </row>
    <row r="3200" spans="1:8">
      <c r="A3200" t="s">
        <v>5959</v>
      </c>
      <c r="B3200">
        <v>0</v>
      </c>
      <c r="C3200">
        <v>1</v>
      </c>
      <c r="D3200">
        <v>24</v>
      </c>
      <c r="E3200">
        <v>24</v>
      </c>
      <c r="F3200" t="str">
        <f>VLOOKUP(E3200,$L$1:$M$25,2,FALSE)</f>
        <v>veg-oil</v>
      </c>
      <c r="G3200">
        <f>LOG(C3200)</f>
        <v>0</v>
      </c>
      <c r="H3200">
        <f>G3200/(B3200-1)</f>
        <v>0</v>
      </c>
    </row>
    <row r="3201" spans="1:8">
      <c r="A3201" t="s">
        <v>5960</v>
      </c>
      <c r="B3201">
        <v>0</v>
      </c>
      <c r="C3201">
        <v>1</v>
      </c>
      <c r="D3201">
        <v>4</v>
      </c>
      <c r="E3201">
        <v>4</v>
      </c>
      <c r="F3201" t="str">
        <f>VLOOKUP(E3201,$L$1:$M$25,2,FALSE)</f>
        <v>coffee</v>
      </c>
      <c r="G3201">
        <f>LOG(C3201)</f>
        <v>0</v>
      </c>
      <c r="H3201">
        <f>G3201/(B3201-1)</f>
        <v>0</v>
      </c>
    </row>
    <row r="3202" spans="1:8">
      <c r="A3202" t="s">
        <v>5963</v>
      </c>
      <c r="B3202">
        <v>0</v>
      </c>
      <c r="C3202">
        <v>1</v>
      </c>
      <c r="D3202">
        <v>2</v>
      </c>
      <c r="E3202">
        <v>2</v>
      </c>
      <c r="F3202" t="str">
        <f>VLOOKUP(E3202,$L$1:$M$25,2,FALSE)</f>
        <v>bop</v>
      </c>
      <c r="G3202">
        <f>LOG(C3202)</f>
        <v>0</v>
      </c>
      <c r="H3202">
        <f>G3202/(B3202-1)</f>
        <v>0</v>
      </c>
    </row>
    <row r="3203" spans="1:8">
      <c r="A3203" t="s">
        <v>5966</v>
      </c>
      <c r="B3203">
        <v>0</v>
      </c>
      <c r="C3203">
        <v>1</v>
      </c>
      <c r="D3203">
        <v>15</v>
      </c>
      <c r="E3203">
        <v>15</v>
      </c>
      <c r="F3203" t="str">
        <f>VLOOKUP(E3203,$L$1:$M$25,2,FALSE)</f>
        <v>money-fx</v>
      </c>
      <c r="G3203">
        <f>LOG(C3203)</f>
        <v>0</v>
      </c>
      <c r="H3203">
        <f>G3203/(B3203-1)</f>
        <v>0</v>
      </c>
    </row>
    <row r="3204" spans="1:8">
      <c r="A3204" t="s">
        <v>5967</v>
      </c>
      <c r="B3204">
        <v>0</v>
      </c>
      <c r="C3204">
        <v>1</v>
      </c>
      <c r="D3204">
        <v>17</v>
      </c>
      <c r="E3204">
        <v>17</v>
      </c>
      <c r="F3204" t="str">
        <f>VLOOKUP(E3204,$L$1:$M$25,2,FALSE)</f>
        <v>nat-gas</v>
      </c>
      <c r="G3204">
        <f>LOG(C3204)</f>
        <v>0</v>
      </c>
      <c r="H3204">
        <f>G3204/(B3204-1)</f>
        <v>0</v>
      </c>
    </row>
    <row r="3205" spans="1:8">
      <c r="A3205" t="s">
        <v>5971</v>
      </c>
      <c r="B3205">
        <v>0</v>
      </c>
      <c r="C3205">
        <v>1</v>
      </c>
      <c r="D3205">
        <v>1</v>
      </c>
      <c r="E3205">
        <v>1</v>
      </c>
      <c r="F3205" t="str">
        <f>VLOOKUP(E3205,$L$1:$M$25,2,FALSE)</f>
        <v>acq</v>
      </c>
      <c r="G3205">
        <f>LOG(C3205)</f>
        <v>0</v>
      </c>
      <c r="H3205">
        <f>G3205/(B3205-1)</f>
        <v>0</v>
      </c>
    </row>
    <row r="3206" spans="1:8">
      <c r="A3206" t="s">
        <v>5975</v>
      </c>
      <c r="B3206">
        <v>0</v>
      </c>
      <c r="C3206">
        <v>1</v>
      </c>
      <c r="D3206">
        <v>14</v>
      </c>
      <c r="E3206">
        <v>14</v>
      </c>
      <c r="F3206" t="str">
        <f>VLOOKUP(E3206,$L$1:$M$25,2,FALSE)</f>
        <v>livestock</v>
      </c>
      <c r="G3206">
        <f>LOG(C3206)</f>
        <v>0</v>
      </c>
      <c r="H3206">
        <f>G3206/(B3206-1)</f>
        <v>0</v>
      </c>
    </row>
    <row r="3207" spans="1:8">
      <c r="A3207" t="s">
        <v>5977</v>
      </c>
      <c r="B3207">
        <v>0</v>
      </c>
      <c r="C3207">
        <v>1</v>
      </c>
      <c r="D3207">
        <v>15</v>
      </c>
      <c r="E3207">
        <v>15</v>
      </c>
      <c r="F3207" t="str">
        <f>VLOOKUP(E3207,$L$1:$M$25,2,FALSE)</f>
        <v>money-fx</v>
      </c>
      <c r="G3207">
        <f>LOG(C3207)</f>
        <v>0</v>
      </c>
      <c r="H3207">
        <f>G3207/(B3207-1)</f>
        <v>0</v>
      </c>
    </row>
    <row r="3208" spans="1:8">
      <c r="A3208" t="s">
        <v>5981</v>
      </c>
      <c r="B3208">
        <v>0</v>
      </c>
      <c r="C3208">
        <v>1</v>
      </c>
      <c r="D3208">
        <v>20</v>
      </c>
      <c r="E3208">
        <v>20</v>
      </c>
      <c r="F3208" t="str">
        <f>VLOOKUP(E3208,$L$1:$M$25,2,FALSE)</f>
        <v>ship</v>
      </c>
      <c r="G3208">
        <f>LOG(C3208)</f>
        <v>0</v>
      </c>
      <c r="H3208">
        <f>G3208/(B3208-1)</f>
        <v>0</v>
      </c>
    </row>
    <row r="3209" spans="1:8">
      <c r="A3209" t="s">
        <v>5990</v>
      </c>
      <c r="B3209">
        <v>0</v>
      </c>
      <c r="C3209">
        <v>1</v>
      </c>
      <c r="D3209">
        <v>10</v>
      </c>
      <c r="E3209">
        <v>10</v>
      </c>
      <c r="F3209" t="str">
        <f>VLOOKUP(E3209,$L$1:$M$25,2,FALSE)</f>
        <v>gnp</v>
      </c>
      <c r="G3209">
        <f>LOG(C3209)</f>
        <v>0</v>
      </c>
      <c r="H3209">
        <f>G3209/(B3209-1)</f>
        <v>0</v>
      </c>
    </row>
    <row r="3210" spans="1:8">
      <c r="A3210" t="s">
        <v>5992</v>
      </c>
      <c r="B3210">
        <v>0</v>
      </c>
      <c r="C3210">
        <v>1</v>
      </c>
      <c r="D3210">
        <v>7</v>
      </c>
      <c r="E3210">
        <v>7</v>
      </c>
      <c r="F3210" t="str">
        <f>VLOOKUP(E3210,$L$1:$M$25,2,FALSE)</f>
        <v>crude</v>
      </c>
      <c r="G3210">
        <f>LOG(C3210)</f>
        <v>0</v>
      </c>
      <c r="H3210">
        <f>G3210/(B3210-1)</f>
        <v>0</v>
      </c>
    </row>
    <row r="3211" spans="1:8">
      <c r="A3211" t="s">
        <v>5994</v>
      </c>
      <c r="B3211">
        <v>0</v>
      </c>
      <c r="C3211">
        <v>1</v>
      </c>
      <c r="D3211">
        <v>1</v>
      </c>
      <c r="E3211">
        <v>1</v>
      </c>
      <c r="F3211" t="str">
        <f>VLOOKUP(E3211,$L$1:$M$25,2,FALSE)</f>
        <v>acq</v>
      </c>
      <c r="G3211">
        <f>LOG(C3211)</f>
        <v>0</v>
      </c>
      <c r="H3211">
        <f>G3211/(B3211-1)</f>
        <v>0</v>
      </c>
    </row>
    <row r="3212" spans="1:8">
      <c r="A3212" t="s">
        <v>5997</v>
      </c>
      <c r="B3212">
        <v>0</v>
      </c>
      <c r="C3212">
        <v>1</v>
      </c>
      <c r="D3212">
        <v>1</v>
      </c>
      <c r="E3212">
        <v>1</v>
      </c>
      <c r="F3212" t="str">
        <f>VLOOKUP(E3212,$L$1:$M$25,2,FALSE)</f>
        <v>acq</v>
      </c>
      <c r="G3212">
        <f>LOG(C3212)</f>
        <v>0</v>
      </c>
      <c r="H3212">
        <f>G3212/(B3212-1)</f>
        <v>0</v>
      </c>
    </row>
    <row r="3213" spans="1:8">
      <c r="A3213" t="s">
        <v>5998</v>
      </c>
      <c r="B3213">
        <v>0</v>
      </c>
      <c r="C3213">
        <v>1</v>
      </c>
      <c r="D3213">
        <v>7</v>
      </c>
      <c r="E3213">
        <v>7</v>
      </c>
      <c r="F3213" t="str">
        <f>VLOOKUP(E3213,$L$1:$M$25,2,FALSE)</f>
        <v>crude</v>
      </c>
      <c r="G3213">
        <f>LOG(C3213)</f>
        <v>0</v>
      </c>
      <c r="H3213">
        <f>G3213/(B3213-1)</f>
        <v>0</v>
      </c>
    </row>
    <row r="3214" spans="1:8">
      <c r="A3214" t="s">
        <v>5999</v>
      </c>
      <c r="B3214">
        <v>0</v>
      </c>
      <c r="C3214">
        <v>1</v>
      </c>
      <c r="D3214">
        <v>22</v>
      </c>
      <c r="E3214">
        <v>22</v>
      </c>
      <c r="F3214" t="str">
        <f>VLOOKUP(E3214,$L$1:$M$25,2,FALSE)</f>
        <v>sugar</v>
      </c>
      <c r="G3214">
        <f>LOG(C3214)</f>
        <v>0</v>
      </c>
      <c r="H3214">
        <f>G3214/(B3214-1)</f>
        <v>0</v>
      </c>
    </row>
    <row r="3215" spans="1:8">
      <c r="A3215" t="s">
        <v>6000</v>
      </c>
      <c r="B3215">
        <v>0</v>
      </c>
      <c r="C3215">
        <v>1</v>
      </c>
      <c r="D3215">
        <v>10</v>
      </c>
      <c r="E3215">
        <v>10</v>
      </c>
      <c r="F3215" t="str">
        <f>VLOOKUP(E3215,$L$1:$M$25,2,FALSE)</f>
        <v>gnp</v>
      </c>
      <c r="G3215">
        <f>LOG(C3215)</f>
        <v>0</v>
      </c>
      <c r="H3215">
        <f>G3215/(B3215-1)</f>
        <v>0</v>
      </c>
    </row>
    <row r="3216" spans="1:8">
      <c r="A3216" t="s">
        <v>6001</v>
      </c>
      <c r="B3216">
        <v>0</v>
      </c>
      <c r="C3216">
        <v>1</v>
      </c>
      <c r="D3216">
        <v>10</v>
      </c>
      <c r="E3216">
        <v>10</v>
      </c>
      <c r="F3216" t="str">
        <f>VLOOKUP(E3216,$L$1:$M$25,2,FALSE)</f>
        <v>gnp</v>
      </c>
      <c r="G3216">
        <f>LOG(C3216)</f>
        <v>0</v>
      </c>
      <c r="H3216">
        <f>G3216/(B3216-1)</f>
        <v>0</v>
      </c>
    </row>
    <row r="3217" spans="1:8">
      <c r="A3217" t="s">
        <v>6005</v>
      </c>
      <c r="B3217">
        <v>0</v>
      </c>
      <c r="C3217">
        <v>1</v>
      </c>
      <c r="D3217">
        <v>18</v>
      </c>
      <c r="E3217">
        <v>18</v>
      </c>
      <c r="F3217" t="str">
        <f>VLOOKUP(E3217,$L$1:$M$25,2,FALSE)</f>
        <v>oilseed</v>
      </c>
      <c r="G3217">
        <f>LOG(C3217)</f>
        <v>0</v>
      </c>
      <c r="H3217">
        <f>G3217/(B3217-1)</f>
        <v>0</v>
      </c>
    </row>
    <row r="3218" spans="1:8">
      <c r="A3218" t="s">
        <v>6006</v>
      </c>
      <c r="B3218">
        <v>0</v>
      </c>
      <c r="C3218">
        <v>1</v>
      </c>
      <c r="D3218">
        <v>14</v>
      </c>
      <c r="E3218">
        <v>14</v>
      </c>
      <c r="F3218" t="str">
        <f>VLOOKUP(E3218,$L$1:$M$25,2,FALSE)</f>
        <v>livestock</v>
      </c>
      <c r="G3218">
        <f>LOG(C3218)</f>
        <v>0</v>
      </c>
      <c r="H3218">
        <f>G3218/(B3218-1)</f>
        <v>0</v>
      </c>
    </row>
    <row r="3219" spans="1:8">
      <c r="A3219" t="s">
        <v>6007</v>
      </c>
      <c r="B3219">
        <v>0</v>
      </c>
      <c r="C3219">
        <v>1</v>
      </c>
      <c r="D3219">
        <v>19</v>
      </c>
      <c r="E3219">
        <v>19</v>
      </c>
      <c r="F3219" t="str">
        <f>VLOOKUP(E3219,$L$1:$M$25,2,FALSE)</f>
        <v>reserves</v>
      </c>
      <c r="G3219">
        <f>LOG(C3219)</f>
        <v>0</v>
      </c>
      <c r="H3219">
        <f>G3219/(B3219-1)</f>
        <v>0</v>
      </c>
    </row>
    <row r="3220" spans="1:8">
      <c r="A3220" t="s">
        <v>6008</v>
      </c>
      <c r="B3220">
        <v>0</v>
      </c>
      <c r="C3220">
        <v>1</v>
      </c>
      <c r="D3220">
        <v>9</v>
      </c>
      <c r="E3220">
        <v>9</v>
      </c>
      <c r="F3220" t="str">
        <f>VLOOKUP(E3220,$L$1:$M$25,2,FALSE)</f>
        <v>earn</v>
      </c>
      <c r="G3220">
        <f>LOG(C3220)</f>
        <v>0</v>
      </c>
      <c r="H3220">
        <f>G3220/(B3220-1)</f>
        <v>0</v>
      </c>
    </row>
    <row r="3221" spans="1:8">
      <c r="A3221" t="s">
        <v>6013</v>
      </c>
      <c r="B3221">
        <v>0</v>
      </c>
      <c r="C3221">
        <v>1</v>
      </c>
      <c r="D3221">
        <v>12</v>
      </c>
      <c r="E3221">
        <v>12</v>
      </c>
      <c r="F3221" t="str">
        <f>VLOOKUP(E3221,$L$1:$M$25,2,FALSE)</f>
        <v>grain</v>
      </c>
      <c r="G3221">
        <f>LOG(C3221)</f>
        <v>0</v>
      </c>
      <c r="H3221">
        <f>G3221/(B3221-1)</f>
        <v>0</v>
      </c>
    </row>
    <row r="3222" spans="1:8">
      <c r="A3222" t="s">
        <v>6016</v>
      </c>
      <c r="B3222">
        <v>0</v>
      </c>
      <c r="C3222">
        <v>1</v>
      </c>
      <c r="D3222">
        <v>13</v>
      </c>
      <c r="E3222">
        <v>13</v>
      </c>
      <c r="F3222" t="str">
        <f>VLOOKUP(E3222,$L$1:$M$25,2,FALSE)</f>
        <v>interest</v>
      </c>
      <c r="G3222">
        <f>LOG(C3222)</f>
        <v>0</v>
      </c>
      <c r="H3222">
        <f>G3222/(B3222-1)</f>
        <v>0</v>
      </c>
    </row>
    <row r="3223" spans="1:8">
      <c r="A3223" t="s">
        <v>6025</v>
      </c>
      <c r="B3223">
        <v>0</v>
      </c>
      <c r="C3223">
        <v>1</v>
      </c>
      <c r="D3223">
        <v>1</v>
      </c>
      <c r="E3223">
        <v>1</v>
      </c>
      <c r="F3223" t="str">
        <f>VLOOKUP(E3223,$L$1:$M$25,2,FALSE)</f>
        <v>acq</v>
      </c>
      <c r="G3223">
        <f>LOG(C3223)</f>
        <v>0</v>
      </c>
      <c r="H3223">
        <f>G3223/(B3223-1)</f>
        <v>0</v>
      </c>
    </row>
    <row r="3224" spans="1:8">
      <c r="A3224" t="s">
        <v>6027</v>
      </c>
      <c r="B3224">
        <v>0</v>
      </c>
      <c r="C3224">
        <v>1</v>
      </c>
      <c r="D3224">
        <v>5</v>
      </c>
      <c r="E3224">
        <v>5</v>
      </c>
      <c r="F3224" t="str">
        <f>VLOOKUP(E3224,$L$1:$M$25,2,FALSE)</f>
        <v>corn</v>
      </c>
      <c r="G3224">
        <f>LOG(C3224)</f>
        <v>0</v>
      </c>
      <c r="H3224">
        <f>G3224/(B3224-1)</f>
        <v>0</v>
      </c>
    </row>
    <row r="3225" spans="1:8">
      <c r="A3225" t="s">
        <v>6028</v>
      </c>
      <c r="B3225">
        <v>0</v>
      </c>
      <c r="C3225">
        <v>1</v>
      </c>
      <c r="D3225">
        <v>24</v>
      </c>
      <c r="E3225">
        <v>24</v>
      </c>
      <c r="F3225" t="str">
        <f>VLOOKUP(E3225,$L$1:$M$25,2,FALSE)</f>
        <v>veg-oil</v>
      </c>
      <c r="G3225">
        <f>LOG(C3225)</f>
        <v>0</v>
      </c>
      <c r="H3225">
        <f>G3225/(B3225-1)</f>
        <v>0</v>
      </c>
    </row>
    <row r="3226" spans="1:8">
      <c r="A3226" t="s">
        <v>6037</v>
      </c>
      <c r="B3226">
        <v>0</v>
      </c>
      <c r="C3226">
        <v>1</v>
      </c>
      <c r="D3226">
        <v>23</v>
      </c>
      <c r="E3226">
        <v>23</v>
      </c>
      <c r="F3226" t="str">
        <f>VLOOKUP(E3226,$L$1:$M$25,2,FALSE)</f>
        <v>trade</v>
      </c>
      <c r="G3226">
        <f>LOG(C3226)</f>
        <v>0</v>
      </c>
      <c r="H3226">
        <f>G3226/(B3226-1)</f>
        <v>0</v>
      </c>
    </row>
    <row r="3227" spans="1:8">
      <c r="A3227" t="s">
        <v>6038</v>
      </c>
      <c r="B3227">
        <v>0</v>
      </c>
      <c r="C3227">
        <v>1</v>
      </c>
      <c r="D3227">
        <v>5</v>
      </c>
      <c r="E3227">
        <v>5</v>
      </c>
      <c r="F3227" t="str">
        <f>VLOOKUP(E3227,$L$1:$M$25,2,FALSE)</f>
        <v>corn</v>
      </c>
      <c r="G3227">
        <f>LOG(C3227)</f>
        <v>0</v>
      </c>
      <c r="H3227">
        <f>G3227/(B3227-1)</f>
        <v>0</v>
      </c>
    </row>
    <row r="3228" spans="1:8">
      <c r="A3228" t="s">
        <v>6039</v>
      </c>
      <c r="B3228">
        <v>0</v>
      </c>
      <c r="C3228">
        <v>1</v>
      </c>
      <c r="D3228">
        <v>23</v>
      </c>
      <c r="E3228">
        <v>23</v>
      </c>
      <c r="F3228" t="str">
        <f>VLOOKUP(E3228,$L$1:$M$25,2,FALSE)</f>
        <v>trade</v>
      </c>
      <c r="G3228">
        <f>LOG(C3228)</f>
        <v>0</v>
      </c>
      <c r="H3228">
        <f>G3228/(B3228-1)</f>
        <v>0</v>
      </c>
    </row>
    <row r="3229" spans="1:8">
      <c r="A3229" t="s">
        <v>6042</v>
      </c>
      <c r="B3229">
        <v>0</v>
      </c>
      <c r="C3229">
        <v>1</v>
      </c>
      <c r="D3229">
        <v>20</v>
      </c>
      <c r="E3229">
        <v>20</v>
      </c>
      <c r="F3229" t="str">
        <f>VLOOKUP(E3229,$L$1:$M$25,2,FALSE)</f>
        <v>ship</v>
      </c>
      <c r="G3229">
        <f>LOG(C3229)</f>
        <v>0</v>
      </c>
      <c r="H3229">
        <f>G3229/(B3229-1)</f>
        <v>0</v>
      </c>
    </row>
    <row r="3230" spans="1:8">
      <c r="A3230" t="s">
        <v>6043</v>
      </c>
      <c r="B3230">
        <v>0</v>
      </c>
      <c r="C3230">
        <v>1</v>
      </c>
      <c r="D3230">
        <v>2</v>
      </c>
      <c r="E3230">
        <v>2</v>
      </c>
      <c r="F3230" t="str">
        <f>VLOOKUP(E3230,$L$1:$M$25,2,FALSE)</f>
        <v>bop</v>
      </c>
      <c r="G3230">
        <f>LOG(C3230)</f>
        <v>0</v>
      </c>
      <c r="H3230">
        <f>G3230/(B3230-1)</f>
        <v>0</v>
      </c>
    </row>
    <row r="3231" spans="1:8">
      <c r="A3231" t="s">
        <v>6048</v>
      </c>
      <c r="B3231">
        <v>0</v>
      </c>
      <c r="C3231">
        <v>1</v>
      </c>
      <c r="D3231">
        <v>15</v>
      </c>
      <c r="E3231">
        <v>15</v>
      </c>
      <c r="F3231" t="str">
        <f>VLOOKUP(E3231,$L$1:$M$25,2,FALSE)</f>
        <v>money-fx</v>
      </c>
      <c r="G3231">
        <f>LOG(C3231)</f>
        <v>0</v>
      </c>
      <c r="H3231">
        <f>G3231/(B3231-1)</f>
        <v>0</v>
      </c>
    </row>
    <row r="3232" spans="1:8">
      <c r="A3232" t="s">
        <v>6051</v>
      </c>
      <c r="B3232">
        <v>0</v>
      </c>
      <c r="C3232">
        <v>1</v>
      </c>
      <c r="D3232">
        <v>9</v>
      </c>
      <c r="E3232">
        <v>9</v>
      </c>
      <c r="F3232" t="str">
        <f>VLOOKUP(E3232,$L$1:$M$25,2,FALSE)</f>
        <v>earn</v>
      </c>
      <c r="G3232">
        <f>LOG(C3232)</f>
        <v>0</v>
      </c>
      <c r="H3232">
        <f>G3232/(B3232-1)</f>
        <v>0</v>
      </c>
    </row>
    <row r="3233" spans="1:8">
      <c r="A3233" t="s">
        <v>6057</v>
      </c>
      <c r="B3233">
        <v>0</v>
      </c>
      <c r="C3233">
        <v>1</v>
      </c>
      <c r="D3233">
        <v>6</v>
      </c>
      <c r="E3233">
        <v>6</v>
      </c>
      <c r="F3233" t="str">
        <f>VLOOKUP(E3233,$L$1:$M$25,2,FALSE)</f>
        <v>cpi</v>
      </c>
      <c r="G3233">
        <f>LOG(C3233)</f>
        <v>0</v>
      </c>
      <c r="H3233">
        <f>G3233/(B3233-1)</f>
        <v>0</v>
      </c>
    </row>
    <row r="3234" spans="1:8">
      <c r="A3234" t="s">
        <v>6058</v>
      </c>
      <c r="B3234">
        <v>0</v>
      </c>
      <c r="C3234">
        <v>1</v>
      </c>
      <c r="D3234">
        <v>9</v>
      </c>
      <c r="E3234">
        <v>9</v>
      </c>
      <c r="F3234" t="str">
        <f>VLOOKUP(E3234,$L$1:$M$25,2,FALSE)</f>
        <v>earn</v>
      </c>
      <c r="G3234">
        <f>LOG(C3234)</f>
        <v>0</v>
      </c>
      <c r="H3234">
        <f>G3234/(B3234-1)</f>
        <v>0</v>
      </c>
    </row>
    <row r="3235" spans="1:8">
      <c r="A3235" t="s">
        <v>6063</v>
      </c>
      <c r="B3235">
        <v>0</v>
      </c>
      <c r="C3235">
        <v>1</v>
      </c>
      <c r="D3235">
        <v>4</v>
      </c>
      <c r="E3235">
        <v>4</v>
      </c>
      <c r="F3235" t="str">
        <f>VLOOKUP(E3235,$L$1:$M$25,2,FALSE)</f>
        <v>coffee</v>
      </c>
      <c r="G3235">
        <f>LOG(C3235)</f>
        <v>0</v>
      </c>
      <c r="H3235">
        <f>G3235/(B3235-1)</f>
        <v>0</v>
      </c>
    </row>
    <row r="3236" spans="1:8">
      <c r="A3236" t="s">
        <v>6066</v>
      </c>
      <c r="B3236">
        <v>0</v>
      </c>
      <c r="C3236">
        <v>1</v>
      </c>
      <c r="D3236">
        <v>1</v>
      </c>
      <c r="E3236">
        <v>1</v>
      </c>
      <c r="F3236" t="str">
        <f>VLOOKUP(E3236,$L$1:$M$25,2,FALSE)</f>
        <v>acq</v>
      </c>
      <c r="G3236">
        <f>LOG(C3236)</f>
        <v>0</v>
      </c>
      <c r="H3236">
        <f>G3236/(B3236-1)</f>
        <v>0</v>
      </c>
    </row>
    <row r="3237" spans="1:8">
      <c r="A3237" t="s">
        <v>6067</v>
      </c>
      <c r="B3237">
        <v>0</v>
      </c>
      <c r="C3237">
        <v>1</v>
      </c>
      <c r="D3237">
        <v>18</v>
      </c>
      <c r="E3237">
        <v>18</v>
      </c>
      <c r="F3237" t="str">
        <f>VLOOKUP(E3237,$L$1:$M$25,2,FALSE)</f>
        <v>oilseed</v>
      </c>
      <c r="G3237">
        <f>LOG(C3237)</f>
        <v>0</v>
      </c>
      <c r="H3237">
        <f>G3237/(B3237-1)</f>
        <v>0</v>
      </c>
    </row>
    <row r="3238" spans="1:8">
      <c r="A3238" t="s">
        <v>6076</v>
      </c>
      <c r="B3238">
        <v>0</v>
      </c>
      <c r="C3238">
        <v>1</v>
      </c>
      <c r="D3238">
        <v>1</v>
      </c>
      <c r="E3238">
        <v>1</v>
      </c>
      <c r="F3238" t="str">
        <f>VLOOKUP(E3238,$L$1:$M$25,2,FALSE)</f>
        <v>acq</v>
      </c>
      <c r="G3238">
        <f>LOG(C3238)</f>
        <v>0</v>
      </c>
      <c r="H3238">
        <f>G3238/(B3238-1)</f>
        <v>0</v>
      </c>
    </row>
    <row r="3239" spans="1:8">
      <c r="A3239" t="s">
        <v>6077</v>
      </c>
      <c r="B3239">
        <v>0</v>
      </c>
      <c r="C3239">
        <v>1</v>
      </c>
      <c r="D3239">
        <v>17</v>
      </c>
      <c r="E3239">
        <v>17</v>
      </c>
      <c r="F3239" t="str">
        <f>VLOOKUP(E3239,$L$1:$M$25,2,FALSE)</f>
        <v>nat-gas</v>
      </c>
      <c r="G3239">
        <f>LOG(C3239)</f>
        <v>0</v>
      </c>
      <c r="H3239">
        <f>G3239/(B3239-1)</f>
        <v>0</v>
      </c>
    </row>
    <row r="3240" spans="1:8">
      <c r="A3240" t="s">
        <v>6082</v>
      </c>
      <c r="B3240">
        <v>0</v>
      </c>
      <c r="C3240">
        <v>1</v>
      </c>
      <c r="D3240">
        <v>20</v>
      </c>
      <c r="E3240">
        <v>20</v>
      </c>
      <c r="F3240" t="str">
        <f>VLOOKUP(E3240,$L$1:$M$25,2,FALSE)</f>
        <v>ship</v>
      </c>
      <c r="G3240">
        <f>LOG(C3240)</f>
        <v>0</v>
      </c>
      <c r="H3240">
        <f>G3240/(B3240-1)</f>
        <v>0</v>
      </c>
    </row>
    <row r="3241" spans="1:8">
      <c r="A3241" t="s">
        <v>6083</v>
      </c>
      <c r="B3241">
        <v>0</v>
      </c>
      <c r="C3241">
        <v>1</v>
      </c>
      <c r="D3241">
        <v>20</v>
      </c>
      <c r="E3241">
        <v>20</v>
      </c>
      <c r="F3241" t="str">
        <f>VLOOKUP(E3241,$L$1:$M$25,2,FALSE)</f>
        <v>ship</v>
      </c>
      <c r="G3241">
        <f>LOG(C3241)</f>
        <v>0</v>
      </c>
      <c r="H3241">
        <f>G3241/(B3241-1)</f>
        <v>0</v>
      </c>
    </row>
    <row r="3242" spans="1:8">
      <c r="A3242" t="s">
        <v>6089</v>
      </c>
      <c r="B3242">
        <v>0</v>
      </c>
      <c r="C3242">
        <v>1</v>
      </c>
      <c r="D3242">
        <v>2</v>
      </c>
      <c r="E3242">
        <v>2</v>
      </c>
      <c r="F3242" t="str">
        <f>VLOOKUP(E3242,$L$1:$M$25,2,FALSE)</f>
        <v>bop</v>
      </c>
      <c r="G3242">
        <f>LOG(C3242)</f>
        <v>0</v>
      </c>
      <c r="H3242">
        <f>G3242/(B3242-1)</f>
        <v>0</v>
      </c>
    </row>
    <row r="3243" spans="1:8">
      <c r="A3243" t="s">
        <v>6097</v>
      </c>
      <c r="B3243">
        <v>0</v>
      </c>
      <c r="C3243">
        <v>1</v>
      </c>
      <c r="D3243">
        <v>23</v>
      </c>
      <c r="E3243">
        <v>23</v>
      </c>
      <c r="F3243" t="str">
        <f>VLOOKUP(E3243,$L$1:$M$25,2,FALSE)</f>
        <v>trade</v>
      </c>
      <c r="G3243">
        <f>LOG(C3243)</f>
        <v>0</v>
      </c>
      <c r="H3243">
        <f>G3243/(B3243-1)</f>
        <v>0</v>
      </c>
    </row>
    <row r="3244" spans="1:8">
      <c r="A3244" t="s">
        <v>6099</v>
      </c>
      <c r="B3244">
        <v>0</v>
      </c>
      <c r="C3244">
        <v>1</v>
      </c>
      <c r="D3244">
        <v>1</v>
      </c>
      <c r="E3244">
        <v>1</v>
      </c>
      <c r="F3244" t="str">
        <f>VLOOKUP(E3244,$L$1:$M$25,2,FALSE)</f>
        <v>acq</v>
      </c>
      <c r="G3244">
        <f>LOG(C3244)</f>
        <v>0</v>
      </c>
      <c r="H3244">
        <f>G3244/(B3244-1)</f>
        <v>0</v>
      </c>
    </row>
    <row r="3245" spans="1:8">
      <c r="A3245" t="s">
        <v>6100</v>
      </c>
      <c r="B3245">
        <v>0</v>
      </c>
      <c r="C3245">
        <v>1</v>
      </c>
      <c r="D3245">
        <v>10</v>
      </c>
      <c r="E3245">
        <v>10</v>
      </c>
      <c r="F3245" t="str">
        <f>VLOOKUP(E3245,$L$1:$M$25,2,FALSE)</f>
        <v>gnp</v>
      </c>
      <c r="G3245">
        <f>LOG(C3245)</f>
        <v>0</v>
      </c>
      <c r="H3245">
        <f>G3245/(B3245-1)</f>
        <v>0</v>
      </c>
    </row>
    <row r="3246" spans="1:8">
      <c r="A3246" t="s">
        <v>6101</v>
      </c>
      <c r="B3246">
        <v>0</v>
      </c>
      <c r="C3246">
        <v>1</v>
      </c>
      <c r="D3246">
        <v>3</v>
      </c>
      <c r="E3246">
        <v>3</v>
      </c>
      <c r="F3246" t="str">
        <f>VLOOKUP(E3246,$L$1:$M$25,2,FALSE)</f>
        <v>cocoa</v>
      </c>
      <c r="G3246">
        <f>LOG(C3246)</f>
        <v>0</v>
      </c>
      <c r="H3246">
        <f>G3246/(B3246-1)</f>
        <v>0</v>
      </c>
    </row>
    <row r="3247" spans="1:8">
      <c r="A3247" t="s">
        <v>6105</v>
      </c>
      <c r="B3247">
        <v>0</v>
      </c>
      <c r="C3247">
        <v>1</v>
      </c>
      <c r="D3247">
        <v>5</v>
      </c>
      <c r="E3247">
        <v>5</v>
      </c>
      <c r="F3247" t="str">
        <f>VLOOKUP(E3247,$L$1:$M$25,2,FALSE)</f>
        <v>corn</v>
      </c>
      <c r="G3247">
        <f>LOG(C3247)</f>
        <v>0</v>
      </c>
      <c r="H3247">
        <f>G3247/(B3247-1)</f>
        <v>0</v>
      </c>
    </row>
    <row r="3248" spans="1:8">
      <c r="A3248" t="s">
        <v>6107</v>
      </c>
      <c r="B3248">
        <v>0</v>
      </c>
      <c r="C3248">
        <v>1</v>
      </c>
      <c r="D3248">
        <v>1</v>
      </c>
      <c r="E3248">
        <v>1</v>
      </c>
      <c r="F3248" t="str">
        <f>VLOOKUP(E3248,$L$1:$M$25,2,FALSE)</f>
        <v>acq</v>
      </c>
      <c r="G3248">
        <f>LOG(C3248)</f>
        <v>0</v>
      </c>
      <c r="H3248">
        <f>G3248/(B3248-1)</f>
        <v>0</v>
      </c>
    </row>
    <row r="3249" spans="1:8">
      <c r="A3249" t="s">
        <v>6109</v>
      </c>
      <c r="B3249">
        <v>0</v>
      </c>
      <c r="C3249">
        <v>1</v>
      </c>
      <c r="D3249">
        <v>10</v>
      </c>
      <c r="E3249">
        <v>10</v>
      </c>
      <c r="F3249" t="str">
        <f>VLOOKUP(E3249,$L$1:$M$25,2,FALSE)</f>
        <v>gnp</v>
      </c>
      <c r="G3249">
        <f>LOG(C3249)</f>
        <v>0</v>
      </c>
      <c r="H3249">
        <f>G3249/(B3249-1)</f>
        <v>0</v>
      </c>
    </row>
    <row r="3250" spans="1:8">
      <c r="A3250" t="s">
        <v>6111</v>
      </c>
      <c r="B3250">
        <v>0</v>
      </c>
      <c r="C3250">
        <v>1</v>
      </c>
      <c r="D3250">
        <v>16</v>
      </c>
      <c r="E3250">
        <v>16</v>
      </c>
      <c r="F3250" t="str">
        <f>VLOOKUP(E3250,$L$1:$M$25,2,FALSE)</f>
        <v>money-supply</v>
      </c>
      <c r="G3250">
        <f>LOG(C3250)</f>
        <v>0</v>
      </c>
      <c r="H3250">
        <f>G3250/(B3250-1)</f>
        <v>0</v>
      </c>
    </row>
    <row r="3251" spans="1:8">
      <c r="A3251" t="s">
        <v>6113</v>
      </c>
      <c r="B3251">
        <v>0</v>
      </c>
      <c r="C3251">
        <v>1</v>
      </c>
      <c r="D3251">
        <v>9</v>
      </c>
      <c r="E3251">
        <v>9</v>
      </c>
      <c r="F3251" t="str">
        <f>VLOOKUP(E3251,$L$1:$M$25,2,FALSE)</f>
        <v>earn</v>
      </c>
      <c r="G3251">
        <f>LOG(C3251)</f>
        <v>0</v>
      </c>
      <c r="H3251">
        <f>G3251/(B3251-1)</f>
        <v>0</v>
      </c>
    </row>
    <row r="3252" spans="1:8">
      <c r="A3252" t="s">
        <v>6116</v>
      </c>
      <c r="B3252">
        <v>0</v>
      </c>
      <c r="C3252">
        <v>1</v>
      </c>
      <c r="D3252">
        <v>20</v>
      </c>
      <c r="E3252">
        <v>20</v>
      </c>
      <c r="F3252" t="str">
        <f>VLOOKUP(E3252,$L$1:$M$25,2,FALSE)</f>
        <v>ship</v>
      </c>
      <c r="G3252">
        <f>LOG(C3252)</f>
        <v>0</v>
      </c>
      <c r="H3252">
        <f>G3252/(B3252-1)</f>
        <v>0</v>
      </c>
    </row>
    <row r="3253" spans="1:8">
      <c r="A3253" t="s">
        <v>6118</v>
      </c>
      <c r="B3253">
        <v>0</v>
      </c>
      <c r="C3253">
        <v>1</v>
      </c>
      <c r="D3253">
        <v>1</v>
      </c>
      <c r="E3253">
        <v>1</v>
      </c>
      <c r="F3253" t="str">
        <f>VLOOKUP(E3253,$L$1:$M$25,2,FALSE)</f>
        <v>acq</v>
      </c>
      <c r="G3253">
        <f>LOG(C3253)</f>
        <v>0</v>
      </c>
      <c r="H3253">
        <f>G3253/(B3253-1)</f>
        <v>0</v>
      </c>
    </row>
    <row r="3254" spans="1:8">
      <c r="A3254" t="s">
        <v>6124</v>
      </c>
      <c r="B3254">
        <v>0</v>
      </c>
      <c r="C3254">
        <v>1</v>
      </c>
      <c r="D3254">
        <v>23</v>
      </c>
      <c r="E3254">
        <v>23</v>
      </c>
      <c r="F3254" t="str">
        <f>VLOOKUP(E3254,$L$1:$M$25,2,FALSE)</f>
        <v>trade</v>
      </c>
      <c r="G3254">
        <f>LOG(C3254)</f>
        <v>0</v>
      </c>
      <c r="H3254">
        <f>G3254/(B3254-1)</f>
        <v>0</v>
      </c>
    </row>
    <row r="3255" spans="1:8">
      <c r="A3255" t="s">
        <v>6133</v>
      </c>
      <c r="B3255">
        <v>0</v>
      </c>
      <c r="C3255">
        <v>1</v>
      </c>
      <c r="D3255">
        <v>9</v>
      </c>
      <c r="E3255">
        <v>9</v>
      </c>
      <c r="F3255" t="str">
        <f>VLOOKUP(E3255,$L$1:$M$25,2,FALSE)</f>
        <v>earn</v>
      </c>
      <c r="G3255">
        <f>LOG(C3255)</f>
        <v>0</v>
      </c>
      <c r="H3255">
        <f>G3255/(B3255-1)</f>
        <v>0</v>
      </c>
    </row>
    <row r="3256" spans="1:8">
      <c r="A3256" t="s">
        <v>6136</v>
      </c>
      <c r="B3256">
        <v>0</v>
      </c>
      <c r="C3256">
        <v>1</v>
      </c>
      <c r="D3256">
        <v>11</v>
      </c>
      <c r="E3256">
        <v>11</v>
      </c>
      <c r="F3256" t="str">
        <f>VLOOKUP(E3256,$L$1:$M$25,2,FALSE)</f>
        <v>gold</v>
      </c>
      <c r="G3256">
        <f>LOG(C3256)</f>
        <v>0</v>
      </c>
      <c r="H3256">
        <f>G3256/(B3256-1)</f>
        <v>0</v>
      </c>
    </row>
    <row r="3257" spans="1:8">
      <c r="A3257" t="s">
        <v>6138</v>
      </c>
      <c r="B3257">
        <v>0</v>
      </c>
      <c r="C3257">
        <v>1</v>
      </c>
      <c r="D3257">
        <v>11</v>
      </c>
      <c r="E3257">
        <v>11</v>
      </c>
      <c r="F3257" t="str">
        <f>VLOOKUP(E3257,$L$1:$M$25,2,FALSE)</f>
        <v>gold</v>
      </c>
      <c r="G3257">
        <f>LOG(C3257)</f>
        <v>0</v>
      </c>
      <c r="H3257">
        <f>G3257/(B3257-1)</f>
        <v>0</v>
      </c>
    </row>
    <row r="3258" spans="1:8">
      <c r="A3258" t="s">
        <v>6139</v>
      </c>
      <c r="B3258">
        <v>0</v>
      </c>
      <c r="C3258">
        <v>1</v>
      </c>
      <c r="D3258">
        <v>13</v>
      </c>
      <c r="E3258">
        <v>13</v>
      </c>
      <c r="F3258" t="str">
        <f>VLOOKUP(E3258,$L$1:$M$25,2,FALSE)</f>
        <v>interest</v>
      </c>
      <c r="G3258">
        <f>LOG(C3258)</f>
        <v>0</v>
      </c>
      <c r="H3258">
        <f>G3258/(B3258-1)</f>
        <v>0</v>
      </c>
    </row>
    <row r="3259" spans="1:8">
      <c r="A3259" t="s">
        <v>6141</v>
      </c>
      <c r="B3259">
        <v>0</v>
      </c>
      <c r="C3259">
        <v>1</v>
      </c>
      <c r="D3259">
        <v>11</v>
      </c>
      <c r="E3259">
        <v>11</v>
      </c>
      <c r="F3259" t="str">
        <f>VLOOKUP(E3259,$L$1:$M$25,2,FALSE)</f>
        <v>gold</v>
      </c>
      <c r="G3259">
        <f>LOG(C3259)</f>
        <v>0</v>
      </c>
      <c r="H3259">
        <f>G3259/(B3259-1)</f>
        <v>0</v>
      </c>
    </row>
    <row r="3260" spans="1:8">
      <c r="A3260" t="s">
        <v>6143</v>
      </c>
      <c r="B3260">
        <v>0</v>
      </c>
      <c r="C3260">
        <v>1</v>
      </c>
      <c r="D3260">
        <v>11</v>
      </c>
      <c r="E3260">
        <v>11</v>
      </c>
      <c r="F3260" t="str">
        <f>VLOOKUP(E3260,$L$1:$M$25,2,FALSE)</f>
        <v>gold</v>
      </c>
      <c r="G3260">
        <f>LOG(C3260)</f>
        <v>0</v>
      </c>
      <c r="H3260">
        <f>G3260/(B3260-1)</f>
        <v>0</v>
      </c>
    </row>
    <row r="3261" spans="1:8">
      <c r="A3261" t="s">
        <v>6144</v>
      </c>
      <c r="B3261">
        <v>0</v>
      </c>
      <c r="C3261">
        <v>1</v>
      </c>
      <c r="D3261">
        <v>22</v>
      </c>
      <c r="E3261">
        <v>22</v>
      </c>
      <c r="F3261" t="str">
        <f>VLOOKUP(E3261,$L$1:$M$25,2,FALSE)</f>
        <v>sugar</v>
      </c>
      <c r="G3261">
        <f>LOG(C3261)</f>
        <v>0</v>
      </c>
      <c r="H3261">
        <f>G3261/(B3261-1)</f>
        <v>0</v>
      </c>
    </row>
    <row r="3262" spans="1:8">
      <c r="A3262" t="s">
        <v>6145</v>
      </c>
      <c r="B3262">
        <v>0</v>
      </c>
      <c r="C3262">
        <v>1</v>
      </c>
      <c r="D3262">
        <v>1</v>
      </c>
      <c r="E3262">
        <v>1</v>
      </c>
      <c r="F3262" t="str">
        <f>VLOOKUP(E3262,$L$1:$M$25,2,FALSE)</f>
        <v>acq</v>
      </c>
      <c r="G3262">
        <f>LOG(C3262)</f>
        <v>0</v>
      </c>
      <c r="H3262">
        <f>G3262/(B3262-1)</f>
        <v>0</v>
      </c>
    </row>
    <row r="3263" spans="1:8">
      <c r="A3263" t="s">
        <v>6149</v>
      </c>
      <c r="B3263">
        <v>0</v>
      </c>
      <c r="C3263">
        <v>1</v>
      </c>
      <c r="D3263">
        <v>23</v>
      </c>
      <c r="E3263">
        <v>23</v>
      </c>
      <c r="F3263" t="str">
        <f>VLOOKUP(E3263,$L$1:$M$25,2,FALSE)</f>
        <v>trade</v>
      </c>
      <c r="G3263">
        <f>LOG(C3263)</f>
        <v>0</v>
      </c>
      <c r="H3263">
        <f>G3263/(B3263-1)</f>
        <v>0</v>
      </c>
    </row>
    <row r="3264" spans="1:8">
      <c r="A3264" t="s">
        <v>6150</v>
      </c>
      <c r="B3264">
        <v>0</v>
      </c>
      <c r="C3264">
        <v>1</v>
      </c>
      <c r="D3264">
        <v>17</v>
      </c>
      <c r="E3264">
        <v>17</v>
      </c>
      <c r="F3264" t="str">
        <f>VLOOKUP(E3264,$L$1:$M$25,2,FALSE)</f>
        <v>nat-gas</v>
      </c>
      <c r="G3264">
        <f>LOG(C3264)</f>
        <v>0</v>
      </c>
      <c r="H3264">
        <f>G3264/(B3264-1)</f>
        <v>0</v>
      </c>
    </row>
    <row r="3265" spans="1:8">
      <c r="A3265" t="s">
        <v>6152</v>
      </c>
      <c r="B3265">
        <v>0</v>
      </c>
      <c r="C3265">
        <v>1</v>
      </c>
      <c r="D3265">
        <v>23</v>
      </c>
      <c r="E3265">
        <v>23</v>
      </c>
      <c r="F3265" t="str">
        <f>VLOOKUP(E3265,$L$1:$M$25,2,FALSE)</f>
        <v>trade</v>
      </c>
      <c r="G3265">
        <f>LOG(C3265)</f>
        <v>0</v>
      </c>
      <c r="H3265">
        <f>G3265/(B3265-1)</f>
        <v>0</v>
      </c>
    </row>
    <row r="3266" spans="1:8">
      <c r="A3266" t="s">
        <v>6153</v>
      </c>
      <c r="B3266">
        <v>0</v>
      </c>
      <c r="C3266">
        <v>1</v>
      </c>
      <c r="D3266">
        <v>20</v>
      </c>
      <c r="E3266">
        <v>20</v>
      </c>
      <c r="F3266" t="str">
        <f>VLOOKUP(E3266,$L$1:$M$25,2,FALSE)</f>
        <v>ship</v>
      </c>
      <c r="G3266">
        <f>LOG(C3266)</f>
        <v>0</v>
      </c>
      <c r="H3266">
        <f>G3266/(B3266-1)</f>
        <v>0</v>
      </c>
    </row>
    <row r="3267" spans="1:8">
      <c r="A3267" t="s">
        <v>6154</v>
      </c>
      <c r="B3267">
        <v>0</v>
      </c>
      <c r="C3267">
        <v>1</v>
      </c>
      <c r="D3267">
        <v>14</v>
      </c>
      <c r="E3267">
        <v>14</v>
      </c>
      <c r="F3267" t="str">
        <f>VLOOKUP(E3267,$L$1:$M$25,2,FALSE)</f>
        <v>livestock</v>
      </c>
      <c r="G3267">
        <f>LOG(C3267)</f>
        <v>0</v>
      </c>
      <c r="H3267">
        <f>G3267/(B3267-1)</f>
        <v>0</v>
      </c>
    </row>
    <row r="3268" spans="1:8">
      <c r="A3268" t="s">
        <v>6156</v>
      </c>
      <c r="B3268">
        <v>0</v>
      </c>
      <c r="C3268">
        <v>1</v>
      </c>
      <c r="D3268">
        <v>4</v>
      </c>
      <c r="E3268">
        <v>4</v>
      </c>
      <c r="F3268" t="str">
        <f>VLOOKUP(E3268,$L$1:$M$25,2,FALSE)</f>
        <v>coffee</v>
      </c>
      <c r="G3268">
        <f>LOG(C3268)</f>
        <v>0</v>
      </c>
      <c r="H3268">
        <f>G3268/(B3268-1)</f>
        <v>0</v>
      </c>
    </row>
    <row r="3269" spans="1:8">
      <c r="A3269" t="s">
        <v>6160</v>
      </c>
      <c r="B3269">
        <v>0</v>
      </c>
      <c r="C3269">
        <v>1</v>
      </c>
      <c r="D3269">
        <v>24</v>
      </c>
      <c r="E3269">
        <v>24</v>
      </c>
      <c r="F3269" t="str">
        <f>VLOOKUP(E3269,$L$1:$M$25,2,FALSE)</f>
        <v>veg-oil</v>
      </c>
      <c r="G3269">
        <f>LOG(C3269)</f>
        <v>0</v>
      </c>
      <c r="H3269">
        <f>G3269/(B3269-1)</f>
        <v>0</v>
      </c>
    </row>
    <row r="3270" spans="1:8">
      <c r="A3270" t="s">
        <v>6162</v>
      </c>
      <c r="B3270">
        <v>0</v>
      </c>
      <c r="C3270">
        <v>1</v>
      </c>
      <c r="D3270">
        <v>1</v>
      </c>
      <c r="E3270">
        <v>1</v>
      </c>
      <c r="F3270" t="str">
        <f>VLOOKUP(E3270,$L$1:$M$25,2,FALSE)</f>
        <v>acq</v>
      </c>
      <c r="G3270">
        <f>LOG(C3270)</f>
        <v>0</v>
      </c>
      <c r="H3270">
        <f>G3270/(B3270-1)</f>
        <v>0</v>
      </c>
    </row>
    <row r="3271" spans="1:8">
      <c r="A3271" t="s">
        <v>6164</v>
      </c>
      <c r="B3271">
        <v>0</v>
      </c>
      <c r="C3271">
        <v>1</v>
      </c>
      <c r="D3271">
        <v>17</v>
      </c>
      <c r="E3271">
        <v>17</v>
      </c>
      <c r="F3271" t="str">
        <f>VLOOKUP(E3271,$L$1:$M$25,2,FALSE)</f>
        <v>nat-gas</v>
      </c>
      <c r="G3271">
        <f>LOG(C3271)</f>
        <v>0</v>
      </c>
      <c r="H3271">
        <f>G3271/(B3271-1)</f>
        <v>0</v>
      </c>
    </row>
    <row r="3272" spans="1:8">
      <c r="A3272" t="s">
        <v>6166</v>
      </c>
      <c r="B3272">
        <v>0</v>
      </c>
      <c r="C3272">
        <v>1</v>
      </c>
      <c r="D3272">
        <v>7</v>
      </c>
      <c r="E3272">
        <v>7</v>
      </c>
      <c r="F3272" t="str">
        <f>VLOOKUP(E3272,$L$1:$M$25,2,FALSE)</f>
        <v>crude</v>
      </c>
      <c r="G3272">
        <f>LOG(C3272)</f>
        <v>0</v>
      </c>
      <c r="H3272">
        <f>G3272/(B3272-1)</f>
        <v>0</v>
      </c>
    </row>
    <row r="3273" spans="1:8">
      <c r="A3273" t="s">
        <v>6177</v>
      </c>
      <c r="B3273">
        <v>0</v>
      </c>
      <c r="C3273">
        <v>1</v>
      </c>
      <c r="D3273">
        <v>10</v>
      </c>
      <c r="E3273">
        <v>10</v>
      </c>
      <c r="F3273" t="str">
        <f>VLOOKUP(E3273,$L$1:$M$25,2,FALSE)</f>
        <v>gnp</v>
      </c>
      <c r="G3273">
        <f>LOG(C3273)</f>
        <v>0</v>
      </c>
      <c r="H3273">
        <f>G3273/(B3273-1)</f>
        <v>0</v>
      </c>
    </row>
    <row r="3274" spans="1:8">
      <c r="A3274" t="s">
        <v>6182</v>
      </c>
      <c r="B3274">
        <v>0</v>
      </c>
      <c r="C3274">
        <v>1</v>
      </c>
      <c r="D3274">
        <v>23</v>
      </c>
      <c r="E3274">
        <v>23</v>
      </c>
      <c r="F3274" t="str">
        <f>VLOOKUP(E3274,$L$1:$M$25,2,FALSE)</f>
        <v>trade</v>
      </c>
      <c r="G3274">
        <f>LOG(C3274)</f>
        <v>0</v>
      </c>
      <c r="H3274">
        <f>G3274/(B3274-1)</f>
        <v>0</v>
      </c>
    </row>
    <row r="3275" spans="1:8">
      <c r="A3275" t="e">
        <f>-franc</f>
        <v>#NAME?</v>
      </c>
      <c r="B3275">
        <v>0</v>
      </c>
      <c r="C3275">
        <v>1</v>
      </c>
      <c r="D3275">
        <v>6</v>
      </c>
      <c r="E3275">
        <v>6</v>
      </c>
      <c r="F3275" t="str">
        <f>VLOOKUP(E3275,$L$1:$M$25,2,FALSE)</f>
        <v>cpi</v>
      </c>
      <c r="G3275">
        <f>LOG(C3275)</f>
        <v>0</v>
      </c>
      <c r="H3275">
        <f>G3275/(B3275-1)</f>
        <v>0</v>
      </c>
    </row>
    <row r="3276" spans="1:8">
      <c r="A3276" t="s">
        <v>6183</v>
      </c>
      <c r="B3276">
        <v>0</v>
      </c>
      <c r="C3276">
        <v>1</v>
      </c>
      <c r="D3276">
        <v>17</v>
      </c>
      <c r="E3276">
        <v>17</v>
      </c>
      <c r="F3276" t="str">
        <f>VLOOKUP(E3276,$L$1:$M$25,2,FALSE)</f>
        <v>nat-gas</v>
      </c>
      <c r="G3276">
        <f>LOG(C3276)</f>
        <v>0</v>
      </c>
      <c r="H3276">
        <f>G3276/(B3276-1)</f>
        <v>0</v>
      </c>
    </row>
    <row r="3277" spans="1:8">
      <c r="A3277" t="s">
        <v>6187</v>
      </c>
      <c r="B3277">
        <v>0</v>
      </c>
      <c r="C3277">
        <v>1</v>
      </c>
      <c r="D3277">
        <v>1</v>
      </c>
      <c r="E3277">
        <v>1</v>
      </c>
      <c r="F3277" t="str">
        <f>VLOOKUP(E3277,$L$1:$M$25,2,FALSE)</f>
        <v>acq</v>
      </c>
      <c r="G3277">
        <f>LOG(C3277)</f>
        <v>0</v>
      </c>
      <c r="H3277">
        <f>G3277/(B3277-1)</f>
        <v>0</v>
      </c>
    </row>
    <row r="3278" spans="1:8">
      <c r="A3278" t="s">
        <v>6190</v>
      </c>
      <c r="B3278">
        <v>0</v>
      </c>
      <c r="C3278">
        <v>1</v>
      </c>
      <c r="D3278">
        <v>7</v>
      </c>
      <c r="E3278">
        <v>7</v>
      </c>
      <c r="F3278" t="str">
        <f>VLOOKUP(E3278,$L$1:$M$25,2,FALSE)</f>
        <v>crude</v>
      </c>
      <c r="G3278">
        <f>LOG(C3278)</f>
        <v>0</v>
      </c>
      <c r="H3278">
        <f>G3278/(B3278-1)</f>
        <v>0</v>
      </c>
    </row>
    <row r="3279" spans="1:8">
      <c r="A3279" t="s">
        <v>6194</v>
      </c>
      <c r="B3279">
        <v>0</v>
      </c>
      <c r="C3279">
        <v>1</v>
      </c>
      <c r="D3279">
        <v>20</v>
      </c>
      <c r="E3279">
        <v>20</v>
      </c>
      <c r="F3279" t="str">
        <f>VLOOKUP(E3279,$L$1:$M$25,2,FALSE)</f>
        <v>ship</v>
      </c>
      <c r="G3279">
        <f>LOG(C3279)</f>
        <v>0</v>
      </c>
      <c r="H3279">
        <f>G3279/(B3279-1)</f>
        <v>0</v>
      </c>
    </row>
    <row r="3280" spans="1:8">
      <c r="A3280" t="s">
        <v>6197</v>
      </c>
      <c r="B3280">
        <v>0</v>
      </c>
      <c r="C3280">
        <v>1</v>
      </c>
      <c r="D3280">
        <v>1</v>
      </c>
      <c r="E3280">
        <v>1</v>
      </c>
      <c r="F3280" t="str">
        <f>VLOOKUP(E3280,$L$1:$M$25,2,FALSE)</f>
        <v>acq</v>
      </c>
      <c r="G3280">
        <f>LOG(C3280)</f>
        <v>0</v>
      </c>
      <c r="H3280">
        <f>G3280/(B3280-1)</f>
        <v>0</v>
      </c>
    </row>
    <row r="3281" spans="1:8">
      <c r="A3281" t="s">
        <v>6203</v>
      </c>
      <c r="B3281">
        <v>0</v>
      </c>
      <c r="C3281">
        <v>1</v>
      </c>
      <c r="D3281">
        <v>11</v>
      </c>
      <c r="E3281">
        <v>11</v>
      </c>
      <c r="F3281" t="str">
        <f>VLOOKUP(E3281,$L$1:$M$25,2,FALSE)</f>
        <v>gold</v>
      </c>
      <c r="G3281">
        <f>LOG(C3281)</f>
        <v>0</v>
      </c>
      <c r="H3281">
        <f>G3281/(B3281-1)</f>
        <v>0</v>
      </c>
    </row>
    <row r="3282" spans="1:8">
      <c r="A3282" t="s">
        <v>6204</v>
      </c>
      <c r="B3282">
        <v>0</v>
      </c>
      <c r="C3282">
        <v>1</v>
      </c>
      <c r="D3282">
        <v>11</v>
      </c>
      <c r="E3282">
        <v>11</v>
      </c>
      <c r="F3282" t="str">
        <f>VLOOKUP(E3282,$L$1:$M$25,2,FALSE)</f>
        <v>gold</v>
      </c>
      <c r="G3282">
        <f>LOG(C3282)</f>
        <v>0</v>
      </c>
      <c r="H3282">
        <f>G3282/(B3282-1)</f>
        <v>0</v>
      </c>
    </row>
    <row r="3283" spans="1:8">
      <c r="A3283" t="s">
        <v>6209</v>
      </c>
      <c r="B3283">
        <v>0</v>
      </c>
      <c r="C3283">
        <v>1</v>
      </c>
      <c r="D3283">
        <v>24</v>
      </c>
      <c r="E3283">
        <v>24</v>
      </c>
      <c r="F3283" t="str">
        <f>VLOOKUP(E3283,$L$1:$M$25,2,FALSE)</f>
        <v>veg-oil</v>
      </c>
      <c r="G3283">
        <f>LOG(C3283)</f>
        <v>0</v>
      </c>
      <c r="H3283">
        <f>G3283/(B3283-1)</f>
        <v>0</v>
      </c>
    </row>
    <row r="3284" spans="1:8">
      <c r="A3284" t="s">
        <v>6222</v>
      </c>
      <c r="B3284">
        <v>0</v>
      </c>
      <c r="C3284">
        <v>1</v>
      </c>
      <c r="D3284">
        <v>23</v>
      </c>
      <c r="E3284">
        <v>23</v>
      </c>
      <c r="F3284" t="str">
        <f>VLOOKUP(E3284,$L$1:$M$25,2,FALSE)</f>
        <v>trade</v>
      </c>
      <c r="G3284">
        <f>LOG(C3284)</f>
        <v>0</v>
      </c>
      <c r="H3284">
        <f>G3284/(B3284-1)</f>
        <v>0</v>
      </c>
    </row>
    <row r="3285" spans="1:8">
      <c r="A3285" t="s">
        <v>6231</v>
      </c>
      <c r="B3285">
        <v>0</v>
      </c>
      <c r="C3285">
        <v>1</v>
      </c>
      <c r="D3285">
        <v>7</v>
      </c>
      <c r="E3285">
        <v>7</v>
      </c>
      <c r="F3285" t="str">
        <f>VLOOKUP(E3285,$L$1:$M$25,2,FALSE)</f>
        <v>crude</v>
      </c>
      <c r="G3285">
        <f>LOG(C3285)</f>
        <v>0</v>
      </c>
      <c r="H3285">
        <f>G3285/(B3285-1)</f>
        <v>0</v>
      </c>
    </row>
    <row r="3286" spans="1:8">
      <c r="A3286" t="s">
        <v>6234</v>
      </c>
      <c r="B3286">
        <v>0</v>
      </c>
      <c r="C3286">
        <v>1</v>
      </c>
      <c r="D3286">
        <v>11</v>
      </c>
      <c r="E3286">
        <v>11</v>
      </c>
      <c r="F3286" t="str">
        <f>VLOOKUP(E3286,$L$1:$M$25,2,FALSE)</f>
        <v>gold</v>
      </c>
      <c r="G3286">
        <f>LOG(C3286)</f>
        <v>0</v>
      </c>
      <c r="H3286">
        <f>G3286/(B3286-1)</f>
        <v>0</v>
      </c>
    </row>
    <row r="3287" spans="1:8">
      <c r="A3287" t="s">
        <v>6237</v>
      </c>
      <c r="B3287">
        <v>0</v>
      </c>
      <c r="C3287">
        <v>1</v>
      </c>
      <c r="D3287">
        <v>17</v>
      </c>
      <c r="E3287">
        <v>17</v>
      </c>
      <c r="F3287" t="str">
        <f>VLOOKUP(E3287,$L$1:$M$25,2,FALSE)</f>
        <v>nat-gas</v>
      </c>
      <c r="G3287">
        <f>LOG(C3287)</f>
        <v>0</v>
      </c>
      <c r="H3287">
        <f>G3287/(B3287-1)</f>
        <v>0</v>
      </c>
    </row>
    <row r="3288" spans="1:8">
      <c r="A3288" t="s">
        <v>6238</v>
      </c>
      <c r="B3288">
        <v>0</v>
      </c>
      <c r="C3288">
        <v>1</v>
      </c>
      <c r="D3288">
        <v>8</v>
      </c>
      <c r="E3288">
        <v>8</v>
      </c>
      <c r="F3288" t="str">
        <f>VLOOKUP(E3288,$L$1:$M$25,2,FALSE)</f>
        <v>dlr</v>
      </c>
      <c r="G3288">
        <f>LOG(C3288)</f>
        <v>0</v>
      </c>
      <c r="H3288">
        <f>G3288/(B3288-1)</f>
        <v>0</v>
      </c>
    </row>
    <row r="3289" spans="1:8">
      <c r="A3289" t="s">
        <v>6241</v>
      </c>
      <c r="B3289">
        <v>0</v>
      </c>
      <c r="C3289">
        <v>1</v>
      </c>
      <c r="D3289">
        <v>9</v>
      </c>
      <c r="E3289">
        <v>9</v>
      </c>
      <c r="F3289" t="str">
        <f>VLOOKUP(E3289,$L$1:$M$25,2,FALSE)</f>
        <v>earn</v>
      </c>
      <c r="G3289">
        <f>LOG(C3289)</f>
        <v>0</v>
      </c>
      <c r="H3289">
        <f>G3289/(B3289-1)</f>
        <v>0</v>
      </c>
    </row>
    <row r="3290" spans="1:8">
      <c r="A3290" t="s">
        <v>6242</v>
      </c>
      <c r="B3290">
        <v>0</v>
      </c>
      <c r="C3290">
        <v>1</v>
      </c>
      <c r="D3290">
        <v>23</v>
      </c>
      <c r="E3290">
        <v>23</v>
      </c>
      <c r="F3290" t="str">
        <f>VLOOKUP(E3290,$L$1:$M$25,2,FALSE)</f>
        <v>trade</v>
      </c>
      <c r="G3290">
        <f>LOG(C3290)</f>
        <v>0</v>
      </c>
      <c r="H3290">
        <f>G3290/(B3290-1)</f>
        <v>0</v>
      </c>
    </row>
    <row r="3291" spans="1:8">
      <c r="A3291" t="s">
        <v>6247</v>
      </c>
      <c r="B3291">
        <v>0</v>
      </c>
      <c r="C3291">
        <v>1</v>
      </c>
      <c r="D3291">
        <v>13</v>
      </c>
      <c r="E3291">
        <v>13</v>
      </c>
      <c r="F3291" t="str">
        <f>VLOOKUP(E3291,$L$1:$M$25,2,FALSE)</f>
        <v>interest</v>
      </c>
      <c r="G3291">
        <f>LOG(C3291)</f>
        <v>0</v>
      </c>
      <c r="H3291">
        <f>G3291/(B3291-1)</f>
        <v>0</v>
      </c>
    </row>
    <row r="3292" spans="1:8">
      <c r="A3292" t="s">
        <v>6250</v>
      </c>
      <c r="B3292">
        <v>0</v>
      </c>
      <c r="C3292">
        <v>1</v>
      </c>
      <c r="D3292">
        <v>1</v>
      </c>
      <c r="E3292">
        <v>1</v>
      </c>
      <c r="F3292" t="str">
        <f>VLOOKUP(E3292,$L$1:$M$25,2,FALSE)</f>
        <v>acq</v>
      </c>
      <c r="G3292">
        <f>LOG(C3292)</f>
        <v>0</v>
      </c>
      <c r="H3292">
        <f>G3292/(B3292-1)</f>
        <v>0</v>
      </c>
    </row>
    <row r="3293" spans="1:8">
      <c r="A3293" t="s">
        <v>6261</v>
      </c>
      <c r="B3293">
        <v>0</v>
      </c>
      <c r="C3293">
        <v>1</v>
      </c>
      <c r="D3293">
        <v>1</v>
      </c>
      <c r="E3293">
        <v>1</v>
      </c>
      <c r="F3293" t="str">
        <f>VLOOKUP(E3293,$L$1:$M$25,2,FALSE)</f>
        <v>acq</v>
      </c>
      <c r="G3293">
        <f>LOG(C3293)</f>
        <v>0</v>
      </c>
      <c r="H3293">
        <f>G3293/(B3293-1)</f>
        <v>0</v>
      </c>
    </row>
    <row r="3294" spans="1:8">
      <c r="A3294" t="s">
        <v>6264</v>
      </c>
      <c r="B3294">
        <v>0</v>
      </c>
      <c r="C3294">
        <v>1</v>
      </c>
      <c r="D3294">
        <v>11</v>
      </c>
      <c r="E3294">
        <v>11</v>
      </c>
      <c r="F3294" t="str">
        <f>VLOOKUP(E3294,$L$1:$M$25,2,FALSE)</f>
        <v>gold</v>
      </c>
      <c r="G3294">
        <f>LOG(C3294)</f>
        <v>0</v>
      </c>
      <c r="H3294">
        <f>G3294/(B3294-1)</f>
        <v>0</v>
      </c>
    </row>
    <row r="3295" spans="1:8">
      <c r="A3295" t="s">
        <v>6265</v>
      </c>
      <c r="B3295">
        <v>0</v>
      </c>
      <c r="C3295">
        <v>1</v>
      </c>
      <c r="D3295">
        <v>1</v>
      </c>
      <c r="E3295">
        <v>1</v>
      </c>
      <c r="F3295" t="str">
        <f>VLOOKUP(E3295,$L$1:$M$25,2,FALSE)</f>
        <v>acq</v>
      </c>
      <c r="G3295">
        <f>LOG(C3295)</f>
        <v>0</v>
      </c>
      <c r="H3295">
        <f>G3295/(B3295-1)</f>
        <v>0</v>
      </c>
    </row>
    <row r="3296" spans="1:8">
      <c r="A3296" t="s">
        <v>6266</v>
      </c>
      <c r="B3296">
        <v>0</v>
      </c>
      <c r="C3296">
        <v>1</v>
      </c>
      <c r="D3296">
        <v>22</v>
      </c>
      <c r="E3296">
        <v>22</v>
      </c>
      <c r="F3296" t="str">
        <f>VLOOKUP(E3296,$L$1:$M$25,2,FALSE)</f>
        <v>sugar</v>
      </c>
      <c r="G3296">
        <f>LOG(C3296)</f>
        <v>0</v>
      </c>
      <c r="H3296">
        <f>G3296/(B3296-1)</f>
        <v>0</v>
      </c>
    </row>
    <row r="3297" spans="1:8">
      <c r="A3297" t="s">
        <v>6268</v>
      </c>
      <c r="B3297">
        <v>0</v>
      </c>
      <c r="C3297">
        <v>1</v>
      </c>
      <c r="D3297">
        <v>6</v>
      </c>
      <c r="E3297">
        <v>6</v>
      </c>
      <c r="F3297" t="str">
        <f>VLOOKUP(E3297,$L$1:$M$25,2,FALSE)</f>
        <v>cpi</v>
      </c>
      <c r="G3297">
        <f>LOG(C3297)</f>
        <v>0</v>
      </c>
      <c r="H3297">
        <f>G3297/(B3297-1)</f>
        <v>0</v>
      </c>
    </row>
    <row r="3298" spans="1:8">
      <c r="A3298" t="s">
        <v>6273</v>
      </c>
      <c r="B3298">
        <v>0</v>
      </c>
      <c r="C3298">
        <v>1</v>
      </c>
      <c r="D3298">
        <v>9</v>
      </c>
      <c r="E3298">
        <v>9</v>
      </c>
      <c r="F3298" t="str">
        <f>VLOOKUP(E3298,$L$1:$M$25,2,FALSE)</f>
        <v>earn</v>
      </c>
      <c r="G3298">
        <f>LOG(C3298)</f>
        <v>0</v>
      </c>
      <c r="H3298">
        <f>G3298/(B3298-1)</f>
        <v>0</v>
      </c>
    </row>
    <row r="3299" spans="1:8">
      <c r="A3299" t="s">
        <v>6281</v>
      </c>
      <c r="B3299">
        <v>0</v>
      </c>
      <c r="C3299">
        <v>1</v>
      </c>
      <c r="D3299">
        <v>7</v>
      </c>
      <c r="E3299">
        <v>7</v>
      </c>
      <c r="F3299" t="str">
        <f>VLOOKUP(E3299,$L$1:$M$25,2,FALSE)</f>
        <v>crude</v>
      </c>
      <c r="G3299">
        <f>LOG(C3299)</f>
        <v>0</v>
      </c>
      <c r="H3299">
        <f>G3299/(B3299-1)</f>
        <v>0</v>
      </c>
    </row>
    <row r="3300" spans="1:8">
      <c r="A3300" t="s">
        <v>6287</v>
      </c>
      <c r="B3300">
        <v>0</v>
      </c>
      <c r="C3300">
        <v>1</v>
      </c>
      <c r="D3300">
        <v>20</v>
      </c>
      <c r="E3300">
        <v>20</v>
      </c>
      <c r="F3300" t="str">
        <f>VLOOKUP(E3300,$L$1:$M$25,2,FALSE)</f>
        <v>ship</v>
      </c>
      <c r="G3300">
        <f>LOG(C3300)</f>
        <v>0</v>
      </c>
      <c r="H3300">
        <f>G3300/(B3300-1)</f>
        <v>0</v>
      </c>
    </row>
    <row r="3301" spans="1:8">
      <c r="A3301" t="s">
        <v>6294</v>
      </c>
      <c r="B3301">
        <v>0</v>
      </c>
      <c r="C3301">
        <v>1</v>
      </c>
      <c r="D3301">
        <v>10</v>
      </c>
      <c r="E3301">
        <v>10</v>
      </c>
      <c r="F3301" t="str">
        <f>VLOOKUP(E3301,$L$1:$M$25,2,FALSE)</f>
        <v>gnp</v>
      </c>
      <c r="G3301">
        <f>LOG(C3301)</f>
        <v>0</v>
      </c>
      <c r="H3301">
        <f>G3301/(B3301-1)</f>
        <v>0</v>
      </c>
    </row>
    <row r="3302" spans="1:8">
      <c r="A3302" t="s">
        <v>6298</v>
      </c>
      <c r="B3302">
        <v>0</v>
      </c>
      <c r="C3302">
        <v>1</v>
      </c>
      <c r="D3302">
        <v>7</v>
      </c>
      <c r="E3302">
        <v>7</v>
      </c>
      <c r="F3302" t="str">
        <f>VLOOKUP(E3302,$L$1:$M$25,2,FALSE)</f>
        <v>crude</v>
      </c>
      <c r="G3302">
        <f>LOG(C3302)</f>
        <v>0</v>
      </c>
      <c r="H3302">
        <f>G3302/(B3302-1)</f>
        <v>0</v>
      </c>
    </row>
    <row r="3303" spans="1:8">
      <c r="A3303" t="s">
        <v>6305</v>
      </c>
      <c r="B3303">
        <v>0</v>
      </c>
      <c r="C3303">
        <v>1</v>
      </c>
      <c r="D3303">
        <v>17</v>
      </c>
      <c r="E3303">
        <v>17</v>
      </c>
      <c r="F3303" t="str">
        <f>VLOOKUP(E3303,$L$1:$M$25,2,FALSE)</f>
        <v>nat-gas</v>
      </c>
      <c r="G3303">
        <f>LOG(C3303)</f>
        <v>0</v>
      </c>
      <c r="H3303">
        <f>G3303/(B3303-1)</f>
        <v>0</v>
      </c>
    </row>
    <row r="3304" spans="1:8">
      <c r="A3304" t="s">
        <v>6306</v>
      </c>
      <c r="B3304">
        <v>0</v>
      </c>
      <c r="C3304">
        <v>1</v>
      </c>
      <c r="D3304">
        <v>25</v>
      </c>
      <c r="E3304">
        <v>25</v>
      </c>
      <c r="F3304" t="str">
        <f>VLOOKUP(E3304,$L$1:$M$25,2,FALSE)</f>
        <v>wheat</v>
      </c>
      <c r="G3304">
        <f>LOG(C3304)</f>
        <v>0</v>
      </c>
      <c r="H3304">
        <f>G3304/(B3304-1)</f>
        <v>0</v>
      </c>
    </row>
    <row r="3305" spans="1:8">
      <c r="A3305" t="s">
        <v>6307</v>
      </c>
      <c r="B3305">
        <v>0</v>
      </c>
      <c r="C3305">
        <v>1</v>
      </c>
      <c r="D3305">
        <v>8</v>
      </c>
      <c r="E3305">
        <v>8</v>
      </c>
      <c r="F3305" t="str">
        <f>VLOOKUP(E3305,$L$1:$M$25,2,FALSE)</f>
        <v>dlr</v>
      </c>
      <c r="G3305">
        <f>LOG(C3305)</f>
        <v>0</v>
      </c>
      <c r="H3305">
        <f>G3305/(B3305-1)</f>
        <v>0</v>
      </c>
    </row>
    <row r="3306" spans="1:8">
      <c r="A3306" t="s">
        <v>6308</v>
      </c>
      <c r="B3306">
        <v>0</v>
      </c>
      <c r="C3306">
        <v>1</v>
      </c>
      <c r="D3306">
        <v>22</v>
      </c>
      <c r="E3306">
        <v>22</v>
      </c>
      <c r="F3306" t="str">
        <f>VLOOKUP(E3306,$L$1:$M$25,2,FALSE)</f>
        <v>sugar</v>
      </c>
      <c r="G3306">
        <f>LOG(C3306)</f>
        <v>0</v>
      </c>
      <c r="H3306">
        <f>G3306/(B3306-1)</f>
        <v>0</v>
      </c>
    </row>
    <row r="3307" spans="1:8">
      <c r="A3307" t="s">
        <v>6309</v>
      </c>
      <c r="B3307">
        <v>0</v>
      </c>
      <c r="C3307">
        <v>1</v>
      </c>
      <c r="D3307">
        <v>13</v>
      </c>
      <c r="E3307">
        <v>13</v>
      </c>
      <c r="F3307" t="str">
        <f>VLOOKUP(E3307,$L$1:$M$25,2,FALSE)</f>
        <v>interest</v>
      </c>
      <c r="G3307">
        <f>LOG(C3307)</f>
        <v>0</v>
      </c>
      <c r="H3307">
        <f>G3307/(B3307-1)</f>
        <v>0</v>
      </c>
    </row>
    <row r="3308" spans="1:8">
      <c r="A3308" t="s">
        <v>6312</v>
      </c>
      <c r="B3308">
        <v>0</v>
      </c>
      <c r="C3308">
        <v>1</v>
      </c>
      <c r="D3308">
        <v>24</v>
      </c>
      <c r="E3308">
        <v>24</v>
      </c>
      <c r="F3308" t="str">
        <f>VLOOKUP(E3308,$L$1:$M$25,2,FALSE)</f>
        <v>veg-oil</v>
      </c>
      <c r="G3308">
        <f>LOG(C3308)</f>
        <v>0</v>
      </c>
      <c r="H3308">
        <f>G3308/(B3308-1)</f>
        <v>0</v>
      </c>
    </row>
    <row r="3309" spans="1:8">
      <c r="A3309" t="s">
        <v>6314</v>
      </c>
      <c r="B3309">
        <v>0</v>
      </c>
      <c r="C3309">
        <v>1</v>
      </c>
      <c r="D3309">
        <v>8</v>
      </c>
      <c r="E3309">
        <v>8</v>
      </c>
      <c r="F3309" t="str">
        <f>VLOOKUP(E3309,$L$1:$M$25,2,FALSE)</f>
        <v>dlr</v>
      </c>
      <c r="G3309">
        <f>LOG(C3309)</f>
        <v>0</v>
      </c>
      <c r="H3309">
        <f>G3309/(B3309-1)</f>
        <v>0</v>
      </c>
    </row>
    <row r="3310" spans="1:8">
      <c r="A3310" t="s">
        <v>6316</v>
      </c>
      <c r="B3310">
        <v>0</v>
      </c>
      <c r="C3310">
        <v>1</v>
      </c>
      <c r="D3310">
        <v>13</v>
      </c>
      <c r="E3310">
        <v>13</v>
      </c>
      <c r="F3310" t="str">
        <f>VLOOKUP(E3310,$L$1:$M$25,2,FALSE)</f>
        <v>interest</v>
      </c>
      <c r="G3310">
        <f>LOG(C3310)</f>
        <v>0</v>
      </c>
      <c r="H3310">
        <f>G3310/(B3310-1)</f>
        <v>0</v>
      </c>
    </row>
    <row r="3311" spans="1:8">
      <c r="A3311" t="s">
        <v>6322</v>
      </c>
      <c r="B3311">
        <v>0</v>
      </c>
      <c r="C3311">
        <v>1</v>
      </c>
      <c r="D3311">
        <v>20</v>
      </c>
      <c r="E3311">
        <v>20</v>
      </c>
      <c r="F3311" t="str">
        <f>VLOOKUP(E3311,$L$1:$M$25,2,FALSE)</f>
        <v>ship</v>
      </c>
      <c r="G3311">
        <f>LOG(C3311)</f>
        <v>0</v>
      </c>
      <c r="H3311">
        <f>G3311/(B3311-1)</f>
        <v>0</v>
      </c>
    </row>
    <row r="3312" spans="1:8">
      <c r="A3312" t="s">
        <v>6323</v>
      </c>
      <c r="B3312">
        <v>0</v>
      </c>
      <c r="C3312">
        <v>1</v>
      </c>
      <c r="D3312">
        <v>9</v>
      </c>
      <c r="E3312">
        <v>9</v>
      </c>
      <c r="F3312" t="str">
        <f>VLOOKUP(E3312,$L$1:$M$25,2,FALSE)</f>
        <v>earn</v>
      </c>
      <c r="G3312">
        <f>LOG(C3312)</f>
        <v>0</v>
      </c>
      <c r="H3312">
        <f>G3312/(B3312-1)</f>
        <v>0</v>
      </c>
    </row>
    <row r="3313" spans="1:8">
      <c r="A3313" t="s">
        <v>6327</v>
      </c>
      <c r="B3313">
        <v>0</v>
      </c>
      <c r="C3313">
        <v>1</v>
      </c>
      <c r="D3313">
        <v>17</v>
      </c>
      <c r="E3313">
        <v>17</v>
      </c>
      <c r="F3313" t="str">
        <f>VLOOKUP(E3313,$L$1:$M$25,2,FALSE)</f>
        <v>nat-gas</v>
      </c>
      <c r="G3313">
        <f>LOG(C3313)</f>
        <v>0</v>
      </c>
      <c r="H3313">
        <f>G3313/(B3313-1)</f>
        <v>0</v>
      </c>
    </row>
    <row r="3314" spans="1:8">
      <c r="A3314" t="s">
        <v>6328</v>
      </c>
      <c r="B3314">
        <v>0</v>
      </c>
      <c r="C3314">
        <v>1</v>
      </c>
      <c r="D3314">
        <v>3</v>
      </c>
      <c r="E3314">
        <v>3</v>
      </c>
      <c r="F3314" t="str">
        <f>VLOOKUP(E3314,$L$1:$M$25,2,FALSE)</f>
        <v>cocoa</v>
      </c>
      <c r="G3314">
        <f>LOG(C3314)</f>
        <v>0</v>
      </c>
      <c r="H3314">
        <f>G3314/(B3314-1)</f>
        <v>0</v>
      </c>
    </row>
    <row r="3315" spans="1:8">
      <c r="A3315" t="s">
        <v>6330</v>
      </c>
      <c r="B3315">
        <v>0</v>
      </c>
      <c r="C3315">
        <v>1</v>
      </c>
      <c r="D3315">
        <v>20</v>
      </c>
      <c r="E3315">
        <v>20</v>
      </c>
      <c r="F3315" t="str">
        <f>VLOOKUP(E3315,$L$1:$M$25,2,FALSE)</f>
        <v>ship</v>
      </c>
      <c r="G3315">
        <f>LOG(C3315)</f>
        <v>0</v>
      </c>
      <c r="H3315">
        <f>G3315/(B3315-1)</f>
        <v>0</v>
      </c>
    </row>
    <row r="3316" spans="1:8">
      <c r="A3316" t="s">
        <v>6333</v>
      </c>
      <c r="B3316">
        <v>0</v>
      </c>
      <c r="C3316">
        <v>1</v>
      </c>
      <c r="D3316">
        <v>10</v>
      </c>
      <c r="E3316">
        <v>10</v>
      </c>
      <c r="F3316" t="str">
        <f>VLOOKUP(E3316,$L$1:$M$25,2,FALSE)</f>
        <v>gnp</v>
      </c>
      <c r="G3316">
        <f>LOG(C3316)</f>
        <v>0</v>
      </c>
      <c r="H3316">
        <f>G3316/(B3316-1)</f>
        <v>0</v>
      </c>
    </row>
    <row r="3317" spans="1:8">
      <c r="A3317" t="s">
        <v>6342</v>
      </c>
      <c r="B3317">
        <v>0</v>
      </c>
      <c r="C3317">
        <v>1</v>
      </c>
      <c r="D3317">
        <v>20</v>
      </c>
      <c r="E3317">
        <v>20</v>
      </c>
      <c r="F3317" t="str">
        <f>VLOOKUP(E3317,$L$1:$M$25,2,FALSE)</f>
        <v>ship</v>
      </c>
      <c r="G3317">
        <f>LOG(C3317)</f>
        <v>0</v>
      </c>
      <c r="H3317">
        <f>G3317/(B3317-1)</f>
        <v>0</v>
      </c>
    </row>
    <row r="3318" spans="1:8">
      <c r="A3318" t="s">
        <v>6344</v>
      </c>
      <c r="B3318">
        <v>0</v>
      </c>
      <c r="C3318">
        <v>1</v>
      </c>
      <c r="D3318">
        <v>14</v>
      </c>
      <c r="E3318">
        <v>14</v>
      </c>
      <c r="F3318" t="str">
        <f>VLOOKUP(E3318,$L$1:$M$25,2,FALSE)</f>
        <v>livestock</v>
      </c>
      <c r="G3318">
        <f>LOG(C3318)</f>
        <v>0</v>
      </c>
      <c r="H3318">
        <f>G3318/(B3318-1)</f>
        <v>0</v>
      </c>
    </row>
    <row r="3319" spans="1:8">
      <c r="A3319" t="s">
        <v>6348</v>
      </c>
      <c r="B3319">
        <v>0</v>
      </c>
      <c r="C3319">
        <v>1</v>
      </c>
      <c r="D3319">
        <v>7</v>
      </c>
      <c r="E3319">
        <v>7</v>
      </c>
      <c r="F3319" t="str">
        <f>VLOOKUP(E3319,$L$1:$M$25,2,FALSE)</f>
        <v>crude</v>
      </c>
      <c r="G3319">
        <f>LOG(C3319)</f>
        <v>0</v>
      </c>
      <c r="H3319">
        <f>G3319/(B3319-1)</f>
        <v>0</v>
      </c>
    </row>
    <row r="3320" spans="1:8">
      <c r="A3320" t="s">
        <v>6349</v>
      </c>
      <c r="B3320">
        <v>0</v>
      </c>
      <c r="C3320">
        <v>1</v>
      </c>
      <c r="D3320">
        <v>15</v>
      </c>
      <c r="E3320">
        <v>15</v>
      </c>
      <c r="F3320" t="str">
        <f>VLOOKUP(E3320,$L$1:$M$25,2,FALSE)</f>
        <v>money-fx</v>
      </c>
      <c r="G3320">
        <f>LOG(C3320)</f>
        <v>0</v>
      </c>
      <c r="H3320">
        <f>G3320/(B3320-1)</f>
        <v>0</v>
      </c>
    </row>
    <row r="3321" spans="1:8">
      <c r="A3321" t="s">
        <v>6350</v>
      </c>
      <c r="B3321">
        <v>0</v>
      </c>
      <c r="C3321">
        <v>1</v>
      </c>
      <c r="D3321">
        <v>4</v>
      </c>
      <c r="E3321">
        <v>4</v>
      </c>
      <c r="F3321" t="str">
        <f>VLOOKUP(E3321,$L$1:$M$25,2,FALSE)</f>
        <v>coffee</v>
      </c>
      <c r="G3321">
        <f>LOG(C3321)</f>
        <v>0</v>
      </c>
      <c r="H3321">
        <f>G3321/(B3321-1)</f>
        <v>0</v>
      </c>
    </row>
    <row r="3322" spans="1:8">
      <c r="A3322" t="s">
        <v>6353</v>
      </c>
      <c r="B3322">
        <v>0</v>
      </c>
      <c r="C3322">
        <v>1</v>
      </c>
      <c r="D3322">
        <v>16</v>
      </c>
      <c r="E3322">
        <v>16</v>
      </c>
      <c r="F3322" t="str">
        <f>VLOOKUP(E3322,$L$1:$M$25,2,FALSE)</f>
        <v>money-supply</v>
      </c>
      <c r="G3322">
        <f>LOG(C3322)</f>
        <v>0</v>
      </c>
      <c r="H3322">
        <f>G3322/(B3322-1)</f>
        <v>0</v>
      </c>
    </row>
    <row r="3323" spans="1:8">
      <c r="A3323" t="s">
        <v>6355</v>
      </c>
      <c r="B3323">
        <v>0</v>
      </c>
      <c r="C3323">
        <v>1</v>
      </c>
      <c r="D3323">
        <v>4</v>
      </c>
      <c r="E3323">
        <v>4</v>
      </c>
      <c r="F3323" t="str">
        <f>VLOOKUP(E3323,$L$1:$M$25,2,FALSE)</f>
        <v>coffee</v>
      </c>
      <c r="G3323">
        <f>LOG(C3323)</f>
        <v>0</v>
      </c>
      <c r="H3323">
        <f>G3323/(B3323-1)</f>
        <v>0</v>
      </c>
    </row>
    <row r="3324" spans="1:8">
      <c r="A3324" t="s">
        <v>6356</v>
      </c>
      <c r="B3324">
        <v>0</v>
      </c>
      <c r="C3324">
        <v>1</v>
      </c>
      <c r="D3324">
        <v>5</v>
      </c>
      <c r="E3324">
        <v>5</v>
      </c>
      <c r="F3324" t="str">
        <f>VLOOKUP(E3324,$L$1:$M$25,2,FALSE)</f>
        <v>corn</v>
      </c>
      <c r="G3324">
        <f>LOG(C3324)</f>
        <v>0</v>
      </c>
      <c r="H3324">
        <f>G3324/(B3324-1)</f>
        <v>0</v>
      </c>
    </row>
    <row r="3325" spans="1:8">
      <c r="A3325" t="s">
        <v>6357</v>
      </c>
      <c r="B3325">
        <v>0</v>
      </c>
      <c r="C3325">
        <v>1</v>
      </c>
      <c r="D3325">
        <v>7</v>
      </c>
      <c r="E3325">
        <v>7</v>
      </c>
      <c r="F3325" t="str">
        <f>VLOOKUP(E3325,$L$1:$M$25,2,FALSE)</f>
        <v>crude</v>
      </c>
      <c r="G3325">
        <f>LOG(C3325)</f>
        <v>0</v>
      </c>
      <c r="H3325">
        <f>G3325/(B3325-1)</f>
        <v>0</v>
      </c>
    </row>
    <row r="3326" spans="1:8">
      <c r="A3326" t="s">
        <v>6359</v>
      </c>
      <c r="B3326">
        <v>0</v>
      </c>
      <c r="C3326">
        <v>1</v>
      </c>
      <c r="D3326">
        <v>3</v>
      </c>
      <c r="E3326">
        <v>3</v>
      </c>
      <c r="F3326" t="str">
        <f>VLOOKUP(E3326,$L$1:$M$25,2,FALSE)</f>
        <v>cocoa</v>
      </c>
      <c r="G3326">
        <f>LOG(C3326)</f>
        <v>0</v>
      </c>
      <c r="H3326">
        <f>G3326/(B3326-1)</f>
        <v>0</v>
      </c>
    </row>
    <row r="3327" spans="1:8">
      <c r="A3327" t="s">
        <v>6360</v>
      </c>
      <c r="B3327">
        <v>0</v>
      </c>
      <c r="C3327">
        <v>1</v>
      </c>
      <c r="D3327">
        <v>20</v>
      </c>
      <c r="E3327">
        <v>20</v>
      </c>
      <c r="F3327" t="str">
        <f>VLOOKUP(E3327,$L$1:$M$25,2,FALSE)</f>
        <v>ship</v>
      </c>
      <c r="G3327">
        <f>LOG(C3327)</f>
        <v>0</v>
      </c>
      <c r="H3327">
        <f>G3327/(B3327-1)</f>
        <v>0</v>
      </c>
    </row>
    <row r="3328" spans="1:8">
      <c r="A3328" t="s">
        <v>6366</v>
      </c>
      <c r="B3328">
        <v>0</v>
      </c>
      <c r="C3328">
        <v>1</v>
      </c>
      <c r="D3328">
        <v>10</v>
      </c>
      <c r="E3328">
        <v>10</v>
      </c>
      <c r="F3328" t="str">
        <f>VLOOKUP(E3328,$L$1:$M$25,2,FALSE)</f>
        <v>gnp</v>
      </c>
      <c r="G3328">
        <f>LOG(C3328)</f>
        <v>0</v>
      </c>
      <c r="H3328">
        <f>G3328/(B3328-1)</f>
        <v>0</v>
      </c>
    </row>
    <row r="3329" spans="1:8">
      <c r="A3329" t="s">
        <v>6367</v>
      </c>
      <c r="B3329">
        <v>0</v>
      </c>
      <c r="C3329">
        <v>1</v>
      </c>
      <c r="D3329">
        <v>15</v>
      </c>
      <c r="E3329">
        <v>15</v>
      </c>
      <c r="F3329" t="str">
        <f>VLOOKUP(E3329,$L$1:$M$25,2,FALSE)</f>
        <v>money-fx</v>
      </c>
      <c r="G3329">
        <f>LOG(C3329)</f>
        <v>0</v>
      </c>
      <c r="H3329">
        <f>G3329/(B3329-1)</f>
        <v>0</v>
      </c>
    </row>
    <row r="3330" spans="1:8">
      <c r="A3330" t="s">
        <v>6368</v>
      </c>
      <c r="B3330">
        <v>0</v>
      </c>
      <c r="C3330">
        <v>1</v>
      </c>
      <c r="D3330">
        <v>7</v>
      </c>
      <c r="E3330">
        <v>7</v>
      </c>
      <c r="F3330" t="str">
        <f>VLOOKUP(E3330,$L$1:$M$25,2,FALSE)</f>
        <v>crude</v>
      </c>
      <c r="G3330">
        <f>LOG(C3330)</f>
        <v>0</v>
      </c>
      <c r="H3330">
        <f>G3330/(B3330-1)</f>
        <v>0</v>
      </c>
    </row>
    <row r="3331" spans="1:8">
      <c r="A3331" t="e">
        <f>-dealer</f>
        <v>#NAME?</v>
      </c>
      <c r="B3331">
        <v>0</v>
      </c>
      <c r="C3331">
        <v>1</v>
      </c>
      <c r="D3331">
        <v>8</v>
      </c>
      <c r="E3331">
        <v>8</v>
      </c>
      <c r="F3331" t="str">
        <f>VLOOKUP(E3331,$L$1:$M$25,2,FALSE)</f>
        <v>dlr</v>
      </c>
      <c r="G3331">
        <f>LOG(C3331)</f>
        <v>0</v>
      </c>
      <c r="H3331">
        <f>G3331/(B3331-1)</f>
        <v>0</v>
      </c>
    </row>
    <row r="3332" spans="1:8">
      <c r="A3332" t="s">
        <v>6381</v>
      </c>
      <c r="B3332">
        <v>0</v>
      </c>
      <c r="C3332">
        <v>1</v>
      </c>
      <c r="D3332">
        <v>14</v>
      </c>
      <c r="E3332">
        <v>14</v>
      </c>
      <c r="F3332" t="str">
        <f>VLOOKUP(E3332,$L$1:$M$25,2,FALSE)</f>
        <v>livestock</v>
      </c>
      <c r="G3332">
        <f>LOG(C3332)</f>
        <v>0</v>
      </c>
      <c r="H3332">
        <f>G3332/(B3332-1)</f>
        <v>0</v>
      </c>
    </row>
    <row r="3333" spans="1:8">
      <c r="A3333" t="s">
        <v>6382</v>
      </c>
      <c r="B3333">
        <v>0</v>
      </c>
      <c r="C3333">
        <v>1</v>
      </c>
      <c r="D3333">
        <v>17</v>
      </c>
      <c r="E3333">
        <v>17</v>
      </c>
      <c r="F3333" t="str">
        <f>VLOOKUP(E3333,$L$1:$M$25,2,FALSE)</f>
        <v>nat-gas</v>
      </c>
      <c r="G3333">
        <f>LOG(C3333)</f>
        <v>0</v>
      </c>
      <c r="H3333">
        <f>G3333/(B3333-1)</f>
        <v>0</v>
      </c>
    </row>
    <row r="3334" spans="1:8">
      <c r="A3334" t="s">
        <v>6383</v>
      </c>
      <c r="B3334">
        <v>0</v>
      </c>
      <c r="C3334">
        <v>1</v>
      </c>
      <c r="D3334">
        <v>22</v>
      </c>
      <c r="E3334">
        <v>22</v>
      </c>
      <c r="F3334" t="str">
        <f>VLOOKUP(E3334,$L$1:$M$25,2,FALSE)</f>
        <v>sugar</v>
      </c>
      <c r="G3334">
        <f>LOG(C3334)</f>
        <v>0</v>
      </c>
      <c r="H3334">
        <f>G3334/(B3334-1)</f>
        <v>0</v>
      </c>
    </row>
    <row r="3335" spans="1:8">
      <c r="A3335" t="s">
        <v>6388</v>
      </c>
      <c r="B3335">
        <v>0</v>
      </c>
      <c r="C3335">
        <v>1</v>
      </c>
      <c r="D3335">
        <v>22</v>
      </c>
      <c r="E3335">
        <v>22</v>
      </c>
      <c r="F3335" t="str">
        <f>VLOOKUP(E3335,$L$1:$M$25,2,FALSE)</f>
        <v>sugar</v>
      </c>
      <c r="G3335">
        <f>LOG(C3335)</f>
        <v>0</v>
      </c>
      <c r="H3335">
        <f>G3335/(B3335-1)</f>
        <v>0</v>
      </c>
    </row>
    <row r="3336" spans="1:8">
      <c r="A3336" t="s">
        <v>6396</v>
      </c>
      <c r="B3336">
        <v>0</v>
      </c>
      <c r="C3336">
        <v>1</v>
      </c>
      <c r="D3336">
        <v>5</v>
      </c>
      <c r="E3336">
        <v>5</v>
      </c>
      <c r="F3336" t="str">
        <f>VLOOKUP(E3336,$L$1:$M$25,2,FALSE)</f>
        <v>corn</v>
      </c>
      <c r="G3336">
        <f>LOG(C3336)</f>
        <v>0</v>
      </c>
      <c r="H3336">
        <f>G3336/(B3336-1)</f>
        <v>0</v>
      </c>
    </row>
    <row r="3337" spans="1:8">
      <c r="A3337" t="s">
        <v>6398</v>
      </c>
      <c r="B3337">
        <v>0</v>
      </c>
      <c r="C3337">
        <v>1</v>
      </c>
      <c r="D3337">
        <v>10</v>
      </c>
      <c r="E3337">
        <v>10</v>
      </c>
      <c r="F3337" t="str">
        <f>VLOOKUP(E3337,$L$1:$M$25,2,FALSE)</f>
        <v>gnp</v>
      </c>
      <c r="G3337">
        <f>LOG(C3337)</f>
        <v>0</v>
      </c>
      <c r="H3337">
        <f>G3337/(B3337-1)</f>
        <v>0</v>
      </c>
    </row>
    <row r="3338" spans="1:8">
      <c r="A3338" t="s">
        <v>6399</v>
      </c>
      <c r="B3338">
        <v>0</v>
      </c>
      <c r="C3338">
        <v>1</v>
      </c>
      <c r="D3338">
        <v>4</v>
      </c>
      <c r="E3338">
        <v>4</v>
      </c>
      <c r="F3338" t="str">
        <f>VLOOKUP(E3338,$L$1:$M$25,2,FALSE)</f>
        <v>coffee</v>
      </c>
      <c r="G3338">
        <f>LOG(C3338)</f>
        <v>0</v>
      </c>
      <c r="H3338">
        <f>G3338/(B3338-1)</f>
        <v>0</v>
      </c>
    </row>
    <row r="3339" spans="1:8">
      <c r="A3339" t="s">
        <v>6401</v>
      </c>
      <c r="B3339">
        <v>0</v>
      </c>
      <c r="C3339">
        <v>1</v>
      </c>
      <c r="D3339">
        <v>24</v>
      </c>
      <c r="E3339">
        <v>24</v>
      </c>
      <c r="F3339" t="str">
        <f>VLOOKUP(E3339,$L$1:$M$25,2,FALSE)</f>
        <v>veg-oil</v>
      </c>
      <c r="G3339">
        <f>LOG(C3339)</f>
        <v>0</v>
      </c>
      <c r="H3339">
        <f>G3339/(B3339-1)</f>
        <v>0</v>
      </c>
    </row>
    <row r="3340" spans="1:8">
      <c r="A3340" t="s">
        <v>6404</v>
      </c>
      <c r="B3340">
        <v>0</v>
      </c>
      <c r="C3340">
        <v>1</v>
      </c>
      <c r="D3340">
        <v>3</v>
      </c>
      <c r="E3340">
        <v>3</v>
      </c>
      <c r="F3340" t="str">
        <f>VLOOKUP(E3340,$L$1:$M$25,2,FALSE)</f>
        <v>cocoa</v>
      </c>
      <c r="G3340">
        <f>LOG(C3340)</f>
        <v>0</v>
      </c>
      <c r="H3340">
        <f>G3340/(B3340-1)</f>
        <v>0</v>
      </c>
    </row>
    <row r="3341" spans="1:8">
      <c r="A3341" t="s">
        <v>6409</v>
      </c>
      <c r="B3341">
        <v>0</v>
      </c>
      <c r="C3341">
        <v>1</v>
      </c>
      <c r="D3341">
        <v>6</v>
      </c>
      <c r="E3341">
        <v>6</v>
      </c>
      <c r="F3341" t="str">
        <f>VLOOKUP(E3341,$L$1:$M$25,2,FALSE)</f>
        <v>cpi</v>
      </c>
      <c r="G3341">
        <f>LOG(C3341)</f>
        <v>0</v>
      </c>
      <c r="H3341">
        <f>G3341/(B3341-1)</f>
        <v>0</v>
      </c>
    </row>
    <row r="3342" spans="1:8">
      <c r="A3342" t="s">
        <v>6413</v>
      </c>
      <c r="B3342">
        <v>0</v>
      </c>
      <c r="C3342">
        <v>1</v>
      </c>
      <c r="D3342">
        <v>17</v>
      </c>
      <c r="E3342">
        <v>17</v>
      </c>
      <c r="F3342" t="str">
        <f>VLOOKUP(E3342,$L$1:$M$25,2,FALSE)</f>
        <v>nat-gas</v>
      </c>
      <c r="G3342">
        <f>LOG(C3342)</f>
        <v>0</v>
      </c>
      <c r="H3342">
        <f>G3342/(B3342-1)</f>
        <v>0</v>
      </c>
    </row>
    <row r="3343" spans="1:8">
      <c r="A3343" t="s">
        <v>6415</v>
      </c>
      <c r="B3343">
        <v>0</v>
      </c>
      <c r="C3343">
        <v>1</v>
      </c>
      <c r="D3343">
        <v>12</v>
      </c>
      <c r="E3343">
        <v>12</v>
      </c>
      <c r="F3343" t="str">
        <f>VLOOKUP(E3343,$L$1:$M$25,2,FALSE)</f>
        <v>grain</v>
      </c>
      <c r="G3343">
        <f>LOG(C3343)</f>
        <v>0</v>
      </c>
      <c r="H3343">
        <f>G3343/(B3343-1)</f>
        <v>0</v>
      </c>
    </row>
    <row r="3344" spans="1:8">
      <c r="A3344" t="s">
        <v>6418</v>
      </c>
      <c r="B3344">
        <v>0</v>
      </c>
      <c r="C3344">
        <v>1</v>
      </c>
      <c r="D3344">
        <v>9</v>
      </c>
      <c r="E3344">
        <v>9</v>
      </c>
      <c r="F3344" t="str">
        <f>VLOOKUP(E3344,$L$1:$M$25,2,FALSE)</f>
        <v>earn</v>
      </c>
      <c r="G3344">
        <f>LOG(C3344)</f>
        <v>0</v>
      </c>
      <c r="H3344">
        <f>G3344/(B3344-1)</f>
        <v>0</v>
      </c>
    </row>
    <row r="3345" spans="1:8">
      <c r="A3345" t="s">
        <v>6420</v>
      </c>
      <c r="B3345">
        <v>0</v>
      </c>
      <c r="C3345">
        <v>1</v>
      </c>
      <c r="D3345">
        <v>2</v>
      </c>
      <c r="E3345">
        <v>2</v>
      </c>
      <c r="F3345" t="str">
        <f>VLOOKUP(E3345,$L$1:$M$25,2,FALSE)</f>
        <v>bop</v>
      </c>
      <c r="G3345">
        <f>LOG(C3345)</f>
        <v>0</v>
      </c>
      <c r="H3345">
        <f>G3345/(B3345-1)</f>
        <v>0</v>
      </c>
    </row>
    <row r="3346" spans="1:8">
      <c r="A3346" t="s">
        <v>6423</v>
      </c>
      <c r="B3346">
        <v>0</v>
      </c>
      <c r="C3346">
        <v>1</v>
      </c>
      <c r="D3346">
        <v>23</v>
      </c>
      <c r="E3346">
        <v>23</v>
      </c>
      <c r="F3346" t="str">
        <f>VLOOKUP(E3346,$L$1:$M$25,2,FALSE)</f>
        <v>trade</v>
      </c>
      <c r="G3346">
        <f>LOG(C3346)</f>
        <v>0</v>
      </c>
      <c r="H3346">
        <f>G3346/(B3346-1)</f>
        <v>0</v>
      </c>
    </row>
    <row r="3347" spans="1:8">
      <c r="A3347" t="s">
        <v>6424</v>
      </c>
      <c r="B3347">
        <v>0</v>
      </c>
      <c r="C3347">
        <v>1</v>
      </c>
      <c r="D3347">
        <v>7</v>
      </c>
      <c r="E3347">
        <v>7</v>
      </c>
      <c r="F3347" t="str">
        <f>VLOOKUP(E3347,$L$1:$M$25,2,FALSE)</f>
        <v>crude</v>
      </c>
      <c r="G3347">
        <f>LOG(C3347)</f>
        <v>0</v>
      </c>
      <c r="H3347">
        <f>G3347/(B3347-1)</f>
        <v>0</v>
      </c>
    </row>
    <row r="3348" spans="1:8">
      <c r="A3348" t="s">
        <v>6426</v>
      </c>
      <c r="B3348">
        <v>0</v>
      </c>
      <c r="C3348">
        <v>1</v>
      </c>
      <c r="D3348">
        <v>24</v>
      </c>
      <c r="E3348">
        <v>24</v>
      </c>
      <c r="F3348" t="str">
        <f>VLOOKUP(E3348,$L$1:$M$25,2,FALSE)</f>
        <v>veg-oil</v>
      </c>
      <c r="G3348">
        <f>LOG(C3348)</f>
        <v>0</v>
      </c>
      <c r="H3348">
        <f>G3348/(B3348-1)</f>
        <v>0</v>
      </c>
    </row>
    <row r="3349" spans="1:8">
      <c r="A3349" t="s">
        <v>6427</v>
      </c>
      <c r="B3349">
        <v>0</v>
      </c>
      <c r="C3349">
        <v>1</v>
      </c>
      <c r="D3349">
        <v>8</v>
      </c>
      <c r="E3349">
        <v>8</v>
      </c>
      <c r="F3349" t="str">
        <f>VLOOKUP(E3349,$L$1:$M$25,2,FALSE)</f>
        <v>dlr</v>
      </c>
      <c r="G3349">
        <f>LOG(C3349)</f>
        <v>0</v>
      </c>
      <c r="H3349">
        <f>G3349/(B3349-1)</f>
        <v>0</v>
      </c>
    </row>
    <row r="3350" spans="1:8">
      <c r="A3350" t="s">
        <v>6429</v>
      </c>
      <c r="B3350">
        <v>0</v>
      </c>
      <c r="C3350">
        <v>1</v>
      </c>
      <c r="D3350">
        <v>5</v>
      </c>
      <c r="E3350">
        <v>5</v>
      </c>
      <c r="F3350" t="str">
        <f>VLOOKUP(E3350,$L$1:$M$25,2,FALSE)</f>
        <v>corn</v>
      </c>
      <c r="G3350">
        <f>LOG(C3350)</f>
        <v>0</v>
      </c>
      <c r="H3350">
        <f>G3350/(B3350-1)</f>
        <v>0</v>
      </c>
    </row>
    <row r="3351" spans="1:8">
      <c r="A3351" t="s">
        <v>6430</v>
      </c>
      <c r="B3351">
        <v>0</v>
      </c>
      <c r="C3351">
        <v>1</v>
      </c>
      <c r="D3351">
        <v>10</v>
      </c>
      <c r="E3351">
        <v>10</v>
      </c>
      <c r="F3351" t="str">
        <f>VLOOKUP(E3351,$L$1:$M$25,2,FALSE)</f>
        <v>gnp</v>
      </c>
      <c r="G3351">
        <f>LOG(C3351)</f>
        <v>0</v>
      </c>
      <c r="H3351">
        <f>G3351/(B3351-1)</f>
        <v>0</v>
      </c>
    </row>
    <row r="3352" spans="1:8">
      <c r="A3352" t="s">
        <v>6432</v>
      </c>
      <c r="B3352">
        <v>0</v>
      </c>
      <c r="C3352">
        <v>1</v>
      </c>
      <c r="D3352">
        <v>13</v>
      </c>
      <c r="E3352">
        <v>13</v>
      </c>
      <c r="F3352" t="str">
        <f>VLOOKUP(E3352,$L$1:$M$25,2,FALSE)</f>
        <v>interest</v>
      </c>
      <c r="G3352">
        <f>LOG(C3352)</f>
        <v>0</v>
      </c>
      <c r="H3352">
        <f>G3352/(B3352-1)</f>
        <v>0</v>
      </c>
    </row>
    <row r="3353" spans="1:8">
      <c r="A3353" t="s">
        <v>6441</v>
      </c>
      <c r="B3353">
        <v>0</v>
      </c>
      <c r="C3353">
        <v>1</v>
      </c>
      <c r="D3353">
        <v>11</v>
      </c>
      <c r="E3353">
        <v>11</v>
      </c>
      <c r="F3353" t="str">
        <f>VLOOKUP(E3353,$L$1:$M$25,2,FALSE)</f>
        <v>gold</v>
      </c>
      <c r="G3353">
        <f>LOG(C3353)</f>
        <v>0</v>
      </c>
      <c r="H3353">
        <f>G3353/(B3353-1)</f>
        <v>0</v>
      </c>
    </row>
    <row r="3354" spans="1:8">
      <c r="A3354" t="s">
        <v>6444</v>
      </c>
      <c r="B3354">
        <v>0</v>
      </c>
      <c r="C3354">
        <v>1</v>
      </c>
      <c r="D3354">
        <v>23</v>
      </c>
      <c r="E3354">
        <v>23</v>
      </c>
      <c r="F3354" t="str">
        <f>VLOOKUP(E3354,$L$1:$M$25,2,FALSE)</f>
        <v>trade</v>
      </c>
      <c r="G3354">
        <f>LOG(C3354)</f>
        <v>0</v>
      </c>
      <c r="H3354">
        <f>G3354/(B3354-1)</f>
        <v>0</v>
      </c>
    </row>
    <row r="3355" spans="1:8">
      <c r="A3355" t="s">
        <v>6445</v>
      </c>
      <c r="B3355">
        <v>0</v>
      </c>
      <c r="C3355">
        <v>1</v>
      </c>
      <c r="D3355">
        <v>7</v>
      </c>
      <c r="E3355">
        <v>7</v>
      </c>
      <c r="F3355" t="str">
        <f>VLOOKUP(E3355,$L$1:$M$25,2,FALSE)</f>
        <v>crude</v>
      </c>
      <c r="G3355">
        <f>LOG(C3355)</f>
        <v>0</v>
      </c>
      <c r="H3355">
        <f>G3355/(B3355-1)</f>
        <v>0</v>
      </c>
    </row>
    <row r="3356" spans="1:8">
      <c r="A3356" t="s">
        <v>6449</v>
      </c>
      <c r="B3356">
        <v>0</v>
      </c>
      <c r="C3356">
        <v>1</v>
      </c>
      <c r="D3356">
        <v>1</v>
      </c>
      <c r="E3356">
        <v>1</v>
      </c>
      <c r="F3356" t="str">
        <f>VLOOKUP(E3356,$L$1:$M$25,2,FALSE)</f>
        <v>acq</v>
      </c>
      <c r="G3356">
        <f>LOG(C3356)</f>
        <v>0</v>
      </c>
      <c r="H3356">
        <f>G3356/(B3356-1)</f>
        <v>0</v>
      </c>
    </row>
    <row r="3357" spans="1:8">
      <c r="A3357" t="s">
        <v>6450</v>
      </c>
      <c r="B3357">
        <v>0</v>
      </c>
      <c r="C3357">
        <v>1</v>
      </c>
      <c r="D3357">
        <v>11</v>
      </c>
      <c r="E3357">
        <v>11</v>
      </c>
      <c r="F3357" t="str">
        <f>VLOOKUP(E3357,$L$1:$M$25,2,FALSE)</f>
        <v>gold</v>
      </c>
      <c r="G3357">
        <f>LOG(C3357)</f>
        <v>0</v>
      </c>
      <c r="H3357">
        <f>G3357/(B3357-1)</f>
        <v>0</v>
      </c>
    </row>
    <row r="3358" spans="1:8">
      <c r="A3358" t="s">
        <v>6451</v>
      </c>
      <c r="B3358">
        <v>0</v>
      </c>
      <c r="C3358">
        <v>1</v>
      </c>
      <c r="D3358">
        <v>1</v>
      </c>
      <c r="E3358">
        <v>1</v>
      </c>
      <c r="F3358" t="str">
        <f>VLOOKUP(E3358,$L$1:$M$25,2,FALSE)</f>
        <v>acq</v>
      </c>
      <c r="G3358">
        <f>LOG(C3358)</f>
        <v>0</v>
      </c>
      <c r="H3358">
        <f>G3358/(B3358-1)</f>
        <v>0</v>
      </c>
    </row>
    <row r="3359" spans="1:8">
      <c r="A3359" t="s">
        <v>6454</v>
      </c>
      <c r="B3359">
        <v>0</v>
      </c>
      <c r="C3359">
        <v>1</v>
      </c>
      <c r="D3359">
        <v>1</v>
      </c>
      <c r="E3359">
        <v>1</v>
      </c>
      <c r="F3359" t="str">
        <f>VLOOKUP(E3359,$L$1:$M$25,2,FALSE)</f>
        <v>acq</v>
      </c>
      <c r="G3359">
        <f>LOG(C3359)</f>
        <v>0</v>
      </c>
      <c r="H3359">
        <f>G3359/(B3359-1)</f>
        <v>0</v>
      </c>
    </row>
    <row r="3360" spans="1:8">
      <c r="A3360" t="s">
        <v>6456</v>
      </c>
      <c r="B3360">
        <v>0</v>
      </c>
      <c r="C3360">
        <v>1</v>
      </c>
      <c r="D3360">
        <v>7</v>
      </c>
      <c r="E3360">
        <v>7</v>
      </c>
      <c r="F3360" t="str">
        <f>VLOOKUP(E3360,$L$1:$M$25,2,FALSE)</f>
        <v>crude</v>
      </c>
      <c r="G3360">
        <f>LOG(C3360)</f>
        <v>0</v>
      </c>
      <c r="H3360">
        <f>G3360/(B3360-1)</f>
        <v>0</v>
      </c>
    </row>
    <row r="3361" spans="1:8">
      <c r="A3361" t="s">
        <v>6457</v>
      </c>
      <c r="B3361">
        <v>0</v>
      </c>
      <c r="C3361">
        <v>1</v>
      </c>
      <c r="D3361">
        <v>20</v>
      </c>
      <c r="E3361">
        <v>20</v>
      </c>
      <c r="F3361" t="str">
        <f>VLOOKUP(E3361,$L$1:$M$25,2,FALSE)</f>
        <v>ship</v>
      </c>
      <c r="G3361">
        <f>LOG(C3361)</f>
        <v>0</v>
      </c>
      <c r="H3361">
        <f>G3361/(B3361-1)</f>
        <v>0</v>
      </c>
    </row>
    <row r="3362" spans="1:8">
      <c r="A3362" t="s">
        <v>6463</v>
      </c>
      <c r="B3362">
        <v>0</v>
      </c>
      <c r="C3362">
        <v>1</v>
      </c>
      <c r="D3362">
        <v>1</v>
      </c>
      <c r="E3362">
        <v>1</v>
      </c>
      <c r="F3362" t="str">
        <f>VLOOKUP(E3362,$L$1:$M$25,2,FALSE)</f>
        <v>acq</v>
      </c>
      <c r="G3362">
        <f>LOG(C3362)</f>
        <v>0</v>
      </c>
      <c r="H3362">
        <f>G3362/(B3362-1)</f>
        <v>0</v>
      </c>
    </row>
    <row r="3363" spans="1:8">
      <c r="A3363" t="s">
        <v>6465</v>
      </c>
      <c r="B3363">
        <v>0</v>
      </c>
      <c r="C3363">
        <v>1</v>
      </c>
      <c r="D3363">
        <v>11</v>
      </c>
      <c r="E3363">
        <v>11</v>
      </c>
      <c r="F3363" t="str">
        <f>VLOOKUP(E3363,$L$1:$M$25,2,FALSE)</f>
        <v>gold</v>
      </c>
      <c r="G3363">
        <f>LOG(C3363)</f>
        <v>0</v>
      </c>
      <c r="H3363">
        <f>G3363/(B3363-1)</f>
        <v>0</v>
      </c>
    </row>
    <row r="3364" spans="1:8">
      <c r="A3364" t="s">
        <v>6466</v>
      </c>
      <c r="B3364">
        <v>0</v>
      </c>
      <c r="C3364">
        <v>1</v>
      </c>
      <c r="D3364">
        <v>17</v>
      </c>
      <c r="E3364">
        <v>17</v>
      </c>
      <c r="F3364" t="str">
        <f>VLOOKUP(E3364,$L$1:$M$25,2,FALSE)</f>
        <v>nat-gas</v>
      </c>
      <c r="G3364">
        <f>LOG(C3364)</f>
        <v>0</v>
      </c>
      <c r="H3364">
        <f>G3364/(B3364-1)</f>
        <v>0</v>
      </c>
    </row>
    <row r="3365" spans="1:8">
      <c r="A3365" t="s">
        <v>6467</v>
      </c>
      <c r="B3365">
        <v>0</v>
      </c>
      <c r="C3365">
        <v>1</v>
      </c>
      <c r="D3365">
        <v>20</v>
      </c>
      <c r="E3365">
        <v>20</v>
      </c>
      <c r="F3365" t="str">
        <f>VLOOKUP(E3365,$L$1:$M$25,2,FALSE)</f>
        <v>ship</v>
      </c>
      <c r="G3365">
        <f>LOG(C3365)</f>
        <v>0</v>
      </c>
      <c r="H3365">
        <f>G3365/(B3365-1)</f>
        <v>0</v>
      </c>
    </row>
    <row r="3366" spans="1:8">
      <c r="A3366" t="s">
        <v>6468</v>
      </c>
      <c r="B3366">
        <v>0</v>
      </c>
      <c r="C3366">
        <v>1</v>
      </c>
      <c r="D3366">
        <v>7</v>
      </c>
      <c r="E3366">
        <v>7</v>
      </c>
      <c r="F3366" t="str">
        <f>VLOOKUP(E3366,$L$1:$M$25,2,FALSE)</f>
        <v>crude</v>
      </c>
      <c r="G3366">
        <f>LOG(C3366)</f>
        <v>0</v>
      </c>
      <c r="H3366">
        <f>G3366/(B3366-1)</f>
        <v>0</v>
      </c>
    </row>
    <row r="3367" spans="1:8">
      <c r="A3367" t="s">
        <v>6471</v>
      </c>
      <c r="B3367">
        <v>0</v>
      </c>
      <c r="C3367">
        <v>1</v>
      </c>
      <c r="D3367">
        <v>12</v>
      </c>
      <c r="E3367">
        <v>12</v>
      </c>
      <c r="F3367" t="str">
        <f>VLOOKUP(E3367,$L$1:$M$25,2,FALSE)</f>
        <v>grain</v>
      </c>
      <c r="G3367">
        <f>LOG(C3367)</f>
        <v>0</v>
      </c>
      <c r="H3367">
        <f>G3367/(B3367-1)</f>
        <v>0</v>
      </c>
    </row>
    <row r="3368" spans="1:8">
      <c r="A3368" t="s">
        <v>6473</v>
      </c>
      <c r="B3368">
        <v>0</v>
      </c>
      <c r="C3368">
        <v>1</v>
      </c>
      <c r="D3368">
        <v>20</v>
      </c>
      <c r="E3368">
        <v>20</v>
      </c>
      <c r="F3368" t="str">
        <f>VLOOKUP(E3368,$L$1:$M$25,2,FALSE)</f>
        <v>ship</v>
      </c>
      <c r="G3368">
        <f>LOG(C3368)</f>
        <v>0</v>
      </c>
      <c r="H3368">
        <f>G3368/(B3368-1)</f>
        <v>0</v>
      </c>
    </row>
    <row r="3369" spans="1:8">
      <c r="A3369" t="s">
        <v>6477</v>
      </c>
      <c r="B3369">
        <v>0</v>
      </c>
      <c r="C3369">
        <v>1</v>
      </c>
      <c r="D3369">
        <v>22</v>
      </c>
      <c r="E3369">
        <v>22</v>
      </c>
      <c r="F3369" t="str">
        <f>VLOOKUP(E3369,$L$1:$M$25,2,FALSE)</f>
        <v>sugar</v>
      </c>
      <c r="G3369">
        <f>LOG(C3369)</f>
        <v>0</v>
      </c>
      <c r="H3369">
        <f>G3369/(B3369-1)</f>
        <v>0</v>
      </c>
    </row>
    <row r="3370" spans="1:8">
      <c r="A3370" t="s">
        <v>6478</v>
      </c>
      <c r="B3370">
        <v>0</v>
      </c>
      <c r="C3370">
        <v>1</v>
      </c>
      <c r="D3370">
        <v>4</v>
      </c>
      <c r="E3370">
        <v>4</v>
      </c>
      <c r="F3370" t="str">
        <f>VLOOKUP(E3370,$L$1:$M$25,2,FALSE)</f>
        <v>coffee</v>
      </c>
      <c r="G3370">
        <f>LOG(C3370)</f>
        <v>0</v>
      </c>
      <c r="H3370">
        <f>G3370/(B3370-1)</f>
        <v>0</v>
      </c>
    </row>
    <row r="3371" spans="1:8">
      <c r="A3371" t="s">
        <v>6481</v>
      </c>
      <c r="B3371">
        <v>0</v>
      </c>
      <c r="C3371">
        <v>1</v>
      </c>
      <c r="D3371">
        <v>22</v>
      </c>
      <c r="E3371">
        <v>22</v>
      </c>
      <c r="F3371" t="str">
        <f>VLOOKUP(E3371,$L$1:$M$25,2,FALSE)</f>
        <v>sugar</v>
      </c>
      <c r="G3371">
        <f>LOG(C3371)</f>
        <v>0</v>
      </c>
      <c r="H3371">
        <f>G3371/(B3371-1)</f>
        <v>0</v>
      </c>
    </row>
    <row r="3372" spans="1:8">
      <c r="A3372" t="s">
        <v>6484</v>
      </c>
      <c r="B3372">
        <v>0</v>
      </c>
      <c r="C3372">
        <v>1</v>
      </c>
      <c r="D3372">
        <v>10</v>
      </c>
      <c r="E3372">
        <v>10</v>
      </c>
      <c r="F3372" t="str">
        <f>VLOOKUP(E3372,$L$1:$M$25,2,FALSE)</f>
        <v>gnp</v>
      </c>
      <c r="G3372">
        <f>LOG(C3372)</f>
        <v>0</v>
      </c>
      <c r="H3372">
        <f>G3372/(B3372-1)</f>
        <v>0</v>
      </c>
    </row>
    <row r="3373" spans="1:8">
      <c r="A3373" t="s">
        <v>6487</v>
      </c>
      <c r="B3373">
        <v>0</v>
      </c>
      <c r="C3373">
        <v>1</v>
      </c>
      <c r="D3373">
        <v>17</v>
      </c>
      <c r="E3373">
        <v>17</v>
      </c>
      <c r="F3373" t="str">
        <f>VLOOKUP(E3373,$L$1:$M$25,2,FALSE)</f>
        <v>nat-gas</v>
      </c>
      <c r="G3373">
        <f>LOG(C3373)</f>
        <v>0</v>
      </c>
      <c r="H3373">
        <f>G3373/(B3373-1)</f>
        <v>0</v>
      </c>
    </row>
    <row r="3374" spans="1:8">
      <c r="A3374" t="s">
        <v>6493</v>
      </c>
      <c r="B3374">
        <v>0</v>
      </c>
      <c r="C3374">
        <v>1</v>
      </c>
      <c r="D3374">
        <v>7</v>
      </c>
      <c r="E3374">
        <v>7</v>
      </c>
      <c r="F3374" t="str">
        <f>VLOOKUP(E3374,$L$1:$M$25,2,FALSE)</f>
        <v>crude</v>
      </c>
      <c r="G3374">
        <f>LOG(C3374)</f>
        <v>0</v>
      </c>
      <c r="H3374">
        <f>G3374/(B3374-1)</f>
        <v>0</v>
      </c>
    </row>
    <row r="3375" spans="1:8">
      <c r="A3375" t="s">
        <v>6497</v>
      </c>
      <c r="B3375">
        <v>0</v>
      </c>
      <c r="C3375">
        <v>1</v>
      </c>
      <c r="D3375">
        <v>13</v>
      </c>
      <c r="E3375">
        <v>13</v>
      </c>
      <c r="F3375" t="str">
        <f>VLOOKUP(E3375,$L$1:$M$25,2,FALSE)</f>
        <v>interest</v>
      </c>
      <c r="G3375">
        <f>LOG(C3375)</f>
        <v>0</v>
      </c>
      <c r="H3375">
        <f>G3375/(B3375-1)</f>
        <v>0</v>
      </c>
    </row>
    <row r="3376" spans="1:8">
      <c r="A3376" t="s">
        <v>6499</v>
      </c>
      <c r="B3376">
        <v>0</v>
      </c>
      <c r="C3376">
        <v>1</v>
      </c>
      <c r="D3376">
        <v>1</v>
      </c>
      <c r="E3376">
        <v>1</v>
      </c>
      <c r="F3376" t="str">
        <f>VLOOKUP(E3376,$L$1:$M$25,2,FALSE)</f>
        <v>acq</v>
      </c>
      <c r="G3376">
        <f>LOG(C3376)</f>
        <v>0</v>
      </c>
      <c r="H3376">
        <f>G3376/(B3376-1)</f>
        <v>0</v>
      </c>
    </row>
    <row r="3377" spans="1:8">
      <c r="A3377" t="s">
        <v>6501</v>
      </c>
      <c r="B3377">
        <v>0</v>
      </c>
      <c r="C3377">
        <v>1</v>
      </c>
      <c r="D3377">
        <v>17</v>
      </c>
      <c r="E3377">
        <v>17</v>
      </c>
      <c r="F3377" t="str">
        <f>VLOOKUP(E3377,$L$1:$M$25,2,FALSE)</f>
        <v>nat-gas</v>
      </c>
      <c r="G3377">
        <f>LOG(C3377)</f>
        <v>0</v>
      </c>
      <c r="H3377">
        <f>G3377/(B3377-1)</f>
        <v>0</v>
      </c>
    </row>
    <row r="3378" spans="1:8">
      <c r="A3378" t="s">
        <v>6502</v>
      </c>
      <c r="B3378">
        <v>0</v>
      </c>
      <c r="C3378">
        <v>1</v>
      </c>
      <c r="D3378">
        <v>17</v>
      </c>
      <c r="E3378">
        <v>17</v>
      </c>
      <c r="F3378" t="str">
        <f>VLOOKUP(E3378,$L$1:$M$25,2,FALSE)</f>
        <v>nat-gas</v>
      </c>
      <c r="G3378">
        <f>LOG(C3378)</f>
        <v>0</v>
      </c>
      <c r="H3378">
        <f>G3378/(B3378-1)</f>
        <v>0</v>
      </c>
    </row>
    <row r="3379" spans="1:8">
      <c r="A3379" t="s">
        <v>6507</v>
      </c>
      <c r="B3379">
        <v>0</v>
      </c>
      <c r="C3379">
        <v>1</v>
      </c>
      <c r="D3379">
        <v>8</v>
      </c>
      <c r="E3379">
        <v>8</v>
      </c>
      <c r="F3379" t="str">
        <f>VLOOKUP(E3379,$L$1:$M$25,2,FALSE)</f>
        <v>dlr</v>
      </c>
      <c r="G3379">
        <f>LOG(C3379)</f>
        <v>0</v>
      </c>
      <c r="H3379">
        <f>G3379/(B3379-1)</f>
        <v>0</v>
      </c>
    </row>
    <row r="3380" spans="1:8">
      <c r="A3380" t="s">
        <v>6515</v>
      </c>
      <c r="B3380">
        <v>0</v>
      </c>
      <c r="C3380">
        <v>1</v>
      </c>
      <c r="D3380">
        <v>15</v>
      </c>
      <c r="E3380">
        <v>15</v>
      </c>
      <c r="F3380" t="str">
        <f>VLOOKUP(E3380,$L$1:$M$25,2,FALSE)</f>
        <v>money-fx</v>
      </c>
      <c r="G3380">
        <f>LOG(C3380)</f>
        <v>0</v>
      </c>
      <c r="H3380">
        <f>G3380/(B3380-1)</f>
        <v>0</v>
      </c>
    </row>
    <row r="3381" spans="1:8">
      <c r="A3381" t="s">
        <v>6525</v>
      </c>
      <c r="B3381">
        <v>0</v>
      </c>
      <c r="C3381">
        <v>1</v>
      </c>
      <c r="D3381">
        <v>20</v>
      </c>
      <c r="E3381">
        <v>20</v>
      </c>
      <c r="F3381" t="str">
        <f>VLOOKUP(E3381,$L$1:$M$25,2,FALSE)</f>
        <v>ship</v>
      </c>
      <c r="G3381">
        <f>LOG(C3381)</f>
        <v>0</v>
      </c>
      <c r="H3381">
        <f>G3381/(B3381-1)</f>
        <v>0</v>
      </c>
    </row>
    <row r="3382" spans="1:8">
      <c r="A3382" t="s">
        <v>6526</v>
      </c>
      <c r="B3382">
        <v>0</v>
      </c>
      <c r="C3382">
        <v>1</v>
      </c>
      <c r="D3382">
        <v>11</v>
      </c>
      <c r="E3382">
        <v>11</v>
      </c>
      <c r="F3382" t="str">
        <f>VLOOKUP(E3382,$L$1:$M$25,2,FALSE)</f>
        <v>gold</v>
      </c>
      <c r="G3382">
        <f>LOG(C3382)</f>
        <v>0</v>
      </c>
      <c r="H3382">
        <f>G3382/(B3382-1)</f>
        <v>0</v>
      </c>
    </row>
    <row r="3383" spans="1:8">
      <c r="A3383" t="s">
        <v>6532</v>
      </c>
      <c r="B3383">
        <v>0</v>
      </c>
      <c r="C3383">
        <v>1</v>
      </c>
      <c r="D3383">
        <v>25</v>
      </c>
      <c r="E3383">
        <v>25</v>
      </c>
      <c r="F3383" t="str">
        <f>VLOOKUP(E3383,$L$1:$M$25,2,FALSE)</f>
        <v>wheat</v>
      </c>
      <c r="G3383">
        <f>LOG(C3383)</f>
        <v>0</v>
      </c>
      <c r="H3383">
        <f>G3383/(B3383-1)</f>
        <v>0</v>
      </c>
    </row>
    <row r="3384" spans="1:8">
      <c r="A3384" t="s">
        <v>6535</v>
      </c>
      <c r="B3384">
        <v>0</v>
      </c>
      <c r="C3384">
        <v>1</v>
      </c>
      <c r="D3384">
        <v>20</v>
      </c>
      <c r="E3384">
        <v>20</v>
      </c>
      <c r="F3384" t="str">
        <f>VLOOKUP(E3384,$L$1:$M$25,2,FALSE)</f>
        <v>ship</v>
      </c>
      <c r="G3384">
        <f>LOG(C3384)</f>
        <v>0</v>
      </c>
      <c r="H3384">
        <f>G3384/(B3384-1)</f>
        <v>0</v>
      </c>
    </row>
    <row r="3385" spans="1:8">
      <c r="A3385" t="s">
        <v>6536</v>
      </c>
      <c r="B3385">
        <v>0</v>
      </c>
      <c r="C3385">
        <v>1</v>
      </c>
      <c r="D3385">
        <v>7</v>
      </c>
      <c r="E3385">
        <v>7</v>
      </c>
      <c r="F3385" t="str">
        <f>VLOOKUP(E3385,$L$1:$M$25,2,FALSE)</f>
        <v>crude</v>
      </c>
      <c r="G3385">
        <f>LOG(C3385)</f>
        <v>0</v>
      </c>
      <c r="H3385">
        <f>G3385/(B3385-1)</f>
        <v>0</v>
      </c>
    </row>
    <row r="3386" spans="1:8">
      <c r="A3386" t="s">
        <v>6542</v>
      </c>
      <c r="B3386">
        <v>0</v>
      </c>
      <c r="C3386">
        <v>1</v>
      </c>
      <c r="D3386">
        <v>1</v>
      </c>
      <c r="E3386">
        <v>1</v>
      </c>
      <c r="F3386" t="str">
        <f>VLOOKUP(E3386,$L$1:$M$25,2,FALSE)</f>
        <v>acq</v>
      </c>
      <c r="G3386">
        <f>LOG(C3386)</f>
        <v>0</v>
      </c>
      <c r="H3386">
        <f>G3386/(B3386-1)</f>
        <v>0</v>
      </c>
    </row>
    <row r="3387" spans="1:8">
      <c r="A3387" t="s">
        <v>6545</v>
      </c>
      <c r="B3387">
        <v>0</v>
      </c>
      <c r="C3387">
        <v>1</v>
      </c>
      <c r="D3387">
        <v>17</v>
      </c>
      <c r="E3387">
        <v>17</v>
      </c>
      <c r="F3387" t="str">
        <f>VLOOKUP(E3387,$L$1:$M$25,2,FALSE)</f>
        <v>nat-gas</v>
      </c>
      <c r="G3387">
        <f>LOG(C3387)</f>
        <v>0</v>
      </c>
      <c r="H3387">
        <f>G3387/(B3387-1)</f>
        <v>0</v>
      </c>
    </row>
    <row r="3388" spans="1:8">
      <c r="A3388" t="s">
        <v>6548</v>
      </c>
      <c r="B3388">
        <v>0</v>
      </c>
      <c r="C3388">
        <v>1</v>
      </c>
      <c r="D3388">
        <v>10</v>
      </c>
      <c r="E3388">
        <v>10</v>
      </c>
      <c r="F3388" t="str">
        <f>VLOOKUP(E3388,$L$1:$M$25,2,FALSE)</f>
        <v>gnp</v>
      </c>
      <c r="G3388">
        <f>LOG(C3388)</f>
        <v>0</v>
      </c>
      <c r="H3388">
        <f>G3388/(B3388-1)</f>
        <v>0</v>
      </c>
    </row>
    <row r="3389" spans="1:8">
      <c r="A3389" t="s">
        <v>6551</v>
      </c>
      <c r="B3389">
        <v>0</v>
      </c>
      <c r="C3389">
        <v>1</v>
      </c>
      <c r="D3389">
        <v>23</v>
      </c>
      <c r="E3389">
        <v>23</v>
      </c>
      <c r="F3389" t="str">
        <f>VLOOKUP(E3389,$L$1:$M$25,2,FALSE)</f>
        <v>trade</v>
      </c>
      <c r="G3389">
        <f>LOG(C3389)</f>
        <v>0</v>
      </c>
      <c r="H3389">
        <f>G3389/(B3389-1)</f>
        <v>0</v>
      </c>
    </row>
    <row r="3390" spans="1:8">
      <c r="A3390" t="s">
        <v>6554</v>
      </c>
      <c r="B3390">
        <v>0</v>
      </c>
      <c r="C3390">
        <v>1</v>
      </c>
      <c r="D3390">
        <v>9</v>
      </c>
      <c r="E3390">
        <v>9</v>
      </c>
      <c r="F3390" t="str">
        <f>VLOOKUP(E3390,$L$1:$M$25,2,FALSE)</f>
        <v>earn</v>
      </c>
      <c r="G3390">
        <f>LOG(C3390)</f>
        <v>0</v>
      </c>
      <c r="H3390">
        <f>G3390/(B3390-1)</f>
        <v>0</v>
      </c>
    </row>
    <row r="3391" spans="1:8">
      <c r="A3391" t="s">
        <v>6556</v>
      </c>
      <c r="B3391">
        <v>0</v>
      </c>
      <c r="C3391">
        <v>1</v>
      </c>
      <c r="D3391">
        <v>11</v>
      </c>
      <c r="E3391">
        <v>11</v>
      </c>
      <c r="F3391" t="str">
        <f>VLOOKUP(E3391,$L$1:$M$25,2,FALSE)</f>
        <v>gold</v>
      </c>
      <c r="G3391">
        <f>LOG(C3391)</f>
        <v>0</v>
      </c>
      <c r="H3391">
        <f>G3391/(B3391-1)</f>
        <v>0</v>
      </c>
    </row>
    <row r="3392" spans="1:8">
      <c r="A3392" t="s">
        <v>6558</v>
      </c>
      <c r="B3392">
        <v>0</v>
      </c>
      <c r="C3392">
        <v>1</v>
      </c>
      <c r="D3392">
        <v>1</v>
      </c>
      <c r="E3392">
        <v>1</v>
      </c>
      <c r="F3392" t="str">
        <f>VLOOKUP(E3392,$L$1:$M$25,2,FALSE)</f>
        <v>acq</v>
      </c>
      <c r="G3392">
        <f>LOG(C3392)</f>
        <v>0</v>
      </c>
      <c r="H3392">
        <f>G3392/(B3392-1)</f>
        <v>0</v>
      </c>
    </row>
    <row r="3393" spans="1:8">
      <c r="A3393" t="s">
        <v>6559</v>
      </c>
      <c r="B3393">
        <v>0</v>
      </c>
      <c r="C3393">
        <v>1</v>
      </c>
      <c r="D3393">
        <v>11</v>
      </c>
      <c r="E3393">
        <v>11</v>
      </c>
      <c r="F3393" t="str">
        <f>VLOOKUP(E3393,$L$1:$M$25,2,FALSE)</f>
        <v>gold</v>
      </c>
      <c r="G3393">
        <f>LOG(C3393)</f>
        <v>0</v>
      </c>
      <c r="H3393">
        <f>G3393/(B3393-1)</f>
        <v>0</v>
      </c>
    </row>
    <row r="3394" spans="1:8">
      <c r="A3394" t="s">
        <v>6560</v>
      </c>
      <c r="B3394">
        <v>0</v>
      </c>
      <c r="C3394">
        <v>1</v>
      </c>
      <c r="D3394">
        <v>22</v>
      </c>
      <c r="E3394">
        <v>22</v>
      </c>
      <c r="F3394" t="str">
        <f>VLOOKUP(E3394,$L$1:$M$25,2,FALSE)</f>
        <v>sugar</v>
      </c>
      <c r="G3394">
        <f>LOG(C3394)</f>
        <v>0</v>
      </c>
      <c r="H3394">
        <f>G3394/(B3394-1)</f>
        <v>0</v>
      </c>
    </row>
    <row r="3395" spans="1:8">
      <c r="A3395" t="s">
        <v>6564</v>
      </c>
      <c r="B3395">
        <v>0</v>
      </c>
      <c r="C3395">
        <v>1</v>
      </c>
      <c r="D3395">
        <v>9</v>
      </c>
      <c r="E3395">
        <v>9</v>
      </c>
      <c r="F3395" t="str">
        <f>VLOOKUP(E3395,$L$1:$M$25,2,FALSE)</f>
        <v>earn</v>
      </c>
      <c r="G3395">
        <f>LOG(C3395)</f>
        <v>0</v>
      </c>
      <c r="H3395">
        <f>G3395/(B3395-1)</f>
        <v>0</v>
      </c>
    </row>
    <row r="3396" spans="1:8">
      <c r="A3396" t="s">
        <v>6565</v>
      </c>
      <c r="B3396">
        <v>0</v>
      </c>
      <c r="C3396">
        <v>1</v>
      </c>
      <c r="D3396">
        <v>23</v>
      </c>
      <c r="E3396">
        <v>23</v>
      </c>
      <c r="F3396" t="str">
        <f>VLOOKUP(E3396,$L$1:$M$25,2,FALSE)</f>
        <v>trade</v>
      </c>
      <c r="G3396">
        <f>LOG(C3396)</f>
        <v>0</v>
      </c>
      <c r="H3396">
        <f>G3396/(B3396-1)</f>
        <v>0</v>
      </c>
    </row>
    <row r="3397" spans="1:8">
      <c r="A3397" t="s">
        <v>6566</v>
      </c>
      <c r="B3397">
        <v>0</v>
      </c>
      <c r="C3397">
        <v>1</v>
      </c>
      <c r="D3397">
        <v>13</v>
      </c>
      <c r="E3397">
        <v>13</v>
      </c>
      <c r="F3397" t="str">
        <f>VLOOKUP(E3397,$L$1:$M$25,2,FALSE)</f>
        <v>interest</v>
      </c>
      <c r="G3397">
        <f>LOG(C3397)</f>
        <v>0</v>
      </c>
      <c r="H3397">
        <f>G3397/(B3397-1)</f>
        <v>0</v>
      </c>
    </row>
    <row r="3398" spans="1:8">
      <c r="A3398" t="s">
        <v>6569</v>
      </c>
      <c r="B3398">
        <v>0</v>
      </c>
      <c r="C3398">
        <v>1</v>
      </c>
      <c r="D3398">
        <v>4</v>
      </c>
      <c r="E3398">
        <v>4</v>
      </c>
      <c r="F3398" t="str">
        <f>VLOOKUP(E3398,$L$1:$M$25,2,FALSE)</f>
        <v>coffee</v>
      </c>
      <c r="G3398">
        <f>LOG(C3398)</f>
        <v>0</v>
      </c>
      <c r="H3398">
        <f>G3398/(B3398-1)</f>
        <v>0</v>
      </c>
    </row>
    <row r="3399" spans="1:8">
      <c r="A3399" t="s">
        <v>6583</v>
      </c>
      <c r="B3399">
        <v>0</v>
      </c>
      <c r="C3399">
        <v>1</v>
      </c>
      <c r="D3399">
        <v>20</v>
      </c>
      <c r="E3399">
        <v>20</v>
      </c>
      <c r="F3399" t="str">
        <f>VLOOKUP(E3399,$L$1:$M$25,2,FALSE)</f>
        <v>ship</v>
      </c>
      <c r="G3399">
        <f>LOG(C3399)</f>
        <v>0</v>
      </c>
      <c r="H3399">
        <f>G3399/(B3399-1)</f>
        <v>0</v>
      </c>
    </row>
    <row r="3400" spans="1:8">
      <c r="A3400" t="s">
        <v>6584</v>
      </c>
      <c r="B3400">
        <v>0</v>
      </c>
      <c r="C3400">
        <v>1</v>
      </c>
      <c r="D3400">
        <v>17</v>
      </c>
      <c r="E3400">
        <v>17</v>
      </c>
      <c r="F3400" t="str">
        <f>VLOOKUP(E3400,$L$1:$M$25,2,FALSE)</f>
        <v>nat-gas</v>
      </c>
      <c r="G3400">
        <f>LOG(C3400)</f>
        <v>0</v>
      </c>
      <c r="H3400">
        <f>G3400/(B3400-1)</f>
        <v>0</v>
      </c>
    </row>
    <row r="3401" spans="1:8">
      <c r="A3401" t="s">
        <v>6587</v>
      </c>
      <c r="B3401">
        <v>0</v>
      </c>
      <c r="C3401">
        <v>1</v>
      </c>
      <c r="D3401">
        <v>7</v>
      </c>
      <c r="E3401">
        <v>7</v>
      </c>
      <c r="F3401" t="str">
        <f>VLOOKUP(E3401,$L$1:$M$25,2,FALSE)</f>
        <v>crude</v>
      </c>
      <c r="G3401">
        <f>LOG(C3401)</f>
        <v>0</v>
      </c>
      <c r="H3401">
        <f>G3401/(B3401-1)</f>
        <v>0</v>
      </c>
    </row>
    <row r="3402" spans="1:8">
      <c r="A3402" t="s">
        <v>6591</v>
      </c>
      <c r="B3402">
        <v>0</v>
      </c>
      <c r="C3402">
        <v>1</v>
      </c>
      <c r="D3402">
        <v>6</v>
      </c>
      <c r="E3402">
        <v>6</v>
      </c>
      <c r="F3402" t="str">
        <f>VLOOKUP(E3402,$L$1:$M$25,2,FALSE)</f>
        <v>cpi</v>
      </c>
      <c r="G3402">
        <f>LOG(C3402)</f>
        <v>0</v>
      </c>
      <c r="H3402">
        <f>G3402/(B3402-1)</f>
        <v>0</v>
      </c>
    </row>
    <row r="3403" spans="1:8">
      <c r="A3403" t="s">
        <v>6595</v>
      </c>
      <c r="B3403">
        <v>0</v>
      </c>
      <c r="C3403">
        <v>1</v>
      </c>
      <c r="D3403">
        <v>16</v>
      </c>
      <c r="E3403">
        <v>16</v>
      </c>
      <c r="F3403" t="str">
        <f>VLOOKUP(E3403,$L$1:$M$25,2,FALSE)</f>
        <v>money-supply</v>
      </c>
      <c r="G3403">
        <f>LOG(C3403)</f>
        <v>0</v>
      </c>
      <c r="H3403">
        <f>G3403/(B3403-1)</f>
        <v>0</v>
      </c>
    </row>
    <row r="3404" spans="1:8">
      <c r="A3404" t="s">
        <v>6596</v>
      </c>
      <c r="B3404">
        <v>0</v>
      </c>
      <c r="C3404">
        <v>1</v>
      </c>
      <c r="D3404">
        <v>9</v>
      </c>
      <c r="E3404">
        <v>9</v>
      </c>
      <c r="F3404" t="str">
        <f>VLOOKUP(E3404,$L$1:$M$25,2,FALSE)</f>
        <v>earn</v>
      </c>
      <c r="G3404">
        <f>LOG(C3404)</f>
        <v>0</v>
      </c>
      <c r="H3404">
        <f>G3404/(B3404-1)</f>
        <v>0</v>
      </c>
    </row>
    <row r="3405" spans="1:8">
      <c r="A3405" t="s">
        <v>6600</v>
      </c>
      <c r="B3405">
        <v>0</v>
      </c>
      <c r="C3405">
        <v>1</v>
      </c>
      <c r="D3405">
        <v>8</v>
      </c>
      <c r="E3405">
        <v>8</v>
      </c>
      <c r="F3405" t="str">
        <f>VLOOKUP(E3405,$L$1:$M$25,2,FALSE)</f>
        <v>dlr</v>
      </c>
      <c r="G3405">
        <f>LOG(C3405)</f>
        <v>0</v>
      </c>
      <c r="H3405">
        <f>G3405/(B3405-1)</f>
        <v>0</v>
      </c>
    </row>
    <row r="3406" spans="1:8">
      <c r="A3406" t="s">
        <v>6603</v>
      </c>
      <c r="B3406">
        <v>0</v>
      </c>
      <c r="C3406">
        <v>1</v>
      </c>
      <c r="D3406">
        <v>1</v>
      </c>
      <c r="E3406">
        <v>1</v>
      </c>
      <c r="F3406" t="str">
        <f>VLOOKUP(E3406,$L$1:$M$25,2,FALSE)</f>
        <v>acq</v>
      </c>
      <c r="G3406">
        <f>LOG(C3406)</f>
        <v>0</v>
      </c>
      <c r="H3406">
        <f>G3406/(B3406-1)</f>
        <v>0</v>
      </c>
    </row>
    <row r="3407" spans="1:8">
      <c r="A3407" t="s">
        <v>6604</v>
      </c>
      <c r="B3407">
        <v>0</v>
      </c>
      <c r="C3407">
        <v>1</v>
      </c>
      <c r="D3407">
        <v>1</v>
      </c>
      <c r="E3407">
        <v>1</v>
      </c>
      <c r="F3407" t="str">
        <f>VLOOKUP(E3407,$L$1:$M$25,2,FALSE)</f>
        <v>acq</v>
      </c>
      <c r="G3407">
        <f>LOG(C3407)</f>
        <v>0</v>
      </c>
      <c r="H3407">
        <f>G3407/(B3407-1)</f>
        <v>0</v>
      </c>
    </row>
    <row r="3408" spans="1:8">
      <c r="A3408" t="s">
        <v>6605</v>
      </c>
      <c r="B3408">
        <v>0</v>
      </c>
      <c r="C3408">
        <v>1</v>
      </c>
      <c r="D3408">
        <v>24</v>
      </c>
      <c r="E3408">
        <v>24</v>
      </c>
      <c r="F3408" t="str">
        <f>VLOOKUP(E3408,$L$1:$M$25,2,FALSE)</f>
        <v>veg-oil</v>
      </c>
      <c r="G3408">
        <f>LOG(C3408)</f>
        <v>0</v>
      </c>
      <c r="H3408">
        <f>G3408/(B3408-1)</f>
        <v>0</v>
      </c>
    </row>
    <row r="3409" spans="1:8">
      <c r="A3409" t="s">
        <v>6606</v>
      </c>
      <c r="B3409">
        <v>0</v>
      </c>
      <c r="C3409">
        <v>1</v>
      </c>
      <c r="D3409">
        <v>20</v>
      </c>
      <c r="E3409">
        <v>20</v>
      </c>
      <c r="F3409" t="str">
        <f>VLOOKUP(E3409,$L$1:$M$25,2,FALSE)</f>
        <v>ship</v>
      </c>
      <c r="G3409">
        <f>LOG(C3409)</f>
        <v>0</v>
      </c>
      <c r="H3409">
        <f>G3409/(B3409-1)</f>
        <v>0</v>
      </c>
    </row>
    <row r="3410" spans="1:8">
      <c r="A3410" t="s">
        <v>6611</v>
      </c>
      <c r="B3410">
        <v>0</v>
      </c>
      <c r="C3410">
        <v>1</v>
      </c>
      <c r="D3410">
        <v>9</v>
      </c>
      <c r="E3410">
        <v>9</v>
      </c>
      <c r="F3410" t="str">
        <f>VLOOKUP(E3410,$L$1:$M$25,2,FALSE)</f>
        <v>earn</v>
      </c>
      <c r="G3410">
        <f>LOG(C3410)</f>
        <v>0</v>
      </c>
      <c r="H3410">
        <f>G3410/(B3410-1)</f>
        <v>0</v>
      </c>
    </row>
    <row r="3411" spans="1:8">
      <c r="A3411" t="s">
        <v>6613</v>
      </c>
      <c r="B3411">
        <v>0</v>
      </c>
      <c r="C3411">
        <v>1</v>
      </c>
      <c r="D3411">
        <v>10</v>
      </c>
      <c r="E3411">
        <v>10</v>
      </c>
      <c r="F3411" t="str">
        <f>VLOOKUP(E3411,$L$1:$M$25,2,FALSE)</f>
        <v>gnp</v>
      </c>
      <c r="G3411">
        <f>LOG(C3411)</f>
        <v>0</v>
      </c>
      <c r="H3411">
        <f>G3411/(B3411-1)</f>
        <v>0</v>
      </c>
    </row>
    <row r="3412" spans="1:8">
      <c r="A3412" t="s">
        <v>6615</v>
      </c>
      <c r="B3412">
        <v>0</v>
      </c>
      <c r="C3412">
        <v>1</v>
      </c>
      <c r="D3412">
        <v>4</v>
      </c>
      <c r="E3412">
        <v>4</v>
      </c>
      <c r="F3412" t="str">
        <f>VLOOKUP(E3412,$L$1:$M$25,2,FALSE)</f>
        <v>coffee</v>
      </c>
      <c r="G3412">
        <f>LOG(C3412)</f>
        <v>0</v>
      </c>
      <c r="H3412">
        <f>G3412/(B3412-1)</f>
        <v>0</v>
      </c>
    </row>
    <row r="3413" spans="1:8">
      <c r="A3413" t="s">
        <v>6616</v>
      </c>
      <c r="B3413">
        <v>0</v>
      </c>
      <c r="C3413">
        <v>1</v>
      </c>
      <c r="D3413">
        <v>18</v>
      </c>
      <c r="E3413">
        <v>18</v>
      </c>
      <c r="F3413" t="str">
        <f>VLOOKUP(E3413,$L$1:$M$25,2,FALSE)</f>
        <v>oilseed</v>
      </c>
      <c r="G3413">
        <f>LOG(C3413)</f>
        <v>0</v>
      </c>
      <c r="H3413">
        <f>G3413/(B3413-1)</f>
        <v>0</v>
      </c>
    </row>
    <row r="3414" spans="1:8">
      <c r="A3414" t="s">
        <v>6619</v>
      </c>
      <c r="B3414">
        <v>0</v>
      </c>
      <c r="C3414">
        <v>1</v>
      </c>
      <c r="D3414">
        <v>22</v>
      </c>
      <c r="E3414">
        <v>22</v>
      </c>
      <c r="F3414" t="str">
        <f>VLOOKUP(E3414,$L$1:$M$25,2,FALSE)</f>
        <v>sugar</v>
      </c>
      <c r="G3414">
        <f>LOG(C3414)</f>
        <v>0</v>
      </c>
      <c r="H3414">
        <f>G3414/(B3414-1)</f>
        <v>0</v>
      </c>
    </row>
    <row r="3415" spans="1:8">
      <c r="A3415" t="s">
        <v>6621</v>
      </c>
      <c r="B3415">
        <v>0</v>
      </c>
      <c r="C3415">
        <v>1</v>
      </c>
      <c r="D3415">
        <v>23</v>
      </c>
      <c r="E3415">
        <v>23</v>
      </c>
      <c r="F3415" t="str">
        <f>VLOOKUP(E3415,$L$1:$M$25,2,FALSE)</f>
        <v>trade</v>
      </c>
      <c r="G3415">
        <f>LOG(C3415)</f>
        <v>0</v>
      </c>
      <c r="H3415">
        <f>G3415/(B3415-1)</f>
        <v>0</v>
      </c>
    </row>
    <row r="3416" spans="1:8">
      <c r="A3416" t="s">
        <v>6625</v>
      </c>
      <c r="B3416">
        <v>0</v>
      </c>
      <c r="C3416">
        <v>1</v>
      </c>
      <c r="D3416">
        <v>3</v>
      </c>
      <c r="E3416">
        <v>3</v>
      </c>
      <c r="F3416" t="str">
        <f>VLOOKUP(E3416,$L$1:$M$25,2,FALSE)</f>
        <v>cocoa</v>
      </c>
      <c r="G3416">
        <f>LOG(C3416)</f>
        <v>0</v>
      </c>
      <c r="H3416">
        <f>G3416/(B3416-1)</f>
        <v>0</v>
      </c>
    </row>
    <row r="3417" spans="1:8">
      <c r="A3417" t="s">
        <v>6627</v>
      </c>
      <c r="B3417">
        <v>0</v>
      </c>
      <c r="C3417">
        <v>1</v>
      </c>
      <c r="D3417">
        <v>7</v>
      </c>
      <c r="E3417">
        <v>7</v>
      </c>
      <c r="F3417" t="str">
        <f>VLOOKUP(E3417,$L$1:$M$25,2,FALSE)</f>
        <v>crude</v>
      </c>
      <c r="G3417">
        <f>LOG(C3417)</f>
        <v>0</v>
      </c>
      <c r="H3417">
        <f>G3417/(B3417-1)</f>
        <v>0</v>
      </c>
    </row>
    <row r="3418" spans="1:8">
      <c r="A3418" t="s">
        <v>6630</v>
      </c>
      <c r="B3418">
        <v>0</v>
      </c>
      <c r="C3418">
        <v>1</v>
      </c>
      <c r="D3418">
        <v>23</v>
      </c>
      <c r="E3418">
        <v>23</v>
      </c>
      <c r="F3418" t="str">
        <f>VLOOKUP(E3418,$L$1:$M$25,2,FALSE)</f>
        <v>trade</v>
      </c>
      <c r="G3418">
        <f>LOG(C3418)</f>
        <v>0</v>
      </c>
      <c r="H3418">
        <f>G3418/(B3418-1)</f>
        <v>0</v>
      </c>
    </row>
    <row r="3419" spans="1:8">
      <c r="A3419" t="s">
        <v>6632</v>
      </c>
      <c r="B3419">
        <v>0</v>
      </c>
      <c r="C3419">
        <v>1</v>
      </c>
      <c r="D3419">
        <v>17</v>
      </c>
      <c r="E3419">
        <v>17</v>
      </c>
      <c r="F3419" t="str">
        <f>VLOOKUP(E3419,$L$1:$M$25,2,FALSE)</f>
        <v>nat-gas</v>
      </c>
      <c r="G3419">
        <f>LOG(C3419)</f>
        <v>0</v>
      </c>
      <c r="H3419">
        <f>G3419/(B3419-1)</f>
        <v>0</v>
      </c>
    </row>
    <row r="3420" spans="1:8">
      <c r="A3420" t="s">
        <v>6633</v>
      </c>
      <c r="B3420">
        <v>0</v>
      </c>
      <c r="C3420">
        <v>1</v>
      </c>
      <c r="D3420">
        <v>10</v>
      </c>
      <c r="E3420">
        <v>10</v>
      </c>
      <c r="F3420" t="str">
        <f>VLOOKUP(E3420,$L$1:$M$25,2,FALSE)</f>
        <v>gnp</v>
      </c>
      <c r="G3420">
        <f>LOG(C3420)</f>
        <v>0</v>
      </c>
      <c r="H3420">
        <f>G3420/(B3420-1)</f>
        <v>0</v>
      </c>
    </row>
    <row r="3421" spans="1:8">
      <c r="A3421" t="s">
        <v>6634</v>
      </c>
      <c r="B3421">
        <v>0</v>
      </c>
      <c r="C3421">
        <v>1</v>
      </c>
      <c r="D3421">
        <v>7</v>
      </c>
      <c r="E3421">
        <v>7</v>
      </c>
      <c r="F3421" t="str">
        <f>VLOOKUP(E3421,$L$1:$M$25,2,FALSE)</f>
        <v>crude</v>
      </c>
      <c r="G3421">
        <f>LOG(C3421)</f>
        <v>0</v>
      </c>
      <c r="H3421">
        <f>G3421/(B3421-1)</f>
        <v>0</v>
      </c>
    </row>
    <row r="3422" spans="1:8">
      <c r="A3422" t="s">
        <v>6637</v>
      </c>
      <c r="B3422">
        <v>0</v>
      </c>
      <c r="C3422">
        <v>1</v>
      </c>
      <c r="D3422">
        <v>20</v>
      </c>
      <c r="E3422">
        <v>20</v>
      </c>
      <c r="F3422" t="str">
        <f>VLOOKUP(E3422,$L$1:$M$25,2,FALSE)</f>
        <v>ship</v>
      </c>
      <c r="G3422">
        <f>LOG(C3422)</f>
        <v>0</v>
      </c>
      <c r="H3422">
        <f>G3422/(B3422-1)</f>
        <v>0</v>
      </c>
    </row>
    <row r="3423" spans="1:8">
      <c r="A3423" t="s">
        <v>6638</v>
      </c>
      <c r="B3423">
        <v>0</v>
      </c>
      <c r="C3423">
        <v>1</v>
      </c>
      <c r="D3423">
        <v>1</v>
      </c>
      <c r="E3423">
        <v>1</v>
      </c>
      <c r="F3423" t="str">
        <f>VLOOKUP(E3423,$L$1:$M$25,2,FALSE)</f>
        <v>acq</v>
      </c>
      <c r="G3423">
        <f>LOG(C3423)</f>
        <v>0</v>
      </c>
      <c r="H3423">
        <f>G3423/(B3423-1)</f>
        <v>0</v>
      </c>
    </row>
    <row r="3424" spans="1:8">
      <c r="A3424" t="s">
        <v>6639</v>
      </c>
      <c r="B3424">
        <v>0</v>
      </c>
      <c r="C3424">
        <v>1</v>
      </c>
      <c r="D3424">
        <v>4</v>
      </c>
      <c r="E3424">
        <v>4</v>
      </c>
      <c r="F3424" t="str">
        <f>VLOOKUP(E3424,$L$1:$M$25,2,FALSE)</f>
        <v>coffee</v>
      </c>
      <c r="G3424">
        <f>LOG(C3424)</f>
        <v>0</v>
      </c>
      <c r="H3424">
        <f>G3424/(B3424-1)</f>
        <v>0</v>
      </c>
    </row>
    <row r="3425" spans="1:8">
      <c r="A3425" t="s">
        <v>6640</v>
      </c>
      <c r="B3425">
        <v>0</v>
      </c>
      <c r="C3425">
        <v>1</v>
      </c>
      <c r="D3425">
        <v>2</v>
      </c>
      <c r="E3425">
        <v>2</v>
      </c>
      <c r="F3425" t="str">
        <f>VLOOKUP(E3425,$L$1:$M$25,2,FALSE)</f>
        <v>bop</v>
      </c>
      <c r="G3425">
        <f>LOG(C3425)</f>
        <v>0</v>
      </c>
      <c r="H3425">
        <f>G3425/(B3425-1)</f>
        <v>0</v>
      </c>
    </row>
    <row r="3426" spans="1:8">
      <c r="A3426" t="s">
        <v>6641</v>
      </c>
      <c r="B3426">
        <v>0</v>
      </c>
      <c r="C3426">
        <v>1</v>
      </c>
      <c r="D3426">
        <v>23</v>
      </c>
      <c r="E3426">
        <v>23</v>
      </c>
      <c r="F3426" t="str">
        <f>VLOOKUP(E3426,$L$1:$M$25,2,FALSE)</f>
        <v>trade</v>
      </c>
      <c r="G3426">
        <f>LOG(C3426)</f>
        <v>0</v>
      </c>
      <c r="H3426">
        <f>G3426/(B3426-1)</f>
        <v>0</v>
      </c>
    </row>
    <row r="3427" spans="1:8">
      <c r="A3427" t="s">
        <v>6644</v>
      </c>
      <c r="B3427">
        <v>0</v>
      </c>
      <c r="C3427">
        <v>1</v>
      </c>
      <c r="D3427">
        <v>18</v>
      </c>
      <c r="E3427">
        <v>18</v>
      </c>
      <c r="F3427" t="str">
        <f>VLOOKUP(E3427,$L$1:$M$25,2,FALSE)</f>
        <v>oilseed</v>
      </c>
      <c r="G3427">
        <f>LOG(C3427)</f>
        <v>0</v>
      </c>
      <c r="H3427">
        <f>G3427/(B3427-1)</f>
        <v>0</v>
      </c>
    </row>
    <row r="3428" spans="1:8">
      <c r="A3428" t="s">
        <v>6645</v>
      </c>
      <c r="B3428">
        <v>0</v>
      </c>
      <c r="C3428">
        <v>1</v>
      </c>
      <c r="D3428">
        <v>7</v>
      </c>
      <c r="E3428">
        <v>7</v>
      </c>
      <c r="F3428" t="str">
        <f>VLOOKUP(E3428,$L$1:$M$25,2,FALSE)</f>
        <v>crude</v>
      </c>
      <c r="G3428">
        <f>LOG(C3428)</f>
        <v>0</v>
      </c>
      <c r="H3428">
        <f>G3428/(B3428-1)</f>
        <v>0</v>
      </c>
    </row>
    <row r="3429" spans="1:8">
      <c r="A3429" t="s">
        <v>6648</v>
      </c>
      <c r="B3429">
        <v>0</v>
      </c>
      <c r="C3429">
        <v>1</v>
      </c>
      <c r="D3429">
        <v>22</v>
      </c>
      <c r="E3429">
        <v>22</v>
      </c>
      <c r="F3429" t="str">
        <f>VLOOKUP(E3429,$L$1:$M$25,2,FALSE)</f>
        <v>sugar</v>
      </c>
      <c r="G3429">
        <f>LOG(C3429)</f>
        <v>0</v>
      </c>
      <c r="H3429">
        <f>G3429/(B3429-1)</f>
        <v>0</v>
      </c>
    </row>
    <row r="3430" spans="1:8">
      <c r="A3430" t="s">
        <v>6650</v>
      </c>
      <c r="B3430">
        <v>0</v>
      </c>
      <c r="C3430">
        <v>1</v>
      </c>
      <c r="D3430">
        <v>5</v>
      </c>
      <c r="E3430">
        <v>5</v>
      </c>
      <c r="F3430" t="str">
        <f>VLOOKUP(E3430,$L$1:$M$25,2,FALSE)</f>
        <v>corn</v>
      </c>
      <c r="G3430">
        <f>LOG(C3430)</f>
        <v>0</v>
      </c>
      <c r="H3430">
        <f>G3430/(B3430-1)</f>
        <v>0</v>
      </c>
    </row>
    <row r="3431" spans="1:8">
      <c r="A3431" t="s">
        <v>6651</v>
      </c>
      <c r="B3431">
        <v>0</v>
      </c>
      <c r="C3431">
        <v>1</v>
      </c>
      <c r="D3431">
        <v>7</v>
      </c>
      <c r="E3431">
        <v>7</v>
      </c>
      <c r="F3431" t="str">
        <f>VLOOKUP(E3431,$L$1:$M$25,2,FALSE)</f>
        <v>crude</v>
      </c>
      <c r="G3431">
        <f>LOG(C3431)</f>
        <v>0</v>
      </c>
      <c r="H3431">
        <f>G3431/(B3431-1)</f>
        <v>0</v>
      </c>
    </row>
    <row r="3432" spans="1:8">
      <c r="A3432" t="s">
        <v>6654</v>
      </c>
      <c r="B3432">
        <v>0</v>
      </c>
      <c r="C3432">
        <v>1</v>
      </c>
      <c r="D3432">
        <v>22</v>
      </c>
      <c r="E3432">
        <v>22</v>
      </c>
      <c r="F3432" t="str">
        <f>VLOOKUP(E3432,$L$1:$M$25,2,FALSE)</f>
        <v>sugar</v>
      </c>
      <c r="G3432">
        <f>LOG(C3432)</f>
        <v>0</v>
      </c>
      <c r="H3432">
        <f>G3432/(B3432-1)</f>
        <v>0</v>
      </c>
    </row>
    <row r="3433" spans="1:8">
      <c r="A3433" t="s">
        <v>6660</v>
      </c>
      <c r="B3433">
        <v>0</v>
      </c>
      <c r="C3433">
        <v>1</v>
      </c>
      <c r="D3433">
        <v>12</v>
      </c>
      <c r="E3433">
        <v>12</v>
      </c>
      <c r="F3433" t="str">
        <f>VLOOKUP(E3433,$L$1:$M$25,2,FALSE)</f>
        <v>grain</v>
      </c>
      <c r="G3433">
        <f>LOG(C3433)</f>
        <v>0</v>
      </c>
      <c r="H3433">
        <f>G3433/(B3433-1)</f>
        <v>0</v>
      </c>
    </row>
    <row r="3434" spans="1:8">
      <c r="A3434" t="s">
        <v>6661</v>
      </c>
      <c r="B3434">
        <v>0</v>
      </c>
      <c r="C3434">
        <v>1</v>
      </c>
      <c r="D3434">
        <v>16</v>
      </c>
      <c r="E3434">
        <v>16</v>
      </c>
      <c r="F3434" t="str">
        <f>VLOOKUP(E3434,$L$1:$M$25,2,FALSE)</f>
        <v>money-supply</v>
      </c>
      <c r="G3434">
        <f>LOG(C3434)</f>
        <v>0</v>
      </c>
      <c r="H3434">
        <f>G3434/(B3434-1)</f>
        <v>0</v>
      </c>
    </row>
    <row r="3435" spans="1:8">
      <c r="A3435" t="s">
        <v>6663</v>
      </c>
      <c r="B3435">
        <v>0</v>
      </c>
      <c r="C3435">
        <v>1</v>
      </c>
      <c r="D3435">
        <v>10</v>
      </c>
      <c r="E3435">
        <v>10</v>
      </c>
      <c r="F3435" t="str">
        <f>VLOOKUP(E3435,$L$1:$M$25,2,FALSE)</f>
        <v>gnp</v>
      </c>
      <c r="G3435">
        <f>LOG(C3435)</f>
        <v>0</v>
      </c>
      <c r="H3435">
        <f>G3435/(B3435-1)</f>
        <v>0</v>
      </c>
    </row>
    <row r="3436" spans="1:8">
      <c r="A3436" t="s">
        <v>6669</v>
      </c>
      <c r="B3436">
        <v>0</v>
      </c>
      <c r="C3436">
        <v>1</v>
      </c>
      <c r="D3436">
        <v>13</v>
      </c>
      <c r="E3436">
        <v>13</v>
      </c>
      <c r="F3436" t="str">
        <f>VLOOKUP(E3436,$L$1:$M$25,2,FALSE)</f>
        <v>interest</v>
      </c>
      <c r="G3436">
        <f>LOG(C3436)</f>
        <v>0</v>
      </c>
      <c r="H3436">
        <f>G3436/(B3436-1)</f>
        <v>0</v>
      </c>
    </row>
    <row r="3437" spans="1:8">
      <c r="A3437" t="s">
        <v>6676</v>
      </c>
      <c r="B3437">
        <v>0</v>
      </c>
      <c r="C3437">
        <v>1</v>
      </c>
      <c r="D3437">
        <v>15</v>
      </c>
      <c r="E3437">
        <v>15</v>
      </c>
      <c r="F3437" t="str">
        <f>VLOOKUP(E3437,$L$1:$M$25,2,FALSE)</f>
        <v>money-fx</v>
      </c>
      <c r="G3437">
        <f>LOG(C3437)</f>
        <v>0</v>
      </c>
      <c r="H3437">
        <f>G3437/(B3437-1)</f>
        <v>0</v>
      </c>
    </row>
    <row r="3438" spans="1:8">
      <c r="A3438" t="s">
        <v>6679</v>
      </c>
      <c r="B3438">
        <v>0</v>
      </c>
      <c r="C3438">
        <v>1</v>
      </c>
      <c r="D3438">
        <v>2</v>
      </c>
      <c r="E3438">
        <v>2</v>
      </c>
      <c r="F3438" t="str">
        <f>VLOOKUP(E3438,$L$1:$M$25,2,FALSE)</f>
        <v>bop</v>
      </c>
      <c r="G3438">
        <f>LOG(C3438)</f>
        <v>0</v>
      </c>
      <c r="H3438">
        <f>G3438/(B3438-1)</f>
        <v>0</v>
      </c>
    </row>
    <row r="3439" spans="1:8">
      <c r="A3439" t="s">
        <v>6689</v>
      </c>
      <c r="B3439">
        <v>0</v>
      </c>
      <c r="C3439">
        <v>1</v>
      </c>
      <c r="D3439">
        <v>13</v>
      </c>
      <c r="E3439">
        <v>13</v>
      </c>
      <c r="F3439" t="str">
        <f>VLOOKUP(E3439,$L$1:$M$25,2,FALSE)</f>
        <v>interest</v>
      </c>
      <c r="G3439">
        <f>LOG(C3439)</f>
        <v>0</v>
      </c>
      <c r="H3439">
        <f>G3439/(B3439-1)</f>
        <v>0</v>
      </c>
    </row>
    <row r="3440" spans="1:8">
      <c r="A3440" t="s">
        <v>6691</v>
      </c>
      <c r="B3440">
        <v>0</v>
      </c>
      <c r="C3440">
        <v>1</v>
      </c>
      <c r="D3440">
        <v>11</v>
      </c>
      <c r="E3440">
        <v>11</v>
      </c>
      <c r="F3440" t="str">
        <f>VLOOKUP(E3440,$L$1:$M$25,2,FALSE)</f>
        <v>gold</v>
      </c>
      <c r="G3440">
        <f>LOG(C3440)</f>
        <v>0</v>
      </c>
      <c r="H3440">
        <f>G3440/(B3440-1)</f>
        <v>0</v>
      </c>
    </row>
    <row r="3441" spans="1:8">
      <c r="A3441" t="s">
        <v>6694</v>
      </c>
      <c r="B3441">
        <v>0</v>
      </c>
      <c r="C3441">
        <v>1</v>
      </c>
      <c r="D3441">
        <v>8</v>
      </c>
      <c r="E3441">
        <v>8</v>
      </c>
      <c r="F3441" t="str">
        <f>VLOOKUP(E3441,$L$1:$M$25,2,FALSE)</f>
        <v>dlr</v>
      </c>
      <c r="G3441">
        <f>LOG(C3441)</f>
        <v>0</v>
      </c>
      <c r="H3441">
        <f>G3441/(B3441-1)</f>
        <v>0</v>
      </c>
    </row>
    <row r="3442" spans="1:8">
      <c r="A3442" t="s">
        <v>6695</v>
      </c>
      <c r="B3442">
        <v>0</v>
      </c>
      <c r="C3442">
        <v>1</v>
      </c>
      <c r="D3442">
        <v>11</v>
      </c>
      <c r="E3442">
        <v>11</v>
      </c>
      <c r="F3442" t="str">
        <f>VLOOKUP(E3442,$L$1:$M$25,2,FALSE)</f>
        <v>gold</v>
      </c>
      <c r="G3442">
        <f>LOG(C3442)</f>
        <v>0</v>
      </c>
      <c r="H3442">
        <f>G3442/(B3442-1)</f>
        <v>0</v>
      </c>
    </row>
    <row r="3443" spans="1:8">
      <c r="A3443" t="s">
        <v>6697</v>
      </c>
      <c r="B3443">
        <v>0</v>
      </c>
      <c r="C3443">
        <v>1</v>
      </c>
      <c r="D3443">
        <v>9</v>
      </c>
      <c r="E3443">
        <v>9</v>
      </c>
      <c r="F3443" t="str">
        <f>VLOOKUP(E3443,$L$1:$M$25,2,FALSE)</f>
        <v>earn</v>
      </c>
      <c r="G3443">
        <f>LOG(C3443)</f>
        <v>0</v>
      </c>
      <c r="H3443">
        <f>G3443/(B3443-1)</f>
        <v>0</v>
      </c>
    </row>
    <row r="3444" spans="1:8">
      <c r="A3444" t="s">
        <v>6698</v>
      </c>
      <c r="B3444">
        <v>0</v>
      </c>
      <c r="C3444">
        <v>1</v>
      </c>
      <c r="D3444">
        <v>17</v>
      </c>
      <c r="E3444">
        <v>17</v>
      </c>
      <c r="F3444" t="str">
        <f>VLOOKUP(E3444,$L$1:$M$25,2,FALSE)</f>
        <v>nat-gas</v>
      </c>
      <c r="G3444">
        <f>LOG(C3444)</f>
        <v>0</v>
      </c>
      <c r="H3444">
        <f>G3444/(B3444-1)</f>
        <v>0</v>
      </c>
    </row>
    <row r="3445" spans="1:8">
      <c r="A3445" t="s">
        <v>6699</v>
      </c>
      <c r="B3445">
        <v>0</v>
      </c>
      <c r="C3445">
        <v>1</v>
      </c>
      <c r="D3445">
        <v>7</v>
      </c>
      <c r="E3445">
        <v>7</v>
      </c>
      <c r="F3445" t="str">
        <f>VLOOKUP(E3445,$L$1:$M$25,2,FALSE)</f>
        <v>crude</v>
      </c>
      <c r="G3445">
        <f>LOG(C3445)</f>
        <v>0</v>
      </c>
      <c r="H3445">
        <f>G3445/(B3445-1)</f>
        <v>0</v>
      </c>
    </row>
    <row r="3446" spans="1:8">
      <c r="A3446" t="s">
        <v>6700</v>
      </c>
      <c r="B3446">
        <v>0</v>
      </c>
      <c r="C3446">
        <v>1</v>
      </c>
      <c r="D3446">
        <v>20</v>
      </c>
      <c r="E3446">
        <v>20</v>
      </c>
      <c r="F3446" t="str">
        <f>VLOOKUP(E3446,$L$1:$M$25,2,FALSE)</f>
        <v>ship</v>
      </c>
      <c r="G3446">
        <f>LOG(C3446)</f>
        <v>0</v>
      </c>
      <c r="H3446">
        <f>G3446/(B3446-1)</f>
        <v>0</v>
      </c>
    </row>
    <row r="3447" spans="1:8">
      <c r="A3447" t="s">
        <v>6704</v>
      </c>
      <c r="B3447">
        <v>0</v>
      </c>
      <c r="C3447">
        <v>1</v>
      </c>
      <c r="D3447">
        <v>6</v>
      </c>
      <c r="E3447">
        <v>6</v>
      </c>
      <c r="F3447" t="str">
        <f>VLOOKUP(E3447,$L$1:$M$25,2,FALSE)</f>
        <v>cpi</v>
      </c>
      <c r="G3447">
        <f>LOG(C3447)</f>
        <v>0</v>
      </c>
      <c r="H3447">
        <f>G3447/(B3447-1)</f>
        <v>0</v>
      </c>
    </row>
    <row r="3448" spans="1:8">
      <c r="A3448" t="s">
        <v>6706</v>
      </c>
      <c r="B3448">
        <v>0</v>
      </c>
      <c r="C3448">
        <v>1</v>
      </c>
      <c r="D3448">
        <v>22</v>
      </c>
      <c r="E3448">
        <v>22</v>
      </c>
      <c r="F3448" t="str">
        <f>VLOOKUP(E3448,$L$1:$M$25,2,FALSE)</f>
        <v>sugar</v>
      </c>
      <c r="G3448">
        <f>LOG(C3448)</f>
        <v>0</v>
      </c>
      <c r="H3448">
        <f>G3448/(B3448-1)</f>
        <v>0</v>
      </c>
    </row>
    <row r="3449" spans="1:8">
      <c r="A3449" t="s">
        <v>6707</v>
      </c>
      <c r="B3449">
        <v>0</v>
      </c>
      <c r="C3449">
        <v>1</v>
      </c>
      <c r="D3449">
        <v>8</v>
      </c>
      <c r="E3449">
        <v>8</v>
      </c>
      <c r="F3449" t="str">
        <f>VLOOKUP(E3449,$L$1:$M$25,2,FALSE)</f>
        <v>dlr</v>
      </c>
      <c r="G3449">
        <f>LOG(C3449)</f>
        <v>0</v>
      </c>
      <c r="H3449">
        <f>G3449/(B3449-1)</f>
        <v>0</v>
      </c>
    </row>
    <row r="3450" spans="1:8">
      <c r="A3450" t="s">
        <v>6709</v>
      </c>
      <c r="B3450">
        <v>0</v>
      </c>
      <c r="C3450">
        <v>1</v>
      </c>
      <c r="D3450">
        <v>10</v>
      </c>
      <c r="E3450">
        <v>10</v>
      </c>
      <c r="F3450" t="str">
        <f>VLOOKUP(E3450,$L$1:$M$25,2,FALSE)</f>
        <v>gnp</v>
      </c>
      <c r="G3450">
        <f>LOG(C3450)</f>
        <v>0</v>
      </c>
      <c r="H3450">
        <f>G3450/(B3450-1)</f>
        <v>0</v>
      </c>
    </row>
    <row r="3451" spans="1:8">
      <c r="A3451" t="s">
        <v>6714</v>
      </c>
      <c r="B3451">
        <v>0</v>
      </c>
      <c r="C3451">
        <v>1</v>
      </c>
      <c r="D3451">
        <v>17</v>
      </c>
      <c r="E3451">
        <v>17</v>
      </c>
      <c r="F3451" t="str">
        <f>VLOOKUP(E3451,$L$1:$M$25,2,FALSE)</f>
        <v>nat-gas</v>
      </c>
      <c r="G3451">
        <f>LOG(C3451)</f>
        <v>0</v>
      </c>
      <c r="H3451">
        <f>G3451/(B3451-1)</f>
        <v>0</v>
      </c>
    </row>
    <row r="3452" spans="1:8">
      <c r="A3452" t="s">
        <v>6717</v>
      </c>
      <c r="B3452">
        <v>0</v>
      </c>
      <c r="C3452">
        <v>1</v>
      </c>
      <c r="D3452">
        <v>1</v>
      </c>
      <c r="E3452">
        <v>1</v>
      </c>
      <c r="F3452" t="str">
        <f>VLOOKUP(E3452,$L$1:$M$25,2,FALSE)</f>
        <v>acq</v>
      </c>
      <c r="G3452">
        <f>LOG(C3452)</f>
        <v>0</v>
      </c>
      <c r="H3452">
        <f>G3452/(B3452-1)</f>
        <v>0</v>
      </c>
    </row>
    <row r="3453" spans="1:8">
      <c r="A3453" t="s">
        <v>6718</v>
      </c>
      <c r="B3453">
        <v>0</v>
      </c>
      <c r="C3453">
        <v>1</v>
      </c>
      <c r="D3453">
        <v>23</v>
      </c>
      <c r="E3453">
        <v>23</v>
      </c>
      <c r="F3453" t="str">
        <f>VLOOKUP(E3453,$L$1:$M$25,2,FALSE)</f>
        <v>trade</v>
      </c>
      <c r="G3453">
        <f>LOG(C3453)</f>
        <v>0</v>
      </c>
      <c r="H3453">
        <f>G3453/(B3453-1)</f>
        <v>0</v>
      </c>
    </row>
    <row r="3454" spans="1:8">
      <c r="A3454" t="s">
        <v>6721</v>
      </c>
      <c r="B3454">
        <v>0</v>
      </c>
      <c r="C3454">
        <v>1</v>
      </c>
      <c r="D3454">
        <v>16</v>
      </c>
      <c r="E3454">
        <v>16</v>
      </c>
      <c r="F3454" t="str">
        <f>VLOOKUP(E3454,$L$1:$M$25,2,FALSE)</f>
        <v>money-supply</v>
      </c>
      <c r="G3454">
        <f>LOG(C3454)</f>
        <v>0</v>
      </c>
      <c r="H3454">
        <f>G3454/(B3454-1)</f>
        <v>0</v>
      </c>
    </row>
    <row r="3455" spans="1:8">
      <c r="A3455" t="s">
        <v>6725</v>
      </c>
      <c r="B3455">
        <v>0</v>
      </c>
      <c r="C3455">
        <v>1</v>
      </c>
      <c r="D3455">
        <v>23</v>
      </c>
      <c r="E3455">
        <v>23</v>
      </c>
      <c r="F3455" t="str">
        <f>VLOOKUP(E3455,$L$1:$M$25,2,FALSE)</f>
        <v>trade</v>
      </c>
      <c r="G3455">
        <f>LOG(C3455)</f>
        <v>0</v>
      </c>
      <c r="H3455">
        <f>G3455/(B3455-1)</f>
        <v>0</v>
      </c>
    </row>
    <row r="3456" spans="1:8">
      <c r="A3456" t="s">
        <v>6729</v>
      </c>
      <c r="B3456">
        <v>0</v>
      </c>
      <c r="C3456">
        <v>1</v>
      </c>
      <c r="D3456">
        <v>20</v>
      </c>
      <c r="E3456">
        <v>20</v>
      </c>
      <c r="F3456" t="str">
        <f>VLOOKUP(E3456,$L$1:$M$25,2,FALSE)</f>
        <v>ship</v>
      </c>
      <c r="G3456">
        <f>LOG(C3456)</f>
        <v>0</v>
      </c>
      <c r="H3456">
        <f>G3456/(B3456-1)</f>
        <v>0</v>
      </c>
    </row>
    <row r="3457" spans="1:8">
      <c r="A3457" t="s">
        <v>6730</v>
      </c>
      <c r="B3457">
        <v>0</v>
      </c>
      <c r="C3457">
        <v>1</v>
      </c>
      <c r="D3457">
        <v>14</v>
      </c>
      <c r="E3457">
        <v>14</v>
      </c>
      <c r="F3457" t="str">
        <f>VLOOKUP(E3457,$L$1:$M$25,2,FALSE)</f>
        <v>livestock</v>
      </c>
      <c r="G3457">
        <f>LOG(C3457)</f>
        <v>0</v>
      </c>
      <c r="H3457">
        <f>G3457/(B3457-1)</f>
        <v>0</v>
      </c>
    </row>
    <row r="3458" spans="1:8">
      <c r="A3458" t="s">
        <v>6731</v>
      </c>
      <c r="B3458">
        <v>0</v>
      </c>
      <c r="C3458">
        <v>1</v>
      </c>
      <c r="D3458">
        <v>5</v>
      </c>
      <c r="E3458">
        <v>5</v>
      </c>
      <c r="F3458" t="str">
        <f>VLOOKUP(E3458,$L$1:$M$25,2,FALSE)</f>
        <v>corn</v>
      </c>
      <c r="G3458">
        <f>LOG(C3458)</f>
        <v>0</v>
      </c>
      <c r="H3458">
        <f>G3458/(B3458-1)</f>
        <v>0</v>
      </c>
    </row>
    <row r="3459" spans="1:8">
      <c r="A3459" t="s">
        <v>6732</v>
      </c>
      <c r="B3459">
        <v>0</v>
      </c>
      <c r="C3459">
        <v>1</v>
      </c>
      <c r="D3459">
        <v>4</v>
      </c>
      <c r="E3459">
        <v>4</v>
      </c>
      <c r="F3459" t="str">
        <f>VLOOKUP(E3459,$L$1:$M$25,2,FALSE)</f>
        <v>coffee</v>
      </c>
      <c r="G3459">
        <f>LOG(C3459)</f>
        <v>0</v>
      </c>
      <c r="H3459">
        <f>G3459/(B3459-1)</f>
        <v>0</v>
      </c>
    </row>
    <row r="3460" spans="1:8">
      <c r="A3460" t="s">
        <v>6733</v>
      </c>
      <c r="B3460">
        <v>0</v>
      </c>
      <c r="C3460">
        <v>1</v>
      </c>
      <c r="D3460">
        <v>11</v>
      </c>
      <c r="E3460">
        <v>11</v>
      </c>
      <c r="F3460" t="str">
        <f>VLOOKUP(E3460,$L$1:$M$25,2,FALSE)</f>
        <v>gold</v>
      </c>
      <c r="G3460">
        <f>LOG(C3460)</f>
        <v>0</v>
      </c>
      <c r="H3460">
        <f>G3460/(B3460-1)</f>
        <v>0</v>
      </c>
    </row>
    <row r="3461" spans="1:8">
      <c r="A3461" t="s">
        <v>6734</v>
      </c>
      <c r="B3461">
        <v>0</v>
      </c>
      <c r="C3461">
        <v>1</v>
      </c>
      <c r="D3461">
        <v>11</v>
      </c>
      <c r="E3461">
        <v>11</v>
      </c>
      <c r="F3461" t="str">
        <f>VLOOKUP(E3461,$L$1:$M$25,2,FALSE)</f>
        <v>gold</v>
      </c>
      <c r="G3461">
        <f>LOG(C3461)</f>
        <v>0</v>
      </c>
      <c r="H3461">
        <f>G3461/(B3461-1)</f>
        <v>0</v>
      </c>
    </row>
    <row r="3462" spans="1:8">
      <c r="A3462" t="s">
        <v>6736</v>
      </c>
      <c r="B3462">
        <v>0</v>
      </c>
      <c r="C3462">
        <v>1</v>
      </c>
      <c r="D3462">
        <v>13</v>
      </c>
      <c r="E3462">
        <v>13</v>
      </c>
      <c r="F3462" t="str">
        <f>VLOOKUP(E3462,$L$1:$M$25,2,FALSE)</f>
        <v>interest</v>
      </c>
      <c r="G3462">
        <f>LOG(C3462)</f>
        <v>0</v>
      </c>
      <c r="H3462">
        <f>G3462/(B3462-1)</f>
        <v>0</v>
      </c>
    </row>
    <row r="3463" spans="1:8">
      <c r="A3463" t="s">
        <v>6744</v>
      </c>
      <c r="B3463">
        <v>0</v>
      </c>
      <c r="C3463">
        <v>1</v>
      </c>
      <c r="D3463">
        <v>8</v>
      </c>
      <c r="E3463">
        <v>8</v>
      </c>
      <c r="F3463" t="str">
        <f>VLOOKUP(E3463,$L$1:$M$25,2,FALSE)</f>
        <v>dlr</v>
      </c>
      <c r="G3463">
        <f>LOG(C3463)</f>
        <v>0</v>
      </c>
      <c r="H3463">
        <f>G3463/(B3463-1)</f>
        <v>0</v>
      </c>
    </row>
    <row r="3464" spans="1:8">
      <c r="A3464" t="s">
        <v>6746</v>
      </c>
      <c r="B3464">
        <v>0</v>
      </c>
      <c r="C3464">
        <v>1</v>
      </c>
      <c r="D3464">
        <v>7</v>
      </c>
      <c r="E3464">
        <v>7</v>
      </c>
      <c r="F3464" t="str">
        <f>VLOOKUP(E3464,$L$1:$M$25,2,FALSE)</f>
        <v>crude</v>
      </c>
      <c r="G3464">
        <f>LOG(C3464)</f>
        <v>0</v>
      </c>
      <c r="H3464">
        <f>G3464/(B3464-1)</f>
        <v>0</v>
      </c>
    </row>
    <row r="3465" spans="1:8">
      <c r="A3465" t="s">
        <v>6751</v>
      </c>
      <c r="B3465">
        <v>0</v>
      </c>
      <c r="C3465">
        <v>1</v>
      </c>
      <c r="D3465">
        <v>1</v>
      </c>
      <c r="E3465">
        <v>1</v>
      </c>
      <c r="F3465" t="str">
        <f>VLOOKUP(E3465,$L$1:$M$25,2,FALSE)</f>
        <v>acq</v>
      </c>
      <c r="G3465">
        <f>LOG(C3465)</f>
        <v>0</v>
      </c>
      <c r="H3465">
        <f>G3465/(B3465-1)</f>
        <v>0</v>
      </c>
    </row>
    <row r="3466" spans="1:8">
      <c r="A3466" t="s">
        <v>6759</v>
      </c>
      <c r="B3466">
        <v>0</v>
      </c>
      <c r="C3466">
        <v>1</v>
      </c>
      <c r="D3466">
        <v>15</v>
      </c>
      <c r="E3466">
        <v>15</v>
      </c>
      <c r="F3466" t="str">
        <f>VLOOKUP(E3466,$L$1:$M$25,2,FALSE)</f>
        <v>money-fx</v>
      </c>
      <c r="G3466">
        <f>LOG(C3466)</f>
        <v>0</v>
      </c>
      <c r="H3466">
        <f>G3466/(B3466-1)</f>
        <v>0</v>
      </c>
    </row>
    <row r="3467" spans="1:8">
      <c r="A3467" t="s">
        <v>6760</v>
      </c>
      <c r="B3467">
        <v>0</v>
      </c>
      <c r="C3467">
        <v>1</v>
      </c>
      <c r="D3467">
        <v>4</v>
      </c>
      <c r="E3467">
        <v>4</v>
      </c>
      <c r="F3467" t="str">
        <f>VLOOKUP(E3467,$L$1:$M$25,2,FALSE)</f>
        <v>coffee</v>
      </c>
      <c r="G3467">
        <f>LOG(C3467)</f>
        <v>0</v>
      </c>
      <c r="H3467">
        <f>G3467/(B3467-1)</f>
        <v>0</v>
      </c>
    </row>
    <row r="3468" spans="1:8">
      <c r="A3468" t="s">
        <v>6764</v>
      </c>
      <c r="B3468">
        <v>0</v>
      </c>
      <c r="C3468">
        <v>1</v>
      </c>
      <c r="D3468">
        <v>5</v>
      </c>
      <c r="E3468">
        <v>5</v>
      </c>
      <c r="F3468" t="str">
        <f>VLOOKUP(E3468,$L$1:$M$25,2,FALSE)</f>
        <v>corn</v>
      </c>
      <c r="G3468">
        <f>LOG(C3468)</f>
        <v>0</v>
      </c>
      <c r="H3468">
        <f>G3468/(B3468-1)</f>
        <v>0</v>
      </c>
    </row>
    <row r="3469" spans="1:8">
      <c r="A3469" t="s">
        <v>6768</v>
      </c>
      <c r="B3469">
        <v>0</v>
      </c>
      <c r="C3469">
        <v>1</v>
      </c>
      <c r="D3469">
        <v>19</v>
      </c>
      <c r="E3469">
        <v>19</v>
      </c>
      <c r="F3469" t="str">
        <f>VLOOKUP(E3469,$L$1:$M$25,2,FALSE)</f>
        <v>reserves</v>
      </c>
      <c r="G3469">
        <f>LOG(C3469)</f>
        <v>0</v>
      </c>
      <c r="H3469">
        <f>G3469/(B3469-1)</f>
        <v>0</v>
      </c>
    </row>
    <row r="3470" spans="1:8">
      <c r="A3470" t="s">
        <v>6769</v>
      </c>
      <c r="B3470">
        <v>0</v>
      </c>
      <c r="C3470">
        <v>1</v>
      </c>
      <c r="D3470">
        <v>1</v>
      </c>
      <c r="E3470">
        <v>1</v>
      </c>
      <c r="F3470" t="str">
        <f>VLOOKUP(E3470,$L$1:$M$25,2,FALSE)</f>
        <v>acq</v>
      </c>
      <c r="G3470">
        <f>LOG(C3470)</f>
        <v>0</v>
      </c>
      <c r="H3470">
        <f>G3470/(B3470-1)</f>
        <v>0</v>
      </c>
    </row>
    <row r="3471" spans="1:8">
      <c r="A3471" t="s">
        <v>6772</v>
      </c>
      <c r="B3471">
        <v>0</v>
      </c>
      <c r="C3471">
        <v>1</v>
      </c>
      <c r="D3471">
        <v>7</v>
      </c>
      <c r="E3471">
        <v>7</v>
      </c>
      <c r="F3471" t="str">
        <f>VLOOKUP(E3471,$L$1:$M$25,2,FALSE)</f>
        <v>crude</v>
      </c>
      <c r="G3471">
        <f>LOG(C3471)</f>
        <v>0</v>
      </c>
      <c r="H3471">
        <f>G3471/(B3471-1)</f>
        <v>0</v>
      </c>
    </row>
    <row r="3472" spans="1:8">
      <c r="A3472" t="s">
        <v>6774</v>
      </c>
      <c r="B3472">
        <v>0</v>
      </c>
      <c r="C3472">
        <v>1</v>
      </c>
      <c r="D3472">
        <v>13</v>
      </c>
      <c r="E3472">
        <v>13</v>
      </c>
      <c r="F3472" t="str">
        <f>VLOOKUP(E3472,$L$1:$M$25,2,FALSE)</f>
        <v>interest</v>
      </c>
      <c r="G3472">
        <f>LOG(C3472)</f>
        <v>0</v>
      </c>
      <c r="H3472">
        <f>G3472/(B3472-1)</f>
        <v>0</v>
      </c>
    </row>
    <row r="3473" spans="1:8">
      <c r="A3473" t="s">
        <v>6780</v>
      </c>
      <c r="B3473">
        <v>0</v>
      </c>
      <c r="C3473">
        <v>1</v>
      </c>
      <c r="D3473">
        <v>14</v>
      </c>
      <c r="E3473">
        <v>14</v>
      </c>
      <c r="F3473" t="str">
        <f>VLOOKUP(E3473,$L$1:$M$25,2,FALSE)</f>
        <v>livestock</v>
      </c>
      <c r="G3473">
        <f>LOG(C3473)</f>
        <v>0</v>
      </c>
      <c r="H3473">
        <f>G3473/(B3473-1)</f>
        <v>0</v>
      </c>
    </row>
    <row r="3474" spans="1:8">
      <c r="A3474" t="s">
        <v>6782</v>
      </c>
      <c r="B3474">
        <v>0</v>
      </c>
      <c r="C3474">
        <v>1</v>
      </c>
      <c r="D3474">
        <v>15</v>
      </c>
      <c r="E3474">
        <v>15</v>
      </c>
      <c r="F3474" t="str">
        <f>VLOOKUP(E3474,$L$1:$M$25,2,FALSE)</f>
        <v>money-fx</v>
      </c>
      <c r="G3474">
        <f>LOG(C3474)</f>
        <v>0</v>
      </c>
      <c r="H3474">
        <f>G3474/(B3474-1)</f>
        <v>0</v>
      </c>
    </row>
    <row r="3475" spans="1:8">
      <c r="A3475" t="s">
        <v>6783</v>
      </c>
      <c r="B3475">
        <v>0</v>
      </c>
      <c r="C3475">
        <v>1</v>
      </c>
      <c r="D3475">
        <v>15</v>
      </c>
      <c r="E3475">
        <v>15</v>
      </c>
      <c r="F3475" t="str">
        <f>VLOOKUP(E3475,$L$1:$M$25,2,FALSE)</f>
        <v>money-fx</v>
      </c>
      <c r="G3475">
        <f>LOG(C3475)</f>
        <v>0</v>
      </c>
      <c r="H3475">
        <f>G3475/(B3475-1)</f>
        <v>0</v>
      </c>
    </row>
    <row r="3476" spans="1:8">
      <c r="A3476" t="s">
        <v>6784</v>
      </c>
      <c r="B3476">
        <v>0</v>
      </c>
      <c r="C3476">
        <v>1</v>
      </c>
      <c r="D3476">
        <v>23</v>
      </c>
      <c r="E3476">
        <v>23</v>
      </c>
      <c r="F3476" t="str">
        <f>VLOOKUP(E3476,$L$1:$M$25,2,FALSE)</f>
        <v>trade</v>
      </c>
      <c r="G3476">
        <f>LOG(C3476)</f>
        <v>0</v>
      </c>
      <c r="H3476">
        <f>G3476/(B3476-1)</f>
        <v>0</v>
      </c>
    </row>
    <row r="3477" spans="1:8">
      <c r="A3477" t="s">
        <v>6785</v>
      </c>
      <c r="B3477">
        <v>0</v>
      </c>
      <c r="C3477">
        <v>1</v>
      </c>
      <c r="D3477">
        <v>24</v>
      </c>
      <c r="E3477">
        <v>24</v>
      </c>
      <c r="F3477" t="str">
        <f>VLOOKUP(E3477,$L$1:$M$25,2,FALSE)</f>
        <v>veg-oil</v>
      </c>
      <c r="G3477">
        <f>LOG(C3477)</f>
        <v>0</v>
      </c>
      <c r="H3477">
        <f>G3477/(B3477-1)</f>
        <v>0</v>
      </c>
    </row>
    <row r="3478" spans="1:8">
      <c r="A3478" t="s">
        <v>6786</v>
      </c>
      <c r="B3478">
        <v>0</v>
      </c>
      <c r="C3478">
        <v>1</v>
      </c>
      <c r="D3478">
        <v>11</v>
      </c>
      <c r="E3478">
        <v>11</v>
      </c>
      <c r="F3478" t="str">
        <f>VLOOKUP(E3478,$L$1:$M$25,2,FALSE)</f>
        <v>gold</v>
      </c>
      <c r="G3478">
        <f>LOG(C3478)</f>
        <v>0</v>
      </c>
      <c r="H3478">
        <f>G3478/(B3478-1)</f>
        <v>0</v>
      </c>
    </row>
    <row r="3479" spans="1:8">
      <c r="A3479" t="s">
        <v>6787</v>
      </c>
      <c r="B3479">
        <v>0</v>
      </c>
      <c r="C3479">
        <v>1</v>
      </c>
      <c r="D3479">
        <v>8</v>
      </c>
      <c r="E3479">
        <v>8</v>
      </c>
      <c r="F3479" t="str">
        <f>VLOOKUP(E3479,$L$1:$M$25,2,FALSE)</f>
        <v>dlr</v>
      </c>
      <c r="G3479">
        <f>LOG(C3479)</f>
        <v>0</v>
      </c>
      <c r="H3479">
        <f>G3479/(B3479-1)</f>
        <v>0</v>
      </c>
    </row>
    <row r="3480" spans="1:8">
      <c r="A3480" t="s">
        <v>6797</v>
      </c>
      <c r="B3480">
        <v>0</v>
      </c>
      <c r="C3480">
        <v>1</v>
      </c>
      <c r="D3480">
        <v>15</v>
      </c>
      <c r="E3480">
        <v>15</v>
      </c>
      <c r="F3480" t="str">
        <f>VLOOKUP(E3480,$L$1:$M$25,2,FALSE)</f>
        <v>money-fx</v>
      </c>
      <c r="G3480">
        <f>LOG(C3480)</f>
        <v>0</v>
      </c>
      <c r="H3480">
        <f>G3480/(B3480-1)</f>
        <v>0</v>
      </c>
    </row>
    <row r="3481" spans="1:8">
      <c r="A3481" t="s">
        <v>6800</v>
      </c>
      <c r="B3481">
        <v>0</v>
      </c>
      <c r="C3481">
        <v>1</v>
      </c>
      <c r="D3481">
        <v>8</v>
      </c>
      <c r="E3481">
        <v>8</v>
      </c>
      <c r="F3481" t="str">
        <f>VLOOKUP(E3481,$L$1:$M$25,2,FALSE)</f>
        <v>dlr</v>
      </c>
      <c r="G3481">
        <f>LOG(C3481)</f>
        <v>0</v>
      </c>
      <c r="H3481">
        <f>G3481/(B3481-1)</f>
        <v>0</v>
      </c>
    </row>
    <row r="3482" spans="1:8">
      <c r="A3482" t="s">
        <v>6801</v>
      </c>
      <c r="B3482">
        <v>0</v>
      </c>
      <c r="C3482">
        <v>1</v>
      </c>
      <c r="D3482">
        <v>3</v>
      </c>
      <c r="E3482">
        <v>3</v>
      </c>
      <c r="F3482" t="str">
        <f>VLOOKUP(E3482,$L$1:$M$25,2,FALSE)</f>
        <v>cocoa</v>
      </c>
      <c r="G3482">
        <f>LOG(C3482)</f>
        <v>0</v>
      </c>
      <c r="H3482">
        <f>G3482/(B3482-1)</f>
        <v>0</v>
      </c>
    </row>
    <row r="3483" spans="1:8">
      <c r="A3483" t="s">
        <v>6802</v>
      </c>
      <c r="B3483">
        <v>0</v>
      </c>
      <c r="C3483">
        <v>1</v>
      </c>
      <c r="D3483">
        <v>15</v>
      </c>
      <c r="E3483">
        <v>15</v>
      </c>
      <c r="F3483" t="str">
        <f>VLOOKUP(E3483,$L$1:$M$25,2,FALSE)</f>
        <v>money-fx</v>
      </c>
      <c r="G3483">
        <f>LOG(C3483)</f>
        <v>0</v>
      </c>
      <c r="H3483">
        <f>G3483/(B3483-1)</f>
        <v>0</v>
      </c>
    </row>
    <row r="3484" spans="1:8">
      <c r="A3484" t="s">
        <v>6803</v>
      </c>
      <c r="B3484">
        <v>0</v>
      </c>
      <c r="C3484">
        <v>1</v>
      </c>
      <c r="D3484">
        <v>4</v>
      </c>
      <c r="E3484">
        <v>4</v>
      </c>
      <c r="F3484" t="str">
        <f>VLOOKUP(E3484,$L$1:$M$25,2,FALSE)</f>
        <v>coffee</v>
      </c>
      <c r="G3484">
        <f>LOG(C3484)</f>
        <v>0</v>
      </c>
      <c r="H3484">
        <f>G3484/(B3484-1)</f>
        <v>0</v>
      </c>
    </row>
    <row r="3485" spans="1:8">
      <c r="A3485" t="s">
        <v>6805</v>
      </c>
      <c r="B3485">
        <v>0</v>
      </c>
      <c r="C3485">
        <v>1</v>
      </c>
      <c r="D3485">
        <v>1</v>
      </c>
      <c r="E3485">
        <v>1</v>
      </c>
      <c r="F3485" t="str">
        <f>VLOOKUP(E3485,$L$1:$M$25,2,FALSE)</f>
        <v>acq</v>
      </c>
      <c r="G3485">
        <f>LOG(C3485)</f>
        <v>0</v>
      </c>
      <c r="H3485">
        <f>G3485/(B3485-1)</f>
        <v>0</v>
      </c>
    </row>
    <row r="3486" spans="1:8">
      <c r="A3486" t="s">
        <v>6806</v>
      </c>
      <c r="B3486">
        <v>0</v>
      </c>
      <c r="C3486">
        <v>1</v>
      </c>
      <c r="D3486">
        <v>3</v>
      </c>
      <c r="E3486">
        <v>3</v>
      </c>
      <c r="F3486" t="str">
        <f>VLOOKUP(E3486,$L$1:$M$25,2,FALSE)</f>
        <v>cocoa</v>
      </c>
      <c r="G3486">
        <f>LOG(C3486)</f>
        <v>0</v>
      </c>
      <c r="H3486">
        <f>G3486/(B3486-1)</f>
        <v>0</v>
      </c>
    </row>
    <row r="3487" spans="1:8">
      <c r="A3487" t="s">
        <v>6809</v>
      </c>
      <c r="B3487">
        <v>0</v>
      </c>
      <c r="C3487">
        <v>1</v>
      </c>
      <c r="D3487">
        <v>20</v>
      </c>
      <c r="E3487">
        <v>20</v>
      </c>
      <c r="F3487" t="str">
        <f>VLOOKUP(E3487,$L$1:$M$25,2,FALSE)</f>
        <v>ship</v>
      </c>
      <c r="G3487">
        <f>LOG(C3487)</f>
        <v>0</v>
      </c>
      <c r="H3487">
        <f>G3487/(B3487-1)</f>
        <v>0</v>
      </c>
    </row>
    <row r="3488" spans="1:8">
      <c r="A3488" t="s">
        <v>6810</v>
      </c>
      <c r="B3488">
        <v>0</v>
      </c>
      <c r="C3488">
        <v>1</v>
      </c>
      <c r="D3488">
        <v>23</v>
      </c>
      <c r="E3488">
        <v>23</v>
      </c>
      <c r="F3488" t="str">
        <f>VLOOKUP(E3488,$L$1:$M$25,2,FALSE)</f>
        <v>trade</v>
      </c>
      <c r="G3488">
        <f>LOG(C3488)</f>
        <v>0</v>
      </c>
      <c r="H3488">
        <f>G3488/(B3488-1)</f>
        <v>0</v>
      </c>
    </row>
    <row r="3489" spans="1:8">
      <c r="A3489" t="s">
        <v>6818</v>
      </c>
      <c r="B3489">
        <v>0</v>
      </c>
      <c r="C3489">
        <v>1</v>
      </c>
      <c r="D3489">
        <v>7</v>
      </c>
      <c r="E3489">
        <v>7</v>
      </c>
      <c r="F3489" t="str">
        <f>VLOOKUP(E3489,$L$1:$M$25,2,FALSE)</f>
        <v>crude</v>
      </c>
      <c r="G3489">
        <f>LOG(C3489)</f>
        <v>0</v>
      </c>
      <c r="H3489">
        <f>G3489/(B3489-1)</f>
        <v>0</v>
      </c>
    </row>
    <row r="3490" spans="1:8">
      <c r="A3490" t="s">
        <v>6819</v>
      </c>
      <c r="B3490">
        <v>0</v>
      </c>
      <c r="C3490">
        <v>1</v>
      </c>
      <c r="D3490">
        <v>20</v>
      </c>
      <c r="E3490">
        <v>20</v>
      </c>
      <c r="F3490" t="str">
        <f>VLOOKUP(E3490,$L$1:$M$25,2,FALSE)</f>
        <v>ship</v>
      </c>
      <c r="G3490">
        <f>LOG(C3490)</f>
        <v>0</v>
      </c>
      <c r="H3490">
        <f>G3490/(B3490-1)</f>
        <v>0</v>
      </c>
    </row>
    <row r="3491" spans="1:8">
      <c r="A3491" t="s">
        <v>6823</v>
      </c>
      <c r="B3491">
        <v>0</v>
      </c>
      <c r="C3491">
        <v>1</v>
      </c>
      <c r="D3491">
        <v>1</v>
      </c>
      <c r="E3491">
        <v>1</v>
      </c>
      <c r="F3491" t="str">
        <f>VLOOKUP(E3491,$L$1:$M$25,2,FALSE)</f>
        <v>acq</v>
      </c>
      <c r="G3491">
        <f>LOG(C3491)</f>
        <v>0</v>
      </c>
      <c r="H3491">
        <f>G3491/(B3491-1)</f>
        <v>0</v>
      </c>
    </row>
    <row r="3492" spans="1:8">
      <c r="A3492" t="s">
        <v>6829</v>
      </c>
      <c r="B3492">
        <v>0</v>
      </c>
      <c r="C3492">
        <v>1</v>
      </c>
      <c r="D3492">
        <v>20</v>
      </c>
      <c r="E3492">
        <v>20</v>
      </c>
      <c r="F3492" t="str">
        <f>VLOOKUP(E3492,$L$1:$M$25,2,FALSE)</f>
        <v>ship</v>
      </c>
      <c r="G3492">
        <f>LOG(C3492)</f>
        <v>0</v>
      </c>
      <c r="H3492">
        <f>G3492/(B3492-1)</f>
        <v>0</v>
      </c>
    </row>
    <row r="3493" spans="1:8">
      <c r="A3493" t="s">
        <v>6835</v>
      </c>
      <c r="B3493">
        <v>0</v>
      </c>
      <c r="C3493">
        <v>1</v>
      </c>
      <c r="D3493">
        <v>9</v>
      </c>
      <c r="E3493">
        <v>9</v>
      </c>
      <c r="F3493" t="str">
        <f>VLOOKUP(E3493,$L$1:$M$25,2,FALSE)</f>
        <v>earn</v>
      </c>
      <c r="G3493">
        <f>LOG(C3493)</f>
        <v>0</v>
      </c>
      <c r="H3493">
        <f>G3493/(B3493-1)</f>
        <v>0</v>
      </c>
    </row>
    <row r="3494" spans="1:8">
      <c r="A3494" t="e">
        <f>-jet</f>
        <v>#NAME?</v>
      </c>
      <c r="B3494">
        <v>0</v>
      </c>
      <c r="C3494">
        <v>1</v>
      </c>
      <c r="D3494">
        <v>1</v>
      </c>
      <c r="E3494">
        <v>1</v>
      </c>
      <c r="F3494" t="str">
        <f>VLOOKUP(E3494,$L$1:$M$25,2,FALSE)</f>
        <v>acq</v>
      </c>
      <c r="G3494">
        <f>LOG(C3494)</f>
        <v>0</v>
      </c>
      <c r="H3494">
        <f>G3494/(B3494-1)</f>
        <v>0</v>
      </c>
    </row>
    <row r="3495" spans="1:8">
      <c r="A3495" t="s">
        <v>6837</v>
      </c>
      <c r="B3495">
        <v>0</v>
      </c>
      <c r="C3495">
        <v>1</v>
      </c>
      <c r="D3495">
        <v>1</v>
      </c>
      <c r="E3495">
        <v>1</v>
      </c>
      <c r="F3495" t="str">
        <f>VLOOKUP(E3495,$L$1:$M$25,2,FALSE)</f>
        <v>acq</v>
      </c>
      <c r="G3495">
        <f>LOG(C3495)</f>
        <v>0</v>
      </c>
      <c r="H3495">
        <f>G3495/(B3495-1)</f>
        <v>0</v>
      </c>
    </row>
    <row r="3496" spans="1:8">
      <c r="A3496" t="s">
        <v>6839</v>
      </c>
      <c r="B3496">
        <v>0</v>
      </c>
      <c r="C3496">
        <v>1</v>
      </c>
      <c r="D3496">
        <v>8</v>
      </c>
      <c r="E3496">
        <v>8</v>
      </c>
      <c r="F3496" t="str">
        <f>VLOOKUP(E3496,$L$1:$M$25,2,FALSE)</f>
        <v>dlr</v>
      </c>
      <c r="G3496">
        <f>LOG(C3496)</f>
        <v>0</v>
      </c>
      <c r="H3496">
        <f>G3496/(B3496-1)</f>
        <v>0</v>
      </c>
    </row>
    <row r="3497" spans="1:8">
      <c r="A3497" t="s">
        <v>6843</v>
      </c>
      <c r="B3497">
        <v>0</v>
      </c>
      <c r="C3497">
        <v>1</v>
      </c>
      <c r="D3497">
        <v>7</v>
      </c>
      <c r="E3497">
        <v>7</v>
      </c>
      <c r="F3497" t="str">
        <f>VLOOKUP(E3497,$L$1:$M$25,2,FALSE)</f>
        <v>crude</v>
      </c>
      <c r="G3497">
        <f>LOG(C3497)</f>
        <v>0</v>
      </c>
      <c r="H3497">
        <f>G3497/(B3497-1)</f>
        <v>0</v>
      </c>
    </row>
    <row r="3498" spans="1:8">
      <c r="A3498" t="s">
        <v>6845</v>
      </c>
      <c r="B3498">
        <v>0</v>
      </c>
      <c r="C3498">
        <v>1</v>
      </c>
      <c r="D3498">
        <v>1</v>
      </c>
      <c r="E3498">
        <v>1</v>
      </c>
      <c r="F3498" t="str">
        <f>VLOOKUP(E3498,$L$1:$M$25,2,FALSE)</f>
        <v>acq</v>
      </c>
      <c r="G3498">
        <f>LOG(C3498)</f>
        <v>0</v>
      </c>
      <c r="H3498">
        <f>G3498/(B3498-1)</f>
        <v>0</v>
      </c>
    </row>
    <row r="3499" spans="1:8">
      <c r="A3499" t="s">
        <v>6851</v>
      </c>
      <c r="B3499">
        <v>0</v>
      </c>
      <c r="C3499">
        <v>1</v>
      </c>
      <c r="D3499">
        <v>22</v>
      </c>
      <c r="E3499">
        <v>22</v>
      </c>
      <c r="F3499" t="str">
        <f>VLOOKUP(E3499,$L$1:$M$25,2,FALSE)</f>
        <v>sugar</v>
      </c>
      <c r="G3499">
        <f>LOG(C3499)</f>
        <v>0</v>
      </c>
      <c r="H3499">
        <f>G3499/(B3499-1)</f>
        <v>0</v>
      </c>
    </row>
    <row r="3500" spans="1:8">
      <c r="A3500" t="s">
        <v>6852</v>
      </c>
      <c r="B3500">
        <v>0</v>
      </c>
      <c r="C3500">
        <v>1</v>
      </c>
      <c r="D3500">
        <v>12</v>
      </c>
      <c r="E3500">
        <v>12</v>
      </c>
      <c r="F3500" t="str">
        <f>VLOOKUP(E3500,$L$1:$M$25,2,FALSE)</f>
        <v>grain</v>
      </c>
      <c r="G3500">
        <f>LOG(C3500)</f>
        <v>0</v>
      </c>
      <c r="H3500">
        <f>G3500/(B3500-1)</f>
        <v>0</v>
      </c>
    </row>
    <row r="3501" spans="1:8">
      <c r="A3501" t="s">
        <v>6853</v>
      </c>
      <c r="B3501">
        <v>0</v>
      </c>
      <c r="C3501">
        <v>1</v>
      </c>
      <c r="D3501">
        <v>13</v>
      </c>
      <c r="E3501">
        <v>13</v>
      </c>
      <c r="F3501" t="str">
        <f>VLOOKUP(E3501,$L$1:$M$25,2,FALSE)</f>
        <v>interest</v>
      </c>
      <c r="G3501">
        <f>LOG(C3501)</f>
        <v>0</v>
      </c>
      <c r="H3501">
        <f>G3501/(B3501-1)</f>
        <v>0</v>
      </c>
    </row>
    <row r="3502" spans="1:8">
      <c r="A3502" t="s">
        <v>6854</v>
      </c>
      <c r="B3502">
        <v>0</v>
      </c>
      <c r="C3502">
        <v>1</v>
      </c>
      <c r="D3502">
        <v>7</v>
      </c>
      <c r="E3502">
        <v>7</v>
      </c>
      <c r="F3502" t="str">
        <f>VLOOKUP(E3502,$L$1:$M$25,2,FALSE)</f>
        <v>crude</v>
      </c>
      <c r="G3502">
        <f>LOG(C3502)</f>
        <v>0</v>
      </c>
      <c r="H3502">
        <f>G3502/(B3502-1)</f>
        <v>0</v>
      </c>
    </row>
    <row r="3503" spans="1:8">
      <c r="A3503" t="s">
        <v>6856</v>
      </c>
      <c r="B3503">
        <v>0</v>
      </c>
      <c r="C3503">
        <v>1</v>
      </c>
      <c r="D3503">
        <v>5</v>
      </c>
      <c r="E3503">
        <v>5</v>
      </c>
      <c r="F3503" t="str">
        <f>VLOOKUP(E3503,$L$1:$M$25,2,FALSE)</f>
        <v>corn</v>
      </c>
      <c r="G3503">
        <f>LOG(C3503)</f>
        <v>0</v>
      </c>
      <c r="H3503">
        <f>G3503/(B3503-1)</f>
        <v>0</v>
      </c>
    </row>
    <row r="3504" spans="1:8">
      <c r="A3504" t="s">
        <v>6857</v>
      </c>
      <c r="B3504">
        <v>0</v>
      </c>
      <c r="C3504">
        <v>1</v>
      </c>
      <c r="D3504">
        <v>11</v>
      </c>
      <c r="E3504">
        <v>11</v>
      </c>
      <c r="F3504" t="str">
        <f>VLOOKUP(E3504,$L$1:$M$25,2,FALSE)</f>
        <v>gold</v>
      </c>
      <c r="G3504">
        <f>LOG(C3504)</f>
        <v>0</v>
      </c>
      <c r="H3504">
        <f>G3504/(B3504-1)</f>
        <v>0</v>
      </c>
    </row>
    <row r="3505" spans="1:8">
      <c r="A3505" t="s">
        <v>6859</v>
      </c>
      <c r="B3505">
        <v>0</v>
      </c>
      <c r="C3505">
        <v>1</v>
      </c>
      <c r="D3505">
        <v>23</v>
      </c>
      <c r="E3505">
        <v>23</v>
      </c>
      <c r="F3505" t="str">
        <f>VLOOKUP(E3505,$L$1:$M$25,2,FALSE)</f>
        <v>trade</v>
      </c>
      <c r="G3505">
        <f>LOG(C3505)</f>
        <v>0</v>
      </c>
      <c r="H3505">
        <f>G3505/(B3505-1)</f>
        <v>0</v>
      </c>
    </row>
    <row r="3506" spans="1:8">
      <c r="A3506" t="s">
        <v>6860</v>
      </c>
      <c r="B3506">
        <v>0</v>
      </c>
      <c r="C3506">
        <v>1</v>
      </c>
      <c r="D3506">
        <v>22</v>
      </c>
      <c r="E3506">
        <v>22</v>
      </c>
      <c r="F3506" t="str">
        <f>VLOOKUP(E3506,$L$1:$M$25,2,FALSE)</f>
        <v>sugar</v>
      </c>
      <c r="G3506">
        <f>LOG(C3506)</f>
        <v>0</v>
      </c>
      <c r="H3506">
        <f>G3506/(B3506-1)</f>
        <v>0</v>
      </c>
    </row>
    <row r="3507" spans="1:8">
      <c r="A3507" t="s">
        <v>6863</v>
      </c>
      <c r="B3507">
        <v>0</v>
      </c>
      <c r="C3507">
        <v>1</v>
      </c>
      <c r="D3507">
        <v>10</v>
      </c>
      <c r="E3507">
        <v>10</v>
      </c>
      <c r="F3507" t="str">
        <f>VLOOKUP(E3507,$L$1:$M$25,2,FALSE)</f>
        <v>gnp</v>
      </c>
      <c r="G3507">
        <f>LOG(C3507)</f>
        <v>0</v>
      </c>
      <c r="H3507">
        <f>G3507/(B3507-1)</f>
        <v>0</v>
      </c>
    </row>
    <row r="3508" spans="1:8">
      <c r="A3508" t="s">
        <v>6865</v>
      </c>
      <c r="B3508">
        <v>0</v>
      </c>
      <c r="C3508">
        <v>1</v>
      </c>
      <c r="D3508">
        <v>8</v>
      </c>
      <c r="E3508">
        <v>8</v>
      </c>
      <c r="F3508" t="str">
        <f>VLOOKUP(E3508,$L$1:$M$25,2,FALSE)</f>
        <v>dlr</v>
      </c>
      <c r="G3508">
        <f>LOG(C3508)</f>
        <v>0</v>
      </c>
      <c r="H3508">
        <f>G3508/(B3508-1)</f>
        <v>0</v>
      </c>
    </row>
    <row r="3509" spans="1:8">
      <c r="A3509" t="s">
        <v>6876</v>
      </c>
      <c r="B3509">
        <v>0</v>
      </c>
      <c r="C3509">
        <v>1</v>
      </c>
      <c r="D3509">
        <v>7</v>
      </c>
      <c r="E3509">
        <v>7</v>
      </c>
      <c r="F3509" t="str">
        <f>VLOOKUP(E3509,$L$1:$M$25,2,FALSE)</f>
        <v>crude</v>
      </c>
      <c r="G3509">
        <f>LOG(C3509)</f>
        <v>0</v>
      </c>
      <c r="H3509">
        <f>G3509/(B3509-1)</f>
        <v>0</v>
      </c>
    </row>
    <row r="3510" spans="1:8">
      <c r="A3510" t="s">
        <v>6877</v>
      </c>
      <c r="B3510">
        <v>0</v>
      </c>
      <c r="C3510">
        <v>1</v>
      </c>
      <c r="D3510">
        <v>3</v>
      </c>
      <c r="E3510">
        <v>3</v>
      </c>
      <c r="F3510" t="str">
        <f>VLOOKUP(E3510,$L$1:$M$25,2,FALSE)</f>
        <v>cocoa</v>
      </c>
      <c r="G3510">
        <f>LOG(C3510)</f>
        <v>0</v>
      </c>
      <c r="H3510">
        <f>G3510/(B3510-1)</f>
        <v>0</v>
      </c>
    </row>
    <row r="3511" spans="1:8">
      <c r="A3511" t="s">
        <v>6878</v>
      </c>
      <c r="B3511">
        <v>0</v>
      </c>
      <c r="C3511">
        <v>1</v>
      </c>
      <c r="D3511">
        <v>10</v>
      </c>
      <c r="E3511">
        <v>10</v>
      </c>
      <c r="F3511" t="str">
        <f>VLOOKUP(E3511,$L$1:$M$25,2,FALSE)</f>
        <v>gnp</v>
      </c>
      <c r="G3511">
        <f>LOG(C3511)</f>
        <v>0</v>
      </c>
      <c r="H3511">
        <f>G3511/(B3511-1)</f>
        <v>0</v>
      </c>
    </row>
    <row r="3512" spans="1:8">
      <c r="A3512" t="s">
        <v>6879</v>
      </c>
      <c r="B3512">
        <v>0</v>
      </c>
      <c r="C3512">
        <v>1</v>
      </c>
      <c r="D3512">
        <v>12</v>
      </c>
      <c r="E3512">
        <v>12</v>
      </c>
      <c r="F3512" t="str">
        <f>VLOOKUP(E3512,$L$1:$M$25,2,FALSE)</f>
        <v>grain</v>
      </c>
      <c r="G3512">
        <f>LOG(C3512)</f>
        <v>0</v>
      </c>
      <c r="H3512">
        <f>G3512/(B3512-1)</f>
        <v>0</v>
      </c>
    </row>
    <row r="3513" spans="1:8">
      <c r="A3513" t="s">
        <v>6883</v>
      </c>
      <c r="B3513">
        <v>0</v>
      </c>
      <c r="C3513">
        <v>1</v>
      </c>
      <c r="D3513">
        <v>23</v>
      </c>
      <c r="E3513">
        <v>23</v>
      </c>
      <c r="F3513" t="str">
        <f>VLOOKUP(E3513,$L$1:$M$25,2,FALSE)</f>
        <v>trade</v>
      </c>
      <c r="G3513">
        <f>LOG(C3513)</f>
        <v>0</v>
      </c>
      <c r="H3513">
        <f>G3513/(B3513-1)</f>
        <v>0</v>
      </c>
    </row>
    <row r="3514" spans="1:8">
      <c r="A3514" t="s">
        <v>6884</v>
      </c>
      <c r="B3514">
        <v>0</v>
      </c>
      <c r="C3514">
        <v>1</v>
      </c>
      <c r="D3514">
        <v>17</v>
      </c>
      <c r="E3514">
        <v>17</v>
      </c>
      <c r="F3514" t="str">
        <f>VLOOKUP(E3514,$L$1:$M$25,2,FALSE)</f>
        <v>nat-gas</v>
      </c>
      <c r="G3514">
        <f>LOG(C3514)</f>
        <v>0</v>
      </c>
      <c r="H3514">
        <f>G3514/(B3514-1)</f>
        <v>0</v>
      </c>
    </row>
    <row r="3515" spans="1:8">
      <c r="A3515" t="s">
        <v>6886</v>
      </c>
      <c r="B3515">
        <v>0</v>
      </c>
      <c r="C3515">
        <v>1</v>
      </c>
      <c r="D3515">
        <v>20</v>
      </c>
      <c r="E3515">
        <v>20</v>
      </c>
      <c r="F3515" t="str">
        <f>VLOOKUP(E3515,$L$1:$M$25,2,FALSE)</f>
        <v>ship</v>
      </c>
      <c r="G3515">
        <f>LOG(C3515)</f>
        <v>0</v>
      </c>
      <c r="H3515">
        <f>G3515/(B3515-1)</f>
        <v>0</v>
      </c>
    </row>
    <row r="3516" spans="1:8">
      <c r="A3516" t="s">
        <v>6887</v>
      </c>
      <c r="B3516">
        <v>0</v>
      </c>
      <c r="C3516">
        <v>1</v>
      </c>
      <c r="D3516">
        <v>20</v>
      </c>
      <c r="E3516">
        <v>20</v>
      </c>
      <c r="F3516" t="str">
        <f>VLOOKUP(E3516,$L$1:$M$25,2,FALSE)</f>
        <v>ship</v>
      </c>
      <c r="G3516">
        <f>LOG(C3516)</f>
        <v>0</v>
      </c>
      <c r="H3516">
        <f>G3516/(B3516-1)</f>
        <v>0</v>
      </c>
    </row>
    <row r="3517" spans="1:8">
      <c r="A3517" t="s">
        <v>6893</v>
      </c>
      <c r="B3517">
        <v>0</v>
      </c>
      <c r="C3517">
        <v>1</v>
      </c>
      <c r="D3517">
        <v>10</v>
      </c>
      <c r="E3517">
        <v>10</v>
      </c>
      <c r="F3517" t="str">
        <f>VLOOKUP(E3517,$L$1:$M$25,2,FALSE)</f>
        <v>gnp</v>
      </c>
      <c r="G3517">
        <f>LOG(C3517)</f>
        <v>0</v>
      </c>
      <c r="H3517">
        <f>G3517/(B3517-1)</f>
        <v>0</v>
      </c>
    </row>
    <row r="3518" spans="1:8">
      <c r="A3518" t="s">
        <v>6895</v>
      </c>
      <c r="B3518">
        <v>0</v>
      </c>
      <c r="C3518">
        <v>1</v>
      </c>
      <c r="D3518">
        <v>23</v>
      </c>
      <c r="E3518">
        <v>23</v>
      </c>
      <c r="F3518" t="str">
        <f>VLOOKUP(E3518,$L$1:$M$25,2,FALSE)</f>
        <v>trade</v>
      </c>
      <c r="G3518">
        <f>LOG(C3518)</f>
        <v>0</v>
      </c>
      <c r="H3518">
        <f>G3518/(B3518-1)</f>
        <v>0</v>
      </c>
    </row>
    <row r="3519" spans="1:8">
      <c r="A3519" t="s">
        <v>6897</v>
      </c>
      <c r="B3519">
        <v>0</v>
      </c>
      <c r="C3519">
        <v>1</v>
      </c>
      <c r="D3519">
        <v>1</v>
      </c>
      <c r="E3519">
        <v>1</v>
      </c>
      <c r="F3519" t="str">
        <f>VLOOKUP(E3519,$L$1:$M$25,2,FALSE)</f>
        <v>acq</v>
      </c>
      <c r="G3519">
        <f>LOG(C3519)</f>
        <v>0</v>
      </c>
      <c r="H3519">
        <f>G3519/(B3519-1)</f>
        <v>0</v>
      </c>
    </row>
    <row r="3520" spans="1:8">
      <c r="A3520" t="s">
        <v>6906</v>
      </c>
      <c r="B3520">
        <v>0</v>
      </c>
      <c r="C3520">
        <v>1</v>
      </c>
      <c r="D3520">
        <v>20</v>
      </c>
      <c r="E3520">
        <v>20</v>
      </c>
      <c r="F3520" t="str">
        <f>VLOOKUP(E3520,$L$1:$M$25,2,FALSE)</f>
        <v>ship</v>
      </c>
      <c r="G3520">
        <f>LOG(C3520)</f>
        <v>0</v>
      </c>
      <c r="H3520">
        <f>G3520/(B3520-1)</f>
        <v>0</v>
      </c>
    </row>
    <row r="3521" spans="1:8">
      <c r="A3521" t="s">
        <v>6907</v>
      </c>
      <c r="B3521">
        <v>0</v>
      </c>
      <c r="C3521">
        <v>1</v>
      </c>
      <c r="D3521">
        <v>14</v>
      </c>
      <c r="E3521">
        <v>14</v>
      </c>
      <c r="F3521" t="str">
        <f>VLOOKUP(E3521,$L$1:$M$25,2,FALSE)</f>
        <v>livestock</v>
      </c>
      <c r="G3521">
        <f>LOG(C3521)</f>
        <v>0</v>
      </c>
      <c r="H3521">
        <f>G3521/(B3521-1)</f>
        <v>0</v>
      </c>
    </row>
    <row r="3522" spans="1:8">
      <c r="A3522" t="s">
        <v>6910</v>
      </c>
      <c r="B3522">
        <v>0</v>
      </c>
      <c r="C3522">
        <v>1</v>
      </c>
      <c r="D3522">
        <v>4</v>
      </c>
      <c r="E3522">
        <v>4</v>
      </c>
      <c r="F3522" t="str">
        <f>VLOOKUP(E3522,$L$1:$M$25,2,FALSE)</f>
        <v>coffee</v>
      </c>
      <c r="G3522">
        <f>LOG(C3522)</f>
        <v>0</v>
      </c>
      <c r="H3522">
        <f>G3522/(B3522-1)</f>
        <v>0</v>
      </c>
    </row>
    <row r="3523" spans="1:8">
      <c r="A3523" t="s">
        <v>6916</v>
      </c>
      <c r="B3523">
        <v>0</v>
      </c>
      <c r="C3523">
        <v>1</v>
      </c>
      <c r="D3523">
        <v>4</v>
      </c>
      <c r="E3523">
        <v>4</v>
      </c>
      <c r="F3523" t="str">
        <f>VLOOKUP(E3523,$L$1:$M$25,2,FALSE)</f>
        <v>coffee</v>
      </c>
      <c r="G3523">
        <f>LOG(C3523)</f>
        <v>0</v>
      </c>
      <c r="H3523">
        <f>G3523/(B3523-1)</f>
        <v>0</v>
      </c>
    </row>
    <row r="3524" spans="1:8">
      <c r="A3524" t="s">
        <v>6917</v>
      </c>
      <c r="B3524">
        <v>0</v>
      </c>
      <c r="C3524">
        <v>1</v>
      </c>
      <c r="D3524">
        <v>7</v>
      </c>
      <c r="E3524">
        <v>7</v>
      </c>
      <c r="F3524" t="str">
        <f>VLOOKUP(E3524,$L$1:$M$25,2,FALSE)</f>
        <v>crude</v>
      </c>
      <c r="G3524">
        <f>LOG(C3524)</f>
        <v>0</v>
      </c>
      <c r="H3524">
        <f>G3524/(B3524-1)</f>
        <v>0</v>
      </c>
    </row>
    <row r="3525" spans="1:8">
      <c r="A3525" t="s">
        <v>6919</v>
      </c>
      <c r="B3525">
        <v>0</v>
      </c>
      <c r="C3525">
        <v>1</v>
      </c>
      <c r="D3525">
        <v>17</v>
      </c>
      <c r="E3525">
        <v>17</v>
      </c>
      <c r="F3525" t="str">
        <f>VLOOKUP(E3525,$L$1:$M$25,2,FALSE)</f>
        <v>nat-gas</v>
      </c>
      <c r="G3525">
        <f>LOG(C3525)</f>
        <v>0</v>
      </c>
      <c r="H3525">
        <f>G3525/(B3525-1)</f>
        <v>0</v>
      </c>
    </row>
    <row r="3526" spans="1:8">
      <c r="A3526" t="s">
        <v>6921</v>
      </c>
      <c r="B3526">
        <v>0</v>
      </c>
      <c r="C3526">
        <v>1</v>
      </c>
      <c r="D3526">
        <v>7</v>
      </c>
      <c r="E3526">
        <v>7</v>
      </c>
      <c r="F3526" t="str">
        <f>VLOOKUP(E3526,$L$1:$M$25,2,FALSE)</f>
        <v>crude</v>
      </c>
      <c r="G3526">
        <f>LOG(C3526)</f>
        <v>0</v>
      </c>
      <c r="H3526">
        <f>G3526/(B3526-1)</f>
        <v>0</v>
      </c>
    </row>
    <row r="3527" spans="1:8">
      <c r="A3527" t="s">
        <v>6923</v>
      </c>
      <c r="B3527">
        <v>0</v>
      </c>
      <c r="C3527">
        <v>1</v>
      </c>
      <c r="D3527">
        <v>14</v>
      </c>
      <c r="E3527">
        <v>14</v>
      </c>
      <c r="F3527" t="str">
        <f>VLOOKUP(E3527,$L$1:$M$25,2,FALSE)</f>
        <v>livestock</v>
      </c>
      <c r="G3527">
        <f>LOG(C3527)</f>
        <v>0</v>
      </c>
      <c r="H3527">
        <f>G3527/(B3527-1)</f>
        <v>0</v>
      </c>
    </row>
    <row r="3528" spans="1:8">
      <c r="A3528" t="s">
        <v>6925</v>
      </c>
      <c r="B3528">
        <v>0</v>
      </c>
      <c r="C3528">
        <v>1</v>
      </c>
      <c r="D3528">
        <v>17</v>
      </c>
      <c r="E3528">
        <v>17</v>
      </c>
      <c r="F3528" t="str">
        <f>VLOOKUP(E3528,$L$1:$M$25,2,FALSE)</f>
        <v>nat-gas</v>
      </c>
      <c r="G3528">
        <f>LOG(C3528)</f>
        <v>0</v>
      </c>
      <c r="H3528">
        <f>G3528/(B3528-1)</f>
        <v>0</v>
      </c>
    </row>
    <row r="3529" spans="1:8">
      <c r="A3529" t="s">
        <v>6926</v>
      </c>
      <c r="B3529">
        <v>0</v>
      </c>
      <c r="C3529">
        <v>1</v>
      </c>
      <c r="D3529">
        <v>10</v>
      </c>
      <c r="E3529">
        <v>10</v>
      </c>
      <c r="F3529" t="str">
        <f>VLOOKUP(E3529,$L$1:$M$25,2,FALSE)</f>
        <v>gnp</v>
      </c>
      <c r="G3529">
        <f>LOG(C3529)</f>
        <v>0</v>
      </c>
      <c r="H3529">
        <f>G3529/(B3529-1)</f>
        <v>0</v>
      </c>
    </row>
    <row r="3530" spans="1:8">
      <c r="A3530" t="s">
        <v>6928</v>
      </c>
      <c r="B3530">
        <v>0</v>
      </c>
      <c r="C3530">
        <v>1</v>
      </c>
      <c r="D3530">
        <v>17</v>
      </c>
      <c r="E3530">
        <v>17</v>
      </c>
      <c r="F3530" t="str">
        <f>VLOOKUP(E3530,$L$1:$M$25,2,FALSE)</f>
        <v>nat-gas</v>
      </c>
      <c r="G3530">
        <f>LOG(C3530)</f>
        <v>0</v>
      </c>
      <c r="H3530">
        <f>G3530/(B3530-1)</f>
        <v>0</v>
      </c>
    </row>
    <row r="3531" spans="1:8">
      <c r="A3531" t="s">
        <v>6929</v>
      </c>
      <c r="B3531">
        <v>0</v>
      </c>
      <c r="C3531">
        <v>1</v>
      </c>
      <c r="D3531">
        <v>11</v>
      </c>
      <c r="E3531">
        <v>11</v>
      </c>
      <c r="F3531" t="str">
        <f>VLOOKUP(E3531,$L$1:$M$25,2,FALSE)</f>
        <v>gold</v>
      </c>
      <c r="G3531">
        <f>LOG(C3531)</f>
        <v>0</v>
      </c>
      <c r="H3531">
        <f>G3531/(B3531-1)</f>
        <v>0</v>
      </c>
    </row>
    <row r="3532" spans="1:8">
      <c r="A3532" t="s">
        <v>6931</v>
      </c>
      <c r="B3532">
        <v>0</v>
      </c>
      <c r="C3532">
        <v>1</v>
      </c>
      <c r="D3532">
        <v>10</v>
      </c>
      <c r="E3532">
        <v>10</v>
      </c>
      <c r="F3532" t="str">
        <f>VLOOKUP(E3532,$L$1:$M$25,2,FALSE)</f>
        <v>gnp</v>
      </c>
      <c r="G3532">
        <f>LOG(C3532)</f>
        <v>0</v>
      </c>
      <c r="H3532">
        <f>G3532/(B3532-1)</f>
        <v>0</v>
      </c>
    </row>
    <row r="3533" spans="1:8">
      <c r="A3533" t="s">
        <v>6936</v>
      </c>
      <c r="B3533">
        <v>0</v>
      </c>
      <c r="C3533">
        <v>1</v>
      </c>
      <c r="D3533">
        <v>1</v>
      </c>
      <c r="E3533">
        <v>1</v>
      </c>
      <c r="F3533" t="str">
        <f>VLOOKUP(E3533,$L$1:$M$25,2,FALSE)</f>
        <v>acq</v>
      </c>
      <c r="G3533">
        <f>LOG(C3533)</f>
        <v>0</v>
      </c>
      <c r="H3533">
        <f>G3533/(B3533-1)</f>
        <v>0</v>
      </c>
    </row>
    <row r="3534" spans="1:8">
      <c r="A3534" t="s">
        <v>6940</v>
      </c>
      <c r="B3534">
        <v>0</v>
      </c>
      <c r="C3534">
        <v>1</v>
      </c>
      <c r="D3534">
        <v>1</v>
      </c>
      <c r="E3534">
        <v>1</v>
      </c>
      <c r="F3534" t="str">
        <f>VLOOKUP(E3534,$L$1:$M$25,2,FALSE)</f>
        <v>acq</v>
      </c>
      <c r="G3534">
        <f>LOG(C3534)</f>
        <v>0</v>
      </c>
      <c r="H3534">
        <f>G3534/(B3534-1)</f>
        <v>0</v>
      </c>
    </row>
    <row r="3535" spans="1:8">
      <c r="A3535" t="s">
        <v>6943</v>
      </c>
      <c r="B3535">
        <v>0</v>
      </c>
      <c r="C3535">
        <v>1</v>
      </c>
      <c r="D3535">
        <v>9</v>
      </c>
      <c r="E3535">
        <v>9</v>
      </c>
      <c r="F3535" t="str">
        <f>VLOOKUP(E3535,$L$1:$M$25,2,FALSE)</f>
        <v>earn</v>
      </c>
      <c r="G3535">
        <f>LOG(C3535)</f>
        <v>0</v>
      </c>
      <c r="H3535">
        <f>G3535/(B3535-1)</f>
        <v>0</v>
      </c>
    </row>
    <row r="3536" spans="1:8">
      <c r="A3536" t="s">
        <v>6944</v>
      </c>
      <c r="B3536">
        <v>0</v>
      </c>
      <c r="C3536">
        <v>1</v>
      </c>
      <c r="D3536">
        <v>11</v>
      </c>
      <c r="E3536">
        <v>11</v>
      </c>
      <c r="F3536" t="str">
        <f>VLOOKUP(E3536,$L$1:$M$25,2,FALSE)</f>
        <v>gold</v>
      </c>
      <c r="G3536">
        <f>LOG(C3536)</f>
        <v>0</v>
      </c>
      <c r="H3536">
        <f>G3536/(B3536-1)</f>
        <v>0</v>
      </c>
    </row>
    <row r="3537" spans="1:8">
      <c r="A3537" t="s">
        <v>6947</v>
      </c>
      <c r="B3537">
        <v>0</v>
      </c>
      <c r="C3537">
        <v>1</v>
      </c>
      <c r="D3537">
        <v>15</v>
      </c>
      <c r="E3537">
        <v>15</v>
      </c>
      <c r="F3537" t="str">
        <f>VLOOKUP(E3537,$L$1:$M$25,2,FALSE)</f>
        <v>money-fx</v>
      </c>
      <c r="G3537">
        <f>LOG(C3537)</f>
        <v>0</v>
      </c>
      <c r="H3537">
        <f>G3537/(B3537-1)</f>
        <v>0</v>
      </c>
    </row>
    <row r="3538" spans="1:8">
      <c r="A3538" t="s">
        <v>6948</v>
      </c>
      <c r="B3538">
        <v>0</v>
      </c>
      <c r="C3538">
        <v>1</v>
      </c>
      <c r="D3538">
        <v>22</v>
      </c>
      <c r="E3538">
        <v>22</v>
      </c>
      <c r="F3538" t="str">
        <f>VLOOKUP(E3538,$L$1:$M$25,2,FALSE)</f>
        <v>sugar</v>
      </c>
      <c r="G3538">
        <f>LOG(C3538)</f>
        <v>0</v>
      </c>
      <c r="H3538">
        <f>G3538/(B3538-1)</f>
        <v>0</v>
      </c>
    </row>
    <row r="3539" spans="1:8">
      <c r="A3539" t="s">
        <v>6950</v>
      </c>
      <c r="B3539">
        <v>0</v>
      </c>
      <c r="C3539">
        <v>1</v>
      </c>
      <c r="D3539">
        <v>22</v>
      </c>
      <c r="E3539">
        <v>22</v>
      </c>
      <c r="F3539" t="str">
        <f>VLOOKUP(E3539,$L$1:$M$25,2,FALSE)</f>
        <v>sugar</v>
      </c>
      <c r="G3539">
        <f>LOG(C3539)</f>
        <v>0</v>
      </c>
      <c r="H3539">
        <f>G3539/(B3539-1)</f>
        <v>0</v>
      </c>
    </row>
    <row r="3540" spans="1:8">
      <c r="A3540" t="s">
        <v>6955</v>
      </c>
      <c r="B3540">
        <v>0</v>
      </c>
      <c r="C3540">
        <v>1</v>
      </c>
      <c r="D3540">
        <v>24</v>
      </c>
      <c r="E3540">
        <v>24</v>
      </c>
      <c r="F3540" t="str">
        <f>VLOOKUP(E3540,$L$1:$M$25,2,FALSE)</f>
        <v>veg-oil</v>
      </c>
      <c r="G3540">
        <f>LOG(C3540)</f>
        <v>0</v>
      </c>
      <c r="H3540">
        <f>G3540/(B3540-1)</f>
        <v>0</v>
      </c>
    </row>
    <row r="3541" spans="1:8">
      <c r="A3541" t="s">
        <v>6957</v>
      </c>
      <c r="B3541">
        <v>0</v>
      </c>
      <c r="C3541">
        <v>1</v>
      </c>
      <c r="D3541">
        <v>12</v>
      </c>
      <c r="E3541">
        <v>12</v>
      </c>
      <c r="F3541" t="str">
        <f>VLOOKUP(E3541,$L$1:$M$25,2,FALSE)</f>
        <v>grain</v>
      </c>
      <c r="G3541">
        <f>LOG(C3541)</f>
        <v>0</v>
      </c>
      <c r="H3541">
        <f>G3541/(B3541-1)</f>
        <v>0</v>
      </c>
    </row>
    <row r="3542" spans="1:8">
      <c r="A3542" t="s">
        <v>6959</v>
      </c>
      <c r="B3542">
        <v>0</v>
      </c>
      <c r="C3542">
        <v>1</v>
      </c>
      <c r="D3542">
        <v>7</v>
      </c>
      <c r="E3542">
        <v>7</v>
      </c>
      <c r="F3542" t="str">
        <f>VLOOKUP(E3542,$L$1:$M$25,2,FALSE)</f>
        <v>crude</v>
      </c>
      <c r="G3542">
        <f>LOG(C3542)</f>
        <v>0</v>
      </c>
      <c r="H3542">
        <f>G3542/(B3542-1)</f>
        <v>0</v>
      </c>
    </row>
    <row r="3543" spans="1:8">
      <c r="A3543" t="s">
        <v>6961</v>
      </c>
      <c r="B3543">
        <v>0</v>
      </c>
      <c r="C3543">
        <v>1</v>
      </c>
      <c r="D3543">
        <v>12</v>
      </c>
      <c r="E3543">
        <v>12</v>
      </c>
      <c r="F3543" t="str">
        <f>VLOOKUP(E3543,$L$1:$M$25,2,FALSE)</f>
        <v>grain</v>
      </c>
      <c r="G3543">
        <f>LOG(C3543)</f>
        <v>0</v>
      </c>
      <c r="H3543">
        <f>G3543/(B3543-1)</f>
        <v>0</v>
      </c>
    </row>
    <row r="3544" spans="1:8">
      <c r="A3544" t="s">
        <v>6964</v>
      </c>
      <c r="B3544">
        <v>0</v>
      </c>
      <c r="C3544">
        <v>1</v>
      </c>
      <c r="D3544">
        <v>12</v>
      </c>
      <c r="E3544">
        <v>12</v>
      </c>
      <c r="F3544" t="str">
        <f>VLOOKUP(E3544,$L$1:$M$25,2,FALSE)</f>
        <v>grain</v>
      </c>
      <c r="G3544">
        <f>LOG(C3544)</f>
        <v>0</v>
      </c>
      <c r="H3544">
        <f>G3544/(B3544-1)</f>
        <v>0</v>
      </c>
    </row>
    <row r="3545" spans="1:8">
      <c r="A3545" t="s">
        <v>6968</v>
      </c>
      <c r="B3545">
        <v>0</v>
      </c>
      <c r="C3545">
        <v>1</v>
      </c>
      <c r="D3545">
        <v>19</v>
      </c>
      <c r="E3545">
        <v>19</v>
      </c>
      <c r="F3545" t="str">
        <f>VLOOKUP(E3545,$L$1:$M$25,2,FALSE)</f>
        <v>reserves</v>
      </c>
      <c r="G3545">
        <f>LOG(C3545)</f>
        <v>0</v>
      </c>
      <c r="H3545">
        <f>G3545/(B3545-1)</f>
        <v>0</v>
      </c>
    </row>
    <row r="3546" spans="1:8">
      <c r="A3546" t="s">
        <v>6973</v>
      </c>
      <c r="B3546">
        <v>0</v>
      </c>
      <c r="C3546">
        <v>1</v>
      </c>
      <c r="D3546">
        <v>22</v>
      </c>
      <c r="E3546">
        <v>22</v>
      </c>
      <c r="F3546" t="str">
        <f>VLOOKUP(E3546,$L$1:$M$25,2,FALSE)</f>
        <v>sugar</v>
      </c>
      <c r="G3546">
        <f>LOG(C3546)</f>
        <v>0</v>
      </c>
      <c r="H3546">
        <f>G3546/(B3546-1)</f>
        <v>0</v>
      </c>
    </row>
    <row r="3547" spans="1:8">
      <c r="A3547" t="s">
        <v>6978</v>
      </c>
      <c r="B3547">
        <v>0</v>
      </c>
      <c r="C3547">
        <v>1</v>
      </c>
      <c r="D3547">
        <v>10</v>
      </c>
      <c r="E3547">
        <v>10</v>
      </c>
      <c r="F3547" t="str">
        <f>VLOOKUP(E3547,$L$1:$M$25,2,FALSE)</f>
        <v>gnp</v>
      </c>
      <c r="G3547">
        <f>LOG(C3547)</f>
        <v>0</v>
      </c>
      <c r="H3547">
        <f>G3547/(B3547-1)</f>
        <v>0</v>
      </c>
    </row>
    <row r="3548" spans="1:8">
      <c r="A3548" t="s">
        <v>6982</v>
      </c>
      <c r="B3548">
        <v>0</v>
      </c>
      <c r="C3548">
        <v>1</v>
      </c>
      <c r="D3548">
        <v>4</v>
      </c>
      <c r="E3548">
        <v>4</v>
      </c>
      <c r="F3548" t="str">
        <f>VLOOKUP(E3548,$L$1:$M$25,2,FALSE)</f>
        <v>coffee</v>
      </c>
      <c r="G3548">
        <f>LOG(C3548)</f>
        <v>0</v>
      </c>
      <c r="H3548">
        <f>G3548/(B3548-1)</f>
        <v>0</v>
      </c>
    </row>
    <row r="3549" spans="1:8">
      <c r="A3549" t="s">
        <v>6985</v>
      </c>
      <c r="B3549">
        <v>0</v>
      </c>
      <c r="C3549">
        <v>1</v>
      </c>
      <c r="D3549">
        <v>1</v>
      </c>
      <c r="E3549">
        <v>1</v>
      </c>
      <c r="F3549" t="str">
        <f>VLOOKUP(E3549,$L$1:$M$25,2,FALSE)</f>
        <v>acq</v>
      </c>
      <c r="G3549">
        <f>LOG(C3549)</f>
        <v>0</v>
      </c>
      <c r="H3549">
        <f>G3549/(B3549-1)</f>
        <v>0</v>
      </c>
    </row>
    <row r="3550" spans="1:8">
      <c r="A3550" t="s">
        <v>6986</v>
      </c>
      <c r="B3550">
        <v>0</v>
      </c>
      <c r="C3550">
        <v>1</v>
      </c>
      <c r="D3550">
        <v>4</v>
      </c>
      <c r="E3550">
        <v>4</v>
      </c>
      <c r="F3550" t="str">
        <f>VLOOKUP(E3550,$L$1:$M$25,2,FALSE)</f>
        <v>coffee</v>
      </c>
      <c r="G3550">
        <f>LOG(C3550)</f>
        <v>0</v>
      </c>
      <c r="H3550">
        <f>G3550/(B3550-1)</f>
        <v>0</v>
      </c>
    </row>
    <row r="3551" spans="1:8">
      <c r="A3551" t="s">
        <v>6989</v>
      </c>
      <c r="B3551">
        <v>0</v>
      </c>
      <c r="C3551">
        <v>1</v>
      </c>
      <c r="D3551">
        <v>7</v>
      </c>
      <c r="E3551">
        <v>7</v>
      </c>
      <c r="F3551" t="str">
        <f>VLOOKUP(E3551,$L$1:$M$25,2,FALSE)</f>
        <v>crude</v>
      </c>
      <c r="G3551">
        <f>LOG(C3551)</f>
        <v>0</v>
      </c>
      <c r="H3551">
        <f>G3551/(B3551-1)</f>
        <v>0</v>
      </c>
    </row>
    <row r="3552" spans="1:8">
      <c r="A3552" t="s">
        <v>6996</v>
      </c>
      <c r="B3552">
        <v>0</v>
      </c>
      <c r="C3552">
        <v>1</v>
      </c>
      <c r="D3552">
        <v>22</v>
      </c>
      <c r="E3552">
        <v>22</v>
      </c>
      <c r="F3552" t="str">
        <f>VLOOKUP(E3552,$L$1:$M$25,2,FALSE)</f>
        <v>sugar</v>
      </c>
      <c r="G3552">
        <f>LOG(C3552)</f>
        <v>0</v>
      </c>
      <c r="H3552">
        <f>G3552/(B3552-1)</f>
        <v>0</v>
      </c>
    </row>
    <row r="3553" spans="1:8">
      <c r="A3553" t="e">
        <f>-strong</f>
        <v>#NAME?</v>
      </c>
      <c r="B3553">
        <v>0</v>
      </c>
      <c r="C3553">
        <v>1</v>
      </c>
      <c r="D3553">
        <v>20</v>
      </c>
      <c r="E3553">
        <v>20</v>
      </c>
      <c r="F3553" t="str">
        <f>VLOOKUP(E3553,$L$1:$M$25,2,FALSE)</f>
        <v>ship</v>
      </c>
      <c r="G3553">
        <f>LOG(C3553)</f>
        <v>0</v>
      </c>
      <c r="H3553">
        <f>G3553/(B3553-1)</f>
        <v>0</v>
      </c>
    </row>
    <row r="3554" spans="1:8">
      <c r="A3554" t="s">
        <v>7000</v>
      </c>
      <c r="B3554">
        <v>0</v>
      </c>
      <c r="C3554">
        <v>1</v>
      </c>
      <c r="D3554">
        <v>1</v>
      </c>
      <c r="E3554">
        <v>1</v>
      </c>
      <c r="F3554" t="str">
        <f>VLOOKUP(E3554,$L$1:$M$25,2,FALSE)</f>
        <v>acq</v>
      </c>
      <c r="G3554">
        <f>LOG(C3554)</f>
        <v>0</v>
      </c>
      <c r="H3554">
        <f>G3554/(B3554-1)</f>
        <v>0</v>
      </c>
    </row>
    <row r="3555" spans="1:8">
      <c r="A3555" t="s">
        <v>7005</v>
      </c>
      <c r="B3555">
        <v>0</v>
      </c>
      <c r="C3555">
        <v>1</v>
      </c>
      <c r="D3555">
        <v>11</v>
      </c>
      <c r="E3555">
        <v>11</v>
      </c>
      <c r="F3555" t="str">
        <f>VLOOKUP(E3555,$L$1:$M$25,2,FALSE)</f>
        <v>gold</v>
      </c>
      <c r="G3555">
        <f>LOG(C3555)</f>
        <v>0</v>
      </c>
      <c r="H3555">
        <f>G3555/(B3555-1)</f>
        <v>0</v>
      </c>
    </row>
    <row r="3556" spans="1:8">
      <c r="A3556" t="s">
        <v>7007</v>
      </c>
      <c r="B3556">
        <v>0</v>
      </c>
      <c r="C3556">
        <v>1</v>
      </c>
      <c r="D3556">
        <v>4</v>
      </c>
      <c r="E3556">
        <v>4</v>
      </c>
      <c r="F3556" t="str">
        <f>VLOOKUP(E3556,$L$1:$M$25,2,FALSE)</f>
        <v>coffee</v>
      </c>
      <c r="G3556">
        <f>LOG(C3556)</f>
        <v>0</v>
      </c>
      <c r="H3556">
        <f>G3556/(B3556-1)</f>
        <v>0</v>
      </c>
    </row>
    <row r="3557" spans="1:8">
      <c r="A3557" t="s">
        <v>7008</v>
      </c>
      <c r="B3557">
        <v>0</v>
      </c>
      <c r="C3557">
        <v>1</v>
      </c>
      <c r="D3557">
        <v>16</v>
      </c>
      <c r="E3557">
        <v>16</v>
      </c>
      <c r="F3557" t="str">
        <f>VLOOKUP(E3557,$L$1:$M$25,2,FALSE)</f>
        <v>money-supply</v>
      </c>
      <c r="G3557">
        <f>LOG(C3557)</f>
        <v>0</v>
      </c>
      <c r="H3557">
        <f>G3557/(B3557-1)</f>
        <v>0</v>
      </c>
    </row>
    <row r="3558" spans="1:8">
      <c r="A3558" t="s">
        <v>7009</v>
      </c>
      <c r="B3558">
        <v>0</v>
      </c>
      <c r="C3558">
        <v>1</v>
      </c>
      <c r="D3558">
        <v>14</v>
      </c>
      <c r="E3558">
        <v>14</v>
      </c>
      <c r="F3558" t="str">
        <f>VLOOKUP(E3558,$L$1:$M$25,2,FALSE)</f>
        <v>livestock</v>
      </c>
      <c r="G3558">
        <f>LOG(C3558)</f>
        <v>0</v>
      </c>
      <c r="H3558">
        <f>G3558/(B3558-1)</f>
        <v>0</v>
      </c>
    </row>
    <row r="3559" spans="1:8">
      <c r="A3559" t="s">
        <v>7010</v>
      </c>
      <c r="B3559">
        <v>0</v>
      </c>
      <c r="C3559">
        <v>1</v>
      </c>
      <c r="D3559">
        <v>7</v>
      </c>
      <c r="E3559">
        <v>7</v>
      </c>
      <c r="F3559" t="str">
        <f>VLOOKUP(E3559,$L$1:$M$25,2,FALSE)</f>
        <v>crude</v>
      </c>
      <c r="G3559">
        <f>LOG(C3559)</f>
        <v>0</v>
      </c>
      <c r="H3559">
        <f>G3559/(B3559-1)</f>
        <v>0</v>
      </c>
    </row>
    <row r="3560" spans="1:8">
      <c r="A3560" t="s">
        <v>7011</v>
      </c>
      <c r="B3560">
        <v>0</v>
      </c>
      <c r="C3560">
        <v>1</v>
      </c>
      <c r="D3560">
        <v>7</v>
      </c>
      <c r="E3560">
        <v>7</v>
      </c>
      <c r="F3560" t="str">
        <f>VLOOKUP(E3560,$L$1:$M$25,2,FALSE)</f>
        <v>crude</v>
      </c>
      <c r="G3560">
        <f>LOG(C3560)</f>
        <v>0</v>
      </c>
      <c r="H3560">
        <f>G3560/(B3560-1)</f>
        <v>0</v>
      </c>
    </row>
    <row r="3561" spans="1:8">
      <c r="A3561" t="s">
        <v>7012</v>
      </c>
      <c r="B3561">
        <v>0</v>
      </c>
      <c r="C3561">
        <v>1</v>
      </c>
      <c r="D3561">
        <v>20</v>
      </c>
      <c r="E3561">
        <v>20</v>
      </c>
      <c r="F3561" t="str">
        <f>VLOOKUP(E3561,$L$1:$M$25,2,FALSE)</f>
        <v>ship</v>
      </c>
      <c r="G3561">
        <f>LOG(C3561)</f>
        <v>0</v>
      </c>
      <c r="H3561">
        <f>G3561/(B3561-1)</f>
        <v>0</v>
      </c>
    </row>
    <row r="3562" spans="1:8">
      <c r="A3562" t="s">
        <v>7013</v>
      </c>
      <c r="B3562">
        <v>0</v>
      </c>
      <c r="C3562">
        <v>1</v>
      </c>
      <c r="D3562">
        <v>22</v>
      </c>
      <c r="E3562">
        <v>22</v>
      </c>
      <c r="F3562" t="str">
        <f>VLOOKUP(E3562,$L$1:$M$25,2,FALSE)</f>
        <v>sugar</v>
      </c>
      <c r="G3562">
        <f>LOG(C3562)</f>
        <v>0</v>
      </c>
      <c r="H3562">
        <f>G3562/(B3562-1)</f>
        <v>0</v>
      </c>
    </row>
    <row r="3563" spans="1:8">
      <c r="A3563" t="s">
        <v>7014</v>
      </c>
      <c r="B3563">
        <v>0</v>
      </c>
      <c r="C3563">
        <v>1</v>
      </c>
      <c r="D3563">
        <v>14</v>
      </c>
      <c r="E3563">
        <v>14</v>
      </c>
      <c r="F3563" t="str">
        <f>VLOOKUP(E3563,$L$1:$M$25,2,FALSE)</f>
        <v>livestock</v>
      </c>
      <c r="G3563">
        <f>LOG(C3563)</f>
        <v>0</v>
      </c>
      <c r="H3563">
        <f>G3563/(B3563-1)</f>
        <v>0</v>
      </c>
    </row>
    <row r="3564" spans="1:8">
      <c r="A3564" t="s">
        <v>7016</v>
      </c>
      <c r="B3564">
        <v>0</v>
      </c>
      <c r="C3564">
        <v>1</v>
      </c>
      <c r="D3564">
        <v>12</v>
      </c>
      <c r="E3564">
        <v>12</v>
      </c>
      <c r="F3564" t="str">
        <f>VLOOKUP(E3564,$L$1:$M$25,2,FALSE)</f>
        <v>grain</v>
      </c>
      <c r="G3564">
        <f>LOG(C3564)</f>
        <v>0</v>
      </c>
      <c r="H3564">
        <f>G3564/(B3564-1)</f>
        <v>0</v>
      </c>
    </row>
    <row r="3565" spans="1:8">
      <c r="A3565" t="s">
        <v>7020</v>
      </c>
      <c r="B3565">
        <v>0</v>
      </c>
      <c r="C3565">
        <v>1</v>
      </c>
      <c r="D3565">
        <v>16</v>
      </c>
      <c r="E3565">
        <v>16</v>
      </c>
      <c r="F3565" t="str">
        <f>VLOOKUP(E3565,$L$1:$M$25,2,FALSE)</f>
        <v>money-supply</v>
      </c>
      <c r="G3565">
        <f>LOG(C3565)</f>
        <v>0</v>
      </c>
      <c r="H3565">
        <f>G3565/(B3565-1)</f>
        <v>0</v>
      </c>
    </row>
    <row r="3566" spans="1:8">
      <c r="A3566" t="s">
        <v>7024</v>
      </c>
      <c r="B3566">
        <v>0</v>
      </c>
      <c r="C3566">
        <v>1</v>
      </c>
      <c r="D3566">
        <v>3</v>
      </c>
      <c r="E3566">
        <v>3</v>
      </c>
      <c r="F3566" t="str">
        <f>VLOOKUP(E3566,$L$1:$M$25,2,FALSE)</f>
        <v>cocoa</v>
      </c>
      <c r="G3566">
        <f>LOG(C3566)</f>
        <v>0</v>
      </c>
      <c r="H3566">
        <f>G3566/(B3566-1)</f>
        <v>0</v>
      </c>
    </row>
    <row r="3567" spans="1:8">
      <c r="A3567" t="s">
        <v>7030</v>
      </c>
      <c r="B3567">
        <v>0</v>
      </c>
      <c r="C3567">
        <v>1</v>
      </c>
      <c r="D3567">
        <v>14</v>
      </c>
      <c r="E3567">
        <v>14</v>
      </c>
      <c r="F3567" t="str">
        <f>VLOOKUP(E3567,$L$1:$M$25,2,FALSE)</f>
        <v>livestock</v>
      </c>
      <c r="G3567">
        <f>LOG(C3567)</f>
        <v>0</v>
      </c>
      <c r="H3567">
        <f>G3567/(B3567-1)</f>
        <v>0</v>
      </c>
    </row>
    <row r="3568" spans="1:8">
      <c r="A3568" t="s">
        <v>7033</v>
      </c>
      <c r="B3568">
        <v>0</v>
      </c>
      <c r="C3568">
        <v>1</v>
      </c>
      <c r="D3568">
        <v>13</v>
      </c>
      <c r="E3568">
        <v>13</v>
      </c>
      <c r="F3568" t="str">
        <f>VLOOKUP(E3568,$L$1:$M$25,2,FALSE)</f>
        <v>interest</v>
      </c>
      <c r="G3568">
        <f>LOG(C3568)</f>
        <v>0</v>
      </c>
      <c r="H3568">
        <f>G3568/(B3568-1)</f>
        <v>0</v>
      </c>
    </row>
    <row r="3569" spans="1:8">
      <c r="A3569" t="s">
        <v>7036</v>
      </c>
      <c r="B3569">
        <v>0</v>
      </c>
      <c r="C3569">
        <v>1</v>
      </c>
      <c r="D3569">
        <v>5</v>
      </c>
      <c r="E3569">
        <v>5</v>
      </c>
      <c r="F3569" t="str">
        <f>VLOOKUP(E3569,$L$1:$M$25,2,FALSE)</f>
        <v>corn</v>
      </c>
      <c r="G3569">
        <f>LOG(C3569)</f>
        <v>0</v>
      </c>
      <c r="H3569">
        <f>G3569/(B3569-1)</f>
        <v>0</v>
      </c>
    </row>
    <row r="3570" spans="1:8">
      <c r="A3570" t="s">
        <v>7037</v>
      </c>
      <c r="B3570">
        <v>0</v>
      </c>
      <c r="C3570">
        <v>1</v>
      </c>
      <c r="D3570">
        <v>11</v>
      </c>
      <c r="E3570">
        <v>11</v>
      </c>
      <c r="F3570" t="str">
        <f>VLOOKUP(E3570,$L$1:$M$25,2,FALSE)</f>
        <v>gold</v>
      </c>
      <c r="G3570">
        <f>LOG(C3570)</f>
        <v>0</v>
      </c>
      <c r="H3570">
        <f>G3570/(B3570-1)</f>
        <v>0</v>
      </c>
    </row>
    <row r="3571" spans="1:8">
      <c r="A3571" t="s">
        <v>7038</v>
      </c>
      <c r="B3571">
        <v>0</v>
      </c>
      <c r="C3571">
        <v>1</v>
      </c>
      <c r="D3571">
        <v>11</v>
      </c>
      <c r="E3571">
        <v>11</v>
      </c>
      <c r="F3571" t="str">
        <f>VLOOKUP(E3571,$L$1:$M$25,2,FALSE)</f>
        <v>gold</v>
      </c>
      <c r="G3571">
        <f>LOG(C3571)</f>
        <v>0</v>
      </c>
      <c r="H3571">
        <f>G3571/(B3571-1)</f>
        <v>0</v>
      </c>
    </row>
    <row r="3572" spans="1:8">
      <c r="A3572" t="s">
        <v>7040</v>
      </c>
      <c r="B3572">
        <v>0</v>
      </c>
      <c r="C3572">
        <v>1</v>
      </c>
      <c r="D3572">
        <v>20</v>
      </c>
      <c r="E3572">
        <v>20</v>
      </c>
      <c r="F3572" t="str">
        <f>VLOOKUP(E3572,$L$1:$M$25,2,FALSE)</f>
        <v>ship</v>
      </c>
      <c r="G3572">
        <f>LOG(C3572)</f>
        <v>0</v>
      </c>
      <c r="H3572">
        <f>G3572/(B3572-1)</f>
        <v>0</v>
      </c>
    </row>
    <row r="3573" spans="1:8">
      <c r="A3573" t="s">
        <v>7043</v>
      </c>
      <c r="B3573">
        <v>0</v>
      </c>
      <c r="C3573">
        <v>1</v>
      </c>
      <c r="D3573">
        <v>17</v>
      </c>
      <c r="E3573">
        <v>17</v>
      </c>
      <c r="F3573" t="str">
        <f>VLOOKUP(E3573,$L$1:$M$25,2,FALSE)</f>
        <v>nat-gas</v>
      </c>
      <c r="G3573">
        <f>LOG(C3573)</f>
        <v>0</v>
      </c>
      <c r="H3573">
        <f>G3573/(B3573-1)</f>
        <v>0</v>
      </c>
    </row>
    <row r="3574" spans="1:8">
      <c r="A3574" t="s">
        <v>7046</v>
      </c>
      <c r="B3574">
        <v>0</v>
      </c>
      <c r="C3574">
        <v>1</v>
      </c>
      <c r="D3574">
        <v>6</v>
      </c>
      <c r="E3574">
        <v>6</v>
      </c>
      <c r="F3574" t="str">
        <f>VLOOKUP(E3574,$L$1:$M$25,2,FALSE)</f>
        <v>cpi</v>
      </c>
      <c r="G3574">
        <f>LOG(C3574)</f>
        <v>0</v>
      </c>
      <c r="H3574">
        <f>G3574/(B3574-1)</f>
        <v>0</v>
      </c>
    </row>
    <row r="3575" spans="1:8">
      <c r="A3575" t="s">
        <v>7048</v>
      </c>
      <c r="B3575">
        <v>0</v>
      </c>
      <c r="C3575">
        <v>1</v>
      </c>
      <c r="D3575">
        <v>10</v>
      </c>
      <c r="E3575">
        <v>10</v>
      </c>
      <c r="F3575" t="str">
        <f>VLOOKUP(E3575,$L$1:$M$25,2,FALSE)</f>
        <v>gnp</v>
      </c>
      <c r="G3575">
        <f>LOG(C3575)</f>
        <v>0</v>
      </c>
      <c r="H3575">
        <f>G3575/(B3575-1)</f>
        <v>0</v>
      </c>
    </row>
    <row r="3576" spans="1:8">
      <c r="A3576" t="s">
        <v>7049</v>
      </c>
      <c r="B3576">
        <v>0</v>
      </c>
      <c r="C3576">
        <v>1</v>
      </c>
      <c r="D3576">
        <v>17</v>
      </c>
      <c r="E3576">
        <v>17</v>
      </c>
      <c r="F3576" t="str">
        <f>VLOOKUP(E3576,$L$1:$M$25,2,FALSE)</f>
        <v>nat-gas</v>
      </c>
      <c r="G3576">
        <f>LOG(C3576)</f>
        <v>0</v>
      </c>
      <c r="H3576">
        <f>G3576/(B3576-1)</f>
        <v>0</v>
      </c>
    </row>
    <row r="3577" spans="1:8">
      <c r="A3577" t="s">
        <v>7050</v>
      </c>
      <c r="B3577">
        <v>0</v>
      </c>
      <c r="C3577">
        <v>1</v>
      </c>
      <c r="D3577">
        <v>7</v>
      </c>
      <c r="E3577">
        <v>7</v>
      </c>
      <c r="F3577" t="str">
        <f>VLOOKUP(E3577,$L$1:$M$25,2,FALSE)</f>
        <v>crude</v>
      </c>
      <c r="G3577">
        <f>LOG(C3577)</f>
        <v>0</v>
      </c>
      <c r="H3577">
        <f>G3577/(B3577-1)</f>
        <v>0</v>
      </c>
    </row>
    <row r="3578" spans="1:8">
      <c r="A3578" t="s">
        <v>7054</v>
      </c>
      <c r="B3578">
        <v>0</v>
      </c>
      <c r="C3578">
        <v>1</v>
      </c>
      <c r="D3578">
        <v>7</v>
      </c>
      <c r="E3578">
        <v>7</v>
      </c>
      <c r="F3578" t="str">
        <f>VLOOKUP(E3578,$L$1:$M$25,2,FALSE)</f>
        <v>crude</v>
      </c>
      <c r="G3578">
        <f>LOG(C3578)</f>
        <v>0</v>
      </c>
      <c r="H3578">
        <f>G3578/(B3578-1)</f>
        <v>0</v>
      </c>
    </row>
    <row r="3579" spans="1:8">
      <c r="A3579" t="s">
        <v>7056</v>
      </c>
      <c r="B3579">
        <v>0</v>
      </c>
      <c r="C3579">
        <v>1</v>
      </c>
      <c r="D3579">
        <v>24</v>
      </c>
      <c r="E3579">
        <v>24</v>
      </c>
      <c r="F3579" t="str">
        <f>VLOOKUP(E3579,$L$1:$M$25,2,FALSE)</f>
        <v>veg-oil</v>
      </c>
      <c r="G3579">
        <f>LOG(C3579)</f>
        <v>0</v>
      </c>
      <c r="H3579">
        <f>G3579/(B3579-1)</f>
        <v>0</v>
      </c>
    </row>
    <row r="3580" spans="1:8">
      <c r="A3580" t="s">
        <v>7058</v>
      </c>
      <c r="B3580">
        <v>0</v>
      </c>
      <c r="C3580">
        <v>1</v>
      </c>
      <c r="D3580">
        <v>14</v>
      </c>
      <c r="E3580">
        <v>14</v>
      </c>
      <c r="F3580" t="str">
        <f>VLOOKUP(E3580,$L$1:$M$25,2,FALSE)</f>
        <v>livestock</v>
      </c>
      <c r="G3580">
        <f>LOG(C3580)</f>
        <v>0</v>
      </c>
      <c r="H3580">
        <f>G3580/(B3580-1)</f>
        <v>0</v>
      </c>
    </row>
    <row r="3581" spans="1:8">
      <c r="A3581" t="s">
        <v>7060</v>
      </c>
      <c r="B3581">
        <v>0</v>
      </c>
      <c r="C3581">
        <v>1</v>
      </c>
      <c r="D3581">
        <v>24</v>
      </c>
      <c r="E3581">
        <v>24</v>
      </c>
      <c r="F3581" t="str">
        <f>VLOOKUP(E3581,$L$1:$M$25,2,FALSE)</f>
        <v>veg-oil</v>
      </c>
      <c r="G3581">
        <f>LOG(C3581)</f>
        <v>0</v>
      </c>
      <c r="H3581">
        <f>G3581/(B3581-1)</f>
        <v>0</v>
      </c>
    </row>
    <row r="3582" spans="1:8">
      <c r="A3582" t="s">
        <v>7061</v>
      </c>
      <c r="B3582">
        <v>0</v>
      </c>
      <c r="C3582">
        <v>1</v>
      </c>
      <c r="D3582">
        <v>7</v>
      </c>
      <c r="E3582">
        <v>7</v>
      </c>
      <c r="F3582" t="str">
        <f>VLOOKUP(E3582,$L$1:$M$25,2,FALSE)</f>
        <v>crude</v>
      </c>
      <c r="G3582">
        <f>LOG(C3582)</f>
        <v>0</v>
      </c>
      <c r="H3582">
        <f>G3582/(B3582-1)</f>
        <v>0</v>
      </c>
    </row>
    <row r="3583" spans="1:8">
      <c r="A3583" t="s">
        <v>7065</v>
      </c>
      <c r="B3583">
        <v>0</v>
      </c>
      <c r="C3583">
        <v>1</v>
      </c>
      <c r="D3583">
        <v>2</v>
      </c>
      <c r="E3583">
        <v>2</v>
      </c>
      <c r="F3583" t="str">
        <f>VLOOKUP(E3583,$L$1:$M$25,2,FALSE)</f>
        <v>bop</v>
      </c>
      <c r="G3583">
        <f>LOG(C3583)</f>
        <v>0</v>
      </c>
      <c r="H3583">
        <f>G3583/(B3583-1)</f>
        <v>0</v>
      </c>
    </row>
    <row r="3584" spans="1:8">
      <c r="A3584" t="s">
        <v>7069</v>
      </c>
      <c r="B3584">
        <v>0</v>
      </c>
      <c r="C3584">
        <v>1</v>
      </c>
      <c r="D3584">
        <v>20</v>
      </c>
      <c r="E3584">
        <v>20</v>
      </c>
      <c r="F3584" t="str">
        <f>VLOOKUP(E3584,$L$1:$M$25,2,FALSE)</f>
        <v>ship</v>
      </c>
      <c r="G3584">
        <f>LOG(C3584)</f>
        <v>0</v>
      </c>
      <c r="H3584">
        <f>G3584/(B3584-1)</f>
        <v>0</v>
      </c>
    </row>
    <row r="3585" spans="1:8">
      <c r="A3585" t="s">
        <v>7071</v>
      </c>
      <c r="B3585">
        <v>0</v>
      </c>
      <c r="C3585">
        <v>1</v>
      </c>
      <c r="D3585">
        <v>4</v>
      </c>
      <c r="E3585">
        <v>4</v>
      </c>
      <c r="F3585" t="str">
        <f>VLOOKUP(E3585,$L$1:$M$25,2,FALSE)</f>
        <v>coffee</v>
      </c>
      <c r="G3585">
        <f>LOG(C3585)</f>
        <v>0</v>
      </c>
      <c r="H3585">
        <f>G3585/(B3585-1)</f>
        <v>0</v>
      </c>
    </row>
    <row r="3586" spans="1:8">
      <c r="A3586" t="s">
        <v>7072</v>
      </c>
      <c r="B3586">
        <v>0</v>
      </c>
      <c r="C3586">
        <v>1</v>
      </c>
      <c r="D3586">
        <v>17</v>
      </c>
      <c r="E3586">
        <v>17</v>
      </c>
      <c r="F3586" t="str">
        <f>VLOOKUP(E3586,$L$1:$M$25,2,FALSE)</f>
        <v>nat-gas</v>
      </c>
      <c r="G3586">
        <f>LOG(C3586)</f>
        <v>0</v>
      </c>
      <c r="H3586">
        <f>G3586/(B3586-1)</f>
        <v>0</v>
      </c>
    </row>
    <row r="3587" spans="1:8">
      <c r="A3587" t="s">
        <v>7074</v>
      </c>
      <c r="B3587">
        <v>0</v>
      </c>
      <c r="C3587">
        <v>1</v>
      </c>
      <c r="D3587">
        <v>20</v>
      </c>
      <c r="E3587">
        <v>20</v>
      </c>
      <c r="F3587" t="str">
        <f>VLOOKUP(E3587,$L$1:$M$25,2,FALSE)</f>
        <v>ship</v>
      </c>
      <c r="G3587">
        <f>LOG(C3587)</f>
        <v>0</v>
      </c>
      <c r="H3587">
        <f>G3587/(B3587-1)</f>
        <v>0</v>
      </c>
    </row>
    <row r="3588" spans="1:8">
      <c r="A3588" t="s">
        <v>7077</v>
      </c>
      <c r="B3588">
        <v>0</v>
      </c>
      <c r="C3588">
        <v>1</v>
      </c>
      <c r="D3588">
        <v>3</v>
      </c>
      <c r="E3588">
        <v>3</v>
      </c>
      <c r="F3588" t="str">
        <f>VLOOKUP(E3588,$L$1:$M$25,2,FALSE)</f>
        <v>cocoa</v>
      </c>
      <c r="G3588">
        <f>LOG(C3588)</f>
        <v>0</v>
      </c>
      <c r="H3588">
        <f>G3588/(B3588-1)</f>
        <v>0</v>
      </c>
    </row>
    <row r="3589" spans="1:8">
      <c r="A3589" t="s">
        <v>7078</v>
      </c>
      <c r="B3589">
        <v>0</v>
      </c>
      <c r="C3589">
        <v>1</v>
      </c>
      <c r="D3589">
        <v>4</v>
      </c>
      <c r="E3589">
        <v>4</v>
      </c>
      <c r="F3589" t="str">
        <f>VLOOKUP(E3589,$L$1:$M$25,2,FALSE)</f>
        <v>coffee</v>
      </c>
      <c r="G3589">
        <f>LOG(C3589)</f>
        <v>0</v>
      </c>
      <c r="H3589">
        <f>G3589/(B3589-1)</f>
        <v>0</v>
      </c>
    </row>
    <row r="3590" spans="1:8">
      <c r="A3590" t="s">
        <v>7079</v>
      </c>
      <c r="B3590">
        <v>0</v>
      </c>
      <c r="C3590">
        <v>1</v>
      </c>
      <c r="D3590">
        <v>16</v>
      </c>
      <c r="E3590">
        <v>16</v>
      </c>
      <c r="F3590" t="str">
        <f>VLOOKUP(E3590,$L$1:$M$25,2,FALSE)</f>
        <v>money-supply</v>
      </c>
      <c r="G3590">
        <f>LOG(C3590)</f>
        <v>0</v>
      </c>
      <c r="H3590">
        <f>G3590/(B3590-1)</f>
        <v>0</v>
      </c>
    </row>
    <row r="3591" spans="1:8">
      <c r="A3591" t="s">
        <v>7082</v>
      </c>
      <c r="B3591">
        <v>0</v>
      </c>
      <c r="C3591">
        <v>1</v>
      </c>
      <c r="D3591">
        <v>9</v>
      </c>
      <c r="E3591">
        <v>9</v>
      </c>
      <c r="F3591" t="str">
        <f>VLOOKUP(E3591,$L$1:$M$25,2,FALSE)</f>
        <v>earn</v>
      </c>
      <c r="G3591">
        <f>LOG(C3591)</f>
        <v>0</v>
      </c>
      <c r="H3591">
        <f>G3591/(B3591-1)</f>
        <v>0</v>
      </c>
    </row>
    <row r="3592" spans="1:8">
      <c r="A3592" t="s">
        <v>7084</v>
      </c>
      <c r="B3592">
        <v>0</v>
      </c>
      <c r="C3592">
        <v>1</v>
      </c>
      <c r="D3592">
        <v>23</v>
      </c>
      <c r="E3592">
        <v>23</v>
      </c>
      <c r="F3592" t="str">
        <f>VLOOKUP(E3592,$L$1:$M$25,2,FALSE)</f>
        <v>trade</v>
      </c>
      <c r="G3592">
        <f>LOG(C3592)</f>
        <v>0</v>
      </c>
      <c r="H3592">
        <f>G3592/(B3592-1)</f>
        <v>0</v>
      </c>
    </row>
    <row r="3593" spans="1:8">
      <c r="A3593" t="s">
        <v>7087</v>
      </c>
      <c r="B3593">
        <v>0</v>
      </c>
      <c r="C3593">
        <v>1</v>
      </c>
      <c r="D3593">
        <v>22</v>
      </c>
      <c r="E3593">
        <v>22</v>
      </c>
      <c r="F3593" t="str">
        <f>VLOOKUP(E3593,$L$1:$M$25,2,FALSE)</f>
        <v>sugar</v>
      </c>
      <c r="G3593">
        <f>LOG(C3593)</f>
        <v>0</v>
      </c>
      <c r="H3593">
        <f>G3593/(B3593-1)</f>
        <v>0</v>
      </c>
    </row>
    <row r="3594" spans="1:8">
      <c r="A3594" t="s">
        <v>7094</v>
      </c>
      <c r="B3594">
        <v>0</v>
      </c>
      <c r="C3594">
        <v>1</v>
      </c>
      <c r="D3594">
        <v>3</v>
      </c>
      <c r="E3594">
        <v>3</v>
      </c>
      <c r="F3594" t="str">
        <f>VLOOKUP(E3594,$L$1:$M$25,2,FALSE)</f>
        <v>cocoa</v>
      </c>
      <c r="G3594">
        <f>LOG(C3594)</f>
        <v>0</v>
      </c>
      <c r="H3594">
        <f>G3594/(B3594-1)</f>
        <v>0</v>
      </c>
    </row>
    <row r="3595" spans="1:8">
      <c r="A3595" t="s">
        <v>7095</v>
      </c>
      <c r="B3595">
        <v>0</v>
      </c>
      <c r="C3595">
        <v>1</v>
      </c>
      <c r="D3595">
        <v>24</v>
      </c>
      <c r="E3595">
        <v>24</v>
      </c>
      <c r="F3595" t="str">
        <f>VLOOKUP(E3595,$L$1:$M$25,2,FALSE)</f>
        <v>veg-oil</v>
      </c>
      <c r="G3595">
        <f>LOG(C3595)</f>
        <v>0</v>
      </c>
      <c r="H3595">
        <f>G3595/(B3595-1)</f>
        <v>0</v>
      </c>
    </row>
    <row r="3596" spans="1:8">
      <c r="A3596" t="s">
        <v>7098</v>
      </c>
      <c r="B3596">
        <v>0</v>
      </c>
      <c r="C3596">
        <v>1</v>
      </c>
      <c r="D3596">
        <v>3</v>
      </c>
      <c r="E3596">
        <v>3</v>
      </c>
      <c r="F3596" t="str">
        <f>VLOOKUP(E3596,$L$1:$M$25,2,FALSE)</f>
        <v>cocoa</v>
      </c>
      <c r="G3596">
        <f>LOG(C3596)</f>
        <v>0</v>
      </c>
      <c r="H3596">
        <f>G3596/(B3596-1)</f>
        <v>0</v>
      </c>
    </row>
    <row r="3597" spans="1:8">
      <c r="A3597" t="s">
        <v>7100</v>
      </c>
      <c r="B3597">
        <v>0</v>
      </c>
      <c r="C3597">
        <v>1</v>
      </c>
      <c r="D3597">
        <v>24</v>
      </c>
      <c r="E3597">
        <v>24</v>
      </c>
      <c r="F3597" t="str">
        <f>VLOOKUP(E3597,$L$1:$M$25,2,FALSE)</f>
        <v>veg-oil</v>
      </c>
      <c r="G3597">
        <f>LOG(C3597)</f>
        <v>0</v>
      </c>
      <c r="H3597">
        <f>G3597/(B3597-1)</f>
        <v>0</v>
      </c>
    </row>
    <row r="3598" spans="1:8">
      <c r="A3598" t="s">
        <v>7102</v>
      </c>
      <c r="B3598">
        <v>0</v>
      </c>
      <c r="C3598">
        <v>1</v>
      </c>
      <c r="D3598">
        <v>6</v>
      </c>
      <c r="E3598">
        <v>6</v>
      </c>
      <c r="F3598" t="str">
        <f>VLOOKUP(E3598,$L$1:$M$25,2,FALSE)</f>
        <v>cpi</v>
      </c>
      <c r="G3598">
        <f>LOG(C3598)</f>
        <v>0</v>
      </c>
      <c r="H3598">
        <f>G3598/(B3598-1)</f>
        <v>0</v>
      </c>
    </row>
    <row r="3599" spans="1:8">
      <c r="A3599" t="s">
        <v>7103</v>
      </c>
      <c r="B3599">
        <v>0</v>
      </c>
      <c r="C3599">
        <v>1</v>
      </c>
      <c r="D3599">
        <v>14</v>
      </c>
      <c r="E3599">
        <v>14</v>
      </c>
      <c r="F3599" t="str">
        <f>VLOOKUP(E3599,$L$1:$M$25,2,FALSE)</f>
        <v>livestock</v>
      </c>
      <c r="G3599">
        <f>LOG(C3599)</f>
        <v>0</v>
      </c>
      <c r="H3599">
        <f>G3599/(B3599-1)</f>
        <v>0</v>
      </c>
    </row>
    <row r="3600" spans="1:8">
      <c r="A3600" t="s">
        <v>7106</v>
      </c>
      <c r="B3600">
        <v>0</v>
      </c>
      <c r="C3600">
        <v>1</v>
      </c>
      <c r="D3600">
        <v>1</v>
      </c>
      <c r="E3600">
        <v>1</v>
      </c>
      <c r="F3600" t="str">
        <f>VLOOKUP(E3600,$L$1:$M$25,2,FALSE)</f>
        <v>acq</v>
      </c>
      <c r="G3600">
        <f>LOG(C3600)</f>
        <v>0</v>
      </c>
      <c r="H3600">
        <f>G3600/(B3600-1)</f>
        <v>0</v>
      </c>
    </row>
    <row r="3601" spans="1:8">
      <c r="A3601" t="s">
        <v>7107</v>
      </c>
      <c r="B3601">
        <v>0</v>
      </c>
      <c r="C3601">
        <v>1</v>
      </c>
      <c r="D3601">
        <v>10</v>
      </c>
      <c r="E3601">
        <v>10</v>
      </c>
      <c r="F3601" t="str">
        <f>VLOOKUP(E3601,$L$1:$M$25,2,FALSE)</f>
        <v>gnp</v>
      </c>
      <c r="G3601">
        <f>LOG(C3601)</f>
        <v>0</v>
      </c>
      <c r="H3601">
        <f>G3601/(B3601-1)</f>
        <v>0</v>
      </c>
    </row>
    <row r="3602" spans="1:8">
      <c r="A3602" t="s">
        <v>7108</v>
      </c>
      <c r="B3602">
        <v>0</v>
      </c>
      <c r="C3602">
        <v>1</v>
      </c>
      <c r="D3602">
        <v>14</v>
      </c>
      <c r="E3602">
        <v>14</v>
      </c>
      <c r="F3602" t="str">
        <f>VLOOKUP(E3602,$L$1:$M$25,2,FALSE)</f>
        <v>livestock</v>
      </c>
      <c r="G3602">
        <f>LOG(C3602)</f>
        <v>0</v>
      </c>
      <c r="H3602">
        <f>G3602/(B3602-1)</f>
        <v>0</v>
      </c>
    </row>
    <row r="3603" spans="1:8">
      <c r="A3603" t="s">
        <v>7110</v>
      </c>
      <c r="B3603">
        <v>0</v>
      </c>
      <c r="C3603">
        <v>1</v>
      </c>
      <c r="D3603">
        <v>1</v>
      </c>
      <c r="E3603">
        <v>1</v>
      </c>
      <c r="F3603" t="str">
        <f>VLOOKUP(E3603,$L$1:$M$25,2,FALSE)</f>
        <v>acq</v>
      </c>
      <c r="G3603">
        <f>LOG(C3603)</f>
        <v>0</v>
      </c>
      <c r="H3603">
        <f>G3603/(B3603-1)</f>
        <v>0</v>
      </c>
    </row>
    <row r="3604" spans="1:8">
      <c r="A3604" t="s">
        <v>7114</v>
      </c>
      <c r="B3604">
        <v>0</v>
      </c>
      <c r="C3604">
        <v>1</v>
      </c>
      <c r="D3604">
        <v>3</v>
      </c>
      <c r="E3604">
        <v>3</v>
      </c>
      <c r="F3604" t="str">
        <f>VLOOKUP(E3604,$L$1:$M$25,2,FALSE)</f>
        <v>cocoa</v>
      </c>
      <c r="G3604">
        <f>LOG(C3604)</f>
        <v>0</v>
      </c>
      <c r="H3604">
        <f>G3604/(B3604-1)</f>
        <v>0</v>
      </c>
    </row>
    <row r="3605" spans="1:8">
      <c r="A3605" t="s">
        <v>7116</v>
      </c>
      <c r="B3605">
        <v>0</v>
      </c>
      <c r="C3605">
        <v>1</v>
      </c>
      <c r="D3605">
        <v>14</v>
      </c>
      <c r="E3605">
        <v>14</v>
      </c>
      <c r="F3605" t="str">
        <f>VLOOKUP(E3605,$L$1:$M$25,2,FALSE)</f>
        <v>livestock</v>
      </c>
      <c r="G3605">
        <f>LOG(C3605)</f>
        <v>0</v>
      </c>
      <c r="H3605">
        <f>G3605/(B3605-1)</f>
        <v>0</v>
      </c>
    </row>
    <row r="3606" spans="1:8">
      <c r="A3606" t="s">
        <v>7122</v>
      </c>
      <c r="B3606">
        <v>0</v>
      </c>
      <c r="C3606">
        <v>1</v>
      </c>
      <c r="D3606">
        <v>11</v>
      </c>
      <c r="E3606">
        <v>11</v>
      </c>
      <c r="F3606" t="str">
        <f>VLOOKUP(E3606,$L$1:$M$25,2,FALSE)</f>
        <v>gold</v>
      </c>
      <c r="G3606">
        <f>LOG(C3606)</f>
        <v>0</v>
      </c>
      <c r="H3606">
        <f>G3606/(B3606-1)</f>
        <v>0</v>
      </c>
    </row>
    <row r="3607" spans="1:8">
      <c r="A3607" t="s">
        <v>7123</v>
      </c>
      <c r="B3607">
        <v>0</v>
      </c>
      <c r="C3607">
        <v>1</v>
      </c>
      <c r="D3607">
        <v>2</v>
      </c>
      <c r="E3607">
        <v>2</v>
      </c>
      <c r="F3607" t="str">
        <f>VLOOKUP(E3607,$L$1:$M$25,2,FALSE)</f>
        <v>bop</v>
      </c>
      <c r="G3607">
        <f>LOG(C3607)</f>
        <v>0</v>
      </c>
      <c r="H3607">
        <f>G3607/(B3607-1)</f>
        <v>0</v>
      </c>
    </row>
    <row r="3608" spans="1:8">
      <c r="A3608" t="s">
        <v>7127</v>
      </c>
      <c r="B3608">
        <v>0</v>
      </c>
      <c r="C3608">
        <v>1</v>
      </c>
      <c r="D3608">
        <v>4</v>
      </c>
      <c r="E3608">
        <v>4</v>
      </c>
      <c r="F3608" t="str">
        <f>VLOOKUP(E3608,$L$1:$M$25,2,FALSE)</f>
        <v>coffee</v>
      </c>
      <c r="G3608">
        <f>LOG(C3608)</f>
        <v>0</v>
      </c>
      <c r="H3608">
        <f>G3608/(B3608-1)</f>
        <v>0</v>
      </c>
    </row>
    <row r="3609" spans="1:8">
      <c r="A3609" t="s">
        <v>7131</v>
      </c>
      <c r="B3609">
        <v>0</v>
      </c>
      <c r="C3609">
        <v>1</v>
      </c>
      <c r="D3609">
        <v>1</v>
      </c>
      <c r="E3609">
        <v>1</v>
      </c>
      <c r="F3609" t="str">
        <f>VLOOKUP(E3609,$L$1:$M$25,2,FALSE)</f>
        <v>acq</v>
      </c>
      <c r="G3609">
        <f>LOG(C3609)</f>
        <v>0</v>
      </c>
      <c r="H3609">
        <f>G3609/(B3609-1)</f>
        <v>0</v>
      </c>
    </row>
    <row r="3610" spans="1:8">
      <c r="A3610" t="s">
        <v>7132</v>
      </c>
      <c r="B3610">
        <v>0</v>
      </c>
      <c r="C3610">
        <v>1</v>
      </c>
      <c r="D3610">
        <v>9</v>
      </c>
      <c r="E3610">
        <v>9</v>
      </c>
      <c r="F3610" t="str">
        <f>VLOOKUP(E3610,$L$1:$M$25,2,FALSE)</f>
        <v>earn</v>
      </c>
      <c r="G3610">
        <f>LOG(C3610)</f>
        <v>0</v>
      </c>
      <c r="H3610">
        <f>G3610/(B3610-1)</f>
        <v>0</v>
      </c>
    </row>
    <row r="3611" spans="1:8">
      <c r="A3611" t="s">
        <v>7136</v>
      </c>
      <c r="B3611">
        <v>0</v>
      </c>
      <c r="C3611">
        <v>1</v>
      </c>
      <c r="D3611">
        <v>20</v>
      </c>
      <c r="E3611">
        <v>20</v>
      </c>
      <c r="F3611" t="str">
        <f>VLOOKUP(E3611,$L$1:$M$25,2,FALSE)</f>
        <v>ship</v>
      </c>
      <c r="G3611">
        <f>LOG(C3611)</f>
        <v>0</v>
      </c>
      <c r="H3611">
        <f>G3611/(B3611-1)</f>
        <v>0</v>
      </c>
    </row>
    <row r="3612" spans="1:8">
      <c r="A3612" t="s">
        <v>7137</v>
      </c>
      <c r="B3612">
        <v>0</v>
      </c>
      <c r="C3612">
        <v>1</v>
      </c>
      <c r="D3612">
        <v>9</v>
      </c>
      <c r="E3612">
        <v>9</v>
      </c>
      <c r="F3612" t="str">
        <f>VLOOKUP(E3612,$L$1:$M$25,2,FALSE)</f>
        <v>earn</v>
      </c>
      <c r="G3612">
        <f>LOG(C3612)</f>
        <v>0</v>
      </c>
      <c r="H3612">
        <f>G3612/(B3612-1)</f>
        <v>0</v>
      </c>
    </row>
    <row r="3613" spans="1:8">
      <c r="A3613" t="s">
        <v>7139</v>
      </c>
      <c r="B3613">
        <v>0</v>
      </c>
      <c r="C3613">
        <v>1</v>
      </c>
      <c r="D3613">
        <v>7</v>
      </c>
      <c r="E3613">
        <v>7</v>
      </c>
      <c r="F3613" t="str">
        <f>VLOOKUP(E3613,$L$1:$M$25,2,FALSE)</f>
        <v>crude</v>
      </c>
      <c r="G3613">
        <f>LOG(C3613)</f>
        <v>0</v>
      </c>
      <c r="H3613">
        <f>G3613/(B3613-1)</f>
        <v>0</v>
      </c>
    </row>
    <row r="3614" spans="1:8">
      <c r="A3614" t="s">
        <v>7140</v>
      </c>
      <c r="B3614">
        <v>0</v>
      </c>
      <c r="C3614">
        <v>1</v>
      </c>
      <c r="D3614">
        <v>17</v>
      </c>
      <c r="E3614">
        <v>17</v>
      </c>
      <c r="F3614" t="str">
        <f>VLOOKUP(E3614,$L$1:$M$25,2,FALSE)</f>
        <v>nat-gas</v>
      </c>
      <c r="G3614">
        <f>LOG(C3614)</f>
        <v>0</v>
      </c>
      <c r="H3614">
        <f>G3614/(B3614-1)</f>
        <v>0</v>
      </c>
    </row>
    <row r="3615" spans="1:8">
      <c r="A3615" t="s">
        <v>7142</v>
      </c>
      <c r="B3615">
        <v>0</v>
      </c>
      <c r="C3615">
        <v>1</v>
      </c>
      <c r="D3615">
        <v>23</v>
      </c>
      <c r="E3615">
        <v>23</v>
      </c>
      <c r="F3615" t="str">
        <f>VLOOKUP(E3615,$L$1:$M$25,2,FALSE)</f>
        <v>trade</v>
      </c>
      <c r="G3615">
        <f>LOG(C3615)</f>
        <v>0</v>
      </c>
      <c r="H3615">
        <f>G3615/(B3615-1)</f>
        <v>0</v>
      </c>
    </row>
    <row r="3616" spans="1:8">
      <c r="A3616" t="s">
        <v>7145</v>
      </c>
      <c r="B3616">
        <v>0</v>
      </c>
      <c r="C3616">
        <v>1</v>
      </c>
      <c r="D3616">
        <v>9</v>
      </c>
      <c r="E3616">
        <v>9</v>
      </c>
      <c r="F3616" t="str">
        <f>VLOOKUP(E3616,$L$1:$M$25,2,FALSE)</f>
        <v>earn</v>
      </c>
      <c r="G3616">
        <f>LOG(C3616)</f>
        <v>0</v>
      </c>
      <c r="H3616">
        <f>G3616/(B3616-1)</f>
        <v>0</v>
      </c>
    </row>
    <row r="3617" spans="1:8">
      <c r="A3617" t="s">
        <v>7147</v>
      </c>
      <c r="B3617">
        <v>0</v>
      </c>
      <c r="C3617">
        <v>1</v>
      </c>
      <c r="D3617">
        <v>1</v>
      </c>
      <c r="E3617">
        <v>1</v>
      </c>
      <c r="F3617" t="str">
        <f>VLOOKUP(E3617,$L$1:$M$25,2,FALSE)</f>
        <v>acq</v>
      </c>
      <c r="G3617">
        <f>LOG(C3617)</f>
        <v>0</v>
      </c>
      <c r="H3617">
        <f>G3617/(B3617-1)</f>
        <v>0</v>
      </c>
    </row>
    <row r="3618" spans="1:8">
      <c r="A3618" t="s">
        <v>7148</v>
      </c>
      <c r="B3618">
        <v>0</v>
      </c>
      <c r="C3618">
        <v>1</v>
      </c>
      <c r="D3618">
        <v>7</v>
      </c>
      <c r="E3618">
        <v>7</v>
      </c>
      <c r="F3618" t="str">
        <f>VLOOKUP(E3618,$L$1:$M$25,2,FALSE)</f>
        <v>crude</v>
      </c>
      <c r="G3618">
        <f>LOG(C3618)</f>
        <v>0</v>
      </c>
      <c r="H3618">
        <f>G3618/(B3618-1)</f>
        <v>0</v>
      </c>
    </row>
    <row r="3619" spans="1:8">
      <c r="A3619" t="s">
        <v>7150</v>
      </c>
      <c r="B3619">
        <v>0</v>
      </c>
      <c r="C3619">
        <v>1</v>
      </c>
      <c r="D3619">
        <v>8</v>
      </c>
      <c r="E3619">
        <v>8</v>
      </c>
      <c r="F3619" t="str">
        <f>VLOOKUP(E3619,$L$1:$M$25,2,FALSE)</f>
        <v>dlr</v>
      </c>
      <c r="G3619">
        <f>LOG(C3619)</f>
        <v>0</v>
      </c>
      <c r="H3619">
        <f>G3619/(B3619-1)</f>
        <v>0</v>
      </c>
    </row>
    <row r="3620" spans="1:8">
      <c r="A3620" t="s">
        <v>7151</v>
      </c>
      <c r="B3620">
        <v>0</v>
      </c>
      <c r="C3620">
        <v>1</v>
      </c>
      <c r="D3620">
        <v>1</v>
      </c>
      <c r="E3620">
        <v>1</v>
      </c>
      <c r="F3620" t="str">
        <f>VLOOKUP(E3620,$L$1:$M$25,2,FALSE)</f>
        <v>acq</v>
      </c>
      <c r="G3620">
        <f>LOG(C3620)</f>
        <v>0</v>
      </c>
      <c r="H3620">
        <f>G3620/(B3620-1)</f>
        <v>0</v>
      </c>
    </row>
    <row r="3621" spans="1:8">
      <c r="A3621" t="s">
        <v>7152</v>
      </c>
      <c r="B3621">
        <v>0</v>
      </c>
      <c r="C3621">
        <v>1</v>
      </c>
      <c r="D3621">
        <v>7</v>
      </c>
      <c r="E3621">
        <v>7</v>
      </c>
      <c r="F3621" t="str">
        <f>VLOOKUP(E3621,$L$1:$M$25,2,FALSE)</f>
        <v>crude</v>
      </c>
      <c r="G3621">
        <f>LOG(C3621)</f>
        <v>0</v>
      </c>
      <c r="H3621">
        <f>G3621/(B3621-1)</f>
        <v>0</v>
      </c>
    </row>
    <row r="3622" spans="1:8">
      <c r="A3622" t="s">
        <v>7154</v>
      </c>
      <c r="B3622">
        <v>0</v>
      </c>
      <c r="C3622">
        <v>1</v>
      </c>
      <c r="D3622">
        <v>8</v>
      </c>
      <c r="E3622">
        <v>8</v>
      </c>
      <c r="F3622" t="str">
        <f>VLOOKUP(E3622,$L$1:$M$25,2,FALSE)</f>
        <v>dlr</v>
      </c>
      <c r="G3622">
        <f>LOG(C3622)</f>
        <v>0</v>
      </c>
      <c r="H3622">
        <f>G3622/(B3622-1)</f>
        <v>0</v>
      </c>
    </row>
    <row r="3623" spans="1:8">
      <c r="A3623" t="s">
        <v>7158</v>
      </c>
      <c r="B3623">
        <v>0</v>
      </c>
      <c r="C3623">
        <v>1</v>
      </c>
      <c r="D3623">
        <v>1</v>
      </c>
      <c r="E3623">
        <v>1</v>
      </c>
      <c r="F3623" t="str">
        <f>VLOOKUP(E3623,$L$1:$M$25,2,FALSE)</f>
        <v>acq</v>
      </c>
      <c r="G3623">
        <f>LOG(C3623)</f>
        <v>0</v>
      </c>
      <c r="H3623">
        <f>G3623/(B3623-1)</f>
        <v>0</v>
      </c>
    </row>
    <row r="3624" spans="1:8">
      <c r="A3624" t="s">
        <v>7160</v>
      </c>
      <c r="B3624">
        <v>0</v>
      </c>
      <c r="C3624">
        <v>1</v>
      </c>
      <c r="D3624">
        <v>7</v>
      </c>
      <c r="E3624">
        <v>7</v>
      </c>
      <c r="F3624" t="str">
        <f>VLOOKUP(E3624,$L$1:$M$25,2,FALSE)</f>
        <v>crude</v>
      </c>
      <c r="G3624">
        <f>LOG(C3624)</f>
        <v>0</v>
      </c>
      <c r="H3624">
        <f>G3624/(B3624-1)</f>
        <v>0</v>
      </c>
    </row>
    <row r="3625" spans="1:8">
      <c r="A3625" t="s">
        <v>7163</v>
      </c>
      <c r="B3625">
        <v>0</v>
      </c>
      <c r="C3625">
        <v>1</v>
      </c>
      <c r="D3625">
        <v>14</v>
      </c>
      <c r="E3625">
        <v>14</v>
      </c>
      <c r="F3625" t="str">
        <f>VLOOKUP(E3625,$L$1:$M$25,2,FALSE)</f>
        <v>livestock</v>
      </c>
      <c r="G3625">
        <f>LOG(C3625)</f>
        <v>0</v>
      </c>
      <c r="H3625">
        <f>G3625/(B3625-1)</f>
        <v>0</v>
      </c>
    </row>
    <row r="3626" spans="1:8">
      <c r="A3626" t="s">
        <v>7165</v>
      </c>
      <c r="B3626">
        <v>0</v>
      </c>
      <c r="C3626">
        <v>1</v>
      </c>
      <c r="D3626">
        <v>4</v>
      </c>
      <c r="E3626">
        <v>4</v>
      </c>
      <c r="F3626" t="str">
        <f>VLOOKUP(E3626,$L$1:$M$25,2,FALSE)</f>
        <v>coffee</v>
      </c>
      <c r="G3626">
        <f>LOG(C3626)</f>
        <v>0</v>
      </c>
      <c r="H3626">
        <f>G3626/(B3626-1)</f>
        <v>0</v>
      </c>
    </row>
    <row r="3627" spans="1:8">
      <c r="A3627" t="s">
        <v>7168</v>
      </c>
      <c r="B3627">
        <v>0</v>
      </c>
      <c r="C3627">
        <v>1</v>
      </c>
      <c r="D3627">
        <v>9</v>
      </c>
      <c r="E3627">
        <v>9</v>
      </c>
      <c r="F3627" t="str">
        <f>VLOOKUP(E3627,$L$1:$M$25,2,FALSE)</f>
        <v>earn</v>
      </c>
      <c r="G3627">
        <f>LOG(C3627)</f>
        <v>0</v>
      </c>
      <c r="H3627">
        <f>G3627/(B3627-1)</f>
        <v>0</v>
      </c>
    </row>
    <row r="3628" spans="1:8">
      <c r="A3628" t="s">
        <v>7170</v>
      </c>
      <c r="B3628">
        <v>0</v>
      </c>
      <c r="C3628">
        <v>1</v>
      </c>
      <c r="D3628">
        <v>8</v>
      </c>
      <c r="E3628">
        <v>8</v>
      </c>
      <c r="F3628" t="str">
        <f>VLOOKUP(E3628,$L$1:$M$25,2,FALSE)</f>
        <v>dlr</v>
      </c>
      <c r="G3628">
        <f>LOG(C3628)</f>
        <v>0</v>
      </c>
      <c r="H3628">
        <f>G3628/(B3628-1)</f>
        <v>0</v>
      </c>
    </row>
    <row r="3629" spans="1:8">
      <c r="A3629" t="s">
        <v>7171</v>
      </c>
      <c r="B3629">
        <v>0</v>
      </c>
      <c r="C3629">
        <v>1</v>
      </c>
      <c r="D3629">
        <v>2</v>
      </c>
      <c r="E3629">
        <v>2</v>
      </c>
      <c r="F3629" t="str">
        <f>VLOOKUP(E3629,$L$1:$M$25,2,FALSE)</f>
        <v>bop</v>
      </c>
      <c r="G3629">
        <f>LOG(C3629)</f>
        <v>0</v>
      </c>
      <c r="H3629">
        <f>G3629/(B3629-1)</f>
        <v>0</v>
      </c>
    </row>
    <row r="3630" spans="1:8">
      <c r="A3630" t="s">
        <v>7174</v>
      </c>
      <c r="B3630">
        <v>0</v>
      </c>
      <c r="C3630">
        <v>1</v>
      </c>
      <c r="D3630">
        <v>11</v>
      </c>
      <c r="E3630">
        <v>11</v>
      </c>
      <c r="F3630" t="str">
        <f>VLOOKUP(E3630,$L$1:$M$25,2,FALSE)</f>
        <v>gold</v>
      </c>
      <c r="G3630">
        <f>LOG(C3630)</f>
        <v>0</v>
      </c>
      <c r="H3630">
        <f>G3630/(B3630-1)</f>
        <v>0</v>
      </c>
    </row>
    <row r="3631" spans="1:8">
      <c r="A3631" t="s">
        <v>7178</v>
      </c>
      <c r="B3631">
        <v>0</v>
      </c>
      <c r="C3631">
        <v>1</v>
      </c>
      <c r="D3631">
        <v>17</v>
      </c>
      <c r="E3631">
        <v>17</v>
      </c>
      <c r="F3631" t="str">
        <f>VLOOKUP(E3631,$L$1:$M$25,2,FALSE)</f>
        <v>nat-gas</v>
      </c>
      <c r="G3631">
        <f>LOG(C3631)</f>
        <v>0</v>
      </c>
      <c r="H3631">
        <f>G3631/(B3631-1)</f>
        <v>0</v>
      </c>
    </row>
    <row r="3632" spans="1:8">
      <c r="A3632" t="s">
        <v>7183</v>
      </c>
      <c r="B3632">
        <v>0</v>
      </c>
      <c r="C3632">
        <v>1</v>
      </c>
      <c r="D3632">
        <v>6</v>
      </c>
      <c r="E3632">
        <v>6</v>
      </c>
      <c r="F3632" t="str">
        <f>VLOOKUP(E3632,$L$1:$M$25,2,FALSE)</f>
        <v>cpi</v>
      </c>
      <c r="G3632">
        <f>LOG(C3632)</f>
        <v>0</v>
      </c>
      <c r="H3632">
        <f>G3632/(B3632-1)</f>
        <v>0</v>
      </c>
    </row>
    <row r="3633" spans="1:8">
      <c r="A3633" t="s">
        <v>7184</v>
      </c>
      <c r="B3633">
        <v>0</v>
      </c>
      <c r="C3633">
        <v>1</v>
      </c>
      <c r="D3633">
        <v>9</v>
      </c>
      <c r="E3633">
        <v>9</v>
      </c>
      <c r="F3633" t="str">
        <f>VLOOKUP(E3633,$L$1:$M$25,2,FALSE)</f>
        <v>earn</v>
      </c>
      <c r="G3633">
        <f>LOG(C3633)</f>
        <v>0</v>
      </c>
      <c r="H3633">
        <f>G3633/(B3633-1)</f>
        <v>0</v>
      </c>
    </row>
    <row r="3634" spans="1:8">
      <c r="A3634" t="s">
        <v>7186</v>
      </c>
      <c r="B3634">
        <v>0</v>
      </c>
      <c r="C3634">
        <v>1</v>
      </c>
      <c r="D3634">
        <v>20</v>
      </c>
      <c r="E3634">
        <v>20</v>
      </c>
      <c r="F3634" t="str">
        <f>VLOOKUP(E3634,$L$1:$M$25,2,FALSE)</f>
        <v>ship</v>
      </c>
      <c r="G3634">
        <f>LOG(C3634)</f>
        <v>0</v>
      </c>
      <c r="H3634">
        <f>G3634/(B3634-1)</f>
        <v>0</v>
      </c>
    </row>
    <row r="3635" spans="1:8">
      <c r="A3635" t="s">
        <v>7193</v>
      </c>
      <c r="B3635">
        <v>0</v>
      </c>
      <c r="C3635">
        <v>1</v>
      </c>
      <c r="D3635">
        <v>24</v>
      </c>
      <c r="E3635">
        <v>24</v>
      </c>
      <c r="F3635" t="str">
        <f>VLOOKUP(E3635,$L$1:$M$25,2,FALSE)</f>
        <v>veg-oil</v>
      </c>
      <c r="G3635">
        <f>LOG(C3635)</f>
        <v>0</v>
      </c>
      <c r="H3635">
        <f>G3635/(B3635-1)</f>
        <v>0</v>
      </c>
    </row>
    <row r="3636" spans="1:8">
      <c r="A3636" t="s">
        <v>7195</v>
      </c>
      <c r="B3636">
        <v>0</v>
      </c>
      <c r="C3636">
        <v>1</v>
      </c>
      <c r="D3636">
        <v>16</v>
      </c>
      <c r="E3636">
        <v>16</v>
      </c>
      <c r="F3636" t="str">
        <f>VLOOKUP(E3636,$L$1:$M$25,2,FALSE)</f>
        <v>money-supply</v>
      </c>
      <c r="G3636">
        <f>LOG(C3636)</f>
        <v>0</v>
      </c>
      <c r="H3636">
        <f>G3636/(B3636-1)</f>
        <v>0</v>
      </c>
    </row>
    <row r="3637" spans="1:8">
      <c r="A3637" t="s">
        <v>7196</v>
      </c>
      <c r="B3637">
        <v>0</v>
      </c>
      <c r="C3637">
        <v>1</v>
      </c>
      <c r="D3637">
        <v>11</v>
      </c>
      <c r="E3637">
        <v>11</v>
      </c>
      <c r="F3637" t="str">
        <f>VLOOKUP(E3637,$L$1:$M$25,2,FALSE)</f>
        <v>gold</v>
      </c>
      <c r="G3637">
        <f>LOG(C3637)</f>
        <v>0</v>
      </c>
      <c r="H3637">
        <f>G3637/(B3637-1)</f>
        <v>0</v>
      </c>
    </row>
    <row r="3638" spans="1:8">
      <c r="A3638" t="s">
        <v>7200</v>
      </c>
      <c r="B3638">
        <v>0</v>
      </c>
      <c r="C3638">
        <v>1</v>
      </c>
      <c r="D3638">
        <v>17</v>
      </c>
      <c r="E3638">
        <v>17</v>
      </c>
      <c r="F3638" t="str">
        <f>VLOOKUP(E3638,$L$1:$M$25,2,FALSE)</f>
        <v>nat-gas</v>
      </c>
      <c r="G3638">
        <f>LOG(C3638)</f>
        <v>0</v>
      </c>
      <c r="H3638">
        <f>G3638/(B3638-1)</f>
        <v>0</v>
      </c>
    </row>
    <row r="3639" spans="1:8">
      <c r="A3639" t="s">
        <v>7202</v>
      </c>
      <c r="B3639">
        <v>0</v>
      </c>
      <c r="C3639">
        <v>1</v>
      </c>
      <c r="D3639">
        <v>8</v>
      </c>
      <c r="E3639">
        <v>8</v>
      </c>
      <c r="F3639" t="str">
        <f>VLOOKUP(E3639,$L$1:$M$25,2,FALSE)</f>
        <v>dlr</v>
      </c>
      <c r="G3639">
        <f>LOG(C3639)</f>
        <v>0</v>
      </c>
      <c r="H3639">
        <f>G3639/(B3639-1)</f>
        <v>0</v>
      </c>
    </row>
    <row r="3640" spans="1:8">
      <c r="A3640" t="s">
        <v>7212</v>
      </c>
      <c r="B3640">
        <v>0</v>
      </c>
      <c r="C3640">
        <v>1</v>
      </c>
      <c r="D3640">
        <v>11</v>
      </c>
      <c r="E3640">
        <v>11</v>
      </c>
      <c r="F3640" t="str">
        <f>VLOOKUP(E3640,$L$1:$M$25,2,FALSE)</f>
        <v>gold</v>
      </c>
      <c r="G3640">
        <f>LOG(C3640)</f>
        <v>0</v>
      </c>
      <c r="H3640">
        <f>G3640/(B3640-1)</f>
        <v>0</v>
      </c>
    </row>
    <row r="3641" spans="1:8">
      <c r="A3641" t="s">
        <v>7223</v>
      </c>
      <c r="B3641">
        <v>0</v>
      </c>
      <c r="C3641">
        <v>1</v>
      </c>
      <c r="D3641">
        <v>15</v>
      </c>
      <c r="E3641">
        <v>15</v>
      </c>
      <c r="F3641" t="str">
        <f>VLOOKUP(E3641,$L$1:$M$25,2,FALSE)</f>
        <v>money-fx</v>
      </c>
      <c r="G3641">
        <f>LOG(C3641)</f>
        <v>0</v>
      </c>
      <c r="H3641">
        <f>G3641/(B3641-1)</f>
        <v>0</v>
      </c>
    </row>
    <row r="3642" spans="1:8">
      <c r="A3642" t="s">
        <v>7224</v>
      </c>
      <c r="B3642">
        <v>0</v>
      </c>
      <c r="C3642">
        <v>1</v>
      </c>
      <c r="D3642">
        <v>23</v>
      </c>
      <c r="E3642">
        <v>23</v>
      </c>
      <c r="F3642" t="str">
        <f>VLOOKUP(E3642,$L$1:$M$25,2,FALSE)</f>
        <v>trade</v>
      </c>
      <c r="G3642">
        <f>LOG(C3642)</f>
        <v>0</v>
      </c>
      <c r="H3642">
        <f>G3642/(B3642-1)</f>
        <v>0</v>
      </c>
    </row>
    <row r="3643" spans="1:8">
      <c r="A3643" t="s">
        <v>7226</v>
      </c>
      <c r="B3643">
        <v>0</v>
      </c>
      <c r="C3643">
        <v>1</v>
      </c>
      <c r="D3643">
        <v>23</v>
      </c>
      <c r="E3643">
        <v>23</v>
      </c>
      <c r="F3643" t="str">
        <f>VLOOKUP(E3643,$L$1:$M$25,2,FALSE)</f>
        <v>trade</v>
      </c>
      <c r="G3643">
        <f>LOG(C3643)</f>
        <v>0</v>
      </c>
      <c r="H3643">
        <f>G3643/(B3643-1)</f>
        <v>0</v>
      </c>
    </row>
    <row r="3644" spans="1:8">
      <c r="A3644" t="s">
        <v>7227</v>
      </c>
      <c r="B3644">
        <v>0</v>
      </c>
      <c r="C3644">
        <v>1</v>
      </c>
      <c r="D3644">
        <v>15</v>
      </c>
      <c r="E3644">
        <v>15</v>
      </c>
      <c r="F3644" t="str">
        <f>VLOOKUP(E3644,$L$1:$M$25,2,FALSE)</f>
        <v>money-fx</v>
      </c>
      <c r="G3644">
        <f>LOG(C3644)</f>
        <v>0</v>
      </c>
      <c r="H3644">
        <f>G3644/(B3644-1)</f>
        <v>0</v>
      </c>
    </row>
    <row r="3645" spans="1:8">
      <c r="A3645" t="s">
        <v>7228</v>
      </c>
      <c r="B3645">
        <v>0</v>
      </c>
      <c r="C3645">
        <v>1</v>
      </c>
      <c r="D3645">
        <v>9</v>
      </c>
      <c r="E3645">
        <v>9</v>
      </c>
      <c r="F3645" t="str">
        <f>VLOOKUP(E3645,$L$1:$M$25,2,FALSE)</f>
        <v>earn</v>
      </c>
      <c r="G3645">
        <f>LOG(C3645)</f>
        <v>0</v>
      </c>
      <c r="H3645">
        <f>G3645/(B3645-1)</f>
        <v>0</v>
      </c>
    </row>
    <row r="3646" spans="1:8">
      <c r="A3646" t="s">
        <v>7229</v>
      </c>
      <c r="B3646">
        <v>0</v>
      </c>
      <c r="C3646">
        <v>1</v>
      </c>
      <c r="D3646">
        <v>9</v>
      </c>
      <c r="E3646">
        <v>9</v>
      </c>
      <c r="F3646" t="str">
        <f>VLOOKUP(E3646,$L$1:$M$25,2,FALSE)</f>
        <v>earn</v>
      </c>
      <c r="G3646">
        <f>LOG(C3646)</f>
        <v>0</v>
      </c>
      <c r="H3646">
        <f>G3646/(B3646-1)</f>
        <v>0</v>
      </c>
    </row>
    <row r="3647" spans="1:8">
      <c r="A3647" t="s">
        <v>7232</v>
      </c>
      <c r="B3647">
        <v>0</v>
      </c>
      <c r="C3647">
        <v>1</v>
      </c>
      <c r="D3647">
        <v>22</v>
      </c>
      <c r="E3647">
        <v>22</v>
      </c>
      <c r="F3647" t="str">
        <f>VLOOKUP(E3647,$L$1:$M$25,2,FALSE)</f>
        <v>sugar</v>
      </c>
      <c r="G3647">
        <f>LOG(C3647)</f>
        <v>0</v>
      </c>
      <c r="H3647">
        <f>G3647/(B3647-1)</f>
        <v>0</v>
      </c>
    </row>
    <row r="3648" spans="1:8">
      <c r="A3648" t="s">
        <v>7237</v>
      </c>
      <c r="B3648">
        <v>0</v>
      </c>
      <c r="C3648">
        <v>1</v>
      </c>
      <c r="D3648">
        <v>4</v>
      </c>
      <c r="E3648">
        <v>4</v>
      </c>
      <c r="F3648" t="str">
        <f>VLOOKUP(E3648,$L$1:$M$25,2,FALSE)</f>
        <v>coffee</v>
      </c>
      <c r="G3648">
        <f>LOG(C3648)</f>
        <v>0</v>
      </c>
      <c r="H3648">
        <f>G3648/(B3648-1)</f>
        <v>0</v>
      </c>
    </row>
    <row r="3649" spans="1:8">
      <c r="A3649" t="s">
        <v>7239</v>
      </c>
      <c r="B3649">
        <v>0</v>
      </c>
      <c r="C3649">
        <v>1</v>
      </c>
      <c r="D3649">
        <v>22</v>
      </c>
      <c r="E3649">
        <v>22</v>
      </c>
      <c r="F3649" t="str">
        <f>VLOOKUP(E3649,$L$1:$M$25,2,FALSE)</f>
        <v>sugar</v>
      </c>
      <c r="G3649">
        <f>LOG(C3649)</f>
        <v>0</v>
      </c>
      <c r="H3649">
        <f>G3649/(B3649-1)</f>
        <v>0</v>
      </c>
    </row>
    <row r="3650" spans="1:8">
      <c r="A3650" t="s">
        <v>7241</v>
      </c>
      <c r="B3650">
        <v>0</v>
      </c>
      <c r="C3650">
        <v>1</v>
      </c>
      <c r="D3650">
        <v>4</v>
      </c>
      <c r="E3650">
        <v>4</v>
      </c>
      <c r="F3650" t="str">
        <f>VLOOKUP(E3650,$L$1:$M$25,2,FALSE)</f>
        <v>coffee</v>
      </c>
      <c r="G3650">
        <f>LOG(C3650)</f>
        <v>0</v>
      </c>
      <c r="H3650">
        <f>G3650/(B3650-1)</f>
        <v>0</v>
      </c>
    </row>
    <row r="3651" spans="1:8">
      <c r="A3651" t="s">
        <v>7244</v>
      </c>
      <c r="B3651">
        <v>0</v>
      </c>
      <c r="C3651">
        <v>1</v>
      </c>
      <c r="D3651">
        <v>1</v>
      </c>
      <c r="E3651">
        <v>1</v>
      </c>
      <c r="F3651" t="str">
        <f>VLOOKUP(E3651,$L$1:$M$25,2,FALSE)</f>
        <v>acq</v>
      </c>
      <c r="G3651">
        <f>LOG(C3651)</f>
        <v>0</v>
      </c>
      <c r="H3651">
        <f>G3651/(B3651-1)</f>
        <v>0</v>
      </c>
    </row>
    <row r="3652" spans="1:8">
      <c r="A3652" t="s">
        <v>7248</v>
      </c>
      <c r="B3652">
        <v>0</v>
      </c>
      <c r="C3652">
        <v>1</v>
      </c>
      <c r="D3652">
        <v>18</v>
      </c>
      <c r="E3652">
        <v>18</v>
      </c>
      <c r="F3652" t="str">
        <f>VLOOKUP(E3652,$L$1:$M$25,2,FALSE)</f>
        <v>oilseed</v>
      </c>
      <c r="G3652">
        <f>LOG(C3652)</f>
        <v>0</v>
      </c>
      <c r="H3652">
        <f>G3652/(B3652-1)</f>
        <v>0</v>
      </c>
    </row>
    <row r="3653" spans="1:8">
      <c r="A3653" t="s">
        <v>7250</v>
      </c>
      <c r="B3653">
        <v>0</v>
      </c>
      <c r="C3653">
        <v>1</v>
      </c>
      <c r="D3653">
        <v>22</v>
      </c>
      <c r="E3653">
        <v>22</v>
      </c>
      <c r="F3653" t="str">
        <f>VLOOKUP(E3653,$L$1:$M$25,2,FALSE)</f>
        <v>sugar</v>
      </c>
      <c r="G3653">
        <f>LOG(C3653)</f>
        <v>0</v>
      </c>
      <c r="H3653">
        <f>G3653/(B3653-1)</f>
        <v>0</v>
      </c>
    </row>
    <row r="3654" spans="1:8">
      <c r="A3654" t="s">
        <v>7252</v>
      </c>
      <c r="B3654">
        <v>0</v>
      </c>
      <c r="C3654">
        <v>1</v>
      </c>
      <c r="D3654">
        <v>2</v>
      </c>
      <c r="E3654">
        <v>2</v>
      </c>
      <c r="F3654" t="str">
        <f>VLOOKUP(E3654,$L$1:$M$25,2,FALSE)</f>
        <v>bop</v>
      </c>
      <c r="G3654">
        <f>LOG(C3654)</f>
        <v>0</v>
      </c>
      <c r="H3654">
        <f>G3654/(B3654-1)</f>
        <v>0</v>
      </c>
    </row>
    <row r="3655" spans="1:8">
      <c r="A3655" t="s">
        <v>7258</v>
      </c>
      <c r="B3655">
        <v>0</v>
      </c>
      <c r="C3655">
        <v>1</v>
      </c>
      <c r="D3655">
        <v>20</v>
      </c>
      <c r="E3655">
        <v>20</v>
      </c>
      <c r="F3655" t="str">
        <f>VLOOKUP(E3655,$L$1:$M$25,2,FALSE)</f>
        <v>ship</v>
      </c>
      <c r="G3655">
        <f>LOG(C3655)</f>
        <v>0</v>
      </c>
      <c r="H3655">
        <f>G3655/(B3655-1)</f>
        <v>0</v>
      </c>
    </row>
    <row r="3656" spans="1:8">
      <c r="A3656" t="s">
        <v>7260</v>
      </c>
      <c r="B3656">
        <v>0</v>
      </c>
      <c r="C3656">
        <v>1</v>
      </c>
      <c r="D3656">
        <v>13</v>
      </c>
      <c r="E3656">
        <v>13</v>
      </c>
      <c r="F3656" t="str">
        <f>VLOOKUP(E3656,$L$1:$M$25,2,FALSE)</f>
        <v>interest</v>
      </c>
      <c r="G3656">
        <f>LOG(C3656)</f>
        <v>0</v>
      </c>
      <c r="H3656">
        <f>G3656/(B3656-1)</f>
        <v>0</v>
      </c>
    </row>
    <row r="3657" spans="1:8">
      <c r="A3657" t="s">
        <v>7262</v>
      </c>
      <c r="B3657">
        <v>0</v>
      </c>
      <c r="C3657">
        <v>1</v>
      </c>
      <c r="D3657">
        <v>3</v>
      </c>
      <c r="E3657">
        <v>3</v>
      </c>
      <c r="F3657" t="str">
        <f>VLOOKUP(E3657,$L$1:$M$25,2,FALSE)</f>
        <v>cocoa</v>
      </c>
      <c r="G3657">
        <f>LOG(C3657)</f>
        <v>0</v>
      </c>
      <c r="H3657">
        <f>G3657/(B3657-1)</f>
        <v>0</v>
      </c>
    </row>
    <row r="3658" spans="1:8">
      <c r="A3658" t="s">
        <v>7263</v>
      </c>
      <c r="B3658">
        <v>0</v>
      </c>
      <c r="C3658">
        <v>1</v>
      </c>
      <c r="D3658">
        <v>24</v>
      </c>
      <c r="E3658">
        <v>24</v>
      </c>
      <c r="F3658" t="str">
        <f>VLOOKUP(E3658,$L$1:$M$25,2,FALSE)</f>
        <v>veg-oil</v>
      </c>
      <c r="G3658">
        <f>LOG(C3658)</f>
        <v>0</v>
      </c>
      <c r="H3658">
        <f>G3658/(B3658-1)</f>
        <v>0</v>
      </c>
    </row>
    <row r="3659" spans="1:8">
      <c r="A3659" t="s">
        <v>7268</v>
      </c>
      <c r="B3659">
        <v>0</v>
      </c>
      <c r="C3659">
        <v>1</v>
      </c>
      <c r="D3659">
        <v>20</v>
      </c>
      <c r="E3659">
        <v>20</v>
      </c>
      <c r="F3659" t="str">
        <f>VLOOKUP(E3659,$L$1:$M$25,2,FALSE)</f>
        <v>ship</v>
      </c>
      <c r="G3659">
        <f>LOG(C3659)</f>
        <v>0</v>
      </c>
      <c r="H3659">
        <f>G3659/(B3659-1)</f>
        <v>0</v>
      </c>
    </row>
    <row r="3660" spans="1:8">
      <c r="A3660" t="s">
        <v>7277</v>
      </c>
      <c r="B3660">
        <v>0</v>
      </c>
      <c r="C3660">
        <v>1</v>
      </c>
      <c r="D3660">
        <v>7</v>
      </c>
      <c r="E3660">
        <v>7</v>
      </c>
      <c r="F3660" t="str">
        <f>VLOOKUP(E3660,$L$1:$M$25,2,FALSE)</f>
        <v>crude</v>
      </c>
      <c r="G3660">
        <f>LOG(C3660)</f>
        <v>0</v>
      </c>
      <c r="H3660">
        <f>G3660/(B3660-1)</f>
        <v>0</v>
      </c>
    </row>
    <row r="3661" spans="1:8">
      <c r="A3661" t="s">
        <v>7286</v>
      </c>
      <c r="B3661">
        <v>0</v>
      </c>
      <c r="C3661">
        <v>1</v>
      </c>
      <c r="D3661">
        <v>22</v>
      </c>
      <c r="E3661">
        <v>22</v>
      </c>
      <c r="F3661" t="str">
        <f>VLOOKUP(E3661,$L$1:$M$25,2,FALSE)</f>
        <v>sugar</v>
      </c>
      <c r="G3661">
        <f>LOG(C3661)</f>
        <v>0</v>
      </c>
      <c r="H3661">
        <f>G3661/(B3661-1)</f>
        <v>0</v>
      </c>
    </row>
    <row r="3662" spans="1:8">
      <c r="A3662" t="s">
        <v>7288</v>
      </c>
      <c r="B3662">
        <v>0</v>
      </c>
      <c r="C3662">
        <v>1</v>
      </c>
      <c r="D3662">
        <v>24</v>
      </c>
      <c r="E3662">
        <v>24</v>
      </c>
      <c r="F3662" t="str">
        <f>VLOOKUP(E3662,$L$1:$M$25,2,FALSE)</f>
        <v>veg-oil</v>
      </c>
      <c r="G3662">
        <f>LOG(C3662)</f>
        <v>0</v>
      </c>
      <c r="H3662">
        <f>G3662/(B3662-1)</f>
        <v>0</v>
      </c>
    </row>
    <row r="3663" spans="1:8">
      <c r="A3663" t="s">
        <v>7292</v>
      </c>
      <c r="B3663">
        <v>0</v>
      </c>
      <c r="C3663">
        <v>1</v>
      </c>
      <c r="D3663">
        <v>4</v>
      </c>
      <c r="E3663">
        <v>4</v>
      </c>
      <c r="F3663" t="str">
        <f>VLOOKUP(E3663,$L$1:$M$25,2,FALSE)</f>
        <v>coffee</v>
      </c>
      <c r="G3663">
        <f>LOG(C3663)</f>
        <v>0</v>
      </c>
      <c r="H3663">
        <f>G3663/(B3663-1)</f>
        <v>0</v>
      </c>
    </row>
    <row r="3664" spans="1:8">
      <c r="A3664" t="s">
        <v>7297</v>
      </c>
      <c r="B3664">
        <v>0</v>
      </c>
      <c r="C3664">
        <v>1</v>
      </c>
      <c r="D3664">
        <v>11</v>
      </c>
      <c r="E3664">
        <v>11</v>
      </c>
      <c r="F3664" t="str">
        <f>VLOOKUP(E3664,$L$1:$M$25,2,FALSE)</f>
        <v>gold</v>
      </c>
      <c r="G3664">
        <f>LOG(C3664)</f>
        <v>0</v>
      </c>
      <c r="H3664">
        <f>G3664/(B3664-1)</f>
        <v>0</v>
      </c>
    </row>
    <row r="3665" spans="1:8">
      <c r="A3665" t="s">
        <v>7300</v>
      </c>
      <c r="B3665">
        <v>0</v>
      </c>
      <c r="C3665">
        <v>1</v>
      </c>
      <c r="D3665">
        <v>7</v>
      </c>
      <c r="E3665">
        <v>7</v>
      </c>
      <c r="F3665" t="str">
        <f>VLOOKUP(E3665,$L$1:$M$25,2,FALSE)</f>
        <v>crude</v>
      </c>
      <c r="G3665">
        <f>LOG(C3665)</f>
        <v>0</v>
      </c>
      <c r="H3665">
        <f>G3665/(B3665-1)</f>
        <v>0</v>
      </c>
    </row>
    <row r="3666" spans="1:8">
      <c r="A3666" t="s">
        <v>7304</v>
      </c>
      <c r="B3666">
        <v>0</v>
      </c>
      <c r="C3666">
        <v>1</v>
      </c>
      <c r="D3666">
        <v>20</v>
      </c>
      <c r="E3666">
        <v>20</v>
      </c>
      <c r="F3666" t="str">
        <f>VLOOKUP(E3666,$L$1:$M$25,2,FALSE)</f>
        <v>ship</v>
      </c>
      <c r="G3666">
        <f>LOG(C3666)</f>
        <v>0</v>
      </c>
      <c r="H3666">
        <f>G3666/(B3666-1)</f>
        <v>0</v>
      </c>
    </row>
    <row r="3667" spans="1:8">
      <c r="A3667" t="s">
        <v>7305</v>
      </c>
      <c r="B3667">
        <v>0</v>
      </c>
      <c r="C3667">
        <v>1</v>
      </c>
      <c r="D3667">
        <v>11</v>
      </c>
      <c r="E3667">
        <v>11</v>
      </c>
      <c r="F3667" t="str">
        <f>VLOOKUP(E3667,$L$1:$M$25,2,FALSE)</f>
        <v>gold</v>
      </c>
      <c r="G3667">
        <f>LOG(C3667)</f>
        <v>0</v>
      </c>
      <c r="H3667">
        <f>G3667/(B3667-1)</f>
        <v>0</v>
      </c>
    </row>
    <row r="3668" spans="1:8">
      <c r="A3668" t="s">
        <v>7306</v>
      </c>
      <c r="B3668">
        <v>0</v>
      </c>
      <c r="C3668">
        <v>1</v>
      </c>
      <c r="D3668">
        <v>1</v>
      </c>
      <c r="E3668">
        <v>1</v>
      </c>
      <c r="F3668" t="str">
        <f>VLOOKUP(E3668,$L$1:$M$25,2,FALSE)</f>
        <v>acq</v>
      </c>
      <c r="G3668">
        <f>LOG(C3668)</f>
        <v>0</v>
      </c>
      <c r="H3668">
        <f>G3668/(B3668-1)</f>
        <v>0</v>
      </c>
    </row>
    <row r="3669" spans="1:8">
      <c r="A3669" t="s">
        <v>7310</v>
      </c>
      <c r="B3669">
        <v>0</v>
      </c>
      <c r="C3669">
        <v>1</v>
      </c>
      <c r="D3669">
        <v>11</v>
      </c>
      <c r="E3669">
        <v>11</v>
      </c>
      <c r="F3669" t="str">
        <f>VLOOKUP(E3669,$L$1:$M$25,2,FALSE)</f>
        <v>gold</v>
      </c>
      <c r="G3669">
        <f>LOG(C3669)</f>
        <v>0</v>
      </c>
      <c r="H3669">
        <f>G3669/(B3669-1)</f>
        <v>0</v>
      </c>
    </row>
    <row r="3670" spans="1:8">
      <c r="A3670" t="s">
        <v>7324</v>
      </c>
      <c r="B3670">
        <v>0</v>
      </c>
      <c r="C3670">
        <v>1</v>
      </c>
      <c r="D3670">
        <v>11</v>
      </c>
      <c r="E3670">
        <v>11</v>
      </c>
      <c r="F3670" t="str">
        <f>VLOOKUP(E3670,$L$1:$M$25,2,FALSE)</f>
        <v>gold</v>
      </c>
      <c r="G3670">
        <f>LOG(C3670)</f>
        <v>0</v>
      </c>
      <c r="H3670">
        <f>G3670/(B3670-1)</f>
        <v>0</v>
      </c>
    </row>
    <row r="3671" spans="1:8">
      <c r="A3671" t="s">
        <v>7326</v>
      </c>
      <c r="B3671">
        <v>0</v>
      </c>
      <c r="C3671">
        <v>1</v>
      </c>
      <c r="D3671">
        <v>8</v>
      </c>
      <c r="E3671">
        <v>8</v>
      </c>
      <c r="F3671" t="str">
        <f>VLOOKUP(E3671,$L$1:$M$25,2,FALSE)</f>
        <v>dlr</v>
      </c>
      <c r="G3671">
        <f>LOG(C3671)</f>
        <v>0</v>
      </c>
      <c r="H3671">
        <f>G3671/(B3671-1)</f>
        <v>0</v>
      </c>
    </row>
    <row r="3672" spans="1:8">
      <c r="A3672" t="s">
        <v>7327</v>
      </c>
      <c r="B3672">
        <v>0</v>
      </c>
      <c r="C3672">
        <v>1</v>
      </c>
      <c r="D3672">
        <v>4</v>
      </c>
      <c r="E3672">
        <v>4</v>
      </c>
      <c r="F3672" t="str">
        <f>VLOOKUP(E3672,$L$1:$M$25,2,FALSE)</f>
        <v>coffee</v>
      </c>
      <c r="G3672">
        <f>LOG(C3672)</f>
        <v>0</v>
      </c>
      <c r="H3672">
        <f>G3672/(B3672-1)</f>
        <v>0</v>
      </c>
    </row>
    <row r="3673" spans="1:8">
      <c r="A3673" t="s">
        <v>7328</v>
      </c>
      <c r="B3673">
        <v>0</v>
      </c>
      <c r="C3673">
        <v>1</v>
      </c>
      <c r="D3673">
        <v>15</v>
      </c>
      <c r="E3673">
        <v>15</v>
      </c>
      <c r="F3673" t="str">
        <f>VLOOKUP(E3673,$L$1:$M$25,2,FALSE)</f>
        <v>money-fx</v>
      </c>
      <c r="G3673">
        <f>LOG(C3673)</f>
        <v>0</v>
      </c>
      <c r="H3673">
        <f>G3673/(B3673-1)</f>
        <v>0</v>
      </c>
    </row>
    <row r="3674" spans="1:8">
      <c r="A3674" t="s">
        <v>7332</v>
      </c>
      <c r="B3674">
        <v>0</v>
      </c>
      <c r="C3674">
        <v>1</v>
      </c>
      <c r="D3674">
        <v>20</v>
      </c>
      <c r="E3674">
        <v>20</v>
      </c>
      <c r="F3674" t="str">
        <f>VLOOKUP(E3674,$L$1:$M$25,2,FALSE)</f>
        <v>ship</v>
      </c>
      <c r="G3674">
        <f>LOG(C3674)</f>
        <v>0</v>
      </c>
      <c r="H3674">
        <f>G3674/(B3674-1)</f>
        <v>0</v>
      </c>
    </row>
    <row r="3675" spans="1:8">
      <c r="A3675" t="s">
        <v>7337</v>
      </c>
      <c r="B3675">
        <v>0</v>
      </c>
      <c r="C3675">
        <v>1</v>
      </c>
      <c r="D3675">
        <v>7</v>
      </c>
      <c r="E3675">
        <v>7</v>
      </c>
      <c r="F3675" t="str">
        <f>VLOOKUP(E3675,$L$1:$M$25,2,FALSE)</f>
        <v>crude</v>
      </c>
      <c r="G3675">
        <f>LOG(C3675)</f>
        <v>0</v>
      </c>
      <c r="H3675">
        <f>G3675/(B3675-1)</f>
        <v>0</v>
      </c>
    </row>
    <row r="3676" spans="1:8">
      <c r="A3676" t="s">
        <v>7338</v>
      </c>
      <c r="B3676">
        <v>0</v>
      </c>
      <c r="C3676">
        <v>1</v>
      </c>
      <c r="D3676">
        <v>2</v>
      </c>
      <c r="E3676">
        <v>2</v>
      </c>
      <c r="F3676" t="str">
        <f>VLOOKUP(E3676,$L$1:$M$25,2,FALSE)</f>
        <v>bop</v>
      </c>
      <c r="G3676">
        <f>LOG(C3676)</f>
        <v>0</v>
      </c>
      <c r="H3676">
        <f>G3676/(B3676-1)</f>
        <v>0</v>
      </c>
    </row>
    <row r="3677" spans="1:8">
      <c r="A3677" t="s">
        <v>7339</v>
      </c>
      <c r="B3677">
        <v>0</v>
      </c>
      <c r="C3677">
        <v>1</v>
      </c>
      <c r="D3677">
        <v>12</v>
      </c>
      <c r="E3677">
        <v>12</v>
      </c>
      <c r="F3677" t="str">
        <f>VLOOKUP(E3677,$L$1:$M$25,2,FALSE)</f>
        <v>grain</v>
      </c>
      <c r="G3677">
        <f>LOG(C3677)</f>
        <v>0</v>
      </c>
      <c r="H3677">
        <f>G3677/(B3677-1)</f>
        <v>0</v>
      </c>
    </row>
    <row r="3678" spans="1:8">
      <c r="A3678" t="s">
        <v>7342</v>
      </c>
      <c r="B3678">
        <v>0</v>
      </c>
      <c r="C3678">
        <v>1</v>
      </c>
      <c r="D3678">
        <v>22</v>
      </c>
      <c r="E3678">
        <v>22</v>
      </c>
      <c r="F3678" t="str">
        <f>VLOOKUP(E3678,$L$1:$M$25,2,FALSE)</f>
        <v>sugar</v>
      </c>
      <c r="G3678">
        <f>LOG(C3678)</f>
        <v>0</v>
      </c>
      <c r="H3678">
        <f>G3678/(B3678-1)</f>
        <v>0</v>
      </c>
    </row>
    <row r="3679" spans="1:8">
      <c r="A3679" t="s">
        <v>7346</v>
      </c>
      <c r="B3679">
        <v>0</v>
      </c>
      <c r="C3679">
        <v>1</v>
      </c>
      <c r="D3679">
        <v>8</v>
      </c>
      <c r="E3679">
        <v>8</v>
      </c>
      <c r="F3679" t="str">
        <f>VLOOKUP(E3679,$L$1:$M$25,2,FALSE)</f>
        <v>dlr</v>
      </c>
      <c r="G3679">
        <f>LOG(C3679)</f>
        <v>0</v>
      </c>
      <c r="H3679">
        <f>G3679/(B3679-1)</f>
        <v>0</v>
      </c>
    </row>
    <row r="3680" spans="1:8">
      <c r="A3680" t="s">
        <v>7349</v>
      </c>
      <c r="B3680">
        <v>0</v>
      </c>
      <c r="C3680">
        <v>1</v>
      </c>
      <c r="D3680">
        <v>9</v>
      </c>
      <c r="E3680">
        <v>9</v>
      </c>
      <c r="F3680" t="str">
        <f>VLOOKUP(E3680,$L$1:$M$25,2,FALSE)</f>
        <v>earn</v>
      </c>
      <c r="G3680">
        <f>LOG(C3680)</f>
        <v>0</v>
      </c>
      <c r="H3680">
        <f>G3680/(B3680-1)</f>
        <v>0</v>
      </c>
    </row>
    <row r="3681" spans="1:8">
      <c r="A3681" t="s">
        <v>7350</v>
      </c>
      <c r="B3681">
        <v>0</v>
      </c>
      <c r="C3681">
        <v>1</v>
      </c>
      <c r="D3681">
        <v>20</v>
      </c>
      <c r="E3681">
        <v>20</v>
      </c>
      <c r="F3681" t="str">
        <f>VLOOKUP(E3681,$L$1:$M$25,2,FALSE)</f>
        <v>ship</v>
      </c>
      <c r="G3681">
        <f>LOG(C3681)</f>
        <v>0</v>
      </c>
      <c r="H3681">
        <f>G3681/(B3681-1)</f>
        <v>0</v>
      </c>
    </row>
    <row r="3682" spans="1:8">
      <c r="A3682" t="s">
        <v>7354</v>
      </c>
      <c r="B3682">
        <v>0</v>
      </c>
      <c r="C3682">
        <v>1</v>
      </c>
      <c r="D3682">
        <v>11</v>
      </c>
      <c r="E3682">
        <v>11</v>
      </c>
      <c r="F3682" t="str">
        <f>VLOOKUP(E3682,$L$1:$M$25,2,FALSE)</f>
        <v>gold</v>
      </c>
      <c r="G3682">
        <f>LOG(C3682)</f>
        <v>0</v>
      </c>
      <c r="H3682">
        <f>G3682/(B3682-1)</f>
        <v>0</v>
      </c>
    </row>
    <row r="3683" spans="1:8">
      <c r="A3683" t="s">
        <v>7356</v>
      </c>
      <c r="B3683">
        <v>0</v>
      </c>
      <c r="C3683">
        <v>1</v>
      </c>
      <c r="D3683">
        <v>22</v>
      </c>
      <c r="E3683">
        <v>22</v>
      </c>
      <c r="F3683" t="str">
        <f>VLOOKUP(E3683,$L$1:$M$25,2,FALSE)</f>
        <v>sugar</v>
      </c>
      <c r="G3683">
        <f>LOG(C3683)</f>
        <v>0</v>
      </c>
      <c r="H3683">
        <f>G3683/(B3683-1)</f>
        <v>0</v>
      </c>
    </row>
    <row r="3684" spans="1:8">
      <c r="A3684" t="s">
        <v>7357</v>
      </c>
      <c r="B3684">
        <v>0</v>
      </c>
      <c r="C3684">
        <v>1</v>
      </c>
      <c r="D3684">
        <v>1</v>
      </c>
      <c r="E3684">
        <v>1</v>
      </c>
      <c r="F3684" t="str">
        <f>VLOOKUP(E3684,$L$1:$M$25,2,FALSE)</f>
        <v>acq</v>
      </c>
      <c r="G3684">
        <f>LOG(C3684)</f>
        <v>0</v>
      </c>
      <c r="H3684">
        <f>G3684/(B3684-1)</f>
        <v>0</v>
      </c>
    </row>
    <row r="3685" spans="1:8">
      <c r="A3685" t="s">
        <v>7364</v>
      </c>
      <c r="B3685">
        <v>0</v>
      </c>
      <c r="C3685">
        <v>1</v>
      </c>
      <c r="D3685">
        <v>25</v>
      </c>
      <c r="E3685">
        <v>25</v>
      </c>
      <c r="F3685" t="str">
        <f>VLOOKUP(E3685,$L$1:$M$25,2,FALSE)</f>
        <v>wheat</v>
      </c>
      <c r="G3685">
        <f>LOG(C3685)</f>
        <v>0</v>
      </c>
      <c r="H3685">
        <f>G3685/(B3685-1)</f>
        <v>0</v>
      </c>
    </row>
    <row r="3686" spans="1:8">
      <c r="A3686" t="s">
        <v>7367</v>
      </c>
      <c r="B3686">
        <v>0</v>
      </c>
      <c r="C3686">
        <v>1</v>
      </c>
      <c r="D3686">
        <v>9</v>
      </c>
      <c r="E3686">
        <v>9</v>
      </c>
      <c r="F3686" t="str">
        <f>VLOOKUP(E3686,$L$1:$M$25,2,FALSE)</f>
        <v>earn</v>
      </c>
      <c r="G3686">
        <f>LOG(C3686)</f>
        <v>0</v>
      </c>
      <c r="H3686">
        <f>G3686/(B3686-1)</f>
        <v>0</v>
      </c>
    </row>
    <row r="3687" spans="1:8">
      <c r="A3687" t="s">
        <v>7368</v>
      </c>
      <c r="B3687">
        <v>0</v>
      </c>
      <c r="C3687">
        <v>1</v>
      </c>
      <c r="D3687">
        <v>23</v>
      </c>
      <c r="E3687">
        <v>23</v>
      </c>
      <c r="F3687" t="str">
        <f>VLOOKUP(E3687,$L$1:$M$25,2,FALSE)</f>
        <v>trade</v>
      </c>
      <c r="G3687">
        <f>LOG(C3687)</f>
        <v>0</v>
      </c>
      <c r="H3687">
        <f>G3687/(B3687-1)</f>
        <v>0</v>
      </c>
    </row>
    <row r="3688" spans="1:8">
      <c r="A3688" t="s">
        <v>7371</v>
      </c>
      <c r="B3688">
        <v>0</v>
      </c>
      <c r="C3688">
        <v>1</v>
      </c>
      <c r="D3688">
        <v>14</v>
      </c>
      <c r="E3688">
        <v>14</v>
      </c>
      <c r="F3688" t="str">
        <f>VLOOKUP(E3688,$L$1:$M$25,2,FALSE)</f>
        <v>livestock</v>
      </c>
      <c r="G3688">
        <f>LOG(C3688)</f>
        <v>0</v>
      </c>
      <c r="H3688">
        <f>G3688/(B3688-1)</f>
        <v>0</v>
      </c>
    </row>
    <row r="3689" spans="1:8">
      <c r="A3689" t="s">
        <v>7375</v>
      </c>
      <c r="B3689">
        <v>0</v>
      </c>
      <c r="C3689">
        <v>1</v>
      </c>
      <c r="D3689">
        <v>9</v>
      </c>
      <c r="E3689">
        <v>9</v>
      </c>
      <c r="F3689" t="str">
        <f>VLOOKUP(E3689,$L$1:$M$25,2,FALSE)</f>
        <v>earn</v>
      </c>
      <c r="G3689">
        <f>LOG(C3689)</f>
        <v>0</v>
      </c>
      <c r="H3689">
        <f>G3689/(B3689-1)</f>
        <v>0</v>
      </c>
    </row>
    <row r="3690" spans="1:8">
      <c r="A3690" t="s">
        <v>7376</v>
      </c>
      <c r="B3690">
        <v>0</v>
      </c>
      <c r="C3690">
        <v>1</v>
      </c>
      <c r="D3690">
        <v>10</v>
      </c>
      <c r="E3690">
        <v>10</v>
      </c>
      <c r="F3690" t="str">
        <f>VLOOKUP(E3690,$L$1:$M$25,2,FALSE)</f>
        <v>gnp</v>
      </c>
      <c r="G3690">
        <f>LOG(C3690)</f>
        <v>0</v>
      </c>
      <c r="H3690">
        <f>G3690/(B3690-1)</f>
        <v>0</v>
      </c>
    </row>
    <row r="3691" spans="1:8">
      <c r="A3691" t="s">
        <v>7379</v>
      </c>
      <c r="B3691">
        <v>0</v>
      </c>
      <c r="C3691">
        <v>1</v>
      </c>
      <c r="D3691">
        <v>7</v>
      </c>
      <c r="E3691">
        <v>7</v>
      </c>
      <c r="F3691" t="str">
        <f>VLOOKUP(E3691,$L$1:$M$25,2,FALSE)</f>
        <v>crude</v>
      </c>
      <c r="G3691">
        <f>LOG(C3691)</f>
        <v>0</v>
      </c>
      <c r="H3691">
        <f>G3691/(B3691-1)</f>
        <v>0</v>
      </c>
    </row>
    <row r="3692" spans="1:8">
      <c r="A3692" t="s">
        <v>7380</v>
      </c>
      <c r="B3692">
        <v>0</v>
      </c>
      <c r="C3692">
        <v>1</v>
      </c>
      <c r="D3692">
        <v>13</v>
      </c>
      <c r="E3692">
        <v>13</v>
      </c>
      <c r="F3692" t="str">
        <f>VLOOKUP(E3692,$L$1:$M$25,2,FALSE)</f>
        <v>interest</v>
      </c>
      <c r="G3692">
        <f>LOG(C3692)</f>
        <v>0</v>
      </c>
      <c r="H3692">
        <f>G3692/(B3692-1)</f>
        <v>0</v>
      </c>
    </row>
    <row r="3693" spans="1:8">
      <c r="A3693" t="s">
        <v>7381</v>
      </c>
      <c r="B3693">
        <v>0</v>
      </c>
      <c r="C3693">
        <v>1</v>
      </c>
      <c r="D3693">
        <v>17</v>
      </c>
      <c r="E3693">
        <v>17</v>
      </c>
      <c r="F3693" t="str">
        <f>VLOOKUP(E3693,$L$1:$M$25,2,FALSE)</f>
        <v>nat-gas</v>
      </c>
      <c r="G3693">
        <f>LOG(C3693)</f>
        <v>0</v>
      </c>
      <c r="H3693">
        <f>G3693/(B3693-1)</f>
        <v>0</v>
      </c>
    </row>
    <row r="3694" spans="1:8">
      <c r="A3694" t="s">
        <v>7382</v>
      </c>
      <c r="B3694">
        <v>0</v>
      </c>
      <c r="C3694">
        <v>1</v>
      </c>
      <c r="D3694">
        <v>1</v>
      </c>
      <c r="E3694">
        <v>1</v>
      </c>
      <c r="F3694" t="str">
        <f>VLOOKUP(E3694,$L$1:$M$25,2,FALSE)</f>
        <v>acq</v>
      </c>
      <c r="G3694">
        <f>LOG(C3694)</f>
        <v>0</v>
      </c>
      <c r="H3694">
        <f>G3694/(B3694-1)</f>
        <v>0</v>
      </c>
    </row>
    <row r="3695" spans="1:8">
      <c r="A3695" t="s">
        <v>7385</v>
      </c>
      <c r="B3695">
        <v>0</v>
      </c>
      <c r="C3695">
        <v>1</v>
      </c>
      <c r="D3695">
        <v>8</v>
      </c>
      <c r="E3695">
        <v>8</v>
      </c>
      <c r="F3695" t="str">
        <f>VLOOKUP(E3695,$L$1:$M$25,2,FALSE)</f>
        <v>dlr</v>
      </c>
      <c r="G3695">
        <f>LOG(C3695)</f>
        <v>0</v>
      </c>
      <c r="H3695">
        <f>G3695/(B3695-1)</f>
        <v>0</v>
      </c>
    </row>
    <row r="3696" spans="1:8">
      <c r="A3696" t="s">
        <v>7386</v>
      </c>
      <c r="B3696">
        <v>0</v>
      </c>
      <c r="C3696">
        <v>1</v>
      </c>
      <c r="D3696">
        <v>9</v>
      </c>
      <c r="E3696">
        <v>9</v>
      </c>
      <c r="F3696" t="str">
        <f>VLOOKUP(E3696,$L$1:$M$25,2,FALSE)</f>
        <v>earn</v>
      </c>
      <c r="G3696">
        <f>LOG(C3696)</f>
        <v>0</v>
      </c>
      <c r="H3696">
        <f>G3696/(B3696-1)</f>
        <v>0</v>
      </c>
    </row>
    <row r="3697" spans="1:8">
      <c r="A3697" t="s">
        <v>7387</v>
      </c>
      <c r="B3697">
        <v>0</v>
      </c>
      <c r="C3697">
        <v>1</v>
      </c>
      <c r="D3697">
        <v>23</v>
      </c>
      <c r="E3697">
        <v>23</v>
      </c>
      <c r="F3697" t="str">
        <f>VLOOKUP(E3697,$L$1:$M$25,2,FALSE)</f>
        <v>trade</v>
      </c>
      <c r="G3697">
        <f>LOG(C3697)</f>
        <v>0</v>
      </c>
      <c r="H3697">
        <f>G3697/(B3697-1)</f>
        <v>0</v>
      </c>
    </row>
    <row r="3698" spans="1:8">
      <c r="A3698" t="s">
        <v>7393</v>
      </c>
      <c r="B3698">
        <v>0</v>
      </c>
      <c r="C3698">
        <v>1</v>
      </c>
      <c r="D3698">
        <v>4</v>
      </c>
      <c r="E3698">
        <v>4</v>
      </c>
      <c r="F3698" t="str">
        <f>VLOOKUP(E3698,$L$1:$M$25,2,FALSE)</f>
        <v>coffee</v>
      </c>
      <c r="G3698">
        <f>LOG(C3698)</f>
        <v>0</v>
      </c>
      <c r="H3698">
        <f>G3698/(B3698-1)</f>
        <v>0</v>
      </c>
    </row>
    <row r="3699" spans="1:8">
      <c r="A3699" t="s">
        <v>7399</v>
      </c>
      <c r="B3699">
        <v>0</v>
      </c>
      <c r="C3699">
        <v>1</v>
      </c>
      <c r="D3699">
        <v>4</v>
      </c>
      <c r="E3699">
        <v>4</v>
      </c>
      <c r="F3699" t="str">
        <f>VLOOKUP(E3699,$L$1:$M$25,2,FALSE)</f>
        <v>coffee</v>
      </c>
      <c r="G3699">
        <f>LOG(C3699)</f>
        <v>0</v>
      </c>
      <c r="H3699">
        <f>G3699/(B3699-1)</f>
        <v>0</v>
      </c>
    </row>
    <row r="3700" spans="1:8">
      <c r="A3700" t="s">
        <v>7400</v>
      </c>
      <c r="B3700">
        <v>0</v>
      </c>
      <c r="C3700">
        <v>1</v>
      </c>
      <c r="D3700">
        <v>17</v>
      </c>
      <c r="E3700">
        <v>17</v>
      </c>
      <c r="F3700" t="str">
        <f>VLOOKUP(E3700,$L$1:$M$25,2,FALSE)</f>
        <v>nat-gas</v>
      </c>
      <c r="G3700">
        <f>LOG(C3700)</f>
        <v>0</v>
      </c>
      <c r="H3700">
        <f>G3700/(B3700-1)</f>
        <v>0</v>
      </c>
    </row>
    <row r="3701" spans="1:8">
      <c r="A3701" t="s">
        <v>7402</v>
      </c>
      <c r="B3701">
        <v>0</v>
      </c>
      <c r="C3701">
        <v>1</v>
      </c>
      <c r="D3701">
        <v>22</v>
      </c>
      <c r="E3701">
        <v>22</v>
      </c>
      <c r="F3701" t="str">
        <f>VLOOKUP(E3701,$L$1:$M$25,2,FALSE)</f>
        <v>sugar</v>
      </c>
      <c r="G3701">
        <f>LOG(C3701)</f>
        <v>0</v>
      </c>
      <c r="H3701">
        <f>G3701/(B3701-1)</f>
        <v>0</v>
      </c>
    </row>
    <row r="3702" spans="1:8">
      <c r="A3702" t="s">
        <v>7404</v>
      </c>
      <c r="B3702">
        <v>0</v>
      </c>
      <c r="C3702">
        <v>1</v>
      </c>
      <c r="D3702">
        <v>20</v>
      </c>
      <c r="E3702">
        <v>20</v>
      </c>
      <c r="F3702" t="str">
        <f>VLOOKUP(E3702,$L$1:$M$25,2,FALSE)</f>
        <v>ship</v>
      </c>
      <c r="G3702">
        <f>LOG(C3702)</f>
        <v>0</v>
      </c>
      <c r="H3702">
        <f>G3702/(B3702-1)</f>
        <v>0</v>
      </c>
    </row>
    <row r="3703" spans="1:8">
      <c r="A3703" t="s">
        <v>7408</v>
      </c>
      <c r="B3703">
        <v>0</v>
      </c>
      <c r="C3703">
        <v>1</v>
      </c>
      <c r="D3703">
        <v>16</v>
      </c>
      <c r="E3703">
        <v>16</v>
      </c>
      <c r="F3703" t="str">
        <f>VLOOKUP(E3703,$L$1:$M$25,2,FALSE)</f>
        <v>money-supply</v>
      </c>
      <c r="G3703">
        <f>LOG(C3703)</f>
        <v>0</v>
      </c>
      <c r="H3703">
        <f>G3703/(B3703-1)</f>
        <v>0</v>
      </c>
    </row>
    <row r="3704" spans="1:8">
      <c r="A3704" t="s">
        <v>7409</v>
      </c>
      <c r="B3704">
        <v>0</v>
      </c>
      <c r="C3704">
        <v>1</v>
      </c>
      <c r="D3704">
        <v>10</v>
      </c>
      <c r="E3704">
        <v>10</v>
      </c>
      <c r="F3704" t="str">
        <f>VLOOKUP(E3704,$L$1:$M$25,2,FALSE)</f>
        <v>gnp</v>
      </c>
      <c r="G3704">
        <f>LOG(C3704)</f>
        <v>0</v>
      </c>
      <c r="H3704">
        <f>G3704/(B3704-1)</f>
        <v>0</v>
      </c>
    </row>
    <row r="3705" spans="1:8">
      <c r="A3705" t="s">
        <v>7412</v>
      </c>
      <c r="B3705">
        <v>0</v>
      </c>
      <c r="C3705">
        <v>1</v>
      </c>
      <c r="D3705">
        <v>8</v>
      </c>
      <c r="E3705">
        <v>8</v>
      </c>
      <c r="F3705" t="str">
        <f>VLOOKUP(E3705,$L$1:$M$25,2,FALSE)</f>
        <v>dlr</v>
      </c>
      <c r="G3705">
        <f>LOG(C3705)</f>
        <v>0</v>
      </c>
      <c r="H3705">
        <f>G3705/(B3705-1)</f>
        <v>0</v>
      </c>
    </row>
    <row r="3706" spans="1:8">
      <c r="A3706" t="s">
        <v>7414</v>
      </c>
      <c r="B3706">
        <v>0</v>
      </c>
      <c r="C3706">
        <v>1</v>
      </c>
      <c r="D3706">
        <v>1</v>
      </c>
      <c r="E3706">
        <v>1</v>
      </c>
      <c r="F3706" t="str">
        <f>VLOOKUP(E3706,$L$1:$M$25,2,FALSE)</f>
        <v>acq</v>
      </c>
      <c r="G3706">
        <f>LOG(C3706)</f>
        <v>0</v>
      </c>
      <c r="H3706">
        <f>G3706/(B3706-1)</f>
        <v>0</v>
      </c>
    </row>
    <row r="3707" spans="1:8">
      <c r="A3707" t="s">
        <v>7415</v>
      </c>
      <c r="B3707">
        <v>0</v>
      </c>
      <c r="C3707">
        <v>1</v>
      </c>
      <c r="D3707">
        <v>1</v>
      </c>
      <c r="E3707">
        <v>1</v>
      </c>
      <c r="F3707" t="str">
        <f>VLOOKUP(E3707,$L$1:$M$25,2,FALSE)</f>
        <v>acq</v>
      </c>
      <c r="G3707">
        <f>LOG(C3707)</f>
        <v>0</v>
      </c>
      <c r="H3707">
        <f>G3707/(B3707-1)</f>
        <v>0</v>
      </c>
    </row>
    <row r="3708" spans="1:8">
      <c r="A3708" t="s">
        <v>7417</v>
      </c>
      <c r="B3708">
        <v>0</v>
      </c>
      <c r="C3708">
        <v>1</v>
      </c>
      <c r="D3708">
        <v>20</v>
      </c>
      <c r="E3708">
        <v>20</v>
      </c>
      <c r="F3708" t="str">
        <f>VLOOKUP(E3708,$L$1:$M$25,2,FALSE)</f>
        <v>ship</v>
      </c>
      <c r="G3708">
        <f>LOG(C3708)</f>
        <v>0</v>
      </c>
      <c r="H3708">
        <f>G3708/(B3708-1)</f>
        <v>0</v>
      </c>
    </row>
    <row r="3709" spans="1:8">
      <c r="A3709" t="s">
        <v>7418</v>
      </c>
      <c r="B3709">
        <v>0</v>
      </c>
      <c r="C3709">
        <v>1</v>
      </c>
      <c r="D3709">
        <v>23</v>
      </c>
      <c r="E3709">
        <v>23</v>
      </c>
      <c r="F3709" t="str">
        <f>VLOOKUP(E3709,$L$1:$M$25,2,FALSE)</f>
        <v>trade</v>
      </c>
      <c r="G3709">
        <f>LOG(C3709)</f>
        <v>0</v>
      </c>
      <c r="H3709">
        <f>G3709/(B3709-1)</f>
        <v>0</v>
      </c>
    </row>
    <row r="3710" spans="1:8">
      <c r="A3710" t="s">
        <v>7419</v>
      </c>
      <c r="B3710">
        <v>0</v>
      </c>
      <c r="C3710">
        <v>1</v>
      </c>
      <c r="D3710">
        <v>8</v>
      </c>
      <c r="E3710">
        <v>8</v>
      </c>
      <c r="F3710" t="str">
        <f>VLOOKUP(E3710,$L$1:$M$25,2,FALSE)</f>
        <v>dlr</v>
      </c>
      <c r="G3710">
        <f>LOG(C3710)</f>
        <v>0</v>
      </c>
      <c r="H3710">
        <f>G3710/(B3710-1)</f>
        <v>0</v>
      </c>
    </row>
    <row r="3711" spans="1:8">
      <c r="A3711" t="s">
        <v>7421</v>
      </c>
      <c r="B3711">
        <v>0</v>
      </c>
      <c r="C3711">
        <v>1</v>
      </c>
      <c r="D3711">
        <v>1</v>
      </c>
      <c r="E3711">
        <v>1</v>
      </c>
      <c r="F3711" t="str">
        <f>VLOOKUP(E3711,$L$1:$M$25,2,FALSE)</f>
        <v>acq</v>
      </c>
      <c r="G3711">
        <f>LOG(C3711)</f>
        <v>0</v>
      </c>
      <c r="H3711">
        <f>G3711/(B3711-1)</f>
        <v>0</v>
      </c>
    </row>
    <row r="3712" spans="1:8">
      <c r="A3712" t="s">
        <v>7427</v>
      </c>
      <c r="B3712">
        <v>0</v>
      </c>
      <c r="C3712">
        <v>1</v>
      </c>
      <c r="D3712">
        <v>16</v>
      </c>
      <c r="E3712">
        <v>16</v>
      </c>
      <c r="F3712" t="str">
        <f>VLOOKUP(E3712,$L$1:$M$25,2,FALSE)</f>
        <v>money-supply</v>
      </c>
      <c r="G3712">
        <f>LOG(C3712)</f>
        <v>0</v>
      </c>
      <c r="H3712">
        <f>G3712/(B3712-1)</f>
        <v>0</v>
      </c>
    </row>
    <row r="3713" spans="1:8">
      <c r="A3713" t="s">
        <v>7430</v>
      </c>
      <c r="B3713">
        <v>0</v>
      </c>
      <c r="C3713">
        <v>1</v>
      </c>
      <c r="D3713">
        <v>8</v>
      </c>
      <c r="E3713">
        <v>8</v>
      </c>
      <c r="F3713" t="str">
        <f>VLOOKUP(E3713,$L$1:$M$25,2,FALSE)</f>
        <v>dlr</v>
      </c>
      <c r="G3713">
        <f>LOG(C3713)</f>
        <v>0</v>
      </c>
      <c r="H3713">
        <f>G3713/(B3713-1)</f>
        <v>0</v>
      </c>
    </row>
    <row r="3714" spans="1:8">
      <c r="A3714" t="s">
        <v>7431</v>
      </c>
      <c r="B3714">
        <v>0</v>
      </c>
      <c r="C3714">
        <v>1</v>
      </c>
      <c r="D3714">
        <v>22</v>
      </c>
      <c r="E3714">
        <v>22</v>
      </c>
      <c r="F3714" t="str">
        <f>VLOOKUP(E3714,$L$1:$M$25,2,FALSE)</f>
        <v>sugar</v>
      </c>
      <c r="G3714">
        <f>LOG(C3714)</f>
        <v>0</v>
      </c>
      <c r="H3714">
        <f>G3714/(B3714-1)</f>
        <v>0</v>
      </c>
    </row>
    <row r="3715" spans="1:8">
      <c r="A3715" t="s">
        <v>7434</v>
      </c>
      <c r="B3715">
        <v>0</v>
      </c>
      <c r="C3715">
        <v>1</v>
      </c>
      <c r="D3715">
        <v>14</v>
      </c>
      <c r="E3715">
        <v>14</v>
      </c>
      <c r="F3715" t="str">
        <f>VLOOKUP(E3715,$L$1:$M$25,2,FALSE)</f>
        <v>livestock</v>
      </c>
      <c r="G3715">
        <f>LOG(C3715)</f>
        <v>0</v>
      </c>
      <c r="H3715">
        <f>G3715/(B3715-1)</f>
        <v>0</v>
      </c>
    </row>
    <row r="3716" spans="1:8">
      <c r="A3716" t="s">
        <v>7436</v>
      </c>
      <c r="B3716">
        <v>0</v>
      </c>
      <c r="C3716">
        <v>1</v>
      </c>
      <c r="D3716">
        <v>7</v>
      </c>
      <c r="E3716">
        <v>7</v>
      </c>
      <c r="F3716" t="str">
        <f>VLOOKUP(E3716,$L$1:$M$25,2,FALSE)</f>
        <v>crude</v>
      </c>
      <c r="G3716">
        <f>LOG(C3716)</f>
        <v>0</v>
      </c>
      <c r="H3716">
        <f>G3716/(B3716-1)</f>
        <v>0</v>
      </c>
    </row>
    <row r="3717" spans="1:8">
      <c r="A3717" t="s">
        <v>7437</v>
      </c>
      <c r="B3717">
        <v>0</v>
      </c>
      <c r="C3717">
        <v>1</v>
      </c>
      <c r="D3717">
        <v>23</v>
      </c>
      <c r="E3717">
        <v>23</v>
      </c>
      <c r="F3717" t="str">
        <f>VLOOKUP(E3717,$L$1:$M$25,2,FALSE)</f>
        <v>trade</v>
      </c>
      <c r="G3717">
        <f>LOG(C3717)</f>
        <v>0</v>
      </c>
      <c r="H3717">
        <f>G3717/(B3717-1)</f>
        <v>0</v>
      </c>
    </row>
    <row r="3718" spans="1:8">
      <c r="A3718" t="s">
        <v>7438</v>
      </c>
      <c r="B3718">
        <v>0</v>
      </c>
      <c r="C3718">
        <v>1</v>
      </c>
      <c r="D3718">
        <v>14</v>
      </c>
      <c r="E3718">
        <v>14</v>
      </c>
      <c r="F3718" t="str">
        <f>VLOOKUP(E3718,$L$1:$M$25,2,FALSE)</f>
        <v>livestock</v>
      </c>
      <c r="G3718">
        <f>LOG(C3718)</f>
        <v>0</v>
      </c>
      <c r="H3718">
        <f>G3718/(B3718-1)</f>
        <v>0</v>
      </c>
    </row>
    <row r="3719" spans="1:8">
      <c r="A3719" t="s">
        <v>7439</v>
      </c>
      <c r="B3719">
        <v>0</v>
      </c>
      <c r="C3719">
        <v>1</v>
      </c>
      <c r="D3719">
        <v>3</v>
      </c>
      <c r="E3719">
        <v>3</v>
      </c>
      <c r="F3719" t="str">
        <f>VLOOKUP(E3719,$L$1:$M$25,2,FALSE)</f>
        <v>cocoa</v>
      </c>
      <c r="G3719">
        <f>LOG(C3719)</f>
        <v>0</v>
      </c>
      <c r="H3719">
        <f>G3719/(B3719-1)</f>
        <v>0</v>
      </c>
    </row>
    <row r="3720" spans="1:8">
      <c r="A3720" t="s">
        <v>7441</v>
      </c>
      <c r="B3720">
        <v>0</v>
      </c>
      <c r="C3720">
        <v>1</v>
      </c>
      <c r="D3720">
        <v>12</v>
      </c>
      <c r="E3720">
        <v>12</v>
      </c>
      <c r="F3720" t="str">
        <f>VLOOKUP(E3720,$L$1:$M$25,2,FALSE)</f>
        <v>grain</v>
      </c>
      <c r="G3720">
        <f>LOG(C3720)</f>
        <v>0</v>
      </c>
      <c r="H3720">
        <f>G3720/(B3720-1)</f>
        <v>0</v>
      </c>
    </row>
    <row r="3721" spans="1:8">
      <c r="A3721" t="s">
        <v>7442</v>
      </c>
      <c r="B3721">
        <v>0</v>
      </c>
      <c r="C3721">
        <v>1</v>
      </c>
      <c r="D3721">
        <v>18</v>
      </c>
      <c r="E3721">
        <v>18</v>
      </c>
      <c r="F3721" t="str">
        <f>VLOOKUP(E3721,$L$1:$M$25,2,FALSE)</f>
        <v>oilseed</v>
      </c>
      <c r="G3721">
        <f>LOG(C3721)</f>
        <v>0</v>
      </c>
      <c r="H3721">
        <f>G3721/(B3721-1)</f>
        <v>0</v>
      </c>
    </row>
    <row r="3722" spans="1:8">
      <c r="A3722" t="s">
        <v>7444</v>
      </c>
      <c r="B3722">
        <v>0</v>
      </c>
      <c r="C3722">
        <v>1</v>
      </c>
      <c r="D3722">
        <v>8</v>
      </c>
      <c r="E3722">
        <v>8</v>
      </c>
      <c r="F3722" t="str">
        <f>VLOOKUP(E3722,$L$1:$M$25,2,FALSE)</f>
        <v>dlr</v>
      </c>
      <c r="G3722">
        <f>LOG(C3722)</f>
        <v>0</v>
      </c>
      <c r="H3722">
        <f>G3722/(B3722-1)</f>
        <v>0</v>
      </c>
    </row>
    <row r="3723" spans="1:8">
      <c r="A3723" t="s">
        <v>7446</v>
      </c>
      <c r="B3723">
        <v>0</v>
      </c>
      <c r="C3723">
        <v>1</v>
      </c>
      <c r="D3723">
        <v>20</v>
      </c>
      <c r="E3723">
        <v>20</v>
      </c>
      <c r="F3723" t="str">
        <f>VLOOKUP(E3723,$L$1:$M$25,2,FALSE)</f>
        <v>ship</v>
      </c>
      <c r="G3723">
        <f>LOG(C3723)</f>
        <v>0</v>
      </c>
      <c r="H3723">
        <f>G3723/(B3723-1)</f>
        <v>0</v>
      </c>
    </row>
    <row r="3724" spans="1:8">
      <c r="A3724" t="s">
        <v>7452</v>
      </c>
      <c r="B3724">
        <v>0</v>
      </c>
      <c r="C3724">
        <v>1</v>
      </c>
      <c r="D3724">
        <v>4</v>
      </c>
      <c r="E3724">
        <v>4</v>
      </c>
      <c r="F3724" t="str">
        <f>VLOOKUP(E3724,$L$1:$M$25,2,FALSE)</f>
        <v>coffee</v>
      </c>
      <c r="G3724">
        <f>LOG(C3724)</f>
        <v>0</v>
      </c>
      <c r="H3724">
        <f>G3724/(B3724-1)</f>
        <v>0</v>
      </c>
    </row>
    <row r="3725" spans="1:8">
      <c r="A3725" t="s">
        <v>7453</v>
      </c>
      <c r="B3725">
        <v>0</v>
      </c>
      <c r="C3725">
        <v>1</v>
      </c>
      <c r="D3725">
        <v>10</v>
      </c>
      <c r="E3725">
        <v>10</v>
      </c>
      <c r="F3725" t="str">
        <f>VLOOKUP(E3725,$L$1:$M$25,2,FALSE)</f>
        <v>gnp</v>
      </c>
      <c r="G3725">
        <f>LOG(C3725)</f>
        <v>0</v>
      </c>
      <c r="H3725">
        <f>G3725/(B3725-1)</f>
        <v>0</v>
      </c>
    </row>
    <row r="3726" spans="1:8">
      <c r="A3726" t="s">
        <v>7454</v>
      </c>
      <c r="B3726">
        <v>0</v>
      </c>
      <c r="C3726">
        <v>1</v>
      </c>
      <c r="D3726">
        <v>10</v>
      </c>
      <c r="E3726">
        <v>10</v>
      </c>
      <c r="F3726" t="str">
        <f>VLOOKUP(E3726,$L$1:$M$25,2,FALSE)</f>
        <v>gnp</v>
      </c>
      <c r="G3726">
        <f>LOG(C3726)</f>
        <v>0</v>
      </c>
      <c r="H3726">
        <f>G3726/(B3726-1)</f>
        <v>0</v>
      </c>
    </row>
    <row r="3727" spans="1:8">
      <c r="A3727" t="s">
        <v>7460</v>
      </c>
      <c r="B3727">
        <v>0</v>
      </c>
      <c r="C3727">
        <v>1</v>
      </c>
      <c r="D3727">
        <v>9</v>
      </c>
      <c r="E3727">
        <v>9</v>
      </c>
      <c r="F3727" t="str">
        <f>VLOOKUP(E3727,$L$1:$M$25,2,FALSE)</f>
        <v>earn</v>
      </c>
      <c r="G3727">
        <f>LOG(C3727)</f>
        <v>0</v>
      </c>
      <c r="H3727">
        <f>G3727/(B3727-1)</f>
        <v>0</v>
      </c>
    </row>
    <row r="3728" spans="1:8">
      <c r="A3728" t="s">
        <v>7469</v>
      </c>
      <c r="B3728">
        <v>0</v>
      </c>
      <c r="C3728">
        <v>1</v>
      </c>
      <c r="D3728">
        <v>1</v>
      </c>
      <c r="E3728">
        <v>1</v>
      </c>
      <c r="F3728" t="str">
        <f>VLOOKUP(E3728,$L$1:$M$25,2,FALSE)</f>
        <v>acq</v>
      </c>
      <c r="G3728">
        <f>LOG(C3728)</f>
        <v>0</v>
      </c>
      <c r="H3728">
        <f>G3728/(B3728-1)</f>
        <v>0</v>
      </c>
    </row>
    <row r="3729" spans="1:8">
      <c r="A3729" t="s">
        <v>7471</v>
      </c>
      <c r="B3729">
        <v>0</v>
      </c>
      <c r="C3729">
        <v>1</v>
      </c>
      <c r="D3729">
        <v>1</v>
      </c>
      <c r="E3729">
        <v>1</v>
      </c>
      <c r="F3729" t="str">
        <f>VLOOKUP(E3729,$L$1:$M$25,2,FALSE)</f>
        <v>acq</v>
      </c>
      <c r="G3729">
        <f>LOG(C3729)</f>
        <v>0</v>
      </c>
      <c r="H3729">
        <f>G3729/(B3729-1)</f>
        <v>0</v>
      </c>
    </row>
    <row r="3730" spans="1:8">
      <c r="A3730" t="s">
        <v>7472</v>
      </c>
      <c r="B3730">
        <v>0</v>
      </c>
      <c r="C3730">
        <v>1</v>
      </c>
      <c r="D3730">
        <v>10</v>
      </c>
      <c r="E3730">
        <v>10</v>
      </c>
      <c r="F3730" t="str">
        <f>VLOOKUP(E3730,$L$1:$M$25,2,FALSE)</f>
        <v>gnp</v>
      </c>
      <c r="G3730">
        <f>LOG(C3730)</f>
        <v>0</v>
      </c>
      <c r="H3730">
        <f>G3730/(B3730-1)</f>
        <v>0</v>
      </c>
    </row>
    <row r="3731" spans="1:8">
      <c r="A3731" t="s">
        <v>7473</v>
      </c>
      <c r="B3731">
        <v>0</v>
      </c>
      <c r="C3731">
        <v>1</v>
      </c>
      <c r="D3731">
        <v>12</v>
      </c>
      <c r="E3731">
        <v>12</v>
      </c>
      <c r="F3731" t="str">
        <f>VLOOKUP(E3731,$L$1:$M$25,2,FALSE)</f>
        <v>grain</v>
      </c>
      <c r="G3731">
        <f>LOG(C3731)</f>
        <v>0</v>
      </c>
      <c r="H3731">
        <f>G3731/(B3731-1)</f>
        <v>0</v>
      </c>
    </row>
    <row r="3732" spans="1:8">
      <c r="A3732" t="s">
        <v>7474</v>
      </c>
      <c r="B3732">
        <v>0</v>
      </c>
      <c r="C3732">
        <v>1</v>
      </c>
      <c r="D3732">
        <v>16</v>
      </c>
      <c r="E3732">
        <v>16</v>
      </c>
      <c r="F3732" t="str">
        <f>VLOOKUP(E3732,$L$1:$M$25,2,FALSE)</f>
        <v>money-supply</v>
      </c>
      <c r="G3732">
        <f>LOG(C3732)</f>
        <v>0</v>
      </c>
      <c r="H3732">
        <f>G3732/(B3732-1)</f>
        <v>0</v>
      </c>
    </row>
    <row r="3733" spans="1:8">
      <c r="A3733" t="s">
        <v>7476</v>
      </c>
      <c r="B3733">
        <v>0</v>
      </c>
      <c r="C3733">
        <v>1</v>
      </c>
      <c r="D3733">
        <v>6</v>
      </c>
      <c r="E3733">
        <v>6</v>
      </c>
      <c r="F3733" t="str">
        <f>VLOOKUP(E3733,$L$1:$M$25,2,FALSE)</f>
        <v>cpi</v>
      </c>
      <c r="G3733">
        <f>LOG(C3733)</f>
        <v>0</v>
      </c>
      <c r="H3733">
        <f>G3733/(B3733-1)</f>
        <v>0</v>
      </c>
    </row>
    <row r="3734" spans="1:8">
      <c r="A3734" t="s">
        <v>7481</v>
      </c>
      <c r="B3734">
        <v>0</v>
      </c>
      <c r="C3734">
        <v>1</v>
      </c>
      <c r="D3734">
        <v>1</v>
      </c>
      <c r="E3734">
        <v>1</v>
      </c>
      <c r="F3734" t="str">
        <f>VLOOKUP(E3734,$L$1:$M$25,2,FALSE)</f>
        <v>acq</v>
      </c>
      <c r="G3734">
        <f>LOG(C3734)</f>
        <v>0</v>
      </c>
      <c r="H3734">
        <f>G3734/(B3734-1)</f>
        <v>0</v>
      </c>
    </row>
    <row r="3735" spans="1:8">
      <c r="A3735" t="s">
        <v>7482</v>
      </c>
      <c r="B3735">
        <v>0</v>
      </c>
      <c r="C3735">
        <v>1</v>
      </c>
      <c r="D3735">
        <v>17</v>
      </c>
      <c r="E3735">
        <v>17</v>
      </c>
      <c r="F3735" t="str">
        <f>VLOOKUP(E3735,$L$1:$M$25,2,FALSE)</f>
        <v>nat-gas</v>
      </c>
      <c r="G3735">
        <f>LOG(C3735)</f>
        <v>0</v>
      </c>
      <c r="H3735">
        <f>G3735/(B3735-1)</f>
        <v>0</v>
      </c>
    </row>
    <row r="3736" spans="1:8">
      <c r="A3736" t="s">
        <v>7489</v>
      </c>
      <c r="B3736">
        <v>0</v>
      </c>
      <c r="C3736">
        <v>1</v>
      </c>
      <c r="D3736">
        <v>17</v>
      </c>
      <c r="E3736">
        <v>17</v>
      </c>
      <c r="F3736" t="str">
        <f>VLOOKUP(E3736,$L$1:$M$25,2,FALSE)</f>
        <v>nat-gas</v>
      </c>
      <c r="G3736">
        <f>LOG(C3736)</f>
        <v>0</v>
      </c>
      <c r="H3736">
        <f>G3736/(B3736-1)</f>
        <v>0</v>
      </c>
    </row>
    <row r="3737" spans="1:8">
      <c r="A3737" t="s">
        <v>7497</v>
      </c>
      <c r="B3737">
        <v>0</v>
      </c>
      <c r="C3737">
        <v>1</v>
      </c>
      <c r="D3737">
        <v>1</v>
      </c>
      <c r="E3737">
        <v>1</v>
      </c>
      <c r="F3737" t="str">
        <f>VLOOKUP(E3737,$L$1:$M$25,2,FALSE)</f>
        <v>acq</v>
      </c>
      <c r="G3737">
        <f>LOG(C3737)</f>
        <v>0</v>
      </c>
      <c r="H3737">
        <f>G3737/(B3737-1)</f>
        <v>0</v>
      </c>
    </row>
    <row r="3738" spans="1:8">
      <c r="A3738" t="s">
        <v>7498</v>
      </c>
      <c r="B3738">
        <v>0</v>
      </c>
      <c r="C3738">
        <v>1</v>
      </c>
      <c r="D3738">
        <v>7</v>
      </c>
      <c r="E3738">
        <v>7</v>
      </c>
      <c r="F3738" t="str">
        <f>VLOOKUP(E3738,$L$1:$M$25,2,FALSE)</f>
        <v>crude</v>
      </c>
      <c r="G3738">
        <f>LOG(C3738)</f>
        <v>0</v>
      </c>
      <c r="H3738">
        <f>G3738/(B3738-1)</f>
        <v>0</v>
      </c>
    </row>
    <row r="3739" spans="1:8">
      <c r="A3739" t="s">
        <v>7500</v>
      </c>
      <c r="B3739">
        <v>0</v>
      </c>
      <c r="C3739">
        <v>1</v>
      </c>
      <c r="D3739">
        <v>23</v>
      </c>
      <c r="E3739">
        <v>23</v>
      </c>
      <c r="F3739" t="str">
        <f>VLOOKUP(E3739,$L$1:$M$25,2,FALSE)</f>
        <v>trade</v>
      </c>
      <c r="G3739">
        <f>LOG(C3739)</f>
        <v>0</v>
      </c>
      <c r="H3739">
        <f>G3739/(B3739-1)</f>
        <v>0</v>
      </c>
    </row>
    <row r="3740" spans="1:8">
      <c r="A3740" t="s">
        <v>7501</v>
      </c>
      <c r="B3740">
        <v>0</v>
      </c>
      <c r="C3740">
        <v>1</v>
      </c>
      <c r="D3740">
        <v>22</v>
      </c>
      <c r="E3740">
        <v>22</v>
      </c>
      <c r="F3740" t="str">
        <f>VLOOKUP(E3740,$L$1:$M$25,2,FALSE)</f>
        <v>sugar</v>
      </c>
      <c r="G3740">
        <f>LOG(C3740)</f>
        <v>0</v>
      </c>
      <c r="H3740">
        <f>G3740/(B3740-1)</f>
        <v>0</v>
      </c>
    </row>
    <row r="3741" spans="1:8">
      <c r="A3741" t="s">
        <v>7507</v>
      </c>
      <c r="B3741">
        <v>0</v>
      </c>
      <c r="C3741">
        <v>1</v>
      </c>
      <c r="D3741">
        <v>23</v>
      </c>
      <c r="E3741">
        <v>23</v>
      </c>
      <c r="F3741" t="str">
        <f>VLOOKUP(E3741,$L$1:$M$25,2,FALSE)</f>
        <v>trade</v>
      </c>
      <c r="G3741">
        <f>LOG(C3741)</f>
        <v>0</v>
      </c>
      <c r="H3741">
        <f>G3741/(B3741-1)</f>
        <v>0</v>
      </c>
    </row>
    <row r="3742" spans="1:8">
      <c r="A3742" t="s">
        <v>7510</v>
      </c>
      <c r="B3742">
        <v>0</v>
      </c>
      <c r="C3742">
        <v>1</v>
      </c>
      <c r="D3742">
        <v>3</v>
      </c>
      <c r="E3742">
        <v>3</v>
      </c>
      <c r="F3742" t="str">
        <f>VLOOKUP(E3742,$L$1:$M$25,2,FALSE)</f>
        <v>cocoa</v>
      </c>
      <c r="G3742">
        <f>LOG(C3742)</f>
        <v>0</v>
      </c>
      <c r="H3742">
        <f>G3742/(B3742-1)</f>
        <v>0</v>
      </c>
    </row>
    <row r="3743" spans="1:8">
      <c r="A3743" t="s">
        <v>7517</v>
      </c>
      <c r="B3743">
        <v>0</v>
      </c>
      <c r="C3743">
        <v>1</v>
      </c>
      <c r="D3743">
        <v>1</v>
      </c>
      <c r="E3743">
        <v>1</v>
      </c>
      <c r="F3743" t="str">
        <f>VLOOKUP(E3743,$L$1:$M$25,2,FALSE)</f>
        <v>acq</v>
      </c>
      <c r="G3743">
        <f>LOG(C3743)</f>
        <v>0</v>
      </c>
      <c r="H3743">
        <f>G3743/(B3743-1)</f>
        <v>0</v>
      </c>
    </row>
    <row r="3744" spans="1:8">
      <c r="A3744" t="s">
        <v>7518</v>
      </c>
      <c r="B3744">
        <v>0</v>
      </c>
      <c r="C3744">
        <v>1</v>
      </c>
      <c r="D3744">
        <v>22</v>
      </c>
      <c r="E3744">
        <v>22</v>
      </c>
      <c r="F3744" t="str">
        <f>VLOOKUP(E3744,$L$1:$M$25,2,FALSE)</f>
        <v>sugar</v>
      </c>
      <c r="G3744">
        <f>LOG(C3744)</f>
        <v>0</v>
      </c>
      <c r="H3744">
        <f>G3744/(B3744-1)</f>
        <v>0</v>
      </c>
    </row>
    <row r="3745" spans="1:8">
      <c r="A3745" t="s">
        <v>7519</v>
      </c>
      <c r="B3745">
        <v>0</v>
      </c>
      <c r="C3745">
        <v>1</v>
      </c>
      <c r="D3745">
        <v>9</v>
      </c>
      <c r="E3745">
        <v>9</v>
      </c>
      <c r="F3745" t="str">
        <f>VLOOKUP(E3745,$L$1:$M$25,2,FALSE)</f>
        <v>earn</v>
      </c>
      <c r="G3745">
        <f>LOG(C3745)</f>
        <v>0</v>
      </c>
      <c r="H3745">
        <f>G3745/(B3745-1)</f>
        <v>0</v>
      </c>
    </row>
    <row r="3746" spans="1:8">
      <c r="A3746" t="s">
        <v>7524</v>
      </c>
      <c r="B3746">
        <v>0</v>
      </c>
      <c r="C3746">
        <v>1</v>
      </c>
      <c r="D3746">
        <v>17</v>
      </c>
      <c r="E3746">
        <v>17</v>
      </c>
      <c r="F3746" t="str">
        <f>VLOOKUP(E3746,$L$1:$M$25,2,FALSE)</f>
        <v>nat-gas</v>
      </c>
      <c r="G3746">
        <f>LOG(C3746)</f>
        <v>0</v>
      </c>
      <c r="H3746">
        <f>G3746/(B3746-1)</f>
        <v>0</v>
      </c>
    </row>
    <row r="3747" spans="1:8">
      <c r="A3747" t="s">
        <v>7527</v>
      </c>
      <c r="B3747">
        <v>0</v>
      </c>
      <c r="C3747">
        <v>1</v>
      </c>
      <c r="D3747">
        <v>23</v>
      </c>
      <c r="E3747">
        <v>23</v>
      </c>
      <c r="F3747" t="str">
        <f>VLOOKUP(E3747,$L$1:$M$25,2,FALSE)</f>
        <v>trade</v>
      </c>
      <c r="G3747">
        <f>LOG(C3747)</f>
        <v>0</v>
      </c>
      <c r="H3747">
        <f>G3747/(B3747-1)</f>
        <v>0</v>
      </c>
    </row>
    <row r="3748" spans="1:8">
      <c r="A3748" t="s">
        <v>7532</v>
      </c>
      <c r="B3748">
        <v>0</v>
      </c>
      <c r="C3748">
        <v>1</v>
      </c>
      <c r="D3748">
        <v>4</v>
      </c>
      <c r="E3748">
        <v>4</v>
      </c>
      <c r="F3748" t="str">
        <f>VLOOKUP(E3748,$L$1:$M$25,2,FALSE)</f>
        <v>coffee</v>
      </c>
      <c r="G3748">
        <f>LOG(C3748)</f>
        <v>0</v>
      </c>
      <c r="H3748">
        <f>G3748/(B3748-1)</f>
        <v>0</v>
      </c>
    </row>
    <row r="3749" spans="1:8">
      <c r="A3749" t="s">
        <v>7536</v>
      </c>
      <c r="B3749">
        <v>0</v>
      </c>
      <c r="C3749">
        <v>1</v>
      </c>
      <c r="D3749">
        <v>22</v>
      </c>
      <c r="E3749">
        <v>22</v>
      </c>
      <c r="F3749" t="str">
        <f>VLOOKUP(E3749,$L$1:$M$25,2,FALSE)</f>
        <v>sugar</v>
      </c>
      <c r="G3749">
        <f>LOG(C3749)</f>
        <v>0</v>
      </c>
      <c r="H3749">
        <f>G3749/(B3749-1)</f>
        <v>0</v>
      </c>
    </row>
    <row r="3750" spans="1:8">
      <c r="A3750" t="s">
        <v>7538</v>
      </c>
      <c r="B3750">
        <v>0</v>
      </c>
      <c r="C3750">
        <v>1</v>
      </c>
      <c r="D3750">
        <v>1</v>
      </c>
      <c r="E3750">
        <v>1</v>
      </c>
      <c r="F3750" t="str">
        <f>VLOOKUP(E3750,$L$1:$M$25,2,FALSE)</f>
        <v>acq</v>
      </c>
      <c r="G3750">
        <f>LOG(C3750)</f>
        <v>0</v>
      </c>
      <c r="H3750">
        <f>G3750/(B3750-1)</f>
        <v>0</v>
      </c>
    </row>
    <row r="3751" spans="1:8">
      <c r="A3751" t="e">
        <f>-daimler-puch</f>
        <v>#NAME?</v>
      </c>
      <c r="B3751">
        <v>0</v>
      </c>
      <c r="C3751">
        <v>1</v>
      </c>
      <c r="D3751">
        <v>9</v>
      </c>
      <c r="E3751">
        <v>9</v>
      </c>
      <c r="F3751" t="str">
        <f>VLOOKUP(E3751,$L$1:$M$25,2,FALSE)</f>
        <v>earn</v>
      </c>
      <c r="G3751">
        <f>LOG(C3751)</f>
        <v>0</v>
      </c>
      <c r="H3751">
        <f>G3751/(B3751-1)</f>
        <v>0</v>
      </c>
    </row>
    <row r="3752" spans="1:8">
      <c r="A3752" t="s">
        <v>7546</v>
      </c>
      <c r="B3752">
        <v>0</v>
      </c>
      <c r="C3752">
        <v>1</v>
      </c>
      <c r="D3752">
        <v>20</v>
      </c>
      <c r="E3752">
        <v>20</v>
      </c>
      <c r="F3752" t="str">
        <f>VLOOKUP(E3752,$L$1:$M$25,2,FALSE)</f>
        <v>ship</v>
      </c>
      <c r="G3752">
        <f>LOG(C3752)</f>
        <v>0</v>
      </c>
      <c r="H3752">
        <f>G3752/(B3752-1)</f>
        <v>0</v>
      </c>
    </row>
    <row r="3753" spans="1:8">
      <c r="A3753" t="s">
        <v>7550</v>
      </c>
      <c r="B3753">
        <v>0</v>
      </c>
      <c r="C3753">
        <v>1</v>
      </c>
      <c r="D3753">
        <v>23</v>
      </c>
      <c r="E3753">
        <v>23</v>
      </c>
      <c r="F3753" t="str">
        <f>VLOOKUP(E3753,$L$1:$M$25,2,FALSE)</f>
        <v>trade</v>
      </c>
      <c r="G3753">
        <f>LOG(C3753)</f>
        <v>0</v>
      </c>
      <c r="H3753">
        <f>G3753/(B3753-1)</f>
        <v>0</v>
      </c>
    </row>
    <row r="3754" spans="1:8">
      <c r="A3754" t="s">
        <v>7551</v>
      </c>
      <c r="B3754">
        <v>0</v>
      </c>
      <c r="C3754">
        <v>1</v>
      </c>
      <c r="D3754">
        <v>23</v>
      </c>
      <c r="E3754">
        <v>23</v>
      </c>
      <c r="F3754" t="str">
        <f>VLOOKUP(E3754,$L$1:$M$25,2,FALSE)</f>
        <v>trade</v>
      </c>
      <c r="G3754">
        <f>LOG(C3754)</f>
        <v>0</v>
      </c>
      <c r="H3754">
        <f>G3754/(B3754-1)</f>
        <v>0</v>
      </c>
    </row>
    <row r="3755" spans="1:8">
      <c r="A3755" t="s">
        <v>7556</v>
      </c>
      <c r="B3755">
        <v>0</v>
      </c>
      <c r="C3755">
        <v>1</v>
      </c>
      <c r="D3755">
        <v>4</v>
      </c>
      <c r="E3755">
        <v>4</v>
      </c>
      <c r="F3755" t="str">
        <f>VLOOKUP(E3755,$L$1:$M$25,2,FALSE)</f>
        <v>coffee</v>
      </c>
      <c r="G3755">
        <f>LOG(C3755)</f>
        <v>0</v>
      </c>
      <c r="H3755">
        <f>G3755/(B3755-1)</f>
        <v>0</v>
      </c>
    </row>
    <row r="3756" spans="1:8">
      <c r="A3756" t="s">
        <v>7560</v>
      </c>
      <c r="B3756">
        <v>0</v>
      </c>
      <c r="C3756">
        <v>1</v>
      </c>
      <c r="D3756">
        <v>15</v>
      </c>
      <c r="E3756">
        <v>15</v>
      </c>
      <c r="F3756" t="str">
        <f>VLOOKUP(E3756,$L$1:$M$25,2,FALSE)</f>
        <v>money-fx</v>
      </c>
      <c r="G3756">
        <f>LOG(C3756)</f>
        <v>0</v>
      </c>
      <c r="H3756">
        <f>G3756/(B3756-1)</f>
        <v>0</v>
      </c>
    </row>
    <row r="3757" spans="1:8">
      <c r="A3757" t="s">
        <v>7567</v>
      </c>
      <c r="B3757">
        <v>0</v>
      </c>
      <c r="C3757">
        <v>1</v>
      </c>
      <c r="D3757">
        <v>17</v>
      </c>
      <c r="E3757">
        <v>17</v>
      </c>
      <c r="F3757" t="str">
        <f>VLOOKUP(E3757,$L$1:$M$25,2,FALSE)</f>
        <v>nat-gas</v>
      </c>
      <c r="G3757">
        <f>LOG(C3757)</f>
        <v>0</v>
      </c>
      <c r="H3757">
        <f>G3757/(B3757-1)</f>
        <v>0</v>
      </c>
    </row>
    <row r="3758" spans="1:8">
      <c r="A3758" t="s">
        <v>7571</v>
      </c>
      <c r="B3758">
        <v>0</v>
      </c>
      <c r="C3758">
        <v>1</v>
      </c>
      <c r="D3758">
        <v>23</v>
      </c>
      <c r="E3758">
        <v>23</v>
      </c>
      <c r="F3758" t="str">
        <f>VLOOKUP(E3758,$L$1:$M$25,2,FALSE)</f>
        <v>trade</v>
      </c>
      <c r="G3758">
        <f>LOG(C3758)</f>
        <v>0</v>
      </c>
      <c r="H3758">
        <f>G3758/(B3758-1)</f>
        <v>0</v>
      </c>
    </row>
    <row r="3759" spans="1:8">
      <c r="A3759" t="s">
        <v>7574</v>
      </c>
      <c r="B3759">
        <v>0</v>
      </c>
      <c r="C3759">
        <v>1</v>
      </c>
      <c r="D3759">
        <v>19</v>
      </c>
      <c r="E3759">
        <v>19</v>
      </c>
      <c r="F3759" t="str">
        <f>VLOOKUP(E3759,$L$1:$M$25,2,FALSE)</f>
        <v>reserves</v>
      </c>
      <c r="G3759">
        <f>LOG(C3759)</f>
        <v>0</v>
      </c>
      <c r="H3759">
        <f>G3759/(B3759-1)</f>
        <v>0</v>
      </c>
    </row>
    <row r="3760" spans="1:8">
      <c r="A3760" t="s">
        <v>7579</v>
      </c>
      <c r="B3760">
        <v>0</v>
      </c>
      <c r="C3760">
        <v>1</v>
      </c>
      <c r="D3760">
        <v>16</v>
      </c>
      <c r="E3760">
        <v>16</v>
      </c>
      <c r="F3760" t="str">
        <f>VLOOKUP(E3760,$L$1:$M$25,2,FALSE)</f>
        <v>money-supply</v>
      </c>
      <c r="G3760">
        <f>LOG(C3760)</f>
        <v>0</v>
      </c>
      <c r="H3760">
        <f>G3760/(B3760-1)</f>
        <v>0</v>
      </c>
    </row>
    <row r="3761" spans="1:8">
      <c r="A3761" t="s">
        <v>7580</v>
      </c>
      <c r="B3761">
        <v>0</v>
      </c>
      <c r="C3761">
        <v>1</v>
      </c>
      <c r="D3761">
        <v>24</v>
      </c>
      <c r="E3761">
        <v>24</v>
      </c>
      <c r="F3761" t="str">
        <f>VLOOKUP(E3761,$L$1:$M$25,2,FALSE)</f>
        <v>veg-oil</v>
      </c>
      <c r="G3761">
        <f>LOG(C3761)</f>
        <v>0</v>
      </c>
      <c r="H3761">
        <f>G3761/(B3761-1)</f>
        <v>0</v>
      </c>
    </row>
    <row r="3762" spans="1:8">
      <c r="A3762" t="s">
        <v>7584</v>
      </c>
      <c r="B3762">
        <v>0</v>
      </c>
      <c r="C3762">
        <v>1</v>
      </c>
      <c r="D3762">
        <v>15</v>
      </c>
      <c r="E3762">
        <v>15</v>
      </c>
      <c r="F3762" t="str">
        <f>VLOOKUP(E3762,$L$1:$M$25,2,FALSE)</f>
        <v>money-fx</v>
      </c>
      <c r="G3762">
        <f>LOG(C3762)</f>
        <v>0</v>
      </c>
      <c r="H3762">
        <f>G3762/(B3762-1)</f>
        <v>0</v>
      </c>
    </row>
    <row r="3763" spans="1:8">
      <c r="A3763" t="s">
        <v>7587</v>
      </c>
      <c r="B3763">
        <v>0</v>
      </c>
      <c r="C3763">
        <v>1</v>
      </c>
      <c r="D3763">
        <v>1</v>
      </c>
      <c r="E3763">
        <v>1</v>
      </c>
      <c r="F3763" t="str">
        <f>VLOOKUP(E3763,$L$1:$M$25,2,FALSE)</f>
        <v>acq</v>
      </c>
      <c r="G3763">
        <f>LOG(C3763)</f>
        <v>0</v>
      </c>
      <c r="H3763">
        <f>G3763/(B3763-1)</f>
        <v>0</v>
      </c>
    </row>
    <row r="3764" spans="1:8">
      <c r="A3764" t="s">
        <v>7591</v>
      </c>
      <c r="B3764">
        <v>0</v>
      </c>
      <c r="C3764">
        <v>1</v>
      </c>
      <c r="D3764">
        <v>17</v>
      </c>
      <c r="E3764">
        <v>17</v>
      </c>
      <c r="F3764" t="str">
        <f>VLOOKUP(E3764,$L$1:$M$25,2,FALSE)</f>
        <v>nat-gas</v>
      </c>
      <c r="G3764">
        <f>LOG(C3764)</f>
        <v>0</v>
      </c>
      <c r="H3764">
        <f>G3764/(B3764-1)</f>
        <v>0</v>
      </c>
    </row>
    <row r="3765" spans="1:8">
      <c r="A3765" t="s">
        <v>7594</v>
      </c>
      <c r="B3765">
        <v>0</v>
      </c>
      <c r="C3765">
        <v>1</v>
      </c>
      <c r="D3765">
        <v>14</v>
      </c>
      <c r="E3765">
        <v>14</v>
      </c>
      <c r="F3765" t="str">
        <f>VLOOKUP(E3765,$L$1:$M$25,2,FALSE)</f>
        <v>livestock</v>
      </c>
      <c r="G3765">
        <f>LOG(C3765)</f>
        <v>0</v>
      </c>
      <c r="H3765">
        <f>G3765/(B3765-1)</f>
        <v>0</v>
      </c>
    </row>
    <row r="3766" spans="1:8">
      <c r="A3766" t="s">
        <v>7598</v>
      </c>
      <c r="B3766">
        <v>0</v>
      </c>
      <c r="C3766">
        <v>1</v>
      </c>
      <c r="D3766">
        <v>13</v>
      </c>
      <c r="E3766">
        <v>13</v>
      </c>
      <c r="F3766" t="str">
        <f>VLOOKUP(E3766,$L$1:$M$25,2,FALSE)</f>
        <v>interest</v>
      </c>
      <c r="G3766">
        <f>LOG(C3766)</f>
        <v>0</v>
      </c>
      <c r="H3766">
        <f>G3766/(B3766-1)</f>
        <v>0</v>
      </c>
    </row>
    <row r="3767" spans="1:8">
      <c r="A3767" t="s">
        <v>7600</v>
      </c>
      <c r="B3767">
        <v>0</v>
      </c>
      <c r="C3767">
        <v>1</v>
      </c>
      <c r="D3767">
        <v>4</v>
      </c>
      <c r="E3767">
        <v>4</v>
      </c>
      <c r="F3767" t="str">
        <f>VLOOKUP(E3767,$L$1:$M$25,2,FALSE)</f>
        <v>coffee</v>
      </c>
      <c r="G3767">
        <f>LOG(C3767)</f>
        <v>0</v>
      </c>
      <c r="H3767">
        <f>G3767/(B3767-1)</f>
        <v>0</v>
      </c>
    </row>
    <row r="3768" spans="1:8">
      <c r="A3768" t="s">
        <v>7603</v>
      </c>
      <c r="B3768">
        <v>0</v>
      </c>
      <c r="C3768">
        <v>1</v>
      </c>
      <c r="D3768">
        <v>20</v>
      </c>
      <c r="E3768">
        <v>20</v>
      </c>
      <c r="F3768" t="str">
        <f>VLOOKUP(E3768,$L$1:$M$25,2,FALSE)</f>
        <v>ship</v>
      </c>
      <c r="G3768">
        <f>LOG(C3768)</f>
        <v>0</v>
      </c>
      <c r="H3768">
        <f>G3768/(B3768-1)</f>
        <v>0</v>
      </c>
    </row>
    <row r="3769" spans="1:8">
      <c r="A3769" t="s">
        <v>7604</v>
      </c>
      <c r="B3769">
        <v>0</v>
      </c>
      <c r="C3769">
        <v>1</v>
      </c>
      <c r="D3769">
        <v>11</v>
      </c>
      <c r="E3769">
        <v>11</v>
      </c>
      <c r="F3769" t="str">
        <f>VLOOKUP(E3769,$L$1:$M$25,2,FALSE)</f>
        <v>gold</v>
      </c>
      <c r="G3769">
        <f>LOG(C3769)</f>
        <v>0</v>
      </c>
      <c r="H3769">
        <f>G3769/(B3769-1)</f>
        <v>0</v>
      </c>
    </row>
    <row r="3770" spans="1:8">
      <c r="A3770" t="s">
        <v>7605</v>
      </c>
      <c r="B3770">
        <v>0</v>
      </c>
      <c r="C3770">
        <v>1</v>
      </c>
      <c r="D3770">
        <v>23</v>
      </c>
      <c r="E3770">
        <v>23</v>
      </c>
      <c r="F3770" t="str">
        <f>VLOOKUP(E3770,$L$1:$M$25,2,FALSE)</f>
        <v>trade</v>
      </c>
      <c r="G3770">
        <f>LOG(C3770)</f>
        <v>0</v>
      </c>
      <c r="H3770">
        <f>G3770/(B3770-1)</f>
        <v>0</v>
      </c>
    </row>
    <row r="3771" spans="1:8">
      <c r="A3771" t="s">
        <v>7608</v>
      </c>
      <c r="B3771">
        <v>0</v>
      </c>
      <c r="C3771">
        <v>1</v>
      </c>
      <c r="D3771">
        <v>4</v>
      </c>
      <c r="E3771">
        <v>4</v>
      </c>
      <c r="F3771" t="str">
        <f>VLOOKUP(E3771,$L$1:$M$25,2,FALSE)</f>
        <v>coffee</v>
      </c>
      <c r="G3771">
        <f>LOG(C3771)</f>
        <v>0</v>
      </c>
      <c r="H3771">
        <f>G3771/(B3771-1)</f>
        <v>0</v>
      </c>
    </row>
    <row r="3772" spans="1:8">
      <c r="A3772" t="s">
        <v>7611</v>
      </c>
      <c r="B3772">
        <v>0</v>
      </c>
      <c r="C3772">
        <v>1</v>
      </c>
      <c r="D3772">
        <v>22</v>
      </c>
      <c r="E3772">
        <v>22</v>
      </c>
      <c r="F3772" t="str">
        <f>VLOOKUP(E3772,$L$1:$M$25,2,FALSE)</f>
        <v>sugar</v>
      </c>
      <c r="G3772">
        <f>LOG(C3772)</f>
        <v>0</v>
      </c>
      <c r="H3772">
        <f>G3772/(B3772-1)</f>
        <v>0</v>
      </c>
    </row>
    <row r="3773" spans="1:8">
      <c r="A3773" t="s">
        <v>7616</v>
      </c>
      <c r="B3773">
        <v>0</v>
      </c>
      <c r="C3773">
        <v>1</v>
      </c>
      <c r="D3773">
        <v>23</v>
      </c>
      <c r="E3773">
        <v>23</v>
      </c>
      <c r="F3773" t="str">
        <f>VLOOKUP(E3773,$L$1:$M$25,2,FALSE)</f>
        <v>trade</v>
      </c>
      <c r="G3773">
        <f>LOG(C3773)</f>
        <v>0</v>
      </c>
      <c r="H3773">
        <f>G3773/(B3773-1)</f>
        <v>0</v>
      </c>
    </row>
    <row r="3774" spans="1:8">
      <c r="A3774" t="s">
        <v>7617</v>
      </c>
      <c r="B3774">
        <v>0</v>
      </c>
      <c r="C3774">
        <v>1</v>
      </c>
      <c r="D3774">
        <v>7</v>
      </c>
      <c r="E3774">
        <v>7</v>
      </c>
      <c r="F3774" t="str">
        <f>VLOOKUP(E3774,$L$1:$M$25,2,FALSE)</f>
        <v>crude</v>
      </c>
      <c r="G3774">
        <f>LOG(C3774)</f>
        <v>0</v>
      </c>
      <c r="H3774">
        <f>G3774/(B3774-1)</f>
        <v>0</v>
      </c>
    </row>
    <row r="3775" spans="1:8">
      <c r="A3775" t="s">
        <v>7619</v>
      </c>
      <c r="B3775">
        <v>0</v>
      </c>
      <c r="C3775">
        <v>1</v>
      </c>
      <c r="D3775">
        <v>10</v>
      </c>
      <c r="E3775">
        <v>10</v>
      </c>
      <c r="F3775" t="str">
        <f>VLOOKUP(E3775,$L$1:$M$25,2,FALSE)</f>
        <v>gnp</v>
      </c>
      <c r="G3775">
        <f>LOG(C3775)</f>
        <v>0</v>
      </c>
      <c r="H3775">
        <f>G3775/(B3775-1)</f>
        <v>0</v>
      </c>
    </row>
    <row r="3776" spans="1:8">
      <c r="A3776" t="s">
        <v>7621</v>
      </c>
      <c r="B3776">
        <v>0</v>
      </c>
      <c r="C3776">
        <v>1</v>
      </c>
      <c r="D3776">
        <v>11</v>
      </c>
      <c r="E3776">
        <v>11</v>
      </c>
      <c r="F3776" t="str">
        <f>VLOOKUP(E3776,$L$1:$M$25,2,FALSE)</f>
        <v>gold</v>
      </c>
      <c r="G3776">
        <f>LOG(C3776)</f>
        <v>0</v>
      </c>
      <c r="H3776">
        <f>G3776/(B3776-1)</f>
        <v>0</v>
      </c>
    </row>
    <row r="3777" spans="1:8">
      <c r="A3777" t="s">
        <v>7622</v>
      </c>
      <c r="B3777">
        <v>0</v>
      </c>
      <c r="C3777">
        <v>1</v>
      </c>
      <c r="D3777">
        <v>25</v>
      </c>
      <c r="E3777">
        <v>25</v>
      </c>
      <c r="F3777" t="str">
        <f>VLOOKUP(E3777,$L$1:$M$25,2,FALSE)</f>
        <v>wheat</v>
      </c>
      <c r="G3777">
        <f>LOG(C3777)</f>
        <v>0</v>
      </c>
      <c r="H3777">
        <f>G3777/(B3777-1)</f>
        <v>0</v>
      </c>
    </row>
    <row r="3778" spans="1:8">
      <c r="A3778" t="s">
        <v>7625</v>
      </c>
      <c r="B3778">
        <v>0</v>
      </c>
      <c r="C3778">
        <v>1</v>
      </c>
      <c r="D3778">
        <v>17</v>
      </c>
      <c r="E3778">
        <v>17</v>
      </c>
      <c r="F3778" t="str">
        <f>VLOOKUP(E3778,$L$1:$M$25,2,FALSE)</f>
        <v>nat-gas</v>
      </c>
      <c r="G3778">
        <f>LOG(C3778)</f>
        <v>0</v>
      </c>
      <c r="H3778">
        <f>G3778/(B3778-1)</f>
        <v>0</v>
      </c>
    </row>
    <row r="3779" spans="1:8">
      <c r="A3779" t="s">
        <v>7626</v>
      </c>
      <c r="B3779">
        <v>0</v>
      </c>
      <c r="C3779">
        <v>1</v>
      </c>
      <c r="D3779">
        <v>9</v>
      </c>
      <c r="E3779">
        <v>9</v>
      </c>
      <c r="F3779" t="str">
        <f>VLOOKUP(E3779,$L$1:$M$25,2,FALSE)</f>
        <v>earn</v>
      </c>
      <c r="G3779">
        <f>LOG(C3779)</f>
        <v>0</v>
      </c>
      <c r="H3779">
        <f>G3779/(B3779-1)</f>
        <v>0</v>
      </c>
    </row>
    <row r="3780" spans="1:8">
      <c r="A3780" t="s">
        <v>7629</v>
      </c>
      <c r="B3780">
        <v>0</v>
      </c>
      <c r="C3780">
        <v>1</v>
      </c>
      <c r="D3780">
        <v>1</v>
      </c>
      <c r="E3780">
        <v>1</v>
      </c>
      <c r="F3780" t="str">
        <f>VLOOKUP(E3780,$L$1:$M$25,2,FALSE)</f>
        <v>acq</v>
      </c>
      <c r="G3780">
        <f>LOG(C3780)</f>
        <v>0</v>
      </c>
      <c r="H3780">
        <f>G3780/(B3780-1)</f>
        <v>0</v>
      </c>
    </row>
    <row r="3781" spans="1:8">
      <c r="A3781" t="s">
        <v>7633</v>
      </c>
      <c r="B3781">
        <v>0</v>
      </c>
      <c r="C3781">
        <v>1</v>
      </c>
      <c r="D3781">
        <v>8</v>
      </c>
      <c r="E3781">
        <v>8</v>
      </c>
      <c r="F3781" t="str">
        <f>VLOOKUP(E3781,$L$1:$M$25,2,FALSE)</f>
        <v>dlr</v>
      </c>
      <c r="G3781">
        <f>LOG(C3781)</f>
        <v>0</v>
      </c>
      <c r="H3781">
        <f>G3781/(B3781-1)</f>
        <v>0</v>
      </c>
    </row>
    <row r="3782" spans="1:8">
      <c r="A3782" t="s">
        <v>7634</v>
      </c>
      <c r="B3782">
        <v>0</v>
      </c>
      <c r="C3782">
        <v>1</v>
      </c>
      <c r="D3782">
        <v>11</v>
      </c>
      <c r="E3782">
        <v>11</v>
      </c>
      <c r="F3782" t="str">
        <f>VLOOKUP(E3782,$L$1:$M$25,2,FALSE)</f>
        <v>gold</v>
      </c>
      <c r="G3782">
        <f>LOG(C3782)</f>
        <v>0</v>
      </c>
      <c r="H3782">
        <f>G3782/(B3782-1)</f>
        <v>0</v>
      </c>
    </row>
    <row r="3783" spans="1:8">
      <c r="A3783" t="s">
        <v>7636</v>
      </c>
      <c r="B3783">
        <v>0</v>
      </c>
      <c r="C3783">
        <v>1</v>
      </c>
      <c r="D3783">
        <v>6</v>
      </c>
      <c r="E3783">
        <v>6</v>
      </c>
      <c r="F3783" t="str">
        <f>VLOOKUP(E3783,$L$1:$M$25,2,FALSE)</f>
        <v>cpi</v>
      </c>
      <c r="G3783">
        <f>LOG(C3783)</f>
        <v>0</v>
      </c>
      <c r="H3783">
        <f>G3783/(B3783-1)</f>
        <v>0</v>
      </c>
    </row>
    <row r="3784" spans="1:8">
      <c r="A3784" t="s">
        <v>7638</v>
      </c>
      <c r="B3784">
        <v>0</v>
      </c>
      <c r="C3784">
        <v>1</v>
      </c>
      <c r="D3784">
        <v>23</v>
      </c>
      <c r="E3784">
        <v>23</v>
      </c>
      <c r="F3784" t="str">
        <f>VLOOKUP(E3784,$L$1:$M$25,2,FALSE)</f>
        <v>trade</v>
      </c>
      <c r="G3784">
        <f>LOG(C3784)</f>
        <v>0</v>
      </c>
      <c r="H3784">
        <f>G3784/(B3784-1)</f>
        <v>0</v>
      </c>
    </row>
    <row r="3785" spans="1:8">
      <c r="A3785" t="s">
        <v>7647</v>
      </c>
      <c r="B3785">
        <v>0</v>
      </c>
      <c r="C3785">
        <v>1</v>
      </c>
      <c r="D3785">
        <v>4</v>
      </c>
      <c r="E3785">
        <v>4</v>
      </c>
      <c r="F3785" t="str">
        <f>VLOOKUP(E3785,$L$1:$M$25,2,FALSE)</f>
        <v>coffee</v>
      </c>
      <c r="G3785">
        <f>LOG(C3785)</f>
        <v>0</v>
      </c>
      <c r="H3785">
        <f>G3785/(B3785-1)</f>
        <v>0</v>
      </c>
    </row>
    <row r="3786" spans="1:8">
      <c r="A3786" t="s">
        <v>7650</v>
      </c>
      <c r="B3786">
        <v>0</v>
      </c>
      <c r="C3786">
        <v>1</v>
      </c>
      <c r="D3786">
        <v>10</v>
      </c>
      <c r="E3786">
        <v>10</v>
      </c>
      <c r="F3786" t="str">
        <f>VLOOKUP(E3786,$L$1:$M$25,2,FALSE)</f>
        <v>gnp</v>
      </c>
      <c r="G3786">
        <f>LOG(C3786)</f>
        <v>0</v>
      </c>
      <c r="H3786">
        <f>G3786/(B3786-1)</f>
        <v>0</v>
      </c>
    </row>
    <row r="3787" spans="1:8">
      <c r="A3787" t="s">
        <v>7651</v>
      </c>
      <c r="B3787">
        <v>0</v>
      </c>
      <c r="C3787">
        <v>1</v>
      </c>
      <c r="D3787">
        <v>13</v>
      </c>
      <c r="E3787">
        <v>13</v>
      </c>
      <c r="F3787" t="str">
        <f>VLOOKUP(E3787,$L$1:$M$25,2,FALSE)</f>
        <v>interest</v>
      </c>
      <c r="G3787">
        <f>LOG(C3787)</f>
        <v>0</v>
      </c>
      <c r="H3787">
        <f>G3787/(B3787-1)</f>
        <v>0</v>
      </c>
    </row>
    <row r="3788" spans="1:8">
      <c r="A3788" t="s">
        <v>7653</v>
      </c>
      <c r="B3788">
        <v>0</v>
      </c>
      <c r="C3788">
        <v>1</v>
      </c>
      <c r="D3788">
        <v>15</v>
      </c>
      <c r="E3788">
        <v>15</v>
      </c>
      <c r="F3788" t="str">
        <f>VLOOKUP(E3788,$L$1:$M$25,2,FALSE)</f>
        <v>money-fx</v>
      </c>
      <c r="G3788">
        <f>LOG(C3788)</f>
        <v>0</v>
      </c>
      <c r="H3788">
        <f>G3788/(B3788-1)</f>
        <v>0</v>
      </c>
    </row>
    <row r="3789" spans="1:8">
      <c r="A3789" t="s">
        <v>7654</v>
      </c>
      <c r="B3789">
        <v>0</v>
      </c>
      <c r="C3789">
        <v>1</v>
      </c>
      <c r="D3789">
        <v>7</v>
      </c>
      <c r="E3789">
        <v>7</v>
      </c>
      <c r="F3789" t="str">
        <f>VLOOKUP(E3789,$L$1:$M$25,2,FALSE)</f>
        <v>crude</v>
      </c>
      <c r="G3789">
        <f>LOG(C3789)</f>
        <v>0</v>
      </c>
      <c r="H3789">
        <f>G3789/(B3789-1)</f>
        <v>0</v>
      </c>
    </row>
    <row r="3790" spans="1:8">
      <c r="A3790" t="s">
        <v>7659</v>
      </c>
      <c r="B3790">
        <v>0</v>
      </c>
      <c r="C3790">
        <v>1</v>
      </c>
      <c r="D3790">
        <v>9</v>
      </c>
      <c r="E3790">
        <v>9</v>
      </c>
      <c r="F3790" t="str">
        <f>VLOOKUP(E3790,$L$1:$M$25,2,FALSE)</f>
        <v>earn</v>
      </c>
      <c r="G3790">
        <f>LOG(C3790)</f>
        <v>0</v>
      </c>
      <c r="H3790">
        <f>G3790/(B3790-1)</f>
        <v>0</v>
      </c>
    </row>
    <row r="3791" spans="1:8">
      <c r="A3791" t="s">
        <v>7660</v>
      </c>
      <c r="B3791">
        <v>0</v>
      </c>
      <c r="C3791">
        <v>1</v>
      </c>
      <c r="D3791">
        <v>12</v>
      </c>
      <c r="E3791">
        <v>12</v>
      </c>
      <c r="F3791" t="str">
        <f>VLOOKUP(E3791,$L$1:$M$25,2,FALSE)</f>
        <v>grain</v>
      </c>
      <c r="G3791">
        <f>LOG(C3791)</f>
        <v>0</v>
      </c>
      <c r="H3791">
        <f>G3791/(B3791-1)</f>
        <v>0</v>
      </c>
    </row>
    <row r="3792" spans="1:8">
      <c r="A3792" t="s">
        <v>7661</v>
      </c>
      <c r="B3792">
        <v>0</v>
      </c>
      <c r="C3792">
        <v>1</v>
      </c>
      <c r="D3792">
        <v>17</v>
      </c>
      <c r="E3792">
        <v>17</v>
      </c>
      <c r="F3792" t="str">
        <f>VLOOKUP(E3792,$L$1:$M$25,2,FALSE)</f>
        <v>nat-gas</v>
      </c>
      <c r="G3792">
        <f>LOG(C3792)</f>
        <v>0</v>
      </c>
      <c r="H3792">
        <f>G3792/(B3792-1)</f>
        <v>0</v>
      </c>
    </row>
    <row r="3793" spans="1:8">
      <c r="A3793" t="s">
        <v>7663</v>
      </c>
      <c r="B3793">
        <v>0</v>
      </c>
      <c r="C3793">
        <v>1</v>
      </c>
      <c r="D3793">
        <v>9</v>
      </c>
      <c r="E3793">
        <v>9</v>
      </c>
      <c r="F3793" t="str">
        <f>VLOOKUP(E3793,$L$1:$M$25,2,FALSE)</f>
        <v>earn</v>
      </c>
      <c r="G3793">
        <f>LOG(C3793)</f>
        <v>0</v>
      </c>
      <c r="H3793">
        <f>G3793/(B3793-1)</f>
        <v>0</v>
      </c>
    </row>
    <row r="3794" spans="1:8">
      <c r="A3794" t="s">
        <v>7665</v>
      </c>
      <c r="B3794">
        <v>0</v>
      </c>
      <c r="C3794">
        <v>1</v>
      </c>
      <c r="D3794">
        <v>20</v>
      </c>
      <c r="E3794">
        <v>20</v>
      </c>
      <c r="F3794" t="str">
        <f>VLOOKUP(E3794,$L$1:$M$25,2,FALSE)</f>
        <v>ship</v>
      </c>
      <c r="G3794">
        <f>LOG(C3794)</f>
        <v>0</v>
      </c>
      <c r="H3794">
        <f>G3794/(B3794-1)</f>
        <v>0</v>
      </c>
    </row>
    <row r="3795" spans="1:8">
      <c r="A3795" t="s">
        <v>7674</v>
      </c>
      <c r="B3795">
        <v>0</v>
      </c>
      <c r="C3795">
        <v>1</v>
      </c>
      <c r="D3795">
        <v>17</v>
      </c>
      <c r="E3795">
        <v>17</v>
      </c>
      <c r="F3795" t="str">
        <f>VLOOKUP(E3795,$L$1:$M$25,2,FALSE)</f>
        <v>nat-gas</v>
      </c>
      <c r="G3795">
        <f>LOG(C3795)</f>
        <v>0</v>
      </c>
      <c r="H3795">
        <f>G3795/(B3795-1)</f>
        <v>0</v>
      </c>
    </row>
    <row r="3796" spans="1:8">
      <c r="A3796" t="s">
        <v>7675</v>
      </c>
      <c r="B3796">
        <v>0</v>
      </c>
      <c r="C3796">
        <v>1</v>
      </c>
      <c r="D3796">
        <v>23</v>
      </c>
      <c r="E3796">
        <v>23</v>
      </c>
      <c r="F3796" t="str">
        <f>VLOOKUP(E3796,$L$1:$M$25,2,FALSE)</f>
        <v>trade</v>
      </c>
      <c r="G3796">
        <f>LOG(C3796)</f>
        <v>0</v>
      </c>
      <c r="H3796">
        <f>G3796/(B3796-1)</f>
        <v>0</v>
      </c>
    </row>
    <row r="3797" spans="1:8">
      <c r="A3797" t="s">
        <v>7680</v>
      </c>
      <c r="B3797">
        <v>0</v>
      </c>
      <c r="C3797">
        <v>1</v>
      </c>
      <c r="D3797">
        <v>5</v>
      </c>
      <c r="E3797">
        <v>5</v>
      </c>
      <c r="F3797" t="str">
        <f>VLOOKUP(E3797,$L$1:$M$25,2,FALSE)</f>
        <v>corn</v>
      </c>
      <c r="G3797">
        <f>LOG(C3797)</f>
        <v>0</v>
      </c>
      <c r="H3797">
        <f>G3797/(B3797-1)</f>
        <v>0</v>
      </c>
    </row>
    <row r="3798" spans="1:8">
      <c r="A3798" t="s">
        <v>7683</v>
      </c>
      <c r="B3798">
        <v>0</v>
      </c>
      <c r="C3798">
        <v>1</v>
      </c>
      <c r="D3798">
        <v>3</v>
      </c>
      <c r="E3798">
        <v>3</v>
      </c>
      <c r="F3798" t="str">
        <f>VLOOKUP(E3798,$L$1:$M$25,2,FALSE)</f>
        <v>cocoa</v>
      </c>
      <c r="G3798">
        <f>LOG(C3798)</f>
        <v>0</v>
      </c>
      <c r="H3798">
        <f>G3798/(B3798-1)</f>
        <v>0</v>
      </c>
    </row>
    <row r="3799" spans="1:8">
      <c r="A3799" t="s">
        <v>7690</v>
      </c>
      <c r="B3799">
        <v>0</v>
      </c>
      <c r="C3799">
        <v>1</v>
      </c>
      <c r="D3799">
        <v>23</v>
      </c>
      <c r="E3799">
        <v>23</v>
      </c>
      <c r="F3799" t="str">
        <f>VLOOKUP(E3799,$L$1:$M$25,2,FALSE)</f>
        <v>trade</v>
      </c>
      <c r="G3799">
        <f>LOG(C3799)</f>
        <v>0</v>
      </c>
      <c r="H3799">
        <f>G3799/(B3799-1)</f>
        <v>0</v>
      </c>
    </row>
    <row r="3800" spans="1:8">
      <c r="A3800" t="s">
        <v>7691</v>
      </c>
      <c r="B3800">
        <v>0</v>
      </c>
      <c r="C3800">
        <v>1</v>
      </c>
      <c r="D3800">
        <v>10</v>
      </c>
      <c r="E3800">
        <v>10</v>
      </c>
      <c r="F3800" t="str">
        <f>VLOOKUP(E3800,$L$1:$M$25,2,FALSE)</f>
        <v>gnp</v>
      </c>
      <c r="G3800">
        <f>LOG(C3800)</f>
        <v>0</v>
      </c>
      <c r="H3800">
        <f>G3800/(B3800-1)</f>
        <v>0</v>
      </c>
    </row>
    <row r="3801" spans="1:8">
      <c r="A3801" t="s">
        <v>7692</v>
      </c>
      <c r="B3801">
        <v>0</v>
      </c>
      <c r="C3801">
        <v>1</v>
      </c>
      <c r="D3801">
        <v>11</v>
      </c>
      <c r="E3801">
        <v>11</v>
      </c>
      <c r="F3801" t="str">
        <f>VLOOKUP(E3801,$L$1:$M$25,2,FALSE)</f>
        <v>gold</v>
      </c>
      <c r="G3801">
        <f>LOG(C3801)</f>
        <v>0</v>
      </c>
      <c r="H3801">
        <f>G3801/(B3801-1)</f>
        <v>0</v>
      </c>
    </row>
    <row r="3802" spans="1:8">
      <c r="A3802" t="s">
        <v>7701</v>
      </c>
      <c r="B3802">
        <v>0</v>
      </c>
      <c r="C3802">
        <v>1</v>
      </c>
      <c r="D3802">
        <v>20</v>
      </c>
      <c r="E3802">
        <v>20</v>
      </c>
      <c r="F3802" t="str">
        <f>VLOOKUP(E3802,$L$1:$M$25,2,FALSE)</f>
        <v>ship</v>
      </c>
      <c r="G3802">
        <f>LOG(C3802)</f>
        <v>0</v>
      </c>
      <c r="H3802">
        <f>G3802/(B3802-1)</f>
        <v>0</v>
      </c>
    </row>
    <row r="3803" spans="1:8">
      <c r="A3803" t="s">
        <v>7702</v>
      </c>
      <c r="B3803">
        <v>0</v>
      </c>
      <c r="C3803">
        <v>1</v>
      </c>
      <c r="D3803">
        <v>24</v>
      </c>
      <c r="E3803">
        <v>24</v>
      </c>
      <c r="F3803" t="str">
        <f>VLOOKUP(E3803,$L$1:$M$25,2,FALSE)</f>
        <v>veg-oil</v>
      </c>
      <c r="G3803">
        <f>LOG(C3803)</f>
        <v>0</v>
      </c>
      <c r="H3803">
        <f>G3803/(B3803-1)</f>
        <v>0</v>
      </c>
    </row>
    <row r="3804" spans="1:8">
      <c r="A3804" t="s">
        <v>7707</v>
      </c>
      <c r="B3804">
        <v>0</v>
      </c>
      <c r="C3804">
        <v>1</v>
      </c>
      <c r="D3804">
        <v>11</v>
      </c>
      <c r="E3804">
        <v>11</v>
      </c>
      <c r="F3804" t="str">
        <f>VLOOKUP(E3804,$L$1:$M$25,2,FALSE)</f>
        <v>gold</v>
      </c>
      <c r="G3804">
        <f>LOG(C3804)</f>
        <v>0</v>
      </c>
      <c r="H3804">
        <f>G3804/(B3804-1)</f>
        <v>0</v>
      </c>
    </row>
    <row r="3805" spans="1:8">
      <c r="A3805" t="s">
        <v>7710</v>
      </c>
      <c r="B3805">
        <v>0</v>
      </c>
      <c r="C3805">
        <v>1</v>
      </c>
      <c r="D3805">
        <v>20</v>
      </c>
      <c r="E3805">
        <v>20</v>
      </c>
      <c r="F3805" t="str">
        <f>VLOOKUP(E3805,$L$1:$M$25,2,FALSE)</f>
        <v>ship</v>
      </c>
      <c r="G3805">
        <f>LOG(C3805)</f>
        <v>0</v>
      </c>
      <c r="H3805">
        <f>G3805/(B3805-1)</f>
        <v>0</v>
      </c>
    </row>
    <row r="3806" spans="1:8">
      <c r="A3806" t="s">
        <v>7714</v>
      </c>
      <c r="B3806">
        <v>0</v>
      </c>
      <c r="C3806">
        <v>1</v>
      </c>
      <c r="D3806">
        <v>15</v>
      </c>
      <c r="E3806">
        <v>15</v>
      </c>
      <c r="F3806" t="str">
        <f>VLOOKUP(E3806,$L$1:$M$25,2,FALSE)</f>
        <v>money-fx</v>
      </c>
      <c r="G3806">
        <f>LOG(C3806)</f>
        <v>0</v>
      </c>
      <c r="H3806">
        <f>G3806/(B3806-1)</f>
        <v>0</v>
      </c>
    </row>
    <row r="3807" spans="1:8">
      <c r="A3807" t="s">
        <v>7716</v>
      </c>
      <c r="B3807">
        <v>0</v>
      </c>
      <c r="C3807">
        <v>1</v>
      </c>
      <c r="D3807">
        <v>7</v>
      </c>
      <c r="E3807">
        <v>7</v>
      </c>
      <c r="F3807" t="str">
        <f>VLOOKUP(E3807,$L$1:$M$25,2,FALSE)</f>
        <v>crude</v>
      </c>
      <c r="G3807">
        <f>LOG(C3807)</f>
        <v>0</v>
      </c>
      <c r="H3807">
        <f>G3807/(B3807-1)</f>
        <v>0</v>
      </c>
    </row>
    <row r="3808" spans="1:8">
      <c r="A3808" t="s">
        <v>7717</v>
      </c>
      <c r="B3808">
        <v>0</v>
      </c>
      <c r="C3808">
        <v>1</v>
      </c>
      <c r="D3808">
        <v>4</v>
      </c>
      <c r="E3808">
        <v>4</v>
      </c>
      <c r="F3808" t="str">
        <f>VLOOKUP(E3808,$L$1:$M$25,2,FALSE)</f>
        <v>coffee</v>
      </c>
      <c r="G3808">
        <f>LOG(C3808)</f>
        <v>0</v>
      </c>
      <c r="H3808">
        <f>G3808/(B3808-1)</f>
        <v>0</v>
      </c>
    </row>
    <row r="3809" spans="1:8">
      <c r="A3809" t="s">
        <v>7718</v>
      </c>
      <c r="B3809">
        <v>0</v>
      </c>
      <c r="C3809">
        <v>1</v>
      </c>
      <c r="D3809">
        <v>20</v>
      </c>
      <c r="E3809">
        <v>20</v>
      </c>
      <c r="F3809" t="str">
        <f>VLOOKUP(E3809,$L$1:$M$25,2,FALSE)</f>
        <v>ship</v>
      </c>
      <c r="G3809">
        <f>LOG(C3809)</f>
        <v>0</v>
      </c>
      <c r="H3809">
        <f>G3809/(B3809-1)</f>
        <v>0</v>
      </c>
    </row>
    <row r="3810" spans="1:8">
      <c r="A3810" t="s">
        <v>7720</v>
      </c>
      <c r="B3810">
        <v>0</v>
      </c>
      <c r="C3810">
        <v>1</v>
      </c>
      <c r="D3810">
        <v>17</v>
      </c>
      <c r="E3810">
        <v>17</v>
      </c>
      <c r="F3810" t="str">
        <f>VLOOKUP(E3810,$L$1:$M$25,2,FALSE)</f>
        <v>nat-gas</v>
      </c>
      <c r="G3810">
        <f>LOG(C3810)</f>
        <v>0</v>
      </c>
      <c r="H3810">
        <f>G3810/(B3810-1)</f>
        <v>0</v>
      </c>
    </row>
    <row r="3811" spans="1:8">
      <c r="A3811" t="s">
        <v>7723</v>
      </c>
      <c r="B3811">
        <v>0</v>
      </c>
      <c r="C3811">
        <v>1</v>
      </c>
      <c r="D3811">
        <v>1</v>
      </c>
      <c r="E3811">
        <v>1</v>
      </c>
      <c r="F3811" t="str">
        <f>VLOOKUP(E3811,$L$1:$M$25,2,FALSE)</f>
        <v>acq</v>
      </c>
      <c r="G3811">
        <f>LOG(C3811)</f>
        <v>0</v>
      </c>
      <c r="H3811">
        <f>G3811/(B3811-1)</f>
        <v>0</v>
      </c>
    </row>
    <row r="3812" spans="1:8">
      <c r="A3812" t="s">
        <v>7726</v>
      </c>
      <c r="B3812">
        <v>0</v>
      </c>
      <c r="C3812">
        <v>1</v>
      </c>
      <c r="D3812">
        <v>23</v>
      </c>
      <c r="E3812">
        <v>23</v>
      </c>
      <c r="F3812" t="str">
        <f>VLOOKUP(E3812,$L$1:$M$25,2,FALSE)</f>
        <v>trade</v>
      </c>
      <c r="G3812">
        <f>LOG(C3812)</f>
        <v>0</v>
      </c>
      <c r="H3812">
        <f>G3812/(B3812-1)</f>
        <v>0</v>
      </c>
    </row>
    <row r="3813" spans="1:8">
      <c r="A3813" t="s">
        <v>7728</v>
      </c>
      <c r="B3813">
        <v>0</v>
      </c>
      <c r="C3813">
        <v>1</v>
      </c>
      <c r="D3813">
        <v>22</v>
      </c>
      <c r="E3813">
        <v>22</v>
      </c>
      <c r="F3813" t="str">
        <f>VLOOKUP(E3813,$L$1:$M$25,2,FALSE)</f>
        <v>sugar</v>
      </c>
      <c r="G3813">
        <f>LOG(C3813)</f>
        <v>0</v>
      </c>
      <c r="H3813">
        <f>G3813/(B3813-1)</f>
        <v>0</v>
      </c>
    </row>
    <row r="3814" spans="1:8">
      <c r="A3814" t="s">
        <v>7733</v>
      </c>
      <c r="B3814">
        <v>0</v>
      </c>
      <c r="C3814">
        <v>1</v>
      </c>
      <c r="D3814">
        <v>12</v>
      </c>
      <c r="E3814">
        <v>12</v>
      </c>
      <c r="F3814" t="str">
        <f>VLOOKUP(E3814,$L$1:$M$25,2,FALSE)</f>
        <v>grain</v>
      </c>
      <c r="G3814">
        <f>LOG(C3814)</f>
        <v>0</v>
      </c>
      <c r="H3814">
        <f>G3814/(B3814-1)</f>
        <v>0</v>
      </c>
    </row>
    <row r="3815" spans="1:8">
      <c r="A3815" t="s">
        <v>7738</v>
      </c>
      <c r="B3815">
        <v>0</v>
      </c>
      <c r="C3815">
        <v>1</v>
      </c>
      <c r="D3815">
        <v>3</v>
      </c>
      <c r="E3815">
        <v>3</v>
      </c>
      <c r="F3815" t="str">
        <f>VLOOKUP(E3815,$L$1:$M$25,2,FALSE)</f>
        <v>cocoa</v>
      </c>
      <c r="G3815">
        <f>LOG(C3815)</f>
        <v>0</v>
      </c>
      <c r="H3815">
        <f>G3815/(B3815-1)</f>
        <v>0</v>
      </c>
    </row>
    <row r="3816" spans="1:8">
      <c r="A3816" t="s">
        <v>7740</v>
      </c>
      <c r="B3816">
        <v>0</v>
      </c>
      <c r="C3816">
        <v>1</v>
      </c>
      <c r="D3816">
        <v>17</v>
      </c>
      <c r="E3816">
        <v>17</v>
      </c>
      <c r="F3816" t="str">
        <f>VLOOKUP(E3816,$L$1:$M$25,2,FALSE)</f>
        <v>nat-gas</v>
      </c>
      <c r="G3816">
        <f>LOG(C3816)</f>
        <v>0</v>
      </c>
      <c r="H3816">
        <f>G3816/(B3816-1)</f>
        <v>0</v>
      </c>
    </row>
    <row r="3817" spans="1:8">
      <c r="A3817" t="s">
        <v>7741</v>
      </c>
      <c r="B3817">
        <v>0</v>
      </c>
      <c r="C3817">
        <v>1</v>
      </c>
      <c r="D3817">
        <v>23</v>
      </c>
      <c r="E3817">
        <v>23</v>
      </c>
      <c r="F3817" t="str">
        <f>VLOOKUP(E3817,$L$1:$M$25,2,FALSE)</f>
        <v>trade</v>
      </c>
      <c r="G3817">
        <f>LOG(C3817)</f>
        <v>0</v>
      </c>
      <c r="H3817">
        <f>G3817/(B3817-1)</f>
        <v>0</v>
      </c>
    </row>
    <row r="3818" spans="1:8">
      <c r="A3818" t="s">
        <v>7746</v>
      </c>
      <c r="B3818">
        <v>0</v>
      </c>
      <c r="C3818">
        <v>1</v>
      </c>
      <c r="D3818">
        <v>20</v>
      </c>
      <c r="E3818">
        <v>20</v>
      </c>
      <c r="F3818" t="str">
        <f>VLOOKUP(E3818,$L$1:$M$25,2,FALSE)</f>
        <v>ship</v>
      </c>
      <c r="G3818">
        <f>LOG(C3818)</f>
        <v>0</v>
      </c>
      <c r="H3818">
        <f>G3818/(B3818-1)</f>
        <v>0</v>
      </c>
    </row>
    <row r="3819" spans="1:8">
      <c r="A3819" t="s">
        <v>7747</v>
      </c>
      <c r="B3819">
        <v>0</v>
      </c>
      <c r="C3819">
        <v>1</v>
      </c>
      <c r="D3819">
        <v>3</v>
      </c>
      <c r="E3819">
        <v>3</v>
      </c>
      <c r="F3819" t="str">
        <f>VLOOKUP(E3819,$L$1:$M$25,2,FALSE)</f>
        <v>cocoa</v>
      </c>
      <c r="G3819">
        <f>LOG(C3819)</f>
        <v>0</v>
      </c>
      <c r="H3819">
        <f>G3819/(B3819-1)</f>
        <v>0</v>
      </c>
    </row>
    <row r="3820" spans="1:8">
      <c r="A3820" t="s">
        <v>7752</v>
      </c>
      <c r="B3820">
        <v>0</v>
      </c>
      <c r="C3820">
        <v>1</v>
      </c>
      <c r="D3820">
        <v>7</v>
      </c>
      <c r="E3820">
        <v>7</v>
      </c>
      <c r="F3820" t="str">
        <f>VLOOKUP(E3820,$L$1:$M$25,2,FALSE)</f>
        <v>crude</v>
      </c>
      <c r="G3820">
        <f>LOG(C3820)</f>
        <v>0</v>
      </c>
      <c r="H3820">
        <f>G3820/(B3820-1)</f>
        <v>0</v>
      </c>
    </row>
    <row r="3821" spans="1:8">
      <c r="A3821" t="s">
        <v>7755</v>
      </c>
      <c r="B3821">
        <v>0</v>
      </c>
      <c r="C3821">
        <v>1</v>
      </c>
      <c r="D3821">
        <v>23</v>
      </c>
      <c r="E3821">
        <v>23</v>
      </c>
      <c r="F3821" t="str">
        <f>VLOOKUP(E3821,$L$1:$M$25,2,FALSE)</f>
        <v>trade</v>
      </c>
      <c r="G3821">
        <f>LOG(C3821)</f>
        <v>0</v>
      </c>
      <c r="H3821">
        <f>G3821/(B3821-1)</f>
        <v>0</v>
      </c>
    </row>
    <row r="3822" spans="1:8">
      <c r="A3822" t="s">
        <v>7757</v>
      </c>
      <c r="B3822">
        <v>0</v>
      </c>
      <c r="C3822">
        <v>1</v>
      </c>
      <c r="D3822">
        <v>6</v>
      </c>
      <c r="E3822">
        <v>6</v>
      </c>
      <c r="F3822" t="str">
        <f>VLOOKUP(E3822,$L$1:$M$25,2,FALSE)</f>
        <v>cpi</v>
      </c>
      <c r="G3822">
        <f>LOG(C3822)</f>
        <v>0</v>
      </c>
      <c r="H3822">
        <f>G3822/(B3822-1)</f>
        <v>0</v>
      </c>
    </row>
    <row r="3823" spans="1:8">
      <c r="A3823" t="s">
        <v>7759</v>
      </c>
      <c r="B3823">
        <v>0</v>
      </c>
      <c r="C3823">
        <v>1</v>
      </c>
      <c r="D3823">
        <v>1</v>
      </c>
      <c r="E3823">
        <v>1</v>
      </c>
      <c r="F3823" t="str">
        <f>VLOOKUP(E3823,$L$1:$M$25,2,FALSE)</f>
        <v>acq</v>
      </c>
      <c r="G3823">
        <f>LOG(C3823)</f>
        <v>0</v>
      </c>
      <c r="H3823">
        <f>G3823/(B3823-1)</f>
        <v>0</v>
      </c>
    </row>
    <row r="3824" spans="1:8">
      <c r="A3824" t="s">
        <v>7761</v>
      </c>
      <c r="B3824">
        <v>0</v>
      </c>
      <c r="C3824">
        <v>1</v>
      </c>
      <c r="D3824">
        <v>14</v>
      </c>
      <c r="E3824">
        <v>14</v>
      </c>
      <c r="F3824" t="str">
        <f>VLOOKUP(E3824,$L$1:$M$25,2,FALSE)</f>
        <v>livestock</v>
      </c>
      <c r="G3824">
        <f>LOG(C3824)</f>
        <v>0</v>
      </c>
      <c r="H3824">
        <f>G3824/(B3824-1)</f>
        <v>0</v>
      </c>
    </row>
    <row r="3825" spans="1:8">
      <c r="A3825" t="s">
        <v>7763</v>
      </c>
      <c r="B3825">
        <v>0</v>
      </c>
      <c r="C3825">
        <v>1</v>
      </c>
      <c r="D3825">
        <v>25</v>
      </c>
      <c r="E3825">
        <v>25</v>
      </c>
      <c r="F3825" t="str">
        <f>VLOOKUP(E3825,$L$1:$M$25,2,FALSE)</f>
        <v>wheat</v>
      </c>
      <c r="G3825">
        <f>LOG(C3825)</f>
        <v>0</v>
      </c>
      <c r="H3825">
        <f>G3825/(B3825-1)</f>
        <v>0</v>
      </c>
    </row>
    <row r="3826" spans="1:8">
      <c r="A3826" t="s">
        <v>7764</v>
      </c>
      <c r="B3826">
        <v>0</v>
      </c>
      <c r="C3826">
        <v>1</v>
      </c>
      <c r="D3826">
        <v>9</v>
      </c>
      <c r="E3826">
        <v>9</v>
      </c>
      <c r="F3826" t="str">
        <f>VLOOKUP(E3826,$L$1:$M$25,2,FALSE)</f>
        <v>earn</v>
      </c>
      <c r="G3826">
        <f>LOG(C3826)</f>
        <v>0</v>
      </c>
      <c r="H3826">
        <f>G3826/(B3826-1)</f>
        <v>0</v>
      </c>
    </row>
    <row r="3827" spans="1:8">
      <c r="A3827" t="s">
        <v>7774</v>
      </c>
      <c r="B3827">
        <v>0</v>
      </c>
      <c r="C3827">
        <v>1</v>
      </c>
      <c r="D3827">
        <v>4</v>
      </c>
      <c r="E3827">
        <v>4</v>
      </c>
      <c r="F3827" t="str">
        <f>VLOOKUP(E3827,$L$1:$M$25,2,FALSE)</f>
        <v>coffee</v>
      </c>
      <c r="G3827">
        <f>LOG(C3827)</f>
        <v>0</v>
      </c>
      <c r="H3827">
        <f>G3827/(B3827-1)</f>
        <v>0</v>
      </c>
    </row>
    <row r="3828" spans="1:8">
      <c r="A3828" t="s">
        <v>7775</v>
      </c>
      <c r="B3828">
        <v>0</v>
      </c>
      <c r="C3828">
        <v>1</v>
      </c>
      <c r="D3828">
        <v>20</v>
      </c>
      <c r="E3828">
        <v>20</v>
      </c>
      <c r="F3828" t="str">
        <f>VLOOKUP(E3828,$L$1:$M$25,2,FALSE)</f>
        <v>ship</v>
      </c>
      <c r="G3828">
        <f>LOG(C3828)</f>
        <v>0</v>
      </c>
      <c r="H3828">
        <f>G3828/(B3828-1)</f>
        <v>0</v>
      </c>
    </row>
    <row r="3829" spans="1:8">
      <c r="A3829" t="s">
        <v>7778</v>
      </c>
      <c r="B3829">
        <v>0</v>
      </c>
      <c r="C3829">
        <v>1</v>
      </c>
      <c r="D3829">
        <v>15</v>
      </c>
      <c r="E3829">
        <v>15</v>
      </c>
      <c r="F3829" t="str">
        <f>VLOOKUP(E3829,$L$1:$M$25,2,FALSE)</f>
        <v>money-fx</v>
      </c>
      <c r="G3829">
        <f>LOG(C3829)</f>
        <v>0</v>
      </c>
      <c r="H3829">
        <f>G3829/(B3829-1)</f>
        <v>0</v>
      </c>
    </row>
    <row r="3830" spans="1:8">
      <c r="A3830" t="s">
        <v>7779</v>
      </c>
      <c r="B3830">
        <v>0</v>
      </c>
      <c r="C3830">
        <v>1</v>
      </c>
      <c r="D3830">
        <v>19</v>
      </c>
      <c r="E3830">
        <v>19</v>
      </c>
      <c r="F3830" t="str">
        <f>VLOOKUP(E3830,$L$1:$M$25,2,FALSE)</f>
        <v>reserves</v>
      </c>
      <c r="G3830">
        <f>LOG(C3830)</f>
        <v>0</v>
      </c>
      <c r="H3830">
        <f>G3830/(B3830-1)</f>
        <v>0</v>
      </c>
    </row>
    <row r="3831" spans="1:8">
      <c r="A3831" t="s">
        <v>7781</v>
      </c>
      <c r="B3831">
        <v>0</v>
      </c>
      <c r="C3831">
        <v>1</v>
      </c>
      <c r="D3831">
        <v>14</v>
      </c>
      <c r="E3831">
        <v>14</v>
      </c>
      <c r="F3831" t="str">
        <f>VLOOKUP(E3831,$L$1:$M$25,2,FALSE)</f>
        <v>livestock</v>
      </c>
      <c r="G3831">
        <f>LOG(C3831)</f>
        <v>0</v>
      </c>
      <c r="H3831">
        <f>G3831/(B3831-1)</f>
        <v>0</v>
      </c>
    </row>
    <row r="3832" spans="1:8">
      <c r="A3832" t="s">
        <v>7784</v>
      </c>
      <c r="B3832">
        <v>0</v>
      </c>
      <c r="C3832">
        <v>1</v>
      </c>
      <c r="D3832">
        <v>7</v>
      </c>
      <c r="E3832">
        <v>7</v>
      </c>
      <c r="F3832" t="str">
        <f>VLOOKUP(E3832,$L$1:$M$25,2,FALSE)</f>
        <v>crude</v>
      </c>
      <c r="G3832">
        <f>LOG(C3832)</f>
        <v>0</v>
      </c>
      <c r="H3832">
        <f>G3832/(B3832-1)</f>
        <v>0</v>
      </c>
    </row>
    <row r="3833" spans="1:8">
      <c r="A3833" t="s">
        <v>7786</v>
      </c>
      <c r="B3833">
        <v>0</v>
      </c>
      <c r="C3833">
        <v>1</v>
      </c>
      <c r="D3833">
        <v>7</v>
      </c>
      <c r="E3833">
        <v>7</v>
      </c>
      <c r="F3833" t="str">
        <f>VLOOKUP(E3833,$L$1:$M$25,2,FALSE)</f>
        <v>crude</v>
      </c>
      <c r="G3833">
        <f>LOG(C3833)</f>
        <v>0</v>
      </c>
      <c r="H3833">
        <f>G3833/(B3833-1)</f>
        <v>0</v>
      </c>
    </row>
    <row r="3834" spans="1:8">
      <c r="A3834" t="s">
        <v>7789</v>
      </c>
      <c r="B3834">
        <v>0</v>
      </c>
      <c r="C3834">
        <v>1</v>
      </c>
      <c r="D3834">
        <v>25</v>
      </c>
      <c r="E3834">
        <v>25</v>
      </c>
      <c r="F3834" t="str">
        <f>VLOOKUP(E3834,$L$1:$M$25,2,FALSE)</f>
        <v>wheat</v>
      </c>
      <c r="G3834">
        <f>LOG(C3834)</f>
        <v>0</v>
      </c>
      <c r="H3834">
        <f>G3834/(B3834-1)</f>
        <v>0</v>
      </c>
    </row>
    <row r="3835" spans="1:8">
      <c r="A3835" t="s">
        <v>7791</v>
      </c>
      <c r="B3835">
        <v>0</v>
      </c>
      <c r="C3835">
        <v>1</v>
      </c>
      <c r="D3835">
        <v>13</v>
      </c>
      <c r="E3835">
        <v>13</v>
      </c>
      <c r="F3835" t="str">
        <f>VLOOKUP(E3835,$L$1:$M$25,2,FALSE)</f>
        <v>interest</v>
      </c>
      <c r="G3835">
        <f>LOG(C3835)</f>
        <v>0</v>
      </c>
      <c r="H3835">
        <f>G3835/(B3835-1)</f>
        <v>0</v>
      </c>
    </row>
    <row r="3836" spans="1:8">
      <c r="A3836" t="s">
        <v>7794</v>
      </c>
      <c r="B3836">
        <v>0</v>
      </c>
      <c r="C3836">
        <v>1</v>
      </c>
      <c r="D3836">
        <v>10</v>
      </c>
      <c r="E3836">
        <v>10</v>
      </c>
      <c r="F3836" t="str">
        <f>VLOOKUP(E3836,$L$1:$M$25,2,FALSE)</f>
        <v>gnp</v>
      </c>
      <c r="G3836">
        <f>LOG(C3836)</f>
        <v>0</v>
      </c>
      <c r="H3836">
        <f>G3836/(B3836-1)</f>
        <v>0</v>
      </c>
    </row>
    <row r="3837" spans="1:8">
      <c r="A3837" t="s">
        <v>7795</v>
      </c>
      <c r="B3837">
        <v>0</v>
      </c>
      <c r="C3837">
        <v>1</v>
      </c>
      <c r="D3837">
        <v>4</v>
      </c>
      <c r="E3837">
        <v>4</v>
      </c>
      <c r="F3837" t="str">
        <f>VLOOKUP(E3837,$L$1:$M$25,2,FALSE)</f>
        <v>coffee</v>
      </c>
      <c r="G3837">
        <f>LOG(C3837)</f>
        <v>0</v>
      </c>
      <c r="H3837">
        <f>G3837/(B3837-1)</f>
        <v>0</v>
      </c>
    </row>
    <row r="3838" spans="1:8">
      <c r="A3838" t="s">
        <v>7800</v>
      </c>
      <c r="B3838">
        <v>0</v>
      </c>
      <c r="C3838">
        <v>1</v>
      </c>
      <c r="D3838">
        <v>16</v>
      </c>
      <c r="E3838">
        <v>16</v>
      </c>
      <c r="F3838" t="str">
        <f>VLOOKUP(E3838,$L$1:$M$25,2,FALSE)</f>
        <v>money-supply</v>
      </c>
      <c r="G3838">
        <f>LOG(C3838)</f>
        <v>0</v>
      </c>
      <c r="H3838">
        <f>G3838/(B3838-1)</f>
        <v>0</v>
      </c>
    </row>
    <row r="3839" spans="1:8">
      <c r="A3839" t="s">
        <v>7801</v>
      </c>
      <c r="B3839">
        <v>0</v>
      </c>
      <c r="C3839">
        <v>1</v>
      </c>
      <c r="D3839">
        <v>7</v>
      </c>
      <c r="E3839">
        <v>7</v>
      </c>
      <c r="F3839" t="str">
        <f>VLOOKUP(E3839,$L$1:$M$25,2,FALSE)</f>
        <v>crude</v>
      </c>
      <c r="G3839">
        <f>LOG(C3839)</f>
        <v>0</v>
      </c>
      <c r="H3839">
        <f>G3839/(B3839-1)</f>
        <v>0</v>
      </c>
    </row>
    <row r="3840" spans="1:8">
      <c r="A3840" t="s">
        <v>7805</v>
      </c>
      <c r="B3840">
        <v>0</v>
      </c>
      <c r="C3840">
        <v>1</v>
      </c>
      <c r="D3840">
        <v>11</v>
      </c>
      <c r="E3840">
        <v>11</v>
      </c>
      <c r="F3840" t="str">
        <f>VLOOKUP(E3840,$L$1:$M$25,2,FALSE)</f>
        <v>gold</v>
      </c>
      <c r="G3840">
        <f>LOG(C3840)</f>
        <v>0</v>
      </c>
      <c r="H3840">
        <f>G3840/(B3840-1)</f>
        <v>0</v>
      </c>
    </row>
    <row r="3841" spans="1:8">
      <c r="A3841" t="s">
        <v>7812</v>
      </c>
      <c r="B3841">
        <v>0</v>
      </c>
      <c r="C3841">
        <v>1</v>
      </c>
      <c r="D3841">
        <v>16</v>
      </c>
      <c r="E3841">
        <v>16</v>
      </c>
      <c r="F3841" t="str">
        <f>VLOOKUP(E3841,$L$1:$M$25,2,FALSE)</f>
        <v>money-supply</v>
      </c>
      <c r="G3841">
        <f>LOG(C3841)</f>
        <v>0</v>
      </c>
      <c r="H3841">
        <f>G3841/(B3841-1)</f>
        <v>0</v>
      </c>
    </row>
    <row r="3842" spans="1:8">
      <c r="A3842" t="s">
        <v>7813</v>
      </c>
      <c r="B3842">
        <v>0</v>
      </c>
      <c r="C3842">
        <v>1</v>
      </c>
      <c r="D3842">
        <v>4</v>
      </c>
      <c r="E3842">
        <v>4</v>
      </c>
      <c r="F3842" t="str">
        <f>VLOOKUP(E3842,$L$1:$M$25,2,FALSE)</f>
        <v>coffee</v>
      </c>
      <c r="G3842">
        <f>LOG(C3842)</f>
        <v>0</v>
      </c>
      <c r="H3842">
        <f>G3842/(B3842-1)</f>
        <v>0</v>
      </c>
    </row>
    <row r="3843" spans="1:8">
      <c r="A3843" t="s">
        <v>7814</v>
      </c>
      <c r="B3843">
        <v>0</v>
      </c>
      <c r="C3843">
        <v>1</v>
      </c>
      <c r="D3843">
        <v>11</v>
      </c>
      <c r="E3843">
        <v>11</v>
      </c>
      <c r="F3843" t="str">
        <f>VLOOKUP(E3843,$L$1:$M$25,2,FALSE)</f>
        <v>gold</v>
      </c>
      <c r="G3843">
        <f>LOG(C3843)</f>
        <v>0</v>
      </c>
      <c r="H3843">
        <f>G3843/(B3843-1)</f>
        <v>0</v>
      </c>
    </row>
    <row r="3844" spans="1:8">
      <c r="A3844" t="s">
        <v>7816</v>
      </c>
      <c r="B3844">
        <v>0</v>
      </c>
      <c r="C3844">
        <v>1</v>
      </c>
      <c r="D3844">
        <v>1</v>
      </c>
      <c r="E3844">
        <v>1</v>
      </c>
      <c r="F3844" t="str">
        <f>VLOOKUP(E3844,$L$1:$M$25,2,FALSE)</f>
        <v>acq</v>
      </c>
      <c r="G3844">
        <f>LOG(C3844)</f>
        <v>0</v>
      </c>
      <c r="H3844">
        <f>G3844/(B3844-1)</f>
        <v>0</v>
      </c>
    </row>
    <row r="3845" spans="1:8">
      <c r="A3845" t="s">
        <v>7819</v>
      </c>
      <c r="B3845">
        <v>0</v>
      </c>
      <c r="C3845">
        <v>1</v>
      </c>
      <c r="D3845">
        <v>14</v>
      </c>
      <c r="E3845">
        <v>14</v>
      </c>
      <c r="F3845" t="str">
        <f>VLOOKUP(E3845,$L$1:$M$25,2,FALSE)</f>
        <v>livestock</v>
      </c>
      <c r="G3845">
        <f>LOG(C3845)</f>
        <v>0</v>
      </c>
      <c r="H3845">
        <f>G3845/(B3845-1)</f>
        <v>0</v>
      </c>
    </row>
    <row r="3846" spans="1:8">
      <c r="A3846" t="s">
        <v>7820</v>
      </c>
      <c r="B3846">
        <v>0</v>
      </c>
      <c r="C3846">
        <v>1</v>
      </c>
      <c r="D3846">
        <v>17</v>
      </c>
      <c r="E3846">
        <v>17</v>
      </c>
      <c r="F3846" t="str">
        <f>VLOOKUP(E3846,$L$1:$M$25,2,FALSE)</f>
        <v>nat-gas</v>
      </c>
      <c r="G3846">
        <f>LOG(C3846)</f>
        <v>0</v>
      </c>
      <c r="H3846">
        <f>G3846/(B3846-1)</f>
        <v>0</v>
      </c>
    </row>
    <row r="3847" spans="1:8">
      <c r="A3847" t="s">
        <v>7823</v>
      </c>
      <c r="B3847">
        <v>0</v>
      </c>
      <c r="C3847">
        <v>1</v>
      </c>
      <c r="D3847">
        <v>19</v>
      </c>
      <c r="E3847">
        <v>19</v>
      </c>
      <c r="F3847" t="str">
        <f>VLOOKUP(E3847,$L$1:$M$25,2,FALSE)</f>
        <v>reserves</v>
      </c>
      <c r="G3847">
        <f>LOG(C3847)</f>
        <v>0</v>
      </c>
      <c r="H3847">
        <f>G3847/(B3847-1)</f>
        <v>0</v>
      </c>
    </row>
    <row r="3848" spans="1:8">
      <c r="A3848" t="s">
        <v>7824</v>
      </c>
      <c r="B3848">
        <v>0</v>
      </c>
      <c r="C3848">
        <v>1</v>
      </c>
      <c r="D3848">
        <v>5</v>
      </c>
      <c r="E3848">
        <v>5</v>
      </c>
      <c r="F3848" t="str">
        <f>VLOOKUP(E3848,$L$1:$M$25,2,FALSE)</f>
        <v>corn</v>
      </c>
      <c r="G3848">
        <f>LOG(C3848)</f>
        <v>0</v>
      </c>
      <c r="H3848">
        <f>G3848/(B3848-1)</f>
        <v>0</v>
      </c>
    </row>
    <row r="3849" spans="1:8">
      <c r="A3849" t="s">
        <v>7833</v>
      </c>
      <c r="B3849">
        <v>0</v>
      </c>
      <c r="C3849">
        <v>1</v>
      </c>
      <c r="D3849">
        <v>4</v>
      </c>
      <c r="E3849">
        <v>4</v>
      </c>
      <c r="F3849" t="str">
        <f>VLOOKUP(E3849,$L$1:$M$25,2,FALSE)</f>
        <v>coffee</v>
      </c>
      <c r="G3849">
        <f>LOG(C3849)</f>
        <v>0</v>
      </c>
      <c r="H3849">
        <f>G3849/(B3849-1)</f>
        <v>0</v>
      </c>
    </row>
    <row r="3850" spans="1:8">
      <c r="A3850" t="s">
        <v>7836</v>
      </c>
      <c r="B3850">
        <v>0</v>
      </c>
      <c r="C3850">
        <v>1</v>
      </c>
      <c r="D3850">
        <v>11</v>
      </c>
      <c r="E3850">
        <v>11</v>
      </c>
      <c r="F3850" t="str">
        <f>VLOOKUP(E3850,$L$1:$M$25,2,FALSE)</f>
        <v>gold</v>
      </c>
      <c r="G3850">
        <f>LOG(C3850)</f>
        <v>0</v>
      </c>
      <c r="H3850">
        <f>G3850/(B3850-1)</f>
        <v>0</v>
      </c>
    </row>
    <row r="3851" spans="1:8">
      <c r="A3851" t="s">
        <v>7837</v>
      </c>
      <c r="B3851">
        <v>0</v>
      </c>
      <c r="C3851">
        <v>1</v>
      </c>
      <c r="D3851">
        <v>16</v>
      </c>
      <c r="E3851">
        <v>16</v>
      </c>
      <c r="F3851" t="str">
        <f>VLOOKUP(E3851,$L$1:$M$25,2,FALSE)</f>
        <v>money-supply</v>
      </c>
      <c r="G3851">
        <f>LOG(C3851)</f>
        <v>0</v>
      </c>
      <c r="H3851">
        <f>G3851/(B3851-1)</f>
        <v>0</v>
      </c>
    </row>
    <row r="3852" spans="1:8">
      <c r="A3852" t="s">
        <v>7838</v>
      </c>
      <c r="B3852">
        <v>0</v>
      </c>
      <c r="C3852">
        <v>1</v>
      </c>
      <c r="D3852">
        <v>10</v>
      </c>
      <c r="E3852">
        <v>10</v>
      </c>
      <c r="F3852" t="str">
        <f>VLOOKUP(E3852,$L$1:$M$25,2,FALSE)</f>
        <v>gnp</v>
      </c>
      <c r="G3852">
        <f>LOG(C3852)</f>
        <v>0</v>
      </c>
      <c r="H3852">
        <f>G3852/(B3852-1)</f>
        <v>0</v>
      </c>
    </row>
    <row r="3853" spans="1:8">
      <c r="A3853" t="s">
        <v>7840</v>
      </c>
      <c r="B3853">
        <v>0</v>
      </c>
      <c r="C3853">
        <v>1</v>
      </c>
      <c r="D3853">
        <v>20</v>
      </c>
      <c r="E3853">
        <v>20</v>
      </c>
      <c r="F3853" t="str">
        <f>VLOOKUP(E3853,$L$1:$M$25,2,FALSE)</f>
        <v>ship</v>
      </c>
      <c r="G3853">
        <f>LOG(C3853)</f>
        <v>0</v>
      </c>
      <c r="H3853">
        <f>G3853/(B3853-1)</f>
        <v>0</v>
      </c>
    </row>
    <row r="3854" spans="1:8">
      <c r="A3854" t="s">
        <v>7842</v>
      </c>
      <c r="B3854">
        <v>0</v>
      </c>
      <c r="C3854">
        <v>1</v>
      </c>
      <c r="D3854">
        <v>17</v>
      </c>
      <c r="E3854">
        <v>17</v>
      </c>
      <c r="F3854" t="str">
        <f>VLOOKUP(E3854,$L$1:$M$25,2,FALSE)</f>
        <v>nat-gas</v>
      </c>
      <c r="G3854">
        <f>LOG(C3854)</f>
        <v>0</v>
      </c>
      <c r="H3854">
        <f>G3854/(B3854-1)</f>
        <v>0</v>
      </c>
    </row>
    <row r="3855" spans="1:8">
      <c r="A3855" t="s">
        <v>7843</v>
      </c>
      <c r="B3855">
        <v>0</v>
      </c>
      <c r="C3855">
        <v>1</v>
      </c>
      <c r="D3855">
        <v>1</v>
      </c>
      <c r="E3855">
        <v>1</v>
      </c>
      <c r="F3855" t="str">
        <f>VLOOKUP(E3855,$L$1:$M$25,2,FALSE)</f>
        <v>acq</v>
      </c>
      <c r="G3855">
        <f>LOG(C3855)</f>
        <v>0</v>
      </c>
      <c r="H3855">
        <f>G3855/(B3855-1)</f>
        <v>0</v>
      </c>
    </row>
    <row r="3856" spans="1:8">
      <c r="A3856" t="s">
        <v>7844</v>
      </c>
      <c r="B3856">
        <v>0</v>
      </c>
      <c r="C3856">
        <v>1</v>
      </c>
      <c r="D3856">
        <v>3</v>
      </c>
      <c r="E3856">
        <v>3</v>
      </c>
      <c r="F3856" t="str">
        <f>VLOOKUP(E3856,$L$1:$M$25,2,FALSE)</f>
        <v>cocoa</v>
      </c>
      <c r="G3856">
        <f>LOG(C3856)</f>
        <v>0</v>
      </c>
      <c r="H3856">
        <f>G3856/(B3856-1)</f>
        <v>0</v>
      </c>
    </row>
    <row r="3857" spans="1:8">
      <c r="A3857" t="s">
        <v>7850</v>
      </c>
      <c r="B3857">
        <v>0</v>
      </c>
      <c r="C3857">
        <v>1</v>
      </c>
      <c r="D3857">
        <v>15</v>
      </c>
      <c r="E3857">
        <v>15</v>
      </c>
      <c r="F3857" t="str">
        <f>VLOOKUP(E3857,$L$1:$M$25,2,FALSE)</f>
        <v>money-fx</v>
      </c>
      <c r="G3857">
        <f>LOG(C3857)</f>
        <v>0</v>
      </c>
      <c r="H3857">
        <f>G3857/(B3857-1)</f>
        <v>0</v>
      </c>
    </row>
    <row r="3858" spans="1:8">
      <c r="A3858" t="s">
        <v>7854</v>
      </c>
      <c r="B3858">
        <v>0</v>
      </c>
      <c r="C3858">
        <v>1</v>
      </c>
      <c r="D3858">
        <v>13</v>
      </c>
      <c r="E3858">
        <v>13</v>
      </c>
      <c r="F3858" t="str">
        <f>VLOOKUP(E3858,$L$1:$M$25,2,FALSE)</f>
        <v>interest</v>
      </c>
      <c r="G3858">
        <f>LOG(C3858)</f>
        <v>0</v>
      </c>
      <c r="H3858">
        <f>G3858/(B3858-1)</f>
        <v>0</v>
      </c>
    </row>
    <row r="3859" spans="1:8">
      <c r="A3859" t="s">
        <v>7855</v>
      </c>
      <c r="B3859">
        <v>0</v>
      </c>
      <c r="C3859">
        <v>1</v>
      </c>
      <c r="D3859">
        <v>25</v>
      </c>
      <c r="E3859">
        <v>25</v>
      </c>
      <c r="F3859" t="str">
        <f>VLOOKUP(E3859,$L$1:$M$25,2,FALSE)</f>
        <v>wheat</v>
      </c>
      <c r="G3859">
        <f>LOG(C3859)</f>
        <v>0</v>
      </c>
      <c r="H3859">
        <f>G3859/(B3859-1)</f>
        <v>0</v>
      </c>
    </row>
    <row r="3860" spans="1:8">
      <c r="A3860" t="s">
        <v>7856</v>
      </c>
      <c r="B3860">
        <v>0</v>
      </c>
      <c r="C3860">
        <v>1</v>
      </c>
      <c r="D3860">
        <v>20</v>
      </c>
      <c r="E3860">
        <v>20</v>
      </c>
      <c r="F3860" t="str">
        <f>VLOOKUP(E3860,$L$1:$M$25,2,FALSE)</f>
        <v>ship</v>
      </c>
      <c r="G3860">
        <f>LOG(C3860)</f>
        <v>0</v>
      </c>
      <c r="H3860">
        <f>G3860/(B3860-1)</f>
        <v>0</v>
      </c>
    </row>
    <row r="3861" spans="1:8">
      <c r="A3861" t="s">
        <v>7860</v>
      </c>
      <c r="B3861">
        <v>0</v>
      </c>
      <c r="C3861">
        <v>1</v>
      </c>
      <c r="D3861">
        <v>1</v>
      </c>
      <c r="E3861">
        <v>1</v>
      </c>
      <c r="F3861" t="str">
        <f>VLOOKUP(E3861,$L$1:$M$25,2,FALSE)</f>
        <v>acq</v>
      </c>
      <c r="G3861">
        <f>LOG(C3861)</f>
        <v>0</v>
      </c>
      <c r="H3861">
        <f>G3861/(B3861-1)</f>
        <v>0</v>
      </c>
    </row>
    <row r="3862" spans="1:8">
      <c r="A3862" t="s">
        <v>7861</v>
      </c>
      <c r="B3862">
        <v>0</v>
      </c>
      <c r="C3862">
        <v>1</v>
      </c>
      <c r="D3862">
        <v>2</v>
      </c>
      <c r="E3862">
        <v>2</v>
      </c>
      <c r="F3862" t="str">
        <f>VLOOKUP(E3862,$L$1:$M$25,2,FALSE)</f>
        <v>bop</v>
      </c>
      <c r="G3862">
        <f>LOG(C3862)</f>
        <v>0</v>
      </c>
      <c r="H3862">
        <f>G3862/(B3862-1)</f>
        <v>0</v>
      </c>
    </row>
    <row r="3863" spans="1:8">
      <c r="A3863" t="s">
        <v>7863</v>
      </c>
      <c r="B3863">
        <v>0</v>
      </c>
      <c r="C3863">
        <v>1</v>
      </c>
      <c r="D3863">
        <v>9</v>
      </c>
      <c r="E3863">
        <v>9</v>
      </c>
      <c r="F3863" t="str">
        <f>VLOOKUP(E3863,$L$1:$M$25,2,FALSE)</f>
        <v>earn</v>
      </c>
      <c r="G3863">
        <f>LOG(C3863)</f>
        <v>0</v>
      </c>
      <c r="H3863">
        <f>G3863/(B3863-1)</f>
        <v>0</v>
      </c>
    </row>
    <row r="3864" spans="1:8">
      <c r="A3864" t="s">
        <v>7867</v>
      </c>
      <c r="B3864">
        <v>0</v>
      </c>
      <c r="C3864">
        <v>1</v>
      </c>
      <c r="D3864">
        <v>6</v>
      </c>
      <c r="E3864">
        <v>6</v>
      </c>
      <c r="F3864" t="str">
        <f>VLOOKUP(E3864,$L$1:$M$25,2,FALSE)</f>
        <v>cpi</v>
      </c>
      <c r="G3864">
        <f>LOG(C3864)</f>
        <v>0</v>
      </c>
      <c r="H3864">
        <f>G3864/(B3864-1)</f>
        <v>0</v>
      </c>
    </row>
    <row r="3865" spans="1:8">
      <c r="A3865" t="s">
        <v>7871</v>
      </c>
      <c r="B3865">
        <v>0</v>
      </c>
      <c r="C3865">
        <v>1</v>
      </c>
      <c r="D3865">
        <v>2</v>
      </c>
      <c r="E3865">
        <v>2</v>
      </c>
      <c r="F3865" t="str">
        <f>VLOOKUP(E3865,$L$1:$M$25,2,FALSE)</f>
        <v>bop</v>
      </c>
      <c r="G3865">
        <f>LOG(C3865)</f>
        <v>0</v>
      </c>
      <c r="H3865">
        <f>G3865/(B3865-1)</f>
        <v>0</v>
      </c>
    </row>
    <row r="3866" spans="1:8">
      <c r="A3866" t="s">
        <v>7874</v>
      </c>
      <c r="B3866">
        <v>0</v>
      </c>
      <c r="C3866">
        <v>1</v>
      </c>
      <c r="D3866">
        <v>14</v>
      </c>
      <c r="E3866">
        <v>14</v>
      </c>
      <c r="F3866" t="str">
        <f>VLOOKUP(E3866,$L$1:$M$25,2,FALSE)</f>
        <v>livestock</v>
      </c>
      <c r="G3866">
        <f>LOG(C3866)</f>
        <v>0</v>
      </c>
      <c r="H3866">
        <f>G3866/(B3866-1)</f>
        <v>0</v>
      </c>
    </row>
    <row r="3867" spans="1:8">
      <c r="A3867" t="s">
        <v>7881</v>
      </c>
      <c r="B3867">
        <v>0</v>
      </c>
      <c r="C3867">
        <v>1</v>
      </c>
      <c r="D3867">
        <v>11</v>
      </c>
      <c r="E3867">
        <v>11</v>
      </c>
      <c r="F3867" t="str">
        <f>VLOOKUP(E3867,$L$1:$M$25,2,FALSE)</f>
        <v>gold</v>
      </c>
      <c r="G3867">
        <f>LOG(C3867)</f>
        <v>0</v>
      </c>
      <c r="H3867">
        <f>G3867/(B3867-1)</f>
        <v>0</v>
      </c>
    </row>
    <row r="3868" spans="1:8">
      <c r="A3868" t="s">
        <v>7884</v>
      </c>
      <c r="B3868">
        <v>0</v>
      </c>
      <c r="C3868">
        <v>1</v>
      </c>
      <c r="D3868">
        <v>22</v>
      </c>
      <c r="E3868">
        <v>22</v>
      </c>
      <c r="F3868" t="str">
        <f>VLOOKUP(E3868,$L$1:$M$25,2,FALSE)</f>
        <v>sugar</v>
      </c>
      <c r="G3868">
        <f>LOG(C3868)</f>
        <v>0</v>
      </c>
      <c r="H3868">
        <f>G3868/(B3868-1)</f>
        <v>0</v>
      </c>
    </row>
    <row r="3869" spans="1:8">
      <c r="A3869" t="s">
        <v>7890</v>
      </c>
      <c r="B3869">
        <v>0</v>
      </c>
      <c r="C3869">
        <v>1</v>
      </c>
      <c r="D3869">
        <v>22</v>
      </c>
      <c r="E3869">
        <v>22</v>
      </c>
      <c r="F3869" t="str">
        <f>VLOOKUP(E3869,$L$1:$M$25,2,FALSE)</f>
        <v>sugar</v>
      </c>
      <c r="G3869">
        <f>LOG(C3869)</f>
        <v>0</v>
      </c>
      <c r="H3869">
        <f>G3869/(B3869-1)</f>
        <v>0</v>
      </c>
    </row>
    <row r="3870" spans="1:8">
      <c r="A3870" t="s">
        <v>7900</v>
      </c>
      <c r="B3870">
        <v>0</v>
      </c>
      <c r="C3870">
        <v>1</v>
      </c>
      <c r="D3870">
        <v>25</v>
      </c>
      <c r="E3870">
        <v>25</v>
      </c>
      <c r="F3870" t="str">
        <f>VLOOKUP(E3870,$L$1:$M$25,2,FALSE)</f>
        <v>wheat</v>
      </c>
      <c r="G3870">
        <f>LOG(C3870)</f>
        <v>0</v>
      </c>
      <c r="H3870">
        <f>G3870/(B3870-1)</f>
        <v>0</v>
      </c>
    </row>
    <row r="3871" spans="1:8">
      <c r="A3871" t="s">
        <v>7910</v>
      </c>
      <c r="B3871">
        <v>0</v>
      </c>
      <c r="C3871">
        <v>1</v>
      </c>
      <c r="D3871">
        <v>11</v>
      </c>
      <c r="E3871">
        <v>11</v>
      </c>
      <c r="F3871" t="str">
        <f>VLOOKUP(E3871,$L$1:$M$25,2,FALSE)</f>
        <v>gold</v>
      </c>
      <c r="G3871">
        <f>LOG(C3871)</f>
        <v>0</v>
      </c>
      <c r="H3871">
        <f>G3871/(B3871-1)</f>
        <v>0</v>
      </c>
    </row>
    <row r="3872" spans="1:8">
      <c r="A3872" t="s">
        <v>7915</v>
      </c>
      <c r="B3872">
        <v>0</v>
      </c>
      <c r="C3872">
        <v>1</v>
      </c>
      <c r="D3872">
        <v>5</v>
      </c>
      <c r="E3872">
        <v>5</v>
      </c>
      <c r="F3872" t="str">
        <f>VLOOKUP(E3872,$L$1:$M$25,2,FALSE)</f>
        <v>corn</v>
      </c>
      <c r="G3872">
        <f>LOG(C3872)</f>
        <v>0</v>
      </c>
      <c r="H3872">
        <f>G3872/(B3872-1)</f>
        <v>0</v>
      </c>
    </row>
    <row r="3873" spans="1:8">
      <c r="A3873" t="s">
        <v>7918</v>
      </c>
      <c r="B3873">
        <v>0</v>
      </c>
      <c r="C3873">
        <v>1</v>
      </c>
      <c r="D3873">
        <v>14</v>
      </c>
      <c r="E3873">
        <v>14</v>
      </c>
      <c r="F3873" t="str">
        <f>VLOOKUP(E3873,$L$1:$M$25,2,FALSE)</f>
        <v>livestock</v>
      </c>
      <c r="G3873">
        <f>LOG(C3873)</f>
        <v>0</v>
      </c>
      <c r="H3873">
        <f>G3873/(B3873-1)</f>
        <v>0</v>
      </c>
    </row>
    <row r="3874" spans="1:8">
      <c r="A3874" t="s">
        <v>7923</v>
      </c>
      <c r="B3874">
        <v>0</v>
      </c>
      <c r="C3874">
        <v>1</v>
      </c>
      <c r="D3874">
        <v>11</v>
      </c>
      <c r="E3874">
        <v>11</v>
      </c>
      <c r="F3874" t="str">
        <f>VLOOKUP(E3874,$L$1:$M$25,2,FALSE)</f>
        <v>gold</v>
      </c>
      <c r="G3874">
        <f>LOG(C3874)</f>
        <v>0</v>
      </c>
      <c r="H3874">
        <f>G3874/(B3874-1)</f>
        <v>0</v>
      </c>
    </row>
    <row r="3875" spans="1:8">
      <c r="A3875" t="s">
        <v>7929</v>
      </c>
      <c r="B3875">
        <v>0</v>
      </c>
      <c r="C3875">
        <v>1</v>
      </c>
      <c r="D3875">
        <v>1</v>
      </c>
      <c r="E3875">
        <v>1</v>
      </c>
      <c r="F3875" t="str">
        <f>VLOOKUP(E3875,$L$1:$M$25,2,FALSE)</f>
        <v>acq</v>
      </c>
      <c r="G3875">
        <f>LOG(C3875)</f>
        <v>0</v>
      </c>
      <c r="H3875">
        <f>G3875/(B3875-1)</f>
        <v>0</v>
      </c>
    </row>
    <row r="3876" spans="1:8">
      <c r="A3876" t="s">
        <v>7932</v>
      </c>
      <c r="B3876">
        <v>0</v>
      </c>
      <c r="C3876">
        <v>1</v>
      </c>
      <c r="D3876">
        <v>9</v>
      </c>
      <c r="E3876">
        <v>9</v>
      </c>
      <c r="F3876" t="str">
        <f>VLOOKUP(E3876,$L$1:$M$25,2,FALSE)</f>
        <v>earn</v>
      </c>
      <c r="G3876">
        <f>LOG(C3876)</f>
        <v>0</v>
      </c>
      <c r="H3876">
        <f>G3876/(B3876-1)</f>
        <v>0</v>
      </c>
    </row>
    <row r="3877" spans="1:8">
      <c r="A3877" t="s">
        <v>7936</v>
      </c>
      <c r="B3877">
        <v>0</v>
      </c>
      <c r="C3877">
        <v>1</v>
      </c>
      <c r="D3877">
        <v>14</v>
      </c>
      <c r="E3877">
        <v>14</v>
      </c>
      <c r="F3877" t="str">
        <f>VLOOKUP(E3877,$L$1:$M$25,2,FALSE)</f>
        <v>livestock</v>
      </c>
      <c r="G3877">
        <f>LOG(C3877)</f>
        <v>0</v>
      </c>
      <c r="H3877">
        <f>G3877/(B3877-1)</f>
        <v>0</v>
      </c>
    </row>
    <row r="3878" spans="1:8">
      <c r="A3878" t="s">
        <v>7942</v>
      </c>
      <c r="B3878">
        <v>0</v>
      </c>
      <c r="C3878">
        <v>1</v>
      </c>
      <c r="D3878">
        <v>20</v>
      </c>
      <c r="E3878">
        <v>20</v>
      </c>
      <c r="F3878" t="str">
        <f>VLOOKUP(E3878,$L$1:$M$25,2,FALSE)</f>
        <v>ship</v>
      </c>
      <c r="G3878">
        <f>LOG(C3878)</f>
        <v>0</v>
      </c>
      <c r="H3878">
        <f>G3878/(B3878-1)</f>
        <v>0</v>
      </c>
    </row>
    <row r="3879" spans="1:8">
      <c r="A3879" t="s">
        <v>7947</v>
      </c>
      <c r="B3879">
        <v>0</v>
      </c>
      <c r="C3879">
        <v>1</v>
      </c>
      <c r="D3879">
        <v>22</v>
      </c>
      <c r="E3879">
        <v>22</v>
      </c>
      <c r="F3879" t="str">
        <f>VLOOKUP(E3879,$L$1:$M$25,2,FALSE)</f>
        <v>sugar</v>
      </c>
      <c r="G3879">
        <f>LOG(C3879)</f>
        <v>0</v>
      </c>
      <c r="H3879">
        <f>G3879/(B3879-1)</f>
        <v>0</v>
      </c>
    </row>
    <row r="3880" spans="1:8">
      <c r="A3880" t="s">
        <v>7951</v>
      </c>
      <c r="B3880">
        <v>0</v>
      </c>
      <c r="C3880">
        <v>1</v>
      </c>
      <c r="D3880">
        <v>1</v>
      </c>
      <c r="E3880">
        <v>1</v>
      </c>
      <c r="F3880" t="str">
        <f>VLOOKUP(E3880,$L$1:$M$25,2,FALSE)</f>
        <v>acq</v>
      </c>
      <c r="G3880">
        <f>LOG(C3880)</f>
        <v>0</v>
      </c>
      <c r="H3880">
        <f>G3880/(B3880-1)</f>
        <v>0</v>
      </c>
    </row>
    <row r="3881" spans="1:8">
      <c r="A3881" t="s">
        <v>7955</v>
      </c>
      <c r="B3881">
        <v>0</v>
      </c>
      <c r="C3881">
        <v>1</v>
      </c>
      <c r="D3881">
        <v>16</v>
      </c>
      <c r="E3881">
        <v>16</v>
      </c>
      <c r="F3881" t="str">
        <f>VLOOKUP(E3881,$L$1:$M$25,2,FALSE)</f>
        <v>money-supply</v>
      </c>
      <c r="G3881">
        <f>LOG(C3881)</f>
        <v>0</v>
      </c>
      <c r="H3881">
        <f>G3881/(B3881-1)</f>
        <v>0</v>
      </c>
    </row>
    <row r="3882" spans="1:8">
      <c r="A3882" t="s">
        <v>7956</v>
      </c>
      <c r="B3882">
        <v>0</v>
      </c>
      <c r="C3882">
        <v>1</v>
      </c>
      <c r="D3882">
        <v>9</v>
      </c>
      <c r="E3882">
        <v>9</v>
      </c>
      <c r="F3882" t="str">
        <f>VLOOKUP(E3882,$L$1:$M$25,2,FALSE)</f>
        <v>earn</v>
      </c>
      <c r="G3882">
        <f>LOG(C3882)</f>
        <v>0</v>
      </c>
      <c r="H3882">
        <f>G3882/(B3882-1)</f>
        <v>0</v>
      </c>
    </row>
    <row r="3883" spans="1:8">
      <c r="A3883" t="s">
        <v>7959</v>
      </c>
      <c r="B3883">
        <v>0</v>
      </c>
      <c r="C3883">
        <v>1</v>
      </c>
      <c r="D3883">
        <v>7</v>
      </c>
      <c r="E3883">
        <v>7</v>
      </c>
      <c r="F3883" t="str">
        <f>VLOOKUP(E3883,$L$1:$M$25,2,FALSE)</f>
        <v>crude</v>
      </c>
      <c r="G3883">
        <f>LOG(C3883)</f>
        <v>0</v>
      </c>
      <c r="H3883">
        <f>G3883/(B3883-1)</f>
        <v>0</v>
      </c>
    </row>
    <row r="3884" spans="1:8">
      <c r="A3884" t="s">
        <v>7961</v>
      </c>
      <c r="B3884">
        <v>0</v>
      </c>
      <c r="C3884">
        <v>1</v>
      </c>
      <c r="D3884">
        <v>1</v>
      </c>
      <c r="E3884">
        <v>1</v>
      </c>
      <c r="F3884" t="str">
        <f>VLOOKUP(E3884,$L$1:$M$25,2,FALSE)</f>
        <v>acq</v>
      </c>
      <c r="G3884">
        <f>LOG(C3884)</f>
        <v>0</v>
      </c>
      <c r="H3884">
        <f>G3884/(B3884-1)</f>
        <v>0</v>
      </c>
    </row>
    <row r="3885" spans="1:8">
      <c r="A3885" t="s">
        <v>7963</v>
      </c>
      <c r="B3885">
        <v>0</v>
      </c>
      <c r="C3885">
        <v>1</v>
      </c>
      <c r="D3885">
        <v>7</v>
      </c>
      <c r="E3885">
        <v>7</v>
      </c>
      <c r="F3885" t="str">
        <f>VLOOKUP(E3885,$L$1:$M$25,2,FALSE)</f>
        <v>crude</v>
      </c>
      <c r="G3885">
        <f>LOG(C3885)</f>
        <v>0</v>
      </c>
      <c r="H3885">
        <f>G3885/(B3885-1)</f>
        <v>0</v>
      </c>
    </row>
    <row r="3886" spans="1:8">
      <c r="A3886" t="s">
        <v>7965</v>
      </c>
      <c r="B3886">
        <v>0</v>
      </c>
      <c r="C3886">
        <v>1</v>
      </c>
      <c r="D3886">
        <v>7</v>
      </c>
      <c r="E3886">
        <v>7</v>
      </c>
      <c r="F3886" t="str">
        <f>VLOOKUP(E3886,$L$1:$M$25,2,FALSE)</f>
        <v>crude</v>
      </c>
      <c r="G3886">
        <f>LOG(C3886)</f>
        <v>0</v>
      </c>
      <c r="H3886">
        <f>G3886/(B3886-1)</f>
        <v>0</v>
      </c>
    </row>
    <row r="3887" spans="1:8">
      <c r="A3887" t="s">
        <v>7966</v>
      </c>
      <c r="B3887">
        <v>0</v>
      </c>
      <c r="C3887">
        <v>1</v>
      </c>
      <c r="D3887">
        <v>4</v>
      </c>
      <c r="E3887">
        <v>4</v>
      </c>
      <c r="F3887" t="str">
        <f>VLOOKUP(E3887,$L$1:$M$25,2,FALSE)</f>
        <v>coffee</v>
      </c>
      <c r="G3887">
        <f>LOG(C3887)</f>
        <v>0</v>
      </c>
      <c r="H3887">
        <f>G3887/(B3887-1)</f>
        <v>0</v>
      </c>
    </row>
    <row r="3888" spans="1:8">
      <c r="A3888" t="s">
        <v>7968</v>
      </c>
      <c r="B3888">
        <v>0</v>
      </c>
      <c r="C3888">
        <v>1</v>
      </c>
      <c r="D3888">
        <v>23</v>
      </c>
      <c r="E3888">
        <v>23</v>
      </c>
      <c r="F3888" t="str">
        <f>VLOOKUP(E3888,$L$1:$M$25,2,FALSE)</f>
        <v>trade</v>
      </c>
      <c r="G3888">
        <f>LOG(C3888)</f>
        <v>0</v>
      </c>
      <c r="H3888">
        <f>G3888/(B3888-1)</f>
        <v>0</v>
      </c>
    </row>
    <row r="3889" spans="1:8">
      <c r="A3889" t="s">
        <v>7971</v>
      </c>
      <c r="B3889">
        <v>0</v>
      </c>
      <c r="C3889">
        <v>1</v>
      </c>
      <c r="D3889">
        <v>20</v>
      </c>
      <c r="E3889">
        <v>20</v>
      </c>
      <c r="F3889" t="str">
        <f>VLOOKUP(E3889,$L$1:$M$25,2,FALSE)</f>
        <v>ship</v>
      </c>
      <c r="G3889">
        <f>LOG(C3889)</f>
        <v>0</v>
      </c>
      <c r="H3889">
        <f>G3889/(B3889-1)</f>
        <v>0</v>
      </c>
    </row>
    <row r="3890" spans="1:8">
      <c r="A3890" t="s">
        <v>7972</v>
      </c>
      <c r="B3890">
        <v>0</v>
      </c>
      <c r="C3890">
        <v>1</v>
      </c>
      <c r="D3890">
        <v>14</v>
      </c>
      <c r="E3890">
        <v>14</v>
      </c>
      <c r="F3890" t="str">
        <f>VLOOKUP(E3890,$L$1:$M$25,2,FALSE)</f>
        <v>livestock</v>
      </c>
      <c r="G3890">
        <f>LOG(C3890)</f>
        <v>0</v>
      </c>
      <c r="H3890">
        <f>G3890/(B3890-1)</f>
        <v>0</v>
      </c>
    </row>
    <row r="3891" spans="1:8">
      <c r="A3891" t="s">
        <v>7975</v>
      </c>
      <c r="B3891">
        <v>0</v>
      </c>
      <c r="C3891">
        <v>1</v>
      </c>
      <c r="D3891">
        <v>12</v>
      </c>
      <c r="E3891">
        <v>12</v>
      </c>
      <c r="F3891" t="str">
        <f>VLOOKUP(E3891,$L$1:$M$25,2,FALSE)</f>
        <v>grain</v>
      </c>
      <c r="G3891">
        <f>LOG(C3891)</f>
        <v>0</v>
      </c>
      <c r="H3891">
        <f>G3891/(B3891-1)</f>
        <v>0</v>
      </c>
    </row>
    <row r="3892" spans="1:8">
      <c r="A3892" t="s">
        <v>7977</v>
      </c>
      <c r="B3892">
        <v>0</v>
      </c>
      <c r="C3892">
        <v>1</v>
      </c>
      <c r="D3892">
        <v>2</v>
      </c>
      <c r="E3892">
        <v>2</v>
      </c>
      <c r="F3892" t="str">
        <f>VLOOKUP(E3892,$L$1:$M$25,2,FALSE)</f>
        <v>bop</v>
      </c>
      <c r="G3892">
        <f>LOG(C3892)</f>
        <v>0</v>
      </c>
      <c r="H3892">
        <f>G3892/(B3892-1)</f>
        <v>0</v>
      </c>
    </row>
    <row r="3893" spans="1:8">
      <c r="A3893" t="s">
        <v>7978</v>
      </c>
      <c r="B3893">
        <v>0</v>
      </c>
      <c r="C3893">
        <v>1</v>
      </c>
      <c r="D3893">
        <v>16</v>
      </c>
      <c r="E3893">
        <v>16</v>
      </c>
      <c r="F3893" t="str">
        <f>VLOOKUP(E3893,$L$1:$M$25,2,FALSE)</f>
        <v>money-supply</v>
      </c>
      <c r="G3893">
        <f>LOG(C3893)</f>
        <v>0</v>
      </c>
      <c r="H3893">
        <f>G3893/(B3893-1)</f>
        <v>0</v>
      </c>
    </row>
    <row r="3894" spans="1:8">
      <c r="A3894" t="s">
        <v>7981</v>
      </c>
      <c r="B3894">
        <v>0</v>
      </c>
      <c r="C3894">
        <v>1</v>
      </c>
      <c r="D3894">
        <v>17</v>
      </c>
      <c r="E3894">
        <v>17</v>
      </c>
      <c r="F3894" t="str">
        <f>VLOOKUP(E3894,$L$1:$M$25,2,FALSE)</f>
        <v>nat-gas</v>
      </c>
      <c r="G3894">
        <f>LOG(C3894)</f>
        <v>0</v>
      </c>
      <c r="H3894">
        <f>G3894/(B3894-1)</f>
        <v>0</v>
      </c>
    </row>
    <row r="3895" spans="1:8">
      <c r="A3895" t="s">
        <v>7982</v>
      </c>
      <c r="B3895">
        <v>0</v>
      </c>
      <c r="C3895">
        <v>1</v>
      </c>
      <c r="D3895">
        <v>10</v>
      </c>
      <c r="E3895">
        <v>10</v>
      </c>
      <c r="F3895" t="str">
        <f>VLOOKUP(E3895,$L$1:$M$25,2,FALSE)</f>
        <v>gnp</v>
      </c>
      <c r="G3895">
        <f>LOG(C3895)</f>
        <v>0</v>
      </c>
      <c r="H3895">
        <f>G3895/(B3895-1)</f>
        <v>0</v>
      </c>
    </row>
    <row r="3896" spans="1:8">
      <c r="A3896" t="s">
        <v>7983</v>
      </c>
      <c r="B3896">
        <v>0</v>
      </c>
      <c r="C3896">
        <v>1</v>
      </c>
      <c r="D3896">
        <v>7</v>
      </c>
      <c r="E3896">
        <v>7</v>
      </c>
      <c r="F3896" t="str">
        <f>VLOOKUP(E3896,$L$1:$M$25,2,FALSE)</f>
        <v>crude</v>
      </c>
      <c r="G3896">
        <f>LOG(C3896)</f>
        <v>0</v>
      </c>
      <c r="H3896">
        <f>G3896/(B3896-1)</f>
        <v>0</v>
      </c>
    </row>
    <row r="3897" spans="1:8">
      <c r="A3897" t="s">
        <v>7984</v>
      </c>
      <c r="B3897">
        <v>0</v>
      </c>
      <c r="C3897">
        <v>1</v>
      </c>
      <c r="D3897">
        <v>1</v>
      </c>
      <c r="E3897">
        <v>1</v>
      </c>
      <c r="F3897" t="str">
        <f>VLOOKUP(E3897,$L$1:$M$25,2,FALSE)</f>
        <v>acq</v>
      </c>
      <c r="G3897">
        <f>LOG(C3897)</f>
        <v>0</v>
      </c>
      <c r="H3897">
        <f>G3897/(B3897-1)</f>
        <v>0</v>
      </c>
    </row>
    <row r="3898" spans="1:8">
      <c r="A3898" t="s">
        <v>7988</v>
      </c>
      <c r="B3898">
        <v>0</v>
      </c>
      <c r="C3898">
        <v>1</v>
      </c>
      <c r="D3898">
        <v>3</v>
      </c>
      <c r="E3898">
        <v>3</v>
      </c>
      <c r="F3898" t="str">
        <f>VLOOKUP(E3898,$L$1:$M$25,2,FALSE)</f>
        <v>cocoa</v>
      </c>
      <c r="G3898">
        <f>LOG(C3898)</f>
        <v>0</v>
      </c>
      <c r="H3898">
        <f>G3898/(B3898-1)</f>
        <v>0</v>
      </c>
    </row>
    <row r="3899" spans="1:8">
      <c r="A3899" t="s">
        <v>7989</v>
      </c>
      <c r="B3899">
        <v>0</v>
      </c>
      <c r="C3899">
        <v>1</v>
      </c>
      <c r="D3899">
        <v>23</v>
      </c>
      <c r="E3899">
        <v>23</v>
      </c>
      <c r="F3899" t="str">
        <f>VLOOKUP(E3899,$L$1:$M$25,2,FALSE)</f>
        <v>trade</v>
      </c>
      <c r="G3899">
        <f>LOG(C3899)</f>
        <v>0</v>
      </c>
      <c r="H3899">
        <f>G3899/(B3899-1)</f>
        <v>0</v>
      </c>
    </row>
    <row r="3900" spans="1:8">
      <c r="A3900" t="s">
        <v>7990</v>
      </c>
      <c r="B3900">
        <v>0</v>
      </c>
      <c r="C3900">
        <v>1</v>
      </c>
      <c r="D3900">
        <v>1</v>
      </c>
      <c r="E3900">
        <v>1</v>
      </c>
      <c r="F3900" t="str">
        <f>VLOOKUP(E3900,$L$1:$M$25,2,FALSE)</f>
        <v>acq</v>
      </c>
      <c r="G3900">
        <f>LOG(C3900)</f>
        <v>0</v>
      </c>
      <c r="H3900">
        <f>G3900/(B3900-1)</f>
        <v>0</v>
      </c>
    </row>
    <row r="3901" spans="1:8">
      <c r="A3901" t="s">
        <v>7993</v>
      </c>
      <c r="B3901">
        <v>0</v>
      </c>
      <c r="C3901">
        <v>1</v>
      </c>
      <c r="D3901">
        <v>9</v>
      </c>
      <c r="E3901">
        <v>9</v>
      </c>
      <c r="F3901" t="str">
        <f>VLOOKUP(E3901,$L$1:$M$25,2,FALSE)</f>
        <v>earn</v>
      </c>
      <c r="G3901">
        <f>LOG(C3901)</f>
        <v>0</v>
      </c>
      <c r="H3901">
        <f>G3901/(B3901-1)</f>
        <v>0</v>
      </c>
    </row>
    <row r="3902" spans="1:8">
      <c r="A3902" t="s">
        <v>7995</v>
      </c>
      <c r="B3902">
        <v>0</v>
      </c>
      <c r="C3902">
        <v>1</v>
      </c>
      <c r="D3902">
        <v>8</v>
      </c>
      <c r="E3902">
        <v>8</v>
      </c>
      <c r="F3902" t="str">
        <f>VLOOKUP(E3902,$L$1:$M$25,2,FALSE)</f>
        <v>dlr</v>
      </c>
      <c r="G3902">
        <f>LOG(C3902)</f>
        <v>0</v>
      </c>
      <c r="H3902">
        <f>G3902/(B3902-1)</f>
        <v>0</v>
      </c>
    </row>
    <row r="3903" spans="1:8">
      <c r="A3903" t="s">
        <v>7997</v>
      </c>
      <c r="B3903">
        <v>0</v>
      </c>
      <c r="C3903">
        <v>1</v>
      </c>
      <c r="D3903">
        <v>13</v>
      </c>
      <c r="E3903">
        <v>13</v>
      </c>
      <c r="F3903" t="str">
        <f>VLOOKUP(E3903,$L$1:$M$25,2,FALSE)</f>
        <v>interest</v>
      </c>
      <c r="G3903">
        <f>LOG(C3903)</f>
        <v>0</v>
      </c>
      <c r="H3903">
        <f>G3903/(B3903-1)</f>
        <v>0</v>
      </c>
    </row>
    <row r="3904" spans="1:8">
      <c r="A3904" t="s">
        <v>8004</v>
      </c>
      <c r="B3904">
        <v>0</v>
      </c>
      <c r="C3904">
        <v>1</v>
      </c>
      <c r="D3904">
        <v>7</v>
      </c>
      <c r="E3904">
        <v>7</v>
      </c>
      <c r="F3904" t="str">
        <f>VLOOKUP(E3904,$L$1:$M$25,2,FALSE)</f>
        <v>crude</v>
      </c>
      <c r="G3904">
        <f>LOG(C3904)</f>
        <v>0</v>
      </c>
      <c r="H3904">
        <f>G3904/(B3904-1)</f>
        <v>0</v>
      </c>
    </row>
    <row r="3905" spans="1:8">
      <c r="A3905" t="s">
        <v>8008</v>
      </c>
      <c r="B3905">
        <v>0</v>
      </c>
      <c r="C3905">
        <v>1</v>
      </c>
      <c r="D3905">
        <v>1</v>
      </c>
      <c r="E3905">
        <v>1</v>
      </c>
      <c r="F3905" t="str">
        <f>VLOOKUP(E3905,$L$1:$M$25,2,FALSE)</f>
        <v>acq</v>
      </c>
      <c r="G3905">
        <f>LOG(C3905)</f>
        <v>0</v>
      </c>
      <c r="H3905">
        <f>G3905/(B3905-1)</f>
        <v>0</v>
      </c>
    </row>
    <row r="3906" spans="1:8">
      <c r="A3906" t="s">
        <v>8010</v>
      </c>
      <c r="B3906">
        <v>0</v>
      </c>
      <c r="C3906">
        <v>1</v>
      </c>
      <c r="D3906">
        <v>10</v>
      </c>
      <c r="E3906">
        <v>10</v>
      </c>
      <c r="F3906" t="str">
        <f>VLOOKUP(E3906,$L$1:$M$25,2,FALSE)</f>
        <v>gnp</v>
      </c>
      <c r="G3906">
        <f>LOG(C3906)</f>
        <v>0</v>
      </c>
      <c r="H3906">
        <f>G3906/(B3906-1)</f>
        <v>0</v>
      </c>
    </row>
    <row r="3907" spans="1:8">
      <c r="A3907" t="s">
        <v>8011</v>
      </c>
      <c r="B3907">
        <v>0</v>
      </c>
      <c r="C3907">
        <v>1</v>
      </c>
      <c r="D3907">
        <v>14</v>
      </c>
      <c r="E3907">
        <v>14</v>
      </c>
      <c r="F3907" t="str">
        <f>VLOOKUP(E3907,$L$1:$M$25,2,FALSE)</f>
        <v>livestock</v>
      </c>
      <c r="G3907">
        <f>LOG(C3907)</f>
        <v>0</v>
      </c>
      <c r="H3907">
        <f>G3907/(B3907-1)</f>
        <v>0</v>
      </c>
    </row>
    <row r="3908" spans="1:8">
      <c r="A3908" t="s">
        <v>8018</v>
      </c>
      <c r="B3908">
        <v>0</v>
      </c>
      <c r="C3908">
        <v>1</v>
      </c>
      <c r="D3908">
        <v>7</v>
      </c>
      <c r="E3908">
        <v>7</v>
      </c>
      <c r="F3908" t="str">
        <f>VLOOKUP(E3908,$L$1:$M$25,2,FALSE)</f>
        <v>crude</v>
      </c>
      <c r="G3908">
        <f>LOG(C3908)</f>
        <v>0</v>
      </c>
      <c r="H3908">
        <f>G3908/(B3908-1)</f>
        <v>0</v>
      </c>
    </row>
    <row r="3909" spans="1:8">
      <c r="A3909" t="s">
        <v>8022</v>
      </c>
      <c r="B3909">
        <v>0</v>
      </c>
      <c r="C3909">
        <v>1</v>
      </c>
      <c r="D3909">
        <v>10</v>
      </c>
      <c r="E3909">
        <v>10</v>
      </c>
      <c r="F3909" t="str">
        <f>VLOOKUP(E3909,$L$1:$M$25,2,FALSE)</f>
        <v>gnp</v>
      </c>
      <c r="G3909">
        <f>LOG(C3909)</f>
        <v>0</v>
      </c>
      <c r="H3909">
        <f>G3909/(B3909-1)</f>
        <v>0</v>
      </c>
    </row>
    <row r="3910" spans="1:8">
      <c r="A3910" t="s">
        <v>8023</v>
      </c>
      <c r="B3910">
        <v>0</v>
      </c>
      <c r="C3910">
        <v>1</v>
      </c>
      <c r="D3910">
        <v>20</v>
      </c>
      <c r="E3910">
        <v>20</v>
      </c>
      <c r="F3910" t="str">
        <f>VLOOKUP(E3910,$L$1:$M$25,2,FALSE)</f>
        <v>ship</v>
      </c>
      <c r="G3910">
        <f>LOG(C3910)</f>
        <v>0</v>
      </c>
      <c r="H3910">
        <f>G3910/(B3910-1)</f>
        <v>0</v>
      </c>
    </row>
    <row r="3911" spans="1:8">
      <c r="A3911" t="s">
        <v>8024</v>
      </c>
      <c r="B3911">
        <v>0</v>
      </c>
      <c r="C3911">
        <v>1</v>
      </c>
      <c r="D3911">
        <v>19</v>
      </c>
      <c r="E3911">
        <v>19</v>
      </c>
      <c r="F3911" t="str">
        <f>VLOOKUP(E3911,$L$1:$M$25,2,FALSE)</f>
        <v>reserves</v>
      </c>
      <c r="G3911">
        <f>LOG(C3911)</f>
        <v>0</v>
      </c>
      <c r="H3911">
        <f>G3911/(B3911-1)</f>
        <v>0</v>
      </c>
    </row>
    <row r="3912" spans="1:8">
      <c r="A3912" t="s">
        <v>8026</v>
      </c>
      <c r="B3912">
        <v>0</v>
      </c>
      <c r="C3912">
        <v>1</v>
      </c>
      <c r="D3912">
        <v>9</v>
      </c>
      <c r="E3912">
        <v>9</v>
      </c>
      <c r="F3912" t="str">
        <f>VLOOKUP(E3912,$L$1:$M$25,2,FALSE)</f>
        <v>earn</v>
      </c>
      <c r="G3912">
        <f>LOG(C3912)</f>
        <v>0</v>
      </c>
      <c r="H3912">
        <f>G3912/(B3912-1)</f>
        <v>0</v>
      </c>
    </row>
    <row r="3913" spans="1:8">
      <c r="A3913" t="s">
        <v>8027</v>
      </c>
      <c r="B3913">
        <v>0</v>
      </c>
      <c r="C3913">
        <v>1</v>
      </c>
      <c r="D3913">
        <v>13</v>
      </c>
      <c r="E3913">
        <v>13</v>
      </c>
      <c r="F3913" t="str">
        <f>VLOOKUP(E3913,$L$1:$M$25,2,FALSE)</f>
        <v>interest</v>
      </c>
      <c r="G3913">
        <f>LOG(C3913)</f>
        <v>0</v>
      </c>
      <c r="H3913">
        <f>G3913/(B3913-1)</f>
        <v>0</v>
      </c>
    </row>
    <row r="3914" spans="1:8">
      <c r="A3914" t="s">
        <v>8030</v>
      </c>
      <c r="B3914">
        <v>0</v>
      </c>
      <c r="C3914">
        <v>1</v>
      </c>
      <c r="D3914">
        <v>20</v>
      </c>
      <c r="E3914">
        <v>20</v>
      </c>
      <c r="F3914" t="str">
        <f>VLOOKUP(E3914,$L$1:$M$25,2,FALSE)</f>
        <v>ship</v>
      </c>
      <c r="G3914">
        <f>LOG(C3914)</f>
        <v>0</v>
      </c>
      <c r="H3914">
        <f>G3914/(B3914-1)</f>
        <v>0</v>
      </c>
    </row>
    <row r="3915" spans="1:8">
      <c r="A3915" t="s">
        <v>8033</v>
      </c>
      <c r="B3915">
        <v>0</v>
      </c>
      <c r="C3915">
        <v>1</v>
      </c>
      <c r="D3915">
        <v>20</v>
      </c>
      <c r="E3915">
        <v>20</v>
      </c>
      <c r="F3915" t="str">
        <f>VLOOKUP(E3915,$L$1:$M$25,2,FALSE)</f>
        <v>ship</v>
      </c>
      <c r="G3915">
        <f>LOG(C3915)</f>
        <v>0</v>
      </c>
      <c r="H3915">
        <f>G3915/(B3915-1)</f>
        <v>0</v>
      </c>
    </row>
    <row r="3916" spans="1:8">
      <c r="A3916" t="s">
        <v>8036</v>
      </c>
      <c r="B3916">
        <v>0</v>
      </c>
      <c r="C3916">
        <v>1</v>
      </c>
      <c r="D3916">
        <v>1</v>
      </c>
      <c r="E3916">
        <v>1</v>
      </c>
      <c r="F3916" t="str">
        <f>VLOOKUP(E3916,$L$1:$M$25,2,FALSE)</f>
        <v>acq</v>
      </c>
      <c r="G3916">
        <f>LOG(C3916)</f>
        <v>0</v>
      </c>
      <c r="H3916">
        <f>G3916/(B3916-1)</f>
        <v>0</v>
      </c>
    </row>
    <row r="3917" spans="1:8">
      <c r="A3917" t="s">
        <v>8037</v>
      </c>
      <c r="B3917">
        <v>0</v>
      </c>
      <c r="C3917">
        <v>1</v>
      </c>
      <c r="D3917">
        <v>10</v>
      </c>
      <c r="E3917">
        <v>10</v>
      </c>
      <c r="F3917" t="str">
        <f>VLOOKUP(E3917,$L$1:$M$25,2,FALSE)</f>
        <v>gnp</v>
      </c>
      <c r="G3917">
        <f>LOG(C3917)</f>
        <v>0</v>
      </c>
      <c r="H3917">
        <f>G3917/(B3917-1)</f>
        <v>0</v>
      </c>
    </row>
    <row r="3918" spans="1:8">
      <c r="A3918" t="s">
        <v>8039</v>
      </c>
      <c r="B3918">
        <v>0</v>
      </c>
      <c r="C3918">
        <v>1</v>
      </c>
      <c r="D3918">
        <v>3</v>
      </c>
      <c r="E3918">
        <v>3</v>
      </c>
      <c r="F3918" t="str">
        <f>VLOOKUP(E3918,$L$1:$M$25,2,FALSE)</f>
        <v>cocoa</v>
      </c>
      <c r="G3918">
        <f>LOG(C3918)</f>
        <v>0</v>
      </c>
      <c r="H3918">
        <f>G3918/(B3918-1)</f>
        <v>0</v>
      </c>
    </row>
    <row r="3919" spans="1:8">
      <c r="A3919" t="s">
        <v>8047</v>
      </c>
      <c r="B3919">
        <v>0</v>
      </c>
      <c r="C3919">
        <v>1</v>
      </c>
      <c r="D3919">
        <v>4</v>
      </c>
      <c r="E3919">
        <v>4</v>
      </c>
      <c r="F3919" t="str">
        <f>VLOOKUP(E3919,$L$1:$M$25,2,FALSE)</f>
        <v>coffee</v>
      </c>
      <c r="G3919">
        <f>LOG(C3919)</f>
        <v>0</v>
      </c>
      <c r="H3919">
        <f>G3919/(B3919-1)</f>
        <v>0</v>
      </c>
    </row>
    <row r="3920" spans="1:8">
      <c r="A3920" t="s">
        <v>8064</v>
      </c>
      <c r="B3920">
        <v>0</v>
      </c>
      <c r="C3920">
        <v>1</v>
      </c>
      <c r="D3920">
        <v>7</v>
      </c>
      <c r="E3920">
        <v>7</v>
      </c>
      <c r="F3920" t="str">
        <f>VLOOKUP(E3920,$L$1:$M$25,2,FALSE)</f>
        <v>crude</v>
      </c>
      <c r="G3920">
        <f>LOG(C3920)</f>
        <v>0</v>
      </c>
      <c r="H3920">
        <f>G3920/(B3920-1)</f>
        <v>0</v>
      </c>
    </row>
    <row r="3921" spans="1:8">
      <c r="A3921" t="s">
        <v>8070</v>
      </c>
      <c r="B3921">
        <v>0</v>
      </c>
      <c r="C3921">
        <v>1</v>
      </c>
      <c r="D3921">
        <v>20</v>
      </c>
      <c r="E3921">
        <v>20</v>
      </c>
      <c r="F3921" t="str">
        <f>VLOOKUP(E3921,$L$1:$M$25,2,FALSE)</f>
        <v>ship</v>
      </c>
      <c r="G3921">
        <f>LOG(C3921)</f>
        <v>0</v>
      </c>
      <c r="H3921">
        <f>G3921/(B3921-1)</f>
        <v>0</v>
      </c>
    </row>
    <row r="3922" spans="1:8">
      <c r="A3922" t="s">
        <v>8071</v>
      </c>
      <c r="B3922">
        <v>0</v>
      </c>
      <c r="C3922">
        <v>1</v>
      </c>
      <c r="D3922">
        <v>20</v>
      </c>
      <c r="E3922">
        <v>20</v>
      </c>
      <c r="F3922" t="str">
        <f>VLOOKUP(E3922,$L$1:$M$25,2,FALSE)</f>
        <v>ship</v>
      </c>
      <c r="G3922">
        <f>LOG(C3922)</f>
        <v>0</v>
      </c>
      <c r="H3922">
        <f>G3922/(B3922-1)</f>
        <v>0</v>
      </c>
    </row>
    <row r="3923" spans="1:8">
      <c r="A3923" t="s">
        <v>8073</v>
      </c>
      <c r="B3923">
        <v>0</v>
      </c>
      <c r="C3923">
        <v>1</v>
      </c>
      <c r="D3923">
        <v>20</v>
      </c>
      <c r="E3923">
        <v>20</v>
      </c>
      <c r="F3923" t="str">
        <f>VLOOKUP(E3923,$L$1:$M$25,2,FALSE)</f>
        <v>ship</v>
      </c>
      <c r="G3923">
        <f>LOG(C3923)</f>
        <v>0</v>
      </c>
      <c r="H3923">
        <f>G3923/(B3923-1)</f>
        <v>0</v>
      </c>
    </row>
    <row r="3924" spans="1:8">
      <c r="A3924" t="s">
        <v>8077</v>
      </c>
      <c r="B3924">
        <v>0</v>
      </c>
      <c r="C3924">
        <v>1</v>
      </c>
      <c r="D3924">
        <v>20</v>
      </c>
      <c r="E3924">
        <v>20</v>
      </c>
      <c r="F3924" t="str">
        <f>VLOOKUP(E3924,$L$1:$M$25,2,FALSE)</f>
        <v>ship</v>
      </c>
      <c r="G3924">
        <f>LOG(C3924)</f>
        <v>0</v>
      </c>
      <c r="H3924">
        <f>G3924/(B3924-1)</f>
        <v>0</v>
      </c>
    </row>
    <row r="3925" spans="1:8">
      <c r="A3925" t="s">
        <v>8078</v>
      </c>
      <c r="B3925">
        <v>0</v>
      </c>
      <c r="C3925">
        <v>1</v>
      </c>
      <c r="D3925">
        <v>7</v>
      </c>
      <c r="E3925">
        <v>7</v>
      </c>
      <c r="F3925" t="str">
        <f>VLOOKUP(E3925,$L$1:$M$25,2,FALSE)</f>
        <v>crude</v>
      </c>
      <c r="G3925">
        <f>LOG(C3925)</f>
        <v>0</v>
      </c>
      <c r="H3925">
        <f>G3925/(B3925-1)</f>
        <v>0</v>
      </c>
    </row>
    <row r="3926" spans="1:8">
      <c r="A3926" t="s">
        <v>8086</v>
      </c>
      <c r="B3926">
        <v>0</v>
      </c>
      <c r="C3926">
        <v>1</v>
      </c>
      <c r="D3926">
        <v>1</v>
      </c>
      <c r="E3926">
        <v>1</v>
      </c>
      <c r="F3926" t="str">
        <f>VLOOKUP(E3926,$L$1:$M$25,2,FALSE)</f>
        <v>acq</v>
      </c>
      <c r="G3926">
        <f>LOG(C3926)</f>
        <v>0</v>
      </c>
      <c r="H3926">
        <f>G3926/(B3926-1)</f>
        <v>0</v>
      </c>
    </row>
    <row r="3927" spans="1:8">
      <c r="A3927" t="s">
        <v>8087</v>
      </c>
      <c r="B3927">
        <v>0</v>
      </c>
      <c r="C3927">
        <v>1</v>
      </c>
      <c r="D3927">
        <v>23</v>
      </c>
      <c r="E3927">
        <v>23</v>
      </c>
      <c r="F3927" t="str">
        <f>VLOOKUP(E3927,$L$1:$M$25,2,FALSE)</f>
        <v>trade</v>
      </c>
      <c r="G3927">
        <f>LOG(C3927)</f>
        <v>0</v>
      </c>
      <c r="H3927">
        <f>G3927/(B3927-1)</f>
        <v>0</v>
      </c>
    </row>
    <row r="3928" spans="1:8">
      <c r="A3928" t="s">
        <v>8088</v>
      </c>
      <c r="B3928">
        <v>0</v>
      </c>
      <c r="C3928">
        <v>1</v>
      </c>
      <c r="D3928">
        <v>11</v>
      </c>
      <c r="E3928">
        <v>11</v>
      </c>
      <c r="F3928" t="str">
        <f>VLOOKUP(E3928,$L$1:$M$25,2,FALSE)</f>
        <v>gold</v>
      </c>
      <c r="G3928">
        <f>LOG(C3928)</f>
        <v>0</v>
      </c>
      <c r="H3928">
        <f>G3928/(B3928-1)</f>
        <v>0</v>
      </c>
    </row>
    <row r="3929" spans="1:8">
      <c r="A3929" t="s">
        <v>8091</v>
      </c>
      <c r="B3929">
        <v>0</v>
      </c>
      <c r="C3929">
        <v>1</v>
      </c>
      <c r="D3929">
        <v>10</v>
      </c>
      <c r="E3929">
        <v>10</v>
      </c>
      <c r="F3929" t="str">
        <f>VLOOKUP(E3929,$L$1:$M$25,2,FALSE)</f>
        <v>gnp</v>
      </c>
      <c r="G3929">
        <f>LOG(C3929)</f>
        <v>0</v>
      </c>
      <c r="H3929">
        <f>G3929/(B3929-1)</f>
        <v>0</v>
      </c>
    </row>
    <row r="3930" spans="1:8">
      <c r="A3930" t="s">
        <v>8092</v>
      </c>
      <c r="B3930">
        <v>0</v>
      </c>
      <c r="C3930">
        <v>1</v>
      </c>
      <c r="D3930">
        <v>15</v>
      </c>
      <c r="E3930">
        <v>15</v>
      </c>
      <c r="F3930" t="str">
        <f>VLOOKUP(E3930,$L$1:$M$25,2,FALSE)</f>
        <v>money-fx</v>
      </c>
      <c r="G3930">
        <f>LOG(C3930)</f>
        <v>0</v>
      </c>
      <c r="H3930">
        <f>G3930/(B3930-1)</f>
        <v>0</v>
      </c>
    </row>
    <row r="3931" spans="1:8">
      <c r="A3931" t="s">
        <v>8098</v>
      </c>
      <c r="B3931">
        <v>0</v>
      </c>
      <c r="C3931">
        <v>1</v>
      </c>
      <c r="D3931">
        <v>5</v>
      </c>
      <c r="E3931">
        <v>5</v>
      </c>
      <c r="F3931" t="str">
        <f>VLOOKUP(E3931,$L$1:$M$25,2,FALSE)</f>
        <v>corn</v>
      </c>
      <c r="G3931">
        <f>LOG(C3931)</f>
        <v>0</v>
      </c>
      <c r="H3931">
        <f>G3931/(B3931-1)</f>
        <v>0</v>
      </c>
    </row>
    <row r="3932" spans="1:8">
      <c r="A3932" t="s">
        <v>8101</v>
      </c>
      <c r="B3932">
        <v>0</v>
      </c>
      <c r="C3932">
        <v>1</v>
      </c>
      <c r="D3932">
        <v>9</v>
      </c>
      <c r="E3932">
        <v>9</v>
      </c>
      <c r="F3932" t="str">
        <f>VLOOKUP(E3932,$L$1:$M$25,2,FALSE)</f>
        <v>earn</v>
      </c>
      <c r="G3932">
        <f>LOG(C3932)</f>
        <v>0</v>
      </c>
      <c r="H3932">
        <f>G3932/(B3932-1)</f>
        <v>0</v>
      </c>
    </row>
    <row r="3933" spans="1:8">
      <c r="A3933" t="s">
        <v>8104</v>
      </c>
      <c r="B3933">
        <v>0</v>
      </c>
      <c r="C3933">
        <v>1</v>
      </c>
      <c r="D3933">
        <v>14</v>
      </c>
      <c r="E3933">
        <v>14</v>
      </c>
      <c r="F3933" t="str">
        <f>VLOOKUP(E3933,$L$1:$M$25,2,FALSE)</f>
        <v>livestock</v>
      </c>
      <c r="G3933">
        <f>LOG(C3933)</f>
        <v>0</v>
      </c>
      <c r="H3933">
        <f>G3933/(B3933-1)</f>
        <v>0</v>
      </c>
    </row>
    <row r="3934" spans="1:8">
      <c r="A3934" t="s">
        <v>8105</v>
      </c>
      <c r="B3934">
        <v>0</v>
      </c>
      <c r="C3934">
        <v>1</v>
      </c>
      <c r="D3934">
        <v>10</v>
      </c>
      <c r="E3934">
        <v>10</v>
      </c>
      <c r="F3934" t="str">
        <f>VLOOKUP(E3934,$L$1:$M$25,2,FALSE)</f>
        <v>gnp</v>
      </c>
      <c r="G3934">
        <f>LOG(C3934)</f>
        <v>0</v>
      </c>
      <c r="H3934">
        <f>G3934/(B3934-1)</f>
        <v>0</v>
      </c>
    </row>
    <row r="3935" spans="1:8">
      <c r="A3935" t="s">
        <v>8109</v>
      </c>
      <c r="B3935">
        <v>0</v>
      </c>
      <c r="C3935">
        <v>1</v>
      </c>
      <c r="D3935">
        <v>9</v>
      </c>
      <c r="E3935">
        <v>9</v>
      </c>
      <c r="F3935" t="str">
        <f>VLOOKUP(E3935,$L$1:$M$25,2,FALSE)</f>
        <v>earn</v>
      </c>
      <c r="G3935">
        <f>LOG(C3935)</f>
        <v>0</v>
      </c>
      <c r="H3935">
        <f>G3935/(B3935-1)</f>
        <v>0</v>
      </c>
    </row>
    <row r="3936" spans="1:8">
      <c r="A3936" t="s">
        <v>8110</v>
      </c>
      <c r="B3936">
        <v>0</v>
      </c>
      <c r="C3936">
        <v>1</v>
      </c>
      <c r="D3936">
        <v>14</v>
      </c>
      <c r="E3936">
        <v>14</v>
      </c>
      <c r="F3936" t="str">
        <f>VLOOKUP(E3936,$L$1:$M$25,2,FALSE)</f>
        <v>livestock</v>
      </c>
      <c r="G3936">
        <f>LOG(C3936)</f>
        <v>0</v>
      </c>
      <c r="H3936">
        <f>G3936/(B3936-1)</f>
        <v>0</v>
      </c>
    </row>
    <row r="3937" spans="1:8">
      <c r="A3937" t="s">
        <v>8111</v>
      </c>
      <c r="B3937">
        <v>0</v>
      </c>
      <c r="C3937">
        <v>1</v>
      </c>
      <c r="D3937">
        <v>1</v>
      </c>
      <c r="E3937">
        <v>1</v>
      </c>
      <c r="F3937" t="str">
        <f>VLOOKUP(E3937,$L$1:$M$25,2,FALSE)</f>
        <v>acq</v>
      </c>
      <c r="G3937">
        <f>LOG(C3937)</f>
        <v>0</v>
      </c>
      <c r="H3937">
        <f>G3937/(B3937-1)</f>
        <v>0</v>
      </c>
    </row>
    <row r="3938" spans="1:8">
      <c r="A3938" t="s">
        <v>8115</v>
      </c>
      <c r="B3938">
        <v>0</v>
      </c>
      <c r="C3938">
        <v>1</v>
      </c>
      <c r="D3938">
        <v>3</v>
      </c>
      <c r="E3938">
        <v>3</v>
      </c>
      <c r="F3938" t="str">
        <f>VLOOKUP(E3938,$L$1:$M$25,2,FALSE)</f>
        <v>cocoa</v>
      </c>
      <c r="G3938">
        <f>LOG(C3938)</f>
        <v>0</v>
      </c>
      <c r="H3938">
        <f>G3938/(B3938-1)</f>
        <v>0</v>
      </c>
    </row>
    <row r="3939" spans="1:8">
      <c r="A3939" t="s">
        <v>8121</v>
      </c>
      <c r="B3939">
        <v>0</v>
      </c>
      <c r="C3939">
        <v>1</v>
      </c>
      <c r="D3939">
        <v>13</v>
      </c>
      <c r="E3939">
        <v>13</v>
      </c>
      <c r="F3939" t="str">
        <f>VLOOKUP(E3939,$L$1:$M$25,2,FALSE)</f>
        <v>interest</v>
      </c>
      <c r="G3939">
        <f>LOG(C3939)</f>
        <v>0</v>
      </c>
      <c r="H3939">
        <f>G3939/(B3939-1)</f>
        <v>0</v>
      </c>
    </row>
    <row r="3940" spans="1:8">
      <c r="A3940" t="s">
        <v>8123</v>
      </c>
      <c r="B3940">
        <v>0</v>
      </c>
      <c r="C3940">
        <v>1</v>
      </c>
      <c r="D3940">
        <v>11</v>
      </c>
      <c r="E3940">
        <v>11</v>
      </c>
      <c r="F3940" t="str">
        <f>VLOOKUP(E3940,$L$1:$M$25,2,FALSE)</f>
        <v>gold</v>
      </c>
      <c r="G3940">
        <f>LOG(C3940)</f>
        <v>0</v>
      </c>
      <c r="H3940">
        <f>G3940/(B3940-1)</f>
        <v>0</v>
      </c>
    </row>
    <row r="3941" spans="1:8">
      <c r="A3941" t="s">
        <v>8125</v>
      </c>
      <c r="B3941">
        <v>0</v>
      </c>
      <c r="C3941">
        <v>1</v>
      </c>
      <c r="D3941">
        <v>15</v>
      </c>
      <c r="E3941">
        <v>15</v>
      </c>
      <c r="F3941" t="str">
        <f>VLOOKUP(E3941,$L$1:$M$25,2,FALSE)</f>
        <v>money-fx</v>
      </c>
      <c r="G3941">
        <f>LOG(C3941)</f>
        <v>0</v>
      </c>
      <c r="H3941">
        <f>G3941/(B3941-1)</f>
        <v>0</v>
      </c>
    </row>
    <row r="3942" spans="1:8">
      <c r="A3942" t="s">
        <v>8128</v>
      </c>
      <c r="B3942">
        <v>0</v>
      </c>
      <c r="C3942">
        <v>1</v>
      </c>
      <c r="D3942">
        <v>25</v>
      </c>
      <c r="E3942">
        <v>25</v>
      </c>
      <c r="F3942" t="str">
        <f>VLOOKUP(E3942,$L$1:$M$25,2,FALSE)</f>
        <v>wheat</v>
      </c>
      <c r="G3942">
        <f>LOG(C3942)</f>
        <v>0</v>
      </c>
      <c r="H3942">
        <f>G3942/(B3942-1)</f>
        <v>0</v>
      </c>
    </row>
    <row r="3943" spans="1:8">
      <c r="A3943" t="s">
        <v>8129</v>
      </c>
      <c r="B3943">
        <v>0</v>
      </c>
      <c r="C3943">
        <v>1</v>
      </c>
      <c r="D3943">
        <v>1</v>
      </c>
      <c r="E3943">
        <v>1</v>
      </c>
      <c r="F3943" t="str">
        <f>VLOOKUP(E3943,$L$1:$M$25,2,FALSE)</f>
        <v>acq</v>
      </c>
      <c r="G3943">
        <f>LOG(C3943)</f>
        <v>0</v>
      </c>
      <c r="H3943">
        <f>G3943/(B3943-1)</f>
        <v>0</v>
      </c>
    </row>
    <row r="3944" spans="1:8">
      <c r="A3944" t="s">
        <v>8130</v>
      </c>
      <c r="B3944">
        <v>0</v>
      </c>
      <c r="C3944">
        <v>1</v>
      </c>
      <c r="D3944">
        <v>13</v>
      </c>
      <c r="E3944">
        <v>13</v>
      </c>
      <c r="F3944" t="str">
        <f>VLOOKUP(E3944,$L$1:$M$25,2,FALSE)</f>
        <v>interest</v>
      </c>
      <c r="G3944">
        <f>LOG(C3944)</f>
        <v>0</v>
      </c>
      <c r="H3944">
        <f>G3944/(B3944-1)</f>
        <v>0</v>
      </c>
    </row>
    <row r="3945" spans="1:8">
      <c r="A3945" t="s">
        <v>8134</v>
      </c>
      <c r="B3945">
        <v>0</v>
      </c>
      <c r="C3945">
        <v>1</v>
      </c>
      <c r="D3945">
        <v>11</v>
      </c>
      <c r="E3945">
        <v>11</v>
      </c>
      <c r="F3945" t="str">
        <f>VLOOKUP(E3945,$L$1:$M$25,2,FALSE)</f>
        <v>gold</v>
      </c>
      <c r="G3945">
        <f>LOG(C3945)</f>
        <v>0</v>
      </c>
      <c r="H3945">
        <f>G3945/(B3945-1)</f>
        <v>0</v>
      </c>
    </row>
    <row r="3946" spans="1:8">
      <c r="A3946" t="s">
        <v>8136</v>
      </c>
      <c r="B3946">
        <v>0</v>
      </c>
      <c r="C3946">
        <v>1</v>
      </c>
      <c r="D3946">
        <v>4</v>
      </c>
      <c r="E3946">
        <v>4</v>
      </c>
      <c r="F3946" t="str">
        <f>VLOOKUP(E3946,$L$1:$M$25,2,FALSE)</f>
        <v>coffee</v>
      </c>
      <c r="G3946">
        <f>LOG(C3946)</f>
        <v>0</v>
      </c>
      <c r="H3946">
        <f>G3946/(B3946-1)</f>
        <v>0</v>
      </c>
    </row>
    <row r="3947" spans="1:8">
      <c r="A3947" t="s">
        <v>8137</v>
      </c>
      <c r="B3947">
        <v>0</v>
      </c>
      <c r="C3947">
        <v>1</v>
      </c>
      <c r="D3947">
        <v>16</v>
      </c>
      <c r="E3947">
        <v>16</v>
      </c>
      <c r="F3947" t="str">
        <f>VLOOKUP(E3947,$L$1:$M$25,2,FALSE)</f>
        <v>money-supply</v>
      </c>
      <c r="G3947">
        <f>LOG(C3947)</f>
        <v>0</v>
      </c>
      <c r="H3947">
        <f>G3947/(B3947-1)</f>
        <v>0</v>
      </c>
    </row>
    <row r="3948" spans="1:8">
      <c r="A3948" t="s">
        <v>8138</v>
      </c>
      <c r="B3948">
        <v>0</v>
      </c>
      <c r="C3948">
        <v>1</v>
      </c>
      <c r="D3948">
        <v>23</v>
      </c>
      <c r="E3948">
        <v>23</v>
      </c>
      <c r="F3948" t="str">
        <f>VLOOKUP(E3948,$L$1:$M$25,2,FALSE)</f>
        <v>trade</v>
      </c>
      <c r="G3948">
        <f>LOG(C3948)</f>
        <v>0</v>
      </c>
      <c r="H3948">
        <f>G3948/(B3948-1)</f>
        <v>0</v>
      </c>
    </row>
    <row r="3949" spans="1:8">
      <c r="A3949" t="s">
        <v>8139</v>
      </c>
      <c r="B3949">
        <v>0</v>
      </c>
      <c r="C3949">
        <v>1</v>
      </c>
      <c r="D3949">
        <v>23</v>
      </c>
      <c r="E3949">
        <v>23</v>
      </c>
      <c r="F3949" t="str">
        <f>VLOOKUP(E3949,$L$1:$M$25,2,FALSE)</f>
        <v>trade</v>
      </c>
      <c r="G3949">
        <f>LOG(C3949)</f>
        <v>0</v>
      </c>
      <c r="H3949">
        <f>G3949/(B3949-1)</f>
        <v>0</v>
      </c>
    </row>
    <row r="3950" spans="1:8">
      <c r="A3950" t="s">
        <v>8140</v>
      </c>
      <c r="B3950">
        <v>0</v>
      </c>
      <c r="C3950">
        <v>1</v>
      </c>
      <c r="D3950">
        <v>20</v>
      </c>
      <c r="E3950">
        <v>20</v>
      </c>
      <c r="F3950" t="str">
        <f>VLOOKUP(E3950,$L$1:$M$25,2,FALSE)</f>
        <v>ship</v>
      </c>
      <c r="G3950">
        <f>LOG(C3950)</f>
        <v>0</v>
      </c>
      <c r="H3950">
        <f>G3950/(B3950-1)</f>
        <v>0</v>
      </c>
    </row>
    <row r="3951" spans="1:8">
      <c r="A3951" t="s">
        <v>8142</v>
      </c>
      <c r="B3951">
        <v>0</v>
      </c>
      <c r="C3951">
        <v>1</v>
      </c>
      <c r="D3951">
        <v>4</v>
      </c>
      <c r="E3951">
        <v>4</v>
      </c>
      <c r="F3951" t="str">
        <f>VLOOKUP(E3951,$L$1:$M$25,2,FALSE)</f>
        <v>coffee</v>
      </c>
      <c r="G3951">
        <f>LOG(C3951)</f>
        <v>0</v>
      </c>
      <c r="H3951">
        <f>G3951/(B3951-1)</f>
        <v>0</v>
      </c>
    </row>
    <row r="3952" spans="1:8">
      <c r="A3952" t="s">
        <v>8145</v>
      </c>
      <c r="B3952">
        <v>0</v>
      </c>
      <c r="C3952">
        <v>1</v>
      </c>
      <c r="D3952">
        <v>15</v>
      </c>
      <c r="E3952">
        <v>15</v>
      </c>
      <c r="F3952" t="str">
        <f>VLOOKUP(E3952,$L$1:$M$25,2,FALSE)</f>
        <v>money-fx</v>
      </c>
      <c r="G3952">
        <f>LOG(C3952)</f>
        <v>0</v>
      </c>
      <c r="H3952">
        <f>G3952/(B3952-1)</f>
        <v>0</v>
      </c>
    </row>
    <row r="3953" spans="1:8">
      <c r="A3953" t="e">
        <f>-gram-a-tonn</f>
        <v>#NAME?</v>
      </c>
      <c r="B3953">
        <v>0</v>
      </c>
      <c r="C3953">
        <v>1</v>
      </c>
      <c r="D3953">
        <v>11</v>
      </c>
      <c r="E3953">
        <v>11</v>
      </c>
      <c r="F3953" t="str">
        <f>VLOOKUP(E3953,$L$1:$M$25,2,FALSE)</f>
        <v>gold</v>
      </c>
      <c r="G3953">
        <f>LOG(C3953)</f>
        <v>0</v>
      </c>
      <c r="H3953">
        <f>G3953/(B3953-1)</f>
        <v>0</v>
      </c>
    </row>
    <row r="3954" spans="1:8">
      <c r="A3954" t="s">
        <v>8148</v>
      </c>
      <c r="B3954">
        <v>0</v>
      </c>
      <c r="C3954">
        <v>1</v>
      </c>
      <c r="D3954">
        <v>7</v>
      </c>
      <c r="E3954">
        <v>7</v>
      </c>
      <c r="F3954" t="str">
        <f>VLOOKUP(E3954,$L$1:$M$25,2,FALSE)</f>
        <v>crude</v>
      </c>
      <c r="G3954">
        <f>LOG(C3954)</f>
        <v>0</v>
      </c>
      <c r="H3954">
        <f>G3954/(B3954-1)</f>
        <v>0</v>
      </c>
    </row>
    <row r="3955" spans="1:8">
      <c r="A3955" t="s">
        <v>8150</v>
      </c>
      <c r="B3955">
        <v>0</v>
      </c>
      <c r="C3955">
        <v>1</v>
      </c>
      <c r="D3955">
        <v>1</v>
      </c>
      <c r="E3955">
        <v>1</v>
      </c>
      <c r="F3955" t="str">
        <f>VLOOKUP(E3955,$L$1:$M$25,2,FALSE)</f>
        <v>acq</v>
      </c>
      <c r="G3955">
        <f>LOG(C3955)</f>
        <v>0</v>
      </c>
      <c r="H3955">
        <f>G3955/(B3955-1)</f>
        <v>0</v>
      </c>
    </row>
    <row r="3956" spans="1:8">
      <c r="A3956" t="s">
        <v>8153</v>
      </c>
      <c r="B3956">
        <v>0</v>
      </c>
      <c r="C3956">
        <v>1</v>
      </c>
      <c r="D3956">
        <v>8</v>
      </c>
      <c r="E3956">
        <v>8</v>
      </c>
      <c r="F3956" t="str">
        <f>VLOOKUP(E3956,$L$1:$M$25,2,FALSE)</f>
        <v>dlr</v>
      </c>
      <c r="G3956">
        <f>LOG(C3956)</f>
        <v>0</v>
      </c>
      <c r="H3956">
        <f>G3956/(B3956-1)</f>
        <v>0</v>
      </c>
    </row>
    <row r="3957" spans="1:8">
      <c r="A3957" t="s">
        <v>8154</v>
      </c>
      <c r="B3957">
        <v>0</v>
      </c>
      <c r="C3957">
        <v>1</v>
      </c>
      <c r="D3957">
        <v>22</v>
      </c>
      <c r="E3957">
        <v>22</v>
      </c>
      <c r="F3957" t="str">
        <f>VLOOKUP(E3957,$L$1:$M$25,2,FALSE)</f>
        <v>sugar</v>
      </c>
      <c r="G3957">
        <f>LOG(C3957)</f>
        <v>0</v>
      </c>
      <c r="H3957">
        <f>G3957/(B3957-1)</f>
        <v>0</v>
      </c>
    </row>
    <row r="3958" spans="1:8">
      <c r="A3958" t="s">
        <v>8155</v>
      </c>
      <c r="B3958">
        <v>0</v>
      </c>
      <c r="C3958">
        <v>1</v>
      </c>
      <c r="D3958">
        <v>23</v>
      </c>
      <c r="E3958">
        <v>23</v>
      </c>
      <c r="F3958" t="str">
        <f>VLOOKUP(E3958,$L$1:$M$25,2,FALSE)</f>
        <v>trade</v>
      </c>
      <c r="G3958">
        <f>LOG(C3958)</f>
        <v>0</v>
      </c>
      <c r="H3958">
        <f>G3958/(B3958-1)</f>
        <v>0</v>
      </c>
    </row>
    <row r="3959" spans="1:8">
      <c r="A3959" t="s">
        <v>8163</v>
      </c>
      <c r="B3959">
        <v>0</v>
      </c>
      <c r="C3959">
        <v>1</v>
      </c>
      <c r="D3959">
        <v>4</v>
      </c>
      <c r="E3959">
        <v>4</v>
      </c>
      <c r="F3959" t="str">
        <f>VLOOKUP(E3959,$L$1:$M$25,2,FALSE)</f>
        <v>coffee</v>
      </c>
      <c r="G3959">
        <f>LOG(C3959)</f>
        <v>0</v>
      </c>
      <c r="H3959">
        <f>G3959/(B3959-1)</f>
        <v>0</v>
      </c>
    </row>
    <row r="3960" spans="1:8">
      <c r="A3960" t="s">
        <v>8166</v>
      </c>
      <c r="B3960">
        <v>0</v>
      </c>
      <c r="C3960">
        <v>1</v>
      </c>
      <c r="D3960">
        <v>6</v>
      </c>
      <c r="E3960">
        <v>6</v>
      </c>
      <c r="F3960" t="str">
        <f>VLOOKUP(E3960,$L$1:$M$25,2,FALSE)</f>
        <v>cpi</v>
      </c>
      <c r="G3960">
        <f>LOG(C3960)</f>
        <v>0</v>
      </c>
      <c r="H3960">
        <f>G3960/(B3960-1)</f>
        <v>0</v>
      </c>
    </row>
    <row r="3961" spans="1:8">
      <c r="A3961" t="s">
        <v>8167</v>
      </c>
      <c r="B3961">
        <v>0</v>
      </c>
      <c r="C3961">
        <v>1</v>
      </c>
      <c r="D3961">
        <v>2</v>
      </c>
      <c r="E3961">
        <v>2</v>
      </c>
      <c r="F3961" t="str">
        <f>VLOOKUP(E3961,$L$1:$M$25,2,FALSE)</f>
        <v>bop</v>
      </c>
      <c r="G3961">
        <f>LOG(C3961)</f>
        <v>0</v>
      </c>
      <c r="H3961">
        <f>G3961/(B3961-1)</f>
        <v>0</v>
      </c>
    </row>
    <row r="3962" spans="1:8">
      <c r="A3962" t="s">
        <v>8173</v>
      </c>
      <c r="B3962">
        <v>0</v>
      </c>
      <c r="C3962">
        <v>1</v>
      </c>
      <c r="D3962">
        <v>14</v>
      </c>
      <c r="E3962">
        <v>14</v>
      </c>
      <c r="F3962" t="str">
        <f>VLOOKUP(E3962,$L$1:$M$25,2,FALSE)</f>
        <v>livestock</v>
      </c>
      <c r="G3962">
        <f>LOG(C3962)</f>
        <v>0</v>
      </c>
      <c r="H3962">
        <f>G3962/(B3962-1)</f>
        <v>0</v>
      </c>
    </row>
    <row r="3963" spans="1:8">
      <c r="A3963" t="s">
        <v>8175</v>
      </c>
      <c r="B3963">
        <v>0</v>
      </c>
      <c r="C3963">
        <v>1</v>
      </c>
      <c r="D3963">
        <v>4</v>
      </c>
      <c r="E3963">
        <v>4</v>
      </c>
      <c r="F3963" t="str">
        <f>VLOOKUP(E3963,$L$1:$M$25,2,FALSE)</f>
        <v>coffee</v>
      </c>
      <c r="G3963">
        <f>LOG(C3963)</f>
        <v>0</v>
      </c>
      <c r="H3963">
        <f>G3963/(B3963-1)</f>
        <v>0</v>
      </c>
    </row>
    <row r="3964" spans="1:8">
      <c r="A3964" t="s">
        <v>8180</v>
      </c>
      <c r="B3964">
        <v>0</v>
      </c>
      <c r="C3964">
        <v>1</v>
      </c>
      <c r="D3964">
        <v>23</v>
      </c>
      <c r="E3964">
        <v>23</v>
      </c>
      <c r="F3964" t="str">
        <f>VLOOKUP(E3964,$L$1:$M$25,2,FALSE)</f>
        <v>trade</v>
      </c>
      <c r="G3964">
        <f>LOG(C3964)</f>
        <v>0</v>
      </c>
      <c r="H3964">
        <f>G3964/(B3964-1)</f>
        <v>0</v>
      </c>
    </row>
    <row r="3965" spans="1:8">
      <c r="A3965" t="s">
        <v>8185</v>
      </c>
      <c r="B3965">
        <v>0</v>
      </c>
      <c r="C3965">
        <v>1</v>
      </c>
      <c r="D3965">
        <v>25</v>
      </c>
      <c r="E3965">
        <v>25</v>
      </c>
      <c r="F3965" t="str">
        <f>VLOOKUP(E3965,$L$1:$M$25,2,FALSE)</f>
        <v>wheat</v>
      </c>
      <c r="G3965">
        <f>LOG(C3965)</f>
        <v>0</v>
      </c>
      <c r="H3965">
        <f>G3965/(B3965-1)</f>
        <v>0</v>
      </c>
    </row>
    <row r="3966" spans="1:8">
      <c r="A3966" t="s">
        <v>8188</v>
      </c>
      <c r="B3966">
        <v>0</v>
      </c>
      <c r="C3966">
        <v>1</v>
      </c>
      <c r="D3966">
        <v>2</v>
      </c>
      <c r="E3966">
        <v>2</v>
      </c>
      <c r="F3966" t="str">
        <f>VLOOKUP(E3966,$L$1:$M$25,2,FALSE)</f>
        <v>bop</v>
      </c>
      <c r="G3966">
        <f>LOG(C3966)</f>
        <v>0</v>
      </c>
      <c r="H3966">
        <f>G3966/(B3966-1)</f>
        <v>0</v>
      </c>
    </row>
    <row r="3967" spans="1:8">
      <c r="A3967" t="s">
        <v>8192</v>
      </c>
      <c r="B3967">
        <v>0</v>
      </c>
      <c r="C3967">
        <v>1</v>
      </c>
      <c r="D3967">
        <v>9</v>
      </c>
      <c r="E3967">
        <v>9</v>
      </c>
      <c r="F3967" t="str">
        <f>VLOOKUP(E3967,$L$1:$M$25,2,FALSE)</f>
        <v>earn</v>
      </c>
      <c r="G3967">
        <f>LOG(C3967)</f>
        <v>0</v>
      </c>
      <c r="H3967">
        <f>G3967/(B3967-1)</f>
        <v>0</v>
      </c>
    </row>
    <row r="3968" spans="1:8">
      <c r="A3968" t="s">
        <v>8194</v>
      </c>
      <c r="B3968">
        <v>0</v>
      </c>
      <c r="C3968">
        <v>1</v>
      </c>
      <c r="D3968">
        <v>4</v>
      </c>
      <c r="E3968">
        <v>4</v>
      </c>
      <c r="F3968" t="str">
        <f>VLOOKUP(E3968,$L$1:$M$25,2,FALSE)</f>
        <v>coffee</v>
      </c>
      <c r="G3968">
        <f>LOG(C3968)</f>
        <v>0</v>
      </c>
      <c r="H3968">
        <f>G3968/(B3968-1)</f>
        <v>0</v>
      </c>
    </row>
    <row r="3969" spans="1:8">
      <c r="A3969" t="s">
        <v>8195</v>
      </c>
      <c r="B3969">
        <v>0</v>
      </c>
      <c r="C3969">
        <v>1</v>
      </c>
      <c r="D3969">
        <v>4</v>
      </c>
      <c r="E3969">
        <v>4</v>
      </c>
      <c r="F3969" t="str">
        <f>VLOOKUP(E3969,$L$1:$M$25,2,FALSE)</f>
        <v>coffee</v>
      </c>
      <c r="G3969">
        <f>LOG(C3969)</f>
        <v>0</v>
      </c>
      <c r="H3969">
        <f>G3969/(B3969-1)</f>
        <v>0</v>
      </c>
    </row>
    <row r="3970" spans="1:8">
      <c r="A3970" t="s">
        <v>8196</v>
      </c>
      <c r="B3970">
        <v>0</v>
      </c>
      <c r="C3970">
        <v>1</v>
      </c>
      <c r="D3970">
        <v>3</v>
      </c>
      <c r="E3970">
        <v>3</v>
      </c>
      <c r="F3970" t="str">
        <f>VLOOKUP(E3970,$L$1:$M$25,2,FALSE)</f>
        <v>cocoa</v>
      </c>
      <c r="G3970">
        <f>LOG(C3970)</f>
        <v>0</v>
      </c>
      <c r="H3970">
        <f>G3970/(B3970-1)</f>
        <v>0</v>
      </c>
    </row>
    <row r="3971" spans="1:8">
      <c r="A3971" t="s">
        <v>8197</v>
      </c>
      <c r="B3971">
        <v>0</v>
      </c>
      <c r="C3971">
        <v>1</v>
      </c>
      <c r="D3971">
        <v>6</v>
      </c>
      <c r="E3971">
        <v>6</v>
      </c>
      <c r="F3971" t="str">
        <f>VLOOKUP(E3971,$L$1:$M$25,2,FALSE)</f>
        <v>cpi</v>
      </c>
      <c r="G3971">
        <f>LOG(C3971)</f>
        <v>0</v>
      </c>
      <c r="H3971">
        <f>G3971/(B3971-1)</f>
        <v>0</v>
      </c>
    </row>
    <row r="3972" spans="1:8">
      <c r="A3972" t="s">
        <v>8199</v>
      </c>
      <c r="B3972">
        <v>0</v>
      </c>
      <c r="C3972">
        <v>1</v>
      </c>
      <c r="D3972">
        <v>9</v>
      </c>
      <c r="E3972">
        <v>9</v>
      </c>
      <c r="F3972" t="str">
        <f>VLOOKUP(E3972,$L$1:$M$25,2,FALSE)</f>
        <v>earn</v>
      </c>
      <c r="G3972">
        <f>LOG(C3972)</f>
        <v>0</v>
      </c>
      <c r="H3972">
        <f>G3972/(B3972-1)</f>
        <v>0</v>
      </c>
    </row>
    <row r="3973" spans="1:8">
      <c r="A3973" t="s">
        <v>8201</v>
      </c>
      <c r="B3973">
        <v>0</v>
      </c>
      <c r="C3973">
        <v>1</v>
      </c>
      <c r="D3973">
        <v>7</v>
      </c>
      <c r="E3973">
        <v>7</v>
      </c>
      <c r="F3973" t="str">
        <f>VLOOKUP(E3973,$L$1:$M$25,2,FALSE)</f>
        <v>crude</v>
      </c>
      <c r="G3973">
        <f>LOG(C3973)</f>
        <v>0</v>
      </c>
      <c r="H3973">
        <f>G3973/(B3973-1)</f>
        <v>0</v>
      </c>
    </row>
    <row r="3974" spans="1:8">
      <c r="A3974" t="s">
        <v>8202</v>
      </c>
      <c r="B3974">
        <v>0</v>
      </c>
      <c r="C3974">
        <v>1</v>
      </c>
      <c r="D3974">
        <v>25</v>
      </c>
      <c r="E3974">
        <v>25</v>
      </c>
      <c r="F3974" t="str">
        <f>VLOOKUP(E3974,$L$1:$M$25,2,FALSE)</f>
        <v>wheat</v>
      </c>
      <c r="G3974">
        <f>LOG(C3974)</f>
        <v>0</v>
      </c>
      <c r="H3974">
        <f>G3974/(B3974-1)</f>
        <v>0</v>
      </c>
    </row>
    <row r="3975" spans="1:8">
      <c r="A3975" t="s">
        <v>8204</v>
      </c>
      <c r="B3975">
        <v>0</v>
      </c>
      <c r="C3975">
        <v>1</v>
      </c>
      <c r="D3975">
        <v>4</v>
      </c>
      <c r="E3975">
        <v>4</v>
      </c>
      <c r="F3975" t="str">
        <f>VLOOKUP(E3975,$L$1:$M$25,2,FALSE)</f>
        <v>coffee</v>
      </c>
      <c r="G3975">
        <f>LOG(C3975)</f>
        <v>0</v>
      </c>
      <c r="H3975">
        <f>G3975/(B3975-1)</f>
        <v>0</v>
      </c>
    </row>
    <row r="3976" spans="1:8">
      <c r="A3976" t="s">
        <v>8205</v>
      </c>
      <c r="B3976">
        <v>0</v>
      </c>
      <c r="C3976">
        <v>1</v>
      </c>
      <c r="D3976">
        <v>20</v>
      </c>
      <c r="E3976">
        <v>20</v>
      </c>
      <c r="F3976" t="str">
        <f>VLOOKUP(E3976,$L$1:$M$25,2,FALSE)</f>
        <v>ship</v>
      </c>
      <c r="G3976">
        <f>LOG(C3976)</f>
        <v>0</v>
      </c>
      <c r="H3976">
        <f>G3976/(B3976-1)</f>
        <v>0</v>
      </c>
    </row>
    <row r="3977" spans="1:8">
      <c r="A3977" t="s">
        <v>8208</v>
      </c>
      <c r="B3977">
        <v>0</v>
      </c>
      <c r="C3977">
        <v>1</v>
      </c>
      <c r="D3977">
        <v>17</v>
      </c>
      <c r="E3977">
        <v>17</v>
      </c>
      <c r="F3977" t="str">
        <f>VLOOKUP(E3977,$L$1:$M$25,2,FALSE)</f>
        <v>nat-gas</v>
      </c>
      <c r="G3977">
        <f>LOG(C3977)</f>
        <v>0</v>
      </c>
      <c r="H3977">
        <f>G3977/(B3977-1)</f>
        <v>0</v>
      </c>
    </row>
    <row r="3978" spans="1:8">
      <c r="A3978" t="s">
        <v>8209</v>
      </c>
      <c r="B3978">
        <v>0</v>
      </c>
      <c r="C3978">
        <v>1</v>
      </c>
      <c r="D3978">
        <v>20</v>
      </c>
      <c r="E3978">
        <v>20</v>
      </c>
      <c r="F3978" t="str">
        <f>VLOOKUP(E3978,$L$1:$M$25,2,FALSE)</f>
        <v>ship</v>
      </c>
      <c r="G3978">
        <f>LOG(C3978)</f>
        <v>0</v>
      </c>
      <c r="H3978">
        <f>G3978/(B3978-1)</f>
        <v>0</v>
      </c>
    </row>
    <row r="3979" spans="1:8">
      <c r="A3979" t="s">
        <v>8212</v>
      </c>
      <c r="B3979">
        <v>0</v>
      </c>
      <c r="C3979">
        <v>1</v>
      </c>
      <c r="D3979">
        <v>8</v>
      </c>
      <c r="E3979">
        <v>8</v>
      </c>
      <c r="F3979" t="str">
        <f>VLOOKUP(E3979,$L$1:$M$25,2,FALSE)</f>
        <v>dlr</v>
      </c>
      <c r="G3979">
        <f>LOG(C3979)</f>
        <v>0</v>
      </c>
      <c r="H3979">
        <f>G3979/(B3979-1)</f>
        <v>0</v>
      </c>
    </row>
    <row r="3980" spans="1:8">
      <c r="A3980" t="s">
        <v>8213</v>
      </c>
      <c r="B3980">
        <v>0</v>
      </c>
      <c r="C3980">
        <v>1</v>
      </c>
      <c r="D3980">
        <v>23</v>
      </c>
      <c r="E3980">
        <v>23</v>
      </c>
      <c r="F3980" t="str">
        <f>VLOOKUP(E3980,$L$1:$M$25,2,FALSE)</f>
        <v>trade</v>
      </c>
      <c r="G3980">
        <f>LOG(C3980)</f>
        <v>0</v>
      </c>
      <c r="H3980">
        <f>G3980/(B3980-1)</f>
        <v>0</v>
      </c>
    </row>
    <row r="3981" spans="1:8">
      <c r="A3981" t="s">
        <v>8214</v>
      </c>
      <c r="B3981">
        <v>0</v>
      </c>
      <c r="C3981">
        <v>1</v>
      </c>
      <c r="D3981">
        <v>17</v>
      </c>
      <c r="E3981">
        <v>17</v>
      </c>
      <c r="F3981" t="str">
        <f>VLOOKUP(E3981,$L$1:$M$25,2,FALSE)</f>
        <v>nat-gas</v>
      </c>
      <c r="G3981">
        <f>LOG(C3981)</f>
        <v>0</v>
      </c>
      <c r="H3981">
        <f>G3981/(B3981-1)</f>
        <v>0</v>
      </c>
    </row>
    <row r="3982" spans="1:8">
      <c r="A3982" t="e">
        <f>-day-old</f>
        <v>#NAME?</v>
      </c>
      <c r="B3982">
        <v>0</v>
      </c>
      <c r="C3982">
        <v>1</v>
      </c>
      <c r="D3982">
        <v>4</v>
      </c>
      <c r="E3982">
        <v>4</v>
      </c>
      <c r="F3982" t="str">
        <f>VLOOKUP(E3982,$L$1:$M$25,2,FALSE)</f>
        <v>coffee</v>
      </c>
      <c r="G3982">
        <f>LOG(C3982)</f>
        <v>0</v>
      </c>
      <c r="H3982">
        <f>G3982/(B3982-1)</f>
        <v>0</v>
      </c>
    </row>
    <row r="3983" spans="1:8">
      <c r="A3983" t="s">
        <v>8218</v>
      </c>
      <c r="B3983">
        <v>0</v>
      </c>
      <c r="C3983">
        <v>1</v>
      </c>
      <c r="D3983">
        <v>7</v>
      </c>
      <c r="E3983">
        <v>7</v>
      </c>
      <c r="F3983" t="str">
        <f>VLOOKUP(E3983,$L$1:$M$25,2,FALSE)</f>
        <v>crude</v>
      </c>
      <c r="G3983">
        <f>LOG(C3983)</f>
        <v>0</v>
      </c>
      <c r="H3983">
        <f>G3983/(B3983-1)</f>
        <v>0</v>
      </c>
    </row>
    <row r="3984" spans="1:8">
      <c r="A3984" t="s">
        <v>8221</v>
      </c>
      <c r="B3984">
        <v>0</v>
      </c>
      <c r="C3984">
        <v>1</v>
      </c>
      <c r="D3984">
        <v>19</v>
      </c>
      <c r="E3984">
        <v>19</v>
      </c>
      <c r="F3984" t="str">
        <f>VLOOKUP(E3984,$L$1:$M$25,2,FALSE)</f>
        <v>reserves</v>
      </c>
      <c r="G3984">
        <f>LOG(C3984)</f>
        <v>0</v>
      </c>
      <c r="H3984">
        <f>G3984/(B3984-1)</f>
        <v>0</v>
      </c>
    </row>
    <row r="3985" spans="1:8">
      <c r="A3985" t="s">
        <v>8222</v>
      </c>
      <c r="B3985">
        <v>0</v>
      </c>
      <c r="C3985">
        <v>1</v>
      </c>
      <c r="D3985">
        <v>20</v>
      </c>
      <c r="E3985">
        <v>20</v>
      </c>
      <c r="F3985" t="str">
        <f>VLOOKUP(E3985,$L$1:$M$25,2,FALSE)</f>
        <v>ship</v>
      </c>
      <c r="G3985">
        <f>LOG(C3985)</f>
        <v>0</v>
      </c>
      <c r="H3985">
        <f>G3985/(B3985-1)</f>
        <v>0</v>
      </c>
    </row>
    <row r="3986" spans="1:8">
      <c r="A3986" t="s">
        <v>8225</v>
      </c>
      <c r="B3986">
        <v>0</v>
      </c>
      <c r="C3986">
        <v>1</v>
      </c>
      <c r="D3986">
        <v>25</v>
      </c>
      <c r="E3986">
        <v>25</v>
      </c>
      <c r="F3986" t="str">
        <f>VLOOKUP(E3986,$L$1:$M$25,2,FALSE)</f>
        <v>wheat</v>
      </c>
      <c r="G3986">
        <f>LOG(C3986)</f>
        <v>0</v>
      </c>
      <c r="H3986">
        <f>G3986/(B3986-1)</f>
        <v>0</v>
      </c>
    </row>
    <row r="3987" spans="1:8">
      <c r="A3987" t="s">
        <v>8227</v>
      </c>
      <c r="B3987">
        <v>0</v>
      </c>
      <c r="C3987">
        <v>1</v>
      </c>
      <c r="D3987">
        <v>1</v>
      </c>
      <c r="E3987">
        <v>1</v>
      </c>
      <c r="F3987" t="str">
        <f>VLOOKUP(E3987,$L$1:$M$25,2,FALSE)</f>
        <v>acq</v>
      </c>
      <c r="G3987">
        <f>LOG(C3987)</f>
        <v>0</v>
      </c>
      <c r="H3987">
        <f>G3987/(B3987-1)</f>
        <v>0</v>
      </c>
    </row>
    <row r="3988" spans="1:8">
      <c r="A3988" t="s">
        <v>8228</v>
      </c>
      <c r="B3988">
        <v>0</v>
      </c>
      <c r="C3988">
        <v>1</v>
      </c>
      <c r="D3988">
        <v>25</v>
      </c>
      <c r="E3988">
        <v>25</v>
      </c>
      <c r="F3988" t="str">
        <f>VLOOKUP(E3988,$L$1:$M$25,2,FALSE)</f>
        <v>wheat</v>
      </c>
      <c r="G3988">
        <f>LOG(C3988)</f>
        <v>0</v>
      </c>
      <c r="H3988">
        <f>G3988/(B3988-1)</f>
        <v>0</v>
      </c>
    </row>
    <row r="3989" spans="1:8">
      <c r="A3989" t="s">
        <v>8230</v>
      </c>
      <c r="B3989">
        <v>0</v>
      </c>
      <c r="C3989">
        <v>1</v>
      </c>
      <c r="D3989">
        <v>18</v>
      </c>
      <c r="E3989">
        <v>18</v>
      </c>
      <c r="F3989" t="str">
        <f>VLOOKUP(E3989,$L$1:$M$25,2,FALSE)</f>
        <v>oilseed</v>
      </c>
      <c r="G3989">
        <f>LOG(C3989)</f>
        <v>0</v>
      </c>
      <c r="H3989">
        <f>G3989/(B3989-1)</f>
        <v>0</v>
      </c>
    </row>
    <row r="3990" spans="1:8">
      <c r="A3990" t="s">
        <v>8236</v>
      </c>
      <c r="B3990">
        <v>0</v>
      </c>
      <c r="C3990">
        <v>1</v>
      </c>
      <c r="D3990">
        <v>23</v>
      </c>
      <c r="E3990">
        <v>23</v>
      </c>
      <c r="F3990" t="str">
        <f>VLOOKUP(E3990,$L$1:$M$25,2,FALSE)</f>
        <v>trade</v>
      </c>
      <c r="G3990">
        <f>LOG(C3990)</f>
        <v>0</v>
      </c>
      <c r="H3990">
        <f>G3990/(B3990-1)</f>
        <v>0</v>
      </c>
    </row>
    <row r="3991" spans="1:8">
      <c r="A3991" t="s">
        <v>8237</v>
      </c>
      <c r="B3991">
        <v>0</v>
      </c>
      <c r="C3991">
        <v>1</v>
      </c>
      <c r="D3991">
        <v>9</v>
      </c>
      <c r="E3991">
        <v>9</v>
      </c>
      <c r="F3991" t="str">
        <f>VLOOKUP(E3991,$L$1:$M$25,2,FALSE)</f>
        <v>earn</v>
      </c>
      <c r="G3991">
        <f>LOG(C3991)</f>
        <v>0</v>
      </c>
      <c r="H3991">
        <f>G3991/(B3991-1)</f>
        <v>0</v>
      </c>
    </row>
    <row r="3992" spans="1:8">
      <c r="A3992" t="s">
        <v>8241</v>
      </c>
      <c r="B3992">
        <v>0</v>
      </c>
      <c r="C3992">
        <v>1</v>
      </c>
      <c r="D3992">
        <v>1</v>
      </c>
      <c r="E3992">
        <v>1</v>
      </c>
      <c r="F3992" t="str">
        <f>VLOOKUP(E3992,$L$1:$M$25,2,FALSE)</f>
        <v>acq</v>
      </c>
      <c r="G3992">
        <f>LOG(C3992)</f>
        <v>0</v>
      </c>
      <c r="H3992">
        <f>G3992/(B3992-1)</f>
        <v>0</v>
      </c>
    </row>
    <row r="3993" spans="1:8">
      <c r="A3993" t="s">
        <v>8246</v>
      </c>
      <c r="B3993">
        <v>0</v>
      </c>
      <c r="C3993">
        <v>1</v>
      </c>
      <c r="D3993">
        <v>13</v>
      </c>
      <c r="E3993">
        <v>13</v>
      </c>
      <c r="F3993" t="str">
        <f>VLOOKUP(E3993,$L$1:$M$25,2,FALSE)</f>
        <v>interest</v>
      </c>
      <c r="G3993">
        <f>LOG(C3993)</f>
        <v>0</v>
      </c>
      <c r="H3993">
        <f>G3993/(B3993-1)</f>
        <v>0</v>
      </c>
    </row>
    <row r="3994" spans="1:8">
      <c r="A3994" t="s">
        <v>8247</v>
      </c>
      <c r="B3994">
        <v>0</v>
      </c>
      <c r="C3994">
        <v>1</v>
      </c>
      <c r="D3994">
        <v>23</v>
      </c>
      <c r="E3994">
        <v>23</v>
      </c>
      <c r="F3994" t="str">
        <f>VLOOKUP(E3994,$L$1:$M$25,2,FALSE)</f>
        <v>trade</v>
      </c>
      <c r="G3994">
        <f>LOG(C3994)</f>
        <v>0</v>
      </c>
      <c r="H3994">
        <f>G3994/(B3994-1)</f>
        <v>0</v>
      </c>
    </row>
    <row r="3995" spans="1:8">
      <c r="A3995" t="s">
        <v>8251</v>
      </c>
      <c r="B3995">
        <v>0</v>
      </c>
      <c r="C3995">
        <v>1</v>
      </c>
      <c r="D3995">
        <v>9</v>
      </c>
      <c r="E3995">
        <v>9</v>
      </c>
      <c r="F3995" t="str">
        <f>VLOOKUP(E3995,$L$1:$M$25,2,FALSE)</f>
        <v>earn</v>
      </c>
      <c r="G3995">
        <f>LOG(C3995)</f>
        <v>0</v>
      </c>
      <c r="H3995">
        <f>G3995/(B3995-1)</f>
        <v>0</v>
      </c>
    </row>
    <row r="3996" spans="1:8">
      <c r="A3996" t="s">
        <v>8252</v>
      </c>
      <c r="B3996">
        <v>0</v>
      </c>
      <c r="C3996">
        <v>1</v>
      </c>
      <c r="D3996">
        <v>11</v>
      </c>
      <c r="E3996">
        <v>11</v>
      </c>
      <c r="F3996" t="str">
        <f>VLOOKUP(E3996,$L$1:$M$25,2,FALSE)</f>
        <v>gold</v>
      </c>
      <c r="G3996">
        <f>LOG(C3996)</f>
        <v>0</v>
      </c>
      <c r="H3996">
        <f>G3996/(B3996-1)</f>
        <v>0</v>
      </c>
    </row>
    <row r="3997" spans="1:8">
      <c r="A3997" t="s">
        <v>8256</v>
      </c>
      <c r="B3997">
        <v>0</v>
      </c>
      <c r="C3997">
        <v>1</v>
      </c>
      <c r="D3997">
        <v>11</v>
      </c>
      <c r="E3997">
        <v>11</v>
      </c>
      <c r="F3997" t="str">
        <f>VLOOKUP(E3997,$L$1:$M$25,2,FALSE)</f>
        <v>gold</v>
      </c>
      <c r="G3997">
        <f>LOG(C3997)</f>
        <v>0</v>
      </c>
      <c r="H3997">
        <f>G3997/(B3997-1)</f>
        <v>0</v>
      </c>
    </row>
    <row r="3998" spans="1:8">
      <c r="A3998" t="s">
        <v>8259</v>
      </c>
      <c r="B3998">
        <v>0</v>
      </c>
      <c r="C3998">
        <v>1</v>
      </c>
      <c r="D3998">
        <v>4</v>
      </c>
      <c r="E3998">
        <v>4</v>
      </c>
      <c r="F3998" t="str">
        <f>VLOOKUP(E3998,$L$1:$M$25,2,FALSE)</f>
        <v>coffee</v>
      </c>
      <c r="G3998">
        <f>LOG(C3998)</f>
        <v>0</v>
      </c>
      <c r="H3998">
        <f>G3998/(B3998-1)</f>
        <v>0</v>
      </c>
    </row>
    <row r="3999" spans="1:8">
      <c r="A3999" t="s">
        <v>8260</v>
      </c>
      <c r="B3999">
        <v>0</v>
      </c>
      <c r="C3999">
        <v>1</v>
      </c>
      <c r="D3999">
        <v>18</v>
      </c>
      <c r="E3999">
        <v>18</v>
      </c>
      <c r="F3999" t="str">
        <f>VLOOKUP(E3999,$L$1:$M$25,2,FALSE)</f>
        <v>oilseed</v>
      </c>
      <c r="G3999">
        <f>LOG(C3999)</f>
        <v>0</v>
      </c>
      <c r="H3999">
        <f>G3999/(B3999-1)</f>
        <v>0</v>
      </c>
    </row>
    <row r="4000" spans="1:8">
      <c r="A4000" t="s">
        <v>8261</v>
      </c>
      <c r="B4000">
        <v>0</v>
      </c>
      <c r="C4000">
        <v>1</v>
      </c>
      <c r="D4000">
        <v>1</v>
      </c>
      <c r="E4000">
        <v>1</v>
      </c>
      <c r="F4000" t="str">
        <f>VLOOKUP(E4000,$L$1:$M$25,2,FALSE)</f>
        <v>acq</v>
      </c>
      <c r="G4000">
        <f>LOG(C4000)</f>
        <v>0</v>
      </c>
      <c r="H4000">
        <f>G4000/(B4000-1)</f>
        <v>0</v>
      </c>
    </row>
    <row r="4001" spans="1:8">
      <c r="A4001" t="s">
        <v>8269</v>
      </c>
      <c r="B4001">
        <v>0</v>
      </c>
      <c r="C4001">
        <v>1</v>
      </c>
      <c r="D4001">
        <v>24</v>
      </c>
      <c r="E4001">
        <v>24</v>
      </c>
      <c r="F4001" t="str">
        <f>VLOOKUP(E4001,$L$1:$M$25,2,FALSE)</f>
        <v>veg-oil</v>
      </c>
      <c r="G4001">
        <f>LOG(C4001)</f>
        <v>0</v>
      </c>
      <c r="H4001">
        <f>G4001/(B4001-1)</f>
        <v>0</v>
      </c>
    </row>
    <row r="4002" spans="1:8">
      <c r="A4002" t="s">
        <v>8270</v>
      </c>
      <c r="B4002">
        <v>0</v>
      </c>
      <c r="C4002">
        <v>1</v>
      </c>
      <c r="D4002">
        <v>7</v>
      </c>
      <c r="E4002">
        <v>7</v>
      </c>
      <c r="F4002" t="str">
        <f>VLOOKUP(E4002,$L$1:$M$25,2,FALSE)</f>
        <v>crude</v>
      </c>
      <c r="G4002">
        <f>LOG(C4002)</f>
        <v>0</v>
      </c>
      <c r="H4002">
        <f>G4002/(B4002-1)</f>
        <v>0</v>
      </c>
    </row>
    <row r="4003" spans="1:8">
      <c r="A4003" t="s">
        <v>8273</v>
      </c>
      <c r="B4003">
        <v>0</v>
      </c>
      <c r="C4003">
        <v>1</v>
      </c>
      <c r="D4003">
        <v>9</v>
      </c>
      <c r="E4003">
        <v>9</v>
      </c>
      <c r="F4003" t="str">
        <f>VLOOKUP(E4003,$L$1:$M$25,2,FALSE)</f>
        <v>earn</v>
      </c>
      <c r="G4003">
        <f>LOG(C4003)</f>
        <v>0</v>
      </c>
      <c r="H4003">
        <f>G4003/(B4003-1)</f>
        <v>0</v>
      </c>
    </row>
    <row r="4004" spans="1:8">
      <c r="A4004" t="s">
        <v>8277</v>
      </c>
      <c r="B4004">
        <v>0</v>
      </c>
      <c r="C4004">
        <v>1</v>
      </c>
      <c r="D4004">
        <v>2</v>
      </c>
      <c r="E4004">
        <v>2</v>
      </c>
      <c r="F4004" t="str">
        <f>VLOOKUP(E4004,$L$1:$M$25,2,FALSE)</f>
        <v>bop</v>
      </c>
      <c r="G4004">
        <f>LOG(C4004)</f>
        <v>0</v>
      </c>
      <c r="H4004">
        <f>G4004/(B4004-1)</f>
        <v>0</v>
      </c>
    </row>
    <row r="4005" spans="1:8">
      <c r="A4005" t="s">
        <v>8281</v>
      </c>
      <c r="B4005">
        <v>0</v>
      </c>
      <c r="C4005">
        <v>1</v>
      </c>
      <c r="D4005">
        <v>20</v>
      </c>
      <c r="E4005">
        <v>20</v>
      </c>
      <c r="F4005" t="str">
        <f>VLOOKUP(E4005,$L$1:$M$25,2,FALSE)</f>
        <v>ship</v>
      </c>
      <c r="G4005">
        <f>LOG(C4005)</f>
        <v>0</v>
      </c>
      <c r="H4005">
        <f>G4005/(B4005-1)</f>
        <v>0</v>
      </c>
    </row>
    <row r="4006" spans="1:8">
      <c r="A4006" t="s">
        <v>8285</v>
      </c>
      <c r="B4006">
        <v>0</v>
      </c>
      <c r="C4006">
        <v>1</v>
      </c>
      <c r="D4006">
        <v>5</v>
      </c>
      <c r="E4006">
        <v>5</v>
      </c>
      <c r="F4006" t="str">
        <f>VLOOKUP(E4006,$L$1:$M$25,2,FALSE)</f>
        <v>corn</v>
      </c>
      <c r="G4006">
        <f>LOG(C4006)</f>
        <v>0</v>
      </c>
      <c r="H4006">
        <f>G4006/(B4006-1)</f>
        <v>0</v>
      </c>
    </row>
    <row r="4007" spans="1:8">
      <c r="A4007" t="s">
        <v>8287</v>
      </c>
      <c r="B4007">
        <v>0</v>
      </c>
      <c r="C4007">
        <v>1</v>
      </c>
      <c r="D4007">
        <v>21</v>
      </c>
      <c r="E4007">
        <v>21</v>
      </c>
      <c r="F4007" t="str">
        <f>VLOOKUP(E4007,$L$1:$M$25,2,FALSE)</f>
        <v>soybean</v>
      </c>
      <c r="G4007">
        <f>LOG(C4007)</f>
        <v>0</v>
      </c>
      <c r="H4007">
        <f>G4007/(B4007-1)</f>
        <v>0</v>
      </c>
    </row>
    <row r="4008" spans="1:8">
      <c r="A4008" t="s">
        <v>8288</v>
      </c>
      <c r="B4008">
        <v>0</v>
      </c>
      <c r="C4008">
        <v>1</v>
      </c>
      <c r="D4008">
        <v>15</v>
      </c>
      <c r="E4008">
        <v>15</v>
      </c>
      <c r="F4008" t="str">
        <f>VLOOKUP(E4008,$L$1:$M$25,2,FALSE)</f>
        <v>money-fx</v>
      </c>
      <c r="G4008">
        <f>LOG(C4008)</f>
        <v>0</v>
      </c>
      <c r="H4008">
        <f>G4008/(B4008-1)</f>
        <v>0</v>
      </c>
    </row>
    <row r="4009" spans="1:8">
      <c r="A4009" t="s">
        <v>8290</v>
      </c>
      <c r="B4009">
        <v>0</v>
      </c>
      <c r="C4009">
        <v>1</v>
      </c>
      <c r="D4009">
        <v>23</v>
      </c>
      <c r="E4009">
        <v>23</v>
      </c>
      <c r="F4009" t="str">
        <f>VLOOKUP(E4009,$L$1:$M$25,2,FALSE)</f>
        <v>trade</v>
      </c>
      <c r="G4009">
        <f>LOG(C4009)</f>
        <v>0</v>
      </c>
      <c r="H4009">
        <f>G4009/(B4009-1)</f>
        <v>0</v>
      </c>
    </row>
    <row r="4010" spans="1:8">
      <c r="A4010" t="s">
        <v>8291</v>
      </c>
      <c r="B4010">
        <v>0</v>
      </c>
      <c r="C4010">
        <v>1</v>
      </c>
      <c r="D4010">
        <v>23</v>
      </c>
      <c r="E4010">
        <v>23</v>
      </c>
      <c r="F4010" t="str">
        <f>VLOOKUP(E4010,$L$1:$M$25,2,FALSE)</f>
        <v>trade</v>
      </c>
      <c r="G4010">
        <f>LOG(C4010)</f>
        <v>0</v>
      </c>
      <c r="H4010">
        <f>G4010/(B4010-1)</f>
        <v>0</v>
      </c>
    </row>
    <row r="4011" spans="1:8">
      <c r="A4011" t="s">
        <v>8292</v>
      </c>
      <c r="B4011">
        <v>0</v>
      </c>
      <c r="C4011">
        <v>1</v>
      </c>
      <c r="D4011">
        <v>20</v>
      </c>
      <c r="E4011">
        <v>20</v>
      </c>
      <c r="F4011" t="str">
        <f>VLOOKUP(E4011,$L$1:$M$25,2,FALSE)</f>
        <v>ship</v>
      </c>
      <c r="G4011">
        <f>LOG(C4011)</f>
        <v>0</v>
      </c>
      <c r="H4011">
        <f>G4011/(B4011-1)</f>
        <v>0</v>
      </c>
    </row>
    <row r="4012" spans="1:8">
      <c r="A4012" t="s">
        <v>8293</v>
      </c>
      <c r="B4012">
        <v>0</v>
      </c>
      <c r="C4012">
        <v>1</v>
      </c>
      <c r="D4012">
        <v>1</v>
      </c>
      <c r="E4012">
        <v>1</v>
      </c>
      <c r="F4012" t="str">
        <f>VLOOKUP(E4012,$L$1:$M$25,2,FALSE)</f>
        <v>acq</v>
      </c>
      <c r="G4012">
        <f>LOG(C4012)</f>
        <v>0</v>
      </c>
      <c r="H4012">
        <f>G4012/(B4012-1)</f>
        <v>0</v>
      </c>
    </row>
    <row r="4013" spans="1:8">
      <c r="A4013" t="s">
        <v>8298</v>
      </c>
      <c r="B4013">
        <v>0</v>
      </c>
      <c r="C4013">
        <v>1</v>
      </c>
      <c r="D4013">
        <v>8</v>
      </c>
      <c r="E4013">
        <v>8</v>
      </c>
      <c r="F4013" t="str">
        <f>VLOOKUP(E4013,$L$1:$M$25,2,FALSE)</f>
        <v>dlr</v>
      </c>
      <c r="G4013">
        <f>LOG(C4013)</f>
        <v>0</v>
      </c>
      <c r="H4013">
        <f>G4013/(B4013-1)</f>
        <v>0</v>
      </c>
    </row>
    <row r="4014" spans="1:8">
      <c r="A4014" t="s">
        <v>8300</v>
      </c>
      <c r="B4014">
        <v>0</v>
      </c>
      <c r="C4014">
        <v>1</v>
      </c>
      <c r="D4014">
        <v>1</v>
      </c>
      <c r="E4014">
        <v>1</v>
      </c>
      <c r="F4014" t="str">
        <f>VLOOKUP(E4014,$L$1:$M$25,2,FALSE)</f>
        <v>acq</v>
      </c>
      <c r="G4014">
        <f>LOG(C4014)</f>
        <v>0</v>
      </c>
      <c r="H4014">
        <f>G4014/(B4014-1)</f>
        <v>0</v>
      </c>
    </row>
    <row r="4015" spans="1:8">
      <c r="A4015" t="s">
        <v>8309</v>
      </c>
      <c r="B4015">
        <v>0</v>
      </c>
      <c r="C4015">
        <v>1</v>
      </c>
      <c r="D4015">
        <v>1</v>
      </c>
      <c r="E4015">
        <v>1</v>
      </c>
      <c r="F4015" t="str">
        <f>VLOOKUP(E4015,$L$1:$M$25,2,FALSE)</f>
        <v>acq</v>
      </c>
      <c r="G4015">
        <f>LOG(C4015)</f>
        <v>0</v>
      </c>
      <c r="H4015">
        <f>G4015/(B4015-1)</f>
        <v>0</v>
      </c>
    </row>
    <row r="4016" spans="1:8">
      <c r="A4016" t="s">
        <v>8310</v>
      </c>
      <c r="B4016">
        <v>0</v>
      </c>
      <c r="C4016">
        <v>1</v>
      </c>
      <c r="D4016">
        <v>7</v>
      </c>
      <c r="E4016">
        <v>7</v>
      </c>
      <c r="F4016" t="str">
        <f>VLOOKUP(E4016,$L$1:$M$25,2,FALSE)</f>
        <v>crude</v>
      </c>
      <c r="G4016">
        <f>LOG(C4016)</f>
        <v>0</v>
      </c>
      <c r="H4016">
        <f>G4016/(B4016-1)</f>
        <v>0</v>
      </c>
    </row>
    <row r="4017" spans="1:8">
      <c r="A4017" t="s">
        <v>8312</v>
      </c>
      <c r="B4017">
        <v>0</v>
      </c>
      <c r="C4017">
        <v>1</v>
      </c>
      <c r="D4017">
        <v>7</v>
      </c>
      <c r="E4017">
        <v>7</v>
      </c>
      <c r="F4017" t="str">
        <f>VLOOKUP(E4017,$L$1:$M$25,2,FALSE)</f>
        <v>crude</v>
      </c>
      <c r="G4017">
        <f>LOG(C4017)</f>
        <v>0</v>
      </c>
      <c r="H4017">
        <f>G4017/(B4017-1)</f>
        <v>0</v>
      </c>
    </row>
    <row r="4018" spans="1:8">
      <c r="A4018" t="s">
        <v>8318</v>
      </c>
      <c r="B4018">
        <v>0</v>
      </c>
      <c r="C4018">
        <v>1</v>
      </c>
      <c r="D4018">
        <v>2</v>
      </c>
      <c r="E4018">
        <v>2</v>
      </c>
      <c r="F4018" t="str">
        <f>VLOOKUP(E4018,$L$1:$M$25,2,FALSE)</f>
        <v>bop</v>
      </c>
      <c r="G4018">
        <f>LOG(C4018)</f>
        <v>0</v>
      </c>
      <c r="H4018">
        <f>G4018/(B4018-1)</f>
        <v>0</v>
      </c>
    </row>
    <row r="4019" spans="1:8">
      <c r="A4019" t="s">
        <v>8319</v>
      </c>
      <c r="B4019">
        <v>0</v>
      </c>
      <c r="C4019">
        <v>1</v>
      </c>
      <c r="D4019">
        <v>6</v>
      </c>
      <c r="E4019">
        <v>6</v>
      </c>
      <c r="F4019" t="str">
        <f>VLOOKUP(E4019,$L$1:$M$25,2,FALSE)</f>
        <v>cpi</v>
      </c>
      <c r="G4019">
        <f>LOG(C4019)</f>
        <v>0</v>
      </c>
      <c r="H4019">
        <f>G4019/(B4019-1)</f>
        <v>0</v>
      </c>
    </row>
    <row r="4020" spans="1:8">
      <c r="A4020" t="s">
        <v>8321</v>
      </c>
      <c r="B4020">
        <v>0</v>
      </c>
      <c r="C4020">
        <v>1</v>
      </c>
      <c r="D4020">
        <v>16</v>
      </c>
      <c r="E4020">
        <v>16</v>
      </c>
      <c r="F4020" t="str">
        <f>VLOOKUP(E4020,$L$1:$M$25,2,FALSE)</f>
        <v>money-supply</v>
      </c>
      <c r="G4020">
        <f>LOG(C4020)</f>
        <v>0</v>
      </c>
      <c r="H4020">
        <f>G4020/(B4020-1)</f>
        <v>0</v>
      </c>
    </row>
    <row r="4021" spans="1:8">
      <c r="A4021" t="s">
        <v>8324</v>
      </c>
      <c r="B4021">
        <v>0</v>
      </c>
      <c r="C4021">
        <v>1</v>
      </c>
      <c r="D4021">
        <v>20</v>
      </c>
      <c r="E4021">
        <v>20</v>
      </c>
      <c r="F4021" t="str">
        <f>VLOOKUP(E4021,$L$1:$M$25,2,FALSE)</f>
        <v>ship</v>
      </c>
      <c r="G4021">
        <f>LOG(C4021)</f>
        <v>0</v>
      </c>
      <c r="H4021">
        <f>G4021/(B4021-1)</f>
        <v>0</v>
      </c>
    </row>
    <row r="4022" spans="1:8">
      <c r="A4022" t="s">
        <v>8325</v>
      </c>
      <c r="B4022">
        <v>0</v>
      </c>
      <c r="C4022">
        <v>1</v>
      </c>
      <c r="D4022">
        <v>11</v>
      </c>
      <c r="E4022">
        <v>11</v>
      </c>
      <c r="F4022" t="str">
        <f>VLOOKUP(E4022,$L$1:$M$25,2,FALSE)</f>
        <v>gold</v>
      </c>
      <c r="G4022">
        <f>LOG(C4022)</f>
        <v>0</v>
      </c>
      <c r="H4022">
        <f>G4022/(B4022-1)</f>
        <v>0</v>
      </c>
    </row>
    <row r="4023" spans="1:8">
      <c r="A4023" t="s">
        <v>8328</v>
      </c>
      <c r="B4023">
        <v>0</v>
      </c>
      <c r="C4023">
        <v>1</v>
      </c>
      <c r="D4023">
        <v>7</v>
      </c>
      <c r="E4023">
        <v>7</v>
      </c>
      <c r="F4023" t="str">
        <f>VLOOKUP(E4023,$L$1:$M$25,2,FALSE)</f>
        <v>crude</v>
      </c>
      <c r="G4023">
        <f>LOG(C4023)</f>
        <v>0</v>
      </c>
      <c r="H4023">
        <f>G4023/(B4023-1)</f>
        <v>0</v>
      </c>
    </row>
    <row r="4024" spans="1:8">
      <c r="A4024" t="s">
        <v>8333</v>
      </c>
      <c r="B4024">
        <v>0</v>
      </c>
      <c r="C4024">
        <v>1</v>
      </c>
      <c r="D4024">
        <v>23</v>
      </c>
      <c r="E4024">
        <v>23</v>
      </c>
      <c r="F4024" t="str">
        <f>VLOOKUP(E4024,$L$1:$M$25,2,FALSE)</f>
        <v>trade</v>
      </c>
      <c r="G4024">
        <f>LOG(C4024)</f>
        <v>0</v>
      </c>
      <c r="H4024">
        <f>G4024/(B4024-1)</f>
        <v>0</v>
      </c>
    </row>
    <row r="4025" spans="1:8">
      <c r="A4025" t="s">
        <v>8335</v>
      </c>
      <c r="B4025">
        <v>0</v>
      </c>
      <c r="C4025">
        <v>1</v>
      </c>
      <c r="D4025">
        <v>13</v>
      </c>
      <c r="E4025">
        <v>13</v>
      </c>
      <c r="F4025" t="str">
        <f>VLOOKUP(E4025,$L$1:$M$25,2,FALSE)</f>
        <v>interest</v>
      </c>
      <c r="G4025">
        <f>LOG(C4025)</f>
        <v>0</v>
      </c>
      <c r="H4025">
        <f>G4025/(B4025-1)</f>
        <v>0</v>
      </c>
    </row>
    <row r="4026" spans="1:8">
      <c r="A4026" t="s">
        <v>8339</v>
      </c>
      <c r="B4026">
        <v>0</v>
      </c>
      <c r="C4026">
        <v>1</v>
      </c>
      <c r="D4026">
        <v>8</v>
      </c>
      <c r="E4026">
        <v>8</v>
      </c>
      <c r="F4026" t="str">
        <f>VLOOKUP(E4026,$L$1:$M$25,2,FALSE)</f>
        <v>dlr</v>
      </c>
      <c r="G4026">
        <f>LOG(C4026)</f>
        <v>0</v>
      </c>
      <c r="H4026">
        <f>G4026/(B4026-1)</f>
        <v>0</v>
      </c>
    </row>
    <row r="4027" spans="1:8">
      <c r="A4027" t="s">
        <v>8340</v>
      </c>
      <c r="B4027">
        <v>0</v>
      </c>
      <c r="C4027">
        <v>1</v>
      </c>
      <c r="D4027">
        <v>22</v>
      </c>
      <c r="E4027">
        <v>22</v>
      </c>
      <c r="F4027" t="str">
        <f>VLOOKUP(E4027,$L$1:$M$25,2,FALSE)</f>
        <v>sugar</v>
      </c>
      <c r="G4027">
        <f>LOG(C4027)</f>
        <v>0</v>
      </c>
      <c r="H4027">
        <f>G4027/(B4027-1)</f>
        <v>0</v>
      </c>
    </row>
    <row r="4028" spans="1:8">
      <c r="A4028" t="s">
        <v>8343</v>
      </c>
      <c r="B4028">
        <v>0</v>
      </c>
      <c r="C4028">
        <v>1</v>
      </c>
      <c r="D4028">
        <v>2</v>
      </c>
      <c r="E4028">
        <v>2</v>
      </c>
      <c r="F4028" t="str">
        <f>VLOOKUP(E4028,$L$1:$M$25,2,FALSE)</f>
        <v>bop</v>
      </c>
      <c r="G4028">
        <f>LOG(C4028)</f>
        <v>0</v>
      </c>
      <c r="H4028">
        <f>G4028/(B4028-1)</f>
        <v>0</v>
      </c>
    </row>
    <row r="4029" spans="1:8">
      <c r="A4029" t="s">
        <v>8345</v>
      </c>
      <c r="B4029">
        <v>0</v>
      </c>
      <c r="C4029">
        <v>1</v>
      </c>
      <c r="D4029">
        <v>23</v>
      </c>
      <c r="E4029">
        <v>23</v>
      </c>
      <c r="F4029" t="str">
        <f>VLOOKUP(E4029,$L$1:$M$25,2,FALSE)</f>
        <v>trade</v>
      </c>
      <c r="G4029">
        <f>LOG(C4029)</f>
        <v>0</v>
      </c>
      <c r="H4029">
        <f>G4029/(B4029-1)</f>
        <v>0</v>
      </c>
    </row>
    <row r="4030" spans="1:8">
      <c r="A4030" t="s">
        <v>8346</v>
      </c>
      <c r="B4030">
        <v>0</v>
      </c>
      <c r="C4030">
        <v>1</v>
      </c>
      <c r="D4030">
        <v>4</v>
      </c>
      <c r="E4030">
        <v>4</v>
      </c>
      <c r="F4030" t="str">
        <f>VLOOKUP(E4030,$L$1:$M$25,2,FALSE)</f>
        <v>coffee</v>
      </c>
      <c r="G4030">
        <f>LOG(C4030)</f>
        <v>0</v>
      </c>
      <c r="H4030">
        <f>G4030/(B4030-1)</f>
        <v>0</v>
      </c>
    </row>
    <row r="4031" spans="1:8">
      <c r="A4031" t="s">
        <v>8348</v>
      </c>
      <c r="B4031">
        <v>0</v>
      </c>
      <c r="C4031">
        <v>1</v>
      </c>
      <c r="D4031">
        <v>7</v>
      </c>
      <c r="E4031">
        <v>7</v>
      </c>
      <c r="F4031" t="str">
        <f>VLOOKUP(E4031,$L$1:$M$25,2,FALSE)</f>
        <v>crude</v>
      </c>
      <c r="G4031">
        <f>LOG(C4031)</f>
        <v>0</v>
      </c>
      <c r="H4031">
        <f>G4031/(B4031-1)</f>
        <v>0</v>
      </c>
    </row>
    <row r="4032" spans="1:8">
      <c r="A4032" t="s">
        <v>8350</v>
      </c>
      <c r="B4032">
        <v>0</v>
      </c>
      <c r="C4032">
        <v>1</v>
      </c>
      <c r="D4032">
        <v>2</v>
      </c>
      <c r="E4032">
        <v>2</v>
      </c>
      <c r="F4032" t="str">
        <f>VLOOKUP(E4032,$L$1:$M$25,2,FALSE)</f>
        <v>bop</v>
      </c>
      <c r="G4032">
        <f>LOG(C4032)</f>
        <v>0</v>
      </c>
      <c r="H4032">
        <f>G4032/(B4032-1)</f>
        <v>0</v>
      </c>
    </row>
    <row r="4033" spans="1:8">
      <c r="A4033" t="s">
        <v>8352</v>
      </c>
      <c r="B4033">
        <v>0</v>
      </c>
      <c r="C4033">
        <v>1</v>
      </c>
      <c r="D4033">
        <v>1</v>
      </c>
      <c r="E4033">
        <v>1</v>
      </c>
      <c r="F4033" t="str">
        <f>VLOOKUP(E4033,$L$1:$M$25,2,FALSE)</f>
        <v>acq</v>
      </c>
      <c r="G4033">
        <f>LOG(C4033)</f>
        <v>0</v>
      </c>
      <c r="H4033">
        <f>G4033/(B4033-1)</f>
        <v>0</v>
      </c>
    </row>
    <row r="4034" spans="1:8">
      <c r="A4034" t="s">
        <v>8355</v>
      </c>
      <c r="B4034">
        <v>0</v>
      </c>
      <c r="C4034">
        <v>1</v>
      </c>
      <c r="D4034">
        <v>7</v>
      </c>
      <c r="E4034">
        <v>7</v>
      </c>
      <c r="F4034" t="str">
        <f>VLOOKUP(E4034,$L$1:$M$25,2,FALSE)</f>
        <v>crude</v>
      </c>
      <c r="G4034">
        <f>LOG(C4034)</f>
        <v>0</v>
      </c>
      <c r="H4034">
        <f>G4034/(B4034-1)</f>
        <v>0</v>
      </c>
    </row>
    <row r="4035" spans="1:8">
      <c r="A4035" t="s">
        <v>8357</v>
      </c>
      <c r="B4035">
        <v>0</v>
      </c>
      <c r="C4035">
        <v>1</v>
      </c>
      <c r="D4035">
        <v>12</v>
      </c>
      <c r="E4035">
        <v>12</v>
      </c>
      <c r="F4035" t="str">
        <f>VLOOKUP(E4035,$L$1:$M$25,2,FALSE)</f>
        <v>grain</v>
      </c>
      <c r="G4035">
        <f>LOG(C4035)</f>
        <v>0</v>
      </c>
      <c r="H4035">
        <f>G4035/(B4035-1)</f>
        <v>0</v>
      </c>
    </row>
    <row r="4036" spans="1:8">
      <c r="A4036" t="s">
        <v>8364</v>
      </c>
      <c r="B4036">
        <v>0</v>
      </c>
      <c r="C4036">
        <v>1</v>
      </c>
      <c r="D4036">
        <v>7</v>
      </c>
      <c r="E4036">
        <v>7</v>
      </c>
      <c r="F4036" t="str">
        <f>VLOOKUP(E4036,$L$1:$M$25,2,FALSE)</f>
        <v>crude</v>
      </c>
      <c r="G4036">
        <f>LOG(C4036)</f>
        <v>0</v>
      </c>
      <c r="H4036">
        <f>G4036/(B4036-1)</f>
        <v>0</v>
      </c>
    </row>
    <row r="4037" spans="1:8">
      <c r="A4037" t="s">
        <v>8365</v>
      </c>
      <c r="B4037">
        <v>0</v>
      </c>
      <c r="C4037">
        <v>1</v>
      </c>
      <c r="D4037">
        <v>10</v>
      </c>
      <c r="E4037">
        <v>10</v>
      </c>
      <c r="F4037" t="str">
        <f>VLOOKUP(E4037,$L$1:$M$25,2,FALSE)</f>
        <v>gnp</v>
      </c>
      <c r="G4037">
        <f>LOG(C4037)</f>
        <v>0</v>
      </c>
      <c r="H4037">
        <f>G4037/(B4037-1)</f>
        <v>0</v>
      </c>
    </row>
    <row r="4038" spans="1:8">
      <c r="A4038" t="s">
        <v>8366</v>
      </c>
      <c r="B4038">
        <v>0</v>
      </c>
      <c r="C4038">
        <v>1</v>
      </c>
      <c r="D4038">
        <v>16</v>
      </c>
      <c r="E4038">
        <v>16</v>
      </c>
      <c r="F4038" t="str">
        <f>VLOOKUP(E4038,$L$1:$M$25,2,FALSE)</f>
        <v>money-supply</v>
      </c>
      <c r="G4038">
        <f>LOG(C4038)</f>
        <v>0</v>
      </c>
      <c r="H4038">
        <f>G4038/(B4038-1)</f>
        <v>0</v>
      </c>
    </row>
    <row r="4039" spans="1:8">
      <c r="A4039" t="s">
        <v>8367</v>
      </c>
      <c r="B4039">
        <v>0</v>
      </c>
      <c r="C4039">
        <v>1</v>
      </c>
      <c r="D4039">
        <v>10</v>
      </c>
      <c r="E4039">
        <v>10</v>
      </c>
      <c r="F4039" t="str">
        <f>VLOOKUP(E4039,$L$1:$M$25,2,FALSE)</f>
        <v>gnp</v>
      </c>
      <c r="G4039">
        <f>LOG(C4039)</f>
        <v>0</v>
      </c>
      <c r="H4039">
        <f>G4039/(B4039-1)</f>
        <v>0</v>
      </c>
    </row>
    <row r="4040" spans="1:8">
      <c r="A4040" t="s">
        <v>8381</v>
      </c>
      <c r="B4040">
        <v>0</v>
      </c>
      <c r="C4040">
        <v>1</v>
      </c>
      <c r="D4040">
        <v>24</v>
      </c>
      <c r="E4040">
        <v>24</v>
      </c>
      <c r="F4040" t="str">
        <f>VLOOKUP(E4040,$L$1:$M$25,2,FALSE)</f>
        <v>veg-oil</v>
      </c>
      <c r="G4040">
        <f>LOG(C4040)</f>
        <v>0</v>
      </c>
      <c r="H4040">
        <f>G4040/(B4040-1)</f>
        <v>0</v>
      </c>
    </row>
    <row r="4041" spans="1:8">
      <c r="A4041" t="s">
        <v>8383</v>
      </c>
      <c r="B4041">
        <v>0</v>
      </c>
      <c r="C4041">
        <v>1</v>
      </c>
      <c r="D4041">
        <v>3</v>
      </c>
      <c r="E4041">
        <v>3</v>
      </c>
      <c r="F4041" t="str">
        <f>VLOOKUP(E4041,$L$1:$M$25,2,FALSE)</f>
        <v>cocoa</v>
      </c>
      <c r="G4041">
        <f>LOG(C4041)</f>
        <v>0</v>
      </c>
      <c r="H4041">
        <f>G4041/(B4041-1)</f>
        <v>0</v>
      </c>
    </row>
    <row r="4042" spans="1:8">
      <c r="A4042" t="s">
        <v>8384</v>
      </c>
      <c r="B4042">
        <v>0</v>
      </c>
      <c r="C4042">
        <v>1</v>
      </c>
      <c r="D4042">
        <v>7</v>
      </c>
      <c r="E4042">
        <v>7</v>
      </c>
      <c r="F4042" t="str">
        <f>VLOOKUP(E4042,$L$1:$M$25,2,FALSE)</f>
        <v>crude</v>
      </c>
      <c r="G4042">
        <f>LOG(C4042)</f>
        <v>0</v>
      </c>
      <c r="H4042">
        <f>G4042/(B4042-1)</f>
        <v>0</v>
      </c>
    </row>
    <row r="4043" spans="1:8">
      <c r="A4043" t="s">
        <v>8385</v>
      </c>
      <c r="B4043">
        <v>0</v>
      </c>
      <c r="C4043">
        <v>1</v>
      </c>
      <c r="D4043">
        <v>22</v>
      </c>
      <c r="E4043">
        <v>22</v>
      </c>
      <c r="F4043" t="str">
        <f>VLOOKUP(E4043,$L$1:$M$25,2,FALSE)</f>
        <v>sugar</v>
      </c>
      <c r="G4043">
        <f>LOG(C4043)</f>
        <v>0</v>
      </c>
      <c r="H4043">
        <f>G4043/(B4043-1)</f>
        <v>0</v>
      </c>
    </row>
    <row r="4044" spans="1:8">
      <c r="A4044" t="s">
        <v>8388</v>
      </c>
      <c r="B4044">
        <v>0</v>
      </c>
      <c r="C4044">
        <v>1</v>
      </c>
      <c r="D4044">
        <v>17</v>
      </c>
      <c r="E4044">
        <v>17</v>
      </c>
      <c r="F4044" t="str">
        <f>VLOOKUP(E4044,$L$1:$M$25,2,FALSE)</f>
        <v>nat-gas</v>
      </c>
      <c r="G4044">
        <f>LOG(C4044)</f>
        <v>0</v>
      </c>
      <c r="H4044">
        <f>G4044/(B4044-1)</f>
        <v>0</v>
      </c>
    </row>
    <row r="4045" spans="1:8">
      <c r="A4045" t="s">
        <v>8390</v>
      </c>
      <c r="B4045">
        <v>0</v>
      </c>
      <c r="C4045">
        <v>1</v>
      </c>
      <c r="D4045">
        <v>23</v>
      </c>
      <c r="E4045">
        <v>23</v>
      </c>
      <c r="F4045" t="str">
        <f>VLOOKUP(E4045,$L$1:$M$25,2,FALSE)</f>
        <v>trade</v>
      </c>
      <c r="G4045">
        <f>LOG(C4045)</f>
        <v>0</v>
      </c>
      <c r="H4045">
        <f>G4045/(B4045-1)</f>
        <v>0</v>
      </c>
    </row>
    <row r="4046" spans="1:8">
      <c r="A4046" t="s">
        <v>8391</v>
      </c>
      <c r="B4046">
        <v>0</v>
      </c>
      <c r="C4046">
        <v>1</v>
      </c>
      <c r="D4046">
        <v>23</v>
      </c>
      <c r="E4046">
        <v>23</v>
      </c>
      <c r="F4046" t="str">
        <f>VLOOKUP(E4046,$L$1:$M$25,2,FALSE)</f>
        <v>trade</v>
      </c>
      <c r="G4046">
        <f>LOG(C4046)</f>
        <v>0</v>
      </c>
      <c r="H4046">
        <f>G4046/(B4046-1)</f>
        <v>0</v>
      </c>
    </row>
    <row r="4047" spans="1:8">
      <c r="A4047" t="s">
        <v>8394</v>
      </c>
      <c r="B4047">
        <v>0</v>
      </c>
      <c r="C4047">
        <v>1</v>
      </c>
      <c r="D4047">
        <v>23</v>
      </c>
      <c r="E4047">
        <v>23</v>
      </c>
      <c r="F4047" t="str">
        <f>VLOOKUP(E4047,$L$1:$M$25,2,FALSE)</f>
        <v>trade</v>
      </c>
      <c r="G4047">
        <f>LOG(C4047)</f>
        <v>0</v>
      </c>
      <c r="H4047">
        <f>G4047/(B4047-1)</f>
        <v>0</v>
      </c>
    </row>
    <row r="4048" spans="1:8">
      <c r="A4048" t="s">
        <v>8399</v>
      </c>
      <c r="B4048">
        <v>0</v>
      </c>
      <c r="C4048">
        <v>1</v>
      </c>
      <c r="D4048">
        <v>7</v>
      </c>
      <c r="E4048">
        <v>7</v>
      </c>
      <c r="F4048" t="str">
        <f>VLOOKUP(E4048,$L$1:$M$25,2,FALSE)</f>
        <v>crude</v>
      </c>
      <c r="G4048">
        <f>LOG(C4048)</f>
        <v>0</v>
      </c>
      <c r="H4048">
        <f>G4048/(B4048-1)</f>
        <v>0</v>
      </c>
    </row>
    <row r="4049" spans="1:8">
      <c r="A4049" t="s">
        <v>8403</v>
      </c>
      <c r="B4049">
        <v>0</v>
      </c>
      <c r="C4049">
        <v>1</v>
      </c>
      <c r="D4049">
        <v>22</v>
      </c>
      <c r="E4049">
        <v>22</v>
      </c>
      <c r="F4049" t="str">
        <f>VLOOKUP(E4049,$L$1:$M$25,2,FALSE)</f>
        <v>sugar</v>
      </c>
      <c r="G4049">
        <f>LOG(C4049)</f>
        <v>0</v>
      </c>
      <c r="H4049">
        <f>G4049/(B4049-1)</f>
        <v>0</v>
      </c>
    </row>
    <row r="4050" spans="1:8">
      <c r="A4050" t="s">
        <v>8409</v>
      </c>
      <c r="B4050">
        <v>0</v>
      </c>
      <c r="C4050">
        <v>1</v>
      </c>
      <c r="D4050">
        <v>23</v>
      </c>
      <c r="E4050">
        <v>23</v>
      </c>
      <c r="F4050" t="str">
        <f>VLOOKUP(E4050,$L$1:$M$25,2,FALSE)</f>
        <v>trade</v>
      </c>
      <c r="G4050">
        <f>LOG(C4050)</f>
        <v>0</v>
      </c>
      <c r="H4050">
        <f>G4050/(B4050-1)</f>
        <v>0</v>
      </c>
    </row>
    <row r="4051" spans="1:8">
      <c r="A4051" t="s">
        <v>8411</v>
      </c>
      <c r="B4051">
        <v>0</v>
      </c>
      <c r="C4051">
        <v>1</v>
      </c>
      <c r="D4051">
        <v>1</v>
      </c>
      <c r="E4051">
        <v>1</v>
      </c>
      <c r="F4051" t="str">
        <f>VLOOKUP(E4051,$L$1:$M$25,2,FALSE)</f>
        <v>acq</v>
      </c>
      <c r="G4051">
        <f>LOG(C4051)</f>
        <v>0</v>
      </c>
      <c r="H4051">
        <f>G4051/(B4051-1)</f>
        <v>0</v>
      </c>
    </row>
    <row r="4052" spans="1:8">
      <c r="A4052" t="s">
        <v>8416</v>
      </c>
      <c r="B4052">
        <v>0</v>
      </c>
      <c r="C4052">
        <v>1</v>
      </c>
      <c r="D4052">
        <v>19</v>
      </c>
      <c r="E4052">
        <v>19</v>
      </c>
      <c r="F4052" t="str">
        <f>VLOOKUP(E4052,$L$1:$M$25,2,FALSE)</f>
        <v>reserves</v>
      </c>
      <c r="G4052">
        <f>LOG(C4052)</f>
        <v>0</v>
      </c>
      <c r="H4052">
        <f>G4052/(B4052-1)</f>
        <v>0</v>
      </c>
    </row>
    <row r="4053" spans="1:8">
      <c r="A4053" t="s">
        <v>8417</v>
      </c>
      <c r="B4053">
        <v>0</v>
      </c>
      <c r="C4053">
        <v>1</v>
      </c>
      <c r="D4053">
        <v>16</v>
      </c>
      <c r="E4053">
        <v>16</v>
      </c>
      <c r="F4053" t="str">
        <f>VLOOKUP(E4053,$L$1:$M$25,2,FALSE)</f>
        <v>money-supply</v>
      </c>
      <c r="G4053">
        <f>LOG(C4053)</f>
        <v>0</v>
      </c>
      <c r="H4053">
        <f>G4053/(B4053-1)</f>
        <v>0</v>
      </c>
    </row>
    <row r="4054" spans="1:8">
      <c r="A4054" t="s">
        <v>8418</v>
      </c>
      <c r="B4054">
        <v>0</v>
      </c>
      <c r="C4054">
        <v>1</v>
      </c>
      <c r="D4054">
        <v>15</v>
      </c>
      <c r="E4054">
        <v>15</v>
      </c>
      <c r="F4054" t="str">
        <f>VLOOKUP(E4054,$L$1:$M$25,2,FALSE)</f>
        <v>money-fx</v>
      </c>
      <c r="G4054">
        <f>LOG(C4054)</f>
        <v>0</v>
      </c>
      <c r="H4054">
        <f>G4054/(B4054-1)</f>
        <v>0</v>
      </c>
    </row>
    <row r="4055" spans="1:8">
      <c r="A4055" t="s">
        <v>8421</v>
      </c>
      <c r="B4055">
        <v>0</v>
      </c>
      <c r="C4055">
        <v>1</v>
      </c>
      <c r="D4055">
        <v>1</v>
      </c>
      <c r="E4055">
        <v>1</v>
      </c>
      <c r="F4055" t="str">
        <f>VLOOKUP(E4055,$L$1:$M$25,2,FALSE)</f>
        <v>acq</v>
      </c>
      <c r="G4055">
        <f>LOG(C4055)</f>
        <v>0</v>
      </c>
      <c r="H4055">
        <f>G4055/(B4055-1)</f>
        <v>0</v>
      </c>
    </row>
    <row r="4056" spans="1:8">
      <c r="A4056" t="s">
        <v>8422</v>
      </c>
      <c r="B4056">
        <v>0</v>
      </c>
      <c r="C4056">
        <v>1</v>
      </c>
      <c r="D4056">
        <v>17</v>
      </c>
      <c r="E4056">
        <v>17</v>
      </c>
      <c r="F4056" t="str">
        <f>VLOOKUP(E4056,$L$1:$M$25,2,FALSE)</f>
        <v>nat-gas</v>
      </c>
      <c r="G4056">
        <f>LOG(C4056)</f>
        <v>0</v>
      </c>
      <c r="H4056">
        <f>G4056/(B4056-1)</f>
        <v>0</v>
      </c>
    </row>
    <row r="4057" spans="1:8">
      <c r="A4057" t="s">
        <v>8425</v>
      </c>
      <c r="B4057">
        <v>0</v>
      </c>
      <c r="C4057">
        <v>1</v>
      </c>
      <c r="D4057">
        <v>15</v>
      </c>
      <c r="E4057">
        <v>15</v>
      </c>
      <c r="F4057" t="str">
        <f>VLOOKUP(E4057,$L$1:$M$25,2,FALSE)</f>
        <v>money-fx</v>
      </c>
      <c r="G4057">
        <f>LOG(C4057)</f>
        <v>0</v>
      </c>
      <c r="H4057">
        <f>G4057/(B4057-1)</f>
        <v>0</v>
      </c>
    </row>
    <row r="4058" spans="1:8">
      <c r="A4058" t="s">
        <v>8428</v>
      </c>
      <c r="B4058">
        <v>0</v>
      </c>
      <c r="C4058">
        <v>1</v>
      </c>
      <c r="D4058">
        <v>10</v>
      </c>
      <c r="E4058">
        <v>10</v>
      </c>
      <c r="F4058" t="str">
        <f>VLOOKUP(E4058,$L$1:$M$25,2,FALSE)</f>
        <v>gnp</v>
      </c>
      <c r="G4058">
        <f>LOG(C4058)</f>
        <v>0</v>
      </c>
      <c r="H4058">
        <f>G4058/(B4058-1)</f>
        <v>0</v>
      </c>
    </row>
    <row r="4059" spans="1:8">
      <c r="A4059" t="s">
        <v>8430</v>
      </c>
      <c r="B4059">
        <v>0</v>
      </c>
      <c r="C4059">
        <v>1</v>
      </c>
      <c r="D4059">
        <v>13</v>
      </c>
      <c r="E4059">
        <v>13</v>
      </c>
      <c r="F4059" t="str">
        <f>VLOOKUP(E4059,$L$1:$M$25,2,FALSE)</f>
        <v>interest</v>
      </c>
      <c r="G4059">
        <f>LOG(C4059)</f>
        <v>0</v>
      </c>
      <c r="H4059">
        <f>G4059/(B4059-1)</f>
        <v>0</v>
      </c>
    </row>
    <row r="4060" spans="1:8">
      <c r="A4060" t="s">
        <v>8432</v>
      </c>
      <c r="B4060">
        <v>0</v>
      </c>
      <c r="C4060">
        <v>1</v>
      </c>
      <c r="D4060">
        <v>23</v>
      </c>
      <c r="E4060">
        <v>23</v>
      </c>
      <c r="F4060" t="str">
        <f>VLOOKUP(E4060,$L$1:$M$25,2,FALSE)</f>
        <v>trade</v>
      </c>
      <c r="G4060">
        <f>LOG(C4060)</f>
        <v>0</v>
      </c>
      <c r="H4060">
        <f>G4060/(B4060-1)</f>
        <v>0</v>
      </c>
    </row>
    <row r="4061" spans="1:8">
      <c r="A4061" t="s">
        <v>8434</v>
      </c>
      <c r="B4061">
        <v>0</v>
      </c>
      <c r="C4061">
        <v>1</v>
      </c>
      <c r="D4061">
        <v>24</v>
      </c>
      <c r="E4061">
        <v>24</v>
      </c>
      <c r="F4061" t="str">
        <f>VLOOKUP(E4061,$L$1:$M$25,2,FALSE)</f>
        <v>veg-oil</v>
      </c>
      <c r="G4061">
        <f>LOG(C4061)</f>
        <v>0</v>
      </c>
      <c r="H4061">
        <f>G4061/(B4061-1)</f>
        <v>0</v>
      </c>
    </row>
    <row r="4062" spans="1:8">
      <c r="A4062" t="s">
        <v>8435</v>
      </c>
      <c r="B4062">
        <v>0</v>
      </c>
      <c r="C4062">
        <v>1</v>
      </c>
      <c r="D4062">
        <v>24</v>
      </c>
      <c r="E4062">
        <v>24</v>
      </c>
      <c r="F4062" t="str">
        <f>VLOOKUP(E4062,$L$1:$M$25,2,FALSE)</f>
        <v>veg-oil</v>
      </c>
      <c r="G4062">
        <f>LOG(C4062)</f>
        <v>0</v>
      </c>
      <c r="H4062">
        <f>G4062/(B4062-1)</f>
        <v>0</v>
      </c>
    </row>
    <row r="4063" spans="1:8">
      <c r="A4063" t="s">
        <v>8437</v>
      </c>
      <c r="B4063">
        <v>0</v>
      </c>
      <c r="C4063">
        <v>1</v>
      </c>
      <c r="D4063">
        <v>22</v>
      </c>
      <c r="E4063">
        <v>22</v>
      </c>
      <c r="F4063" t="str">
        <f>VLOOKUP(E4063,$L$1:$M$25,2,FALSE)</f>
        <v>sugar</v>
      </c>
      <c r="G4063">
        <f>LOG(C4063)</f>
        <v>0</v>
      </c>
      <c r="H4063">
        <f>G4063/(B4063-1)</f>
        <v>0</v>
      </c>
    </row>
    <row r="4064" spans="1:8">
      <c r="A4064" t="s">
        <v>8439</v>
      </c>
      <c r="B4064">
        <v>0</v>
      </c>
      <c r="C4064">
        <v>1</v>
      </c>
      <c r="D4064">
        <v>11</v>
      </c>
      <c r="E4064">
        <v>11</v>
      </c>
      <c r="F4064" t="str">
        <f>VLOOKUP(E4064,$L$1:$M$25,2,FALSE)</f>
        <v>gold</v>
      </c>
      <c r="G4064">
        <f>LOG(C4064)</f>
        <v>0</v>
      </c>
      <c r="H4064">
        <f>G4064/(B4064-1)</f>
        <v>0</v>
      </c>
    </row>
    <row r="4065" spans="1:8">
      <c r="A4065" t="s">
        <v>8440</v>
      </c>
      <c r="B4065">
        <v>0</v>
      </c>
      <c r="C4065">
        <v>1</v>
      </c>
      <c r="D4065">
        <v>11</v>
      </c>
      <c r="E4065">
        <v>11</v>
      </c>
      <c r="F4065" t="str">
        <f>VLOOKUP(E4065,$L$1:$M$25,2,FALSE)</f>
        <v>gold</v>
      </c>
      <c r="G4065">
        <f>LOG(C4065)</f>
        <v>0</v>
      </c>
      <c r="H4065">
        <f>G4065/(B4065-1)</f>
        <v>0</v>
      </c>
    </row>
    <row r="4066" spans="1:8">
      <c r="A4066" t="s">
        <v>8444</v>
      </c>
      <c r="B4066">
        <v>0</v>
      </c>
      <c r="C4066">
        <v>1</v>
      </c>
      <c r="D4066">
        <v>3</v>
      </c>
      <c r="E4066">
        <v>3</v>
      </c>
      <c r="F4066" t="str">
        <f>VLOOKUP(E4066,$L$1:$M$25,2,FALSE)</f>
        <v>cocoa</v>
      </c>
      <c r="G4066">
        <f>LOG(C4066)</f>
        <v>0</v>
      </c>
      <c r="H4066">
        <f>G4066/(B4066-1)</f>
        <v>0</v>
      </c>
    </row>
    <row r="4067" spans="1:8">
      <c r="A4067" t="s">
        <v>8446</v>
      </c>
      <c r="B4067">
        <v>0</v>
      </c>
      <c r="C4067">
        <v>1</v>
      </c>
      <c r="D4067">
        <v>15</v>
      </c>
      <c r="E4067">
        <v>15</v>
      </c>
      <c r="F4067" t="str">
        <f>VLOOKUP(E4067,$L$1:$M$25,2,FALSE)</f>
        <v>money-fx</v>
      </c>
      <c r="G4067">
        <f>LOG(C4067)</f>
        <v>0</v>
      </c>
      <c r="H4067">
        <f>G4067/(B4067-1)</f>
        <v>0</v>
      </c>
    </row>
    <row r="4068" spans="1:8">
      <c r="A4068" t="s">
        <v>8451</v>
      </c>
      <c r="B4068">
        <v>0</v>
      </c>
      <c r="C4068">
        <v>1</v>
      </c>
      <c r="D4068">
        <v>18</v>
      </c>
      <c r="E4068">
        <v>18</v>
      </c>
      <c r="F4068" t="str">
        <f>VLOOKUP(E4068,$L$1:$M$25,2,FALSE)</f>
        <v>oilseed</v>
      </c>
      <c r="G4068">
        <f>LOG(C4068)</f>
        <v>0</v>
      </c>
      <c r="H4068">
        <f>G4068/(B4068-1)</f>
        <v>0</v>
      </c>
    </row>
    <row r="4069" spans="1:8">
      <c r="A4069" t="s">
        <v>8452</v>
      </c>
      <c r="B4069">
        <v>0</v>
      </c>
      <c r="C4069">
        <v>1</v>
      </c>
      <c r="D4069">
        <v>15</v>
      </c>
      <c r="E4069">
        <v>15</v>
      </c>
      <c r="F4069" t="str">
        <f>VLOOKUP(E4069,$L$1:$M$25,2,FALSE)</f>
        <v>money-fx</v>
      </c>
      <c r="G4069">
        <f>LOG(C4069)</f>
        <v>0</v>
      </c>
      <c r="H4069">
        <f>G4069/(B4069-1)</f>
        <v>0</v>
      </c>
    </row>
    <row r="4070" spans="1:8">
      <c r="A4070" t="s">
        <v>8454</v>
      </c>
      <c r="B4070">
        <v>0</v>
      </c>
      <c r="C4070">
        <v>1</v>
      </c>
      <c r="D4070">
        <v>7</v>
      </c>
      <c r="E4070">
        <v>7</v>
      </c>
      <c r="F4070" t="str">
        <f>VLOOKUP(E4070,$L$1:$M$25,2,FALSE)</f>
        <v>crude</v>
      </c>
      <c r="G4070">
        <f>LOG(C4070)</f>
        <v>0</v>
      </c>
      <c r="H4070">
        <f>G4070/(B4070-1)</f>
        <v>0</v>
      </c>
    </row>
    <row r="4071" spans="1:8">
      <c r="A4071" t="s">
        <v>8457</v>
      </c>
      <c r="B4071">
        <v>0</v>
      </c>
      <c r="C4071">
        <v>1</v>
      </c>
      <c r="D4071">
        <v>23</v>
      </c>
      <c r="E4071">
        <v>23</v>
      </c>
      <c r="F4071" t="str">
        <f>VLOOKUP(E4071,$L$1:$M$25,2,FALSE)</f>
        <v>trade</v>
      </c>
      <c r="G4071">
        <f>LOG(C4071)</f>
        <v>0</v>
      </c>
      <c r="H4071">
        <f>G4071/(B4071-1)</f>
        <v>0</v>
      </c>
    </row>
    <row r="4072" spans="1:8">
      <c r="A4072" t="s">
        <v>8458</v>
      </c>
      <c r="B4072">
        <v>0</v>
      </c>
      <c r="C4072">
        <v>1</v>
      </c>
      <c r="D4072">
        <v>13</v>
      </c>
      <c r="E4072">
        <v>13</v>
      </c>
      <c r="F4072" t="str">
        <f>VLOOKUP(E4072,$L$1:$M$25,2,FALSE)</f>
        <v>interest</v>
      </c>
      <c r="G4072">
        <f>LOG(C4072)</f>
        <v>0</v>
      </c>
      <c r="H4072">
        <f>G4072/(B4072-1)</f>
        <v>0</v>
      </c>
    </row>
    <row r="4073" spans="1:8">
      <c r="A4073" t="s">
        <v>8464</v>
      </c>
      <c r="B4073">
        <v>0</v>
      </c>
      <c r="C4073">
        <v>1</v>
      </c>
      <c r="D4073">
        <v>9</v>
      </c>
      <c r="E4073">
        <v>9</v>
      </c>
      <c r="F4073" t="str">
        <f>VLOOKUP(E4073,$L$1:$M$25,2,FALSE)</f>
        <v>earn</v>
      </c>
      <c r="G4073">
        <f>LOG(C4073)</f>
        <v>0</v>
      </c>
      <c r="H4073">
        <f>G4073/(B4073-1)</f>
        <v>0</v>
      </c>
    </row>
    <row r="4074" spans="1:8">
      <c r="A4074" t="s">
        <v>8465</v>
      </c>
      <c r="B4074">
        <v>0</v>
      </c>
      <c r="C4074">
        <v>1</v>
      </c>
      <c r="D4074">
        <v>17</v>
      </c>
      <c r="E4074">
        <v>17</v>
      </c>
      <c r="F4074" t="str">
        <f>VLOOKUP(E4074,$L$1:$M$25,2,FALSE)</f>
        <v>nat-gas</v>
      </c>
      <c r="G4074">
        <f>LOG(C4074)</f>
        <v>0</v>
      </c>
      <c r="H4074">
        <f>G4074/(B4074-1)</f>
        <v>0</v>
      </c>
    </row>
    <row r="4075" spans="1:8">
      <c r="A4075" t="s">
        <v>8467</v>
      </c>
      <c r="B4075">
        <v>0</v>
      </c>
      <c r="C4075">
        <v>1</v>
      </c>
      <c r="D4075">
        <v>14</v>
      </c>
      <c r="E4075">
        <v>14</v>
      </c>
      <c r="F4075" t="str">
        <f>VLOOKUP(E4075,$L$1:$M$25,2,FALSE)</f>
        <v>livestock</v>
      </c>
      <c r="G4075">
        <f>LOG(C4075)</f>
        <v>0</v>
      </c>
      <c r="H4075">
        <f>G4075/(B4075-1)</f>
        <v>0</v>
      </c>
    </row>
    <row r="4076" spans="1:8">
      <c r="A4076" t="s">
        <v>8471</v>
      </c>
      <c r="B4076">
        <v>0</v>
      </c>
      <c r="C4076">
        <v>1</v>
      </c>
      <c r="D4076">
        <v>8</v>
      </c>
      <c r="E4076">
        <v>8</v>
      </c>
      <c r="F4076" t="str">
        <f>VLOOKUP(E4076,$L$1:$M$25,2,FALSE)</f>
        <v>dlr</v>
      </c>
      <c r="G4076">
        <f>LOG(C4076)</f>
        <v>0</v>
      </c>
      <c r="H4076">
        <f>G4076/(B4076-1)</f>
        <v>0</v>
      </c>
    </row>
    <row r="4077" spans="1:8">
      <c r="A4077" t="s">
        <v>8472</v>
      </c>
      <c r="B4077">
        <v>0</v>
      </c>
      <c r="C4077">
        <v>1</v>
      </c>
      <c r="D4077">
        <v>1</v>
      </c>
      <c r="E4077">
        <v>1</v>
      </c>
      <c r="F4077" t="str">
        <f>VLOOKUP(E4077,$L$1:$M$25,2,FALSE)</f>
        <v>acq</v>
      </c>
      <c r="G4077">
        <f>LOG(C4077)</f>
        <v>0</v>
      </c>
      <c r="H4077">
        <f>G4077/(B4077-1)</f>
        <v>0</v>
      </c>
    </row>
    <row r="4078" spans="1:8">
      <c r="A4078" t="s">
        <v>8473</v>
      </c>
      <c r="B4078">
        <v>0</v>
      </c>
      <c r="C4078">
        <v>1</v>
      </c>
      <c r="D4078">
        <v>7</v>
      </c>
      <c r="E4078">
        <v>7</v>
      </c>
      <c r="F4078" t="str">
        <f>VLOOKUP(E4078,$L$1:$M$25,2,FALSE)</f>
        <v>crude</v>
      </c>
      <c r="G4078">
        <f>LOG(C4078)</f>
        <v>0</v>
      </c>
      <c r="H4078">
        <f>G4078/(B4078-1)</f>
        <v>0</v>
      </c>
    </row>
    <row r="4079" spans="1:8">
      <c r="A4079" t="s">
        <v>8476</v>
      </c>
      <c r="B4079">
        <v>0</v>
      </c>
      <c r="C4079">
        <v>1</v>
      </c>
      <c r="D4079">
        <v>24</v>
      </c>
      <c r="E4079">
        <v>24</v>
      </c>
      <c r="F4079" t="str">
        <f>VLOOKUP(E4079,$L$1:$M$25,2,FALSE)</f>
        <v>veg-oil</v>
      </c>
      <c r="G4079">
        <f>LOG(C4079)</f>
        <v>0</v>
      </c>
      <c r="H4079">
        <f>G4079/(B4079-1)</f>
        <v>0</v>
      </c>
    </row>
    <row r="4080" spans="1:8">
      <c r="A4080" t="s">
        <v>8477</v>
      </c>
      <c r="B4080">
        <v>0</v>
      </c>
      <c r="C4080">
        <v>1</v>
      </c>
      <c r="D4080">
        <v>7</v>
      </c>
      <c r="E4080">
        <v>7</v>
      </c>
      <c r="F4080" t="str">
        <f>VLOOKUP(E4080,$L$1:$M$25,2,FALSE)</f>
        <v>crude</v>
      </c>
      <c r="G4080">
        <f>LOG(C4080)</f>
        <v>0</v>
      </c>
      <c r="H4080">
        <f>G4080/(B4080-1)</f>
        <v>0</v>
      </c>
    </row>
    <row r="4081" spans="1:8">
      <c r="A4081" t="e">
        <f>-peanut</f>
        <v>#NAME?</v>
      </c>
      <c r="B4081">
        <v>0</v>
      </c>
      <c r="C4081">
        <v>1</v>
      </c>
      <c r="D4081">
        <v>18</v>
      </c>
      <c r="E4081">
        <v>18</v>
      </c>
      <c r="F4081" t="str">
        <f>VLOOKUP(E4081,$L$1:$M$25,2,FALSE)</f>
        <v>oilseed</v>
      </c>
      <c r="G4081">
        <f>LOG(C4081)</f>
        <v>0</v>
      </c>
      <c r="H4081">
        <f>G4081/(B4081-1)</f>
        <v>0</v>
      </c>
    </row>
    <row r="4082" spans="1:8">
      <c r="A4082" t="s">
        <v>8478</v>
      </c>
      <c r="B4082">
        <v>0</v>
      </c>
      <c r="C4082">
        <v>1</v>
      </c>
      <c r="D4082">
        <v>11</v>
      </c>
      <c r="E4082">
        <v>11</v>
      </c>
      <c r="F4082" t="str">
        <f>VLOOKUP(E4082,$L$1:$M$25,2,FALSE)</f>
        <v>gold</v>
      </c>
      <c r="G4082">
        <f>LOG(C4082)</f>
        <v>0</v>
      </c>
      <c r="H4082">
        <f>G4082/(B4082-1)</f>
        <v>0</v>
      </c>
    </row>
    <row r="4083" spans="1:8">
      <c r="A4083" t="s">
        <v>8479</v>
      </c>
      <c r="B4083">
        <v>0</v>
      </c>
      <c r="C4083">
        <v>1</v>
      </c>
      <c r="D4083">
        <v>20</v>
      </c>
      <c r="E4083">
        <v>20</v>
      </c>
      <c r="F4083" t="str">
        <f>VLOOKUP(E4083,$L$1:$M$25,2,FALSE)</f>
        <v>ship</v>
      </c>
      <c r="G4083">
        <f>LOG(C4083)</f>
        <v>0</v>
      </c>
      <c r="H4083">
        <f>G4083/(B4083-1)</f>
        <v>0</v>
      </c>
    </row>
    <row r="4084" spans="1:8">
      <c r="A4084" t="s">
        <v>8483</v>
      </c>
      <c r="B4084">
        <v>0</v>
      </c>
      <c r="C4084">
        <v>1</v>
      </c>
      <c r="D4084">
        <v>20</v>
      </c>
      <c r="E4084">
        <v>20</v>
      </c>
      <c r="F4084" t="str">
        <f>VLOOKUP(E4084,$L$1:$M$25,2,FALSE)</f>
        <v>ship</v>
      </c>
      <c r="G4084">
        <f>LOG(C4084)</f>
        <v>0</v>
      </c>
      <c r="H4084">
        <f>G4084/(B4084-1)</f>
        <v>0</v>
      </c>
    </row>
    <row r="4085" spans="1:8">
      <c r="A4085" t="s">
        <v>8485</v>
      </c>
      <c r="B4085">
        <v>0</v>
      </c>
      <c r="C4085">
        <v>1</v>
      </c>
      <c r="D4085">
        <v>20</v>
      </c>
      <c r="E4085">
        <v>20</v>
      </c>
      <c r="F4085" t="str">
        <f>VLOOKUP(E4085,$L$1:$M$25,2,FALSE)</f>
        <v>ship</v>
      </c>
      <c r="G4085">
        <f>LOG(C4085)</f>
        <v>0</v>
      </c>
      <c r="H4085">
        <f>G4085/(B4085-1)</f>
        <v>0</v>
      </c>
    </row>
    <row r="4086" spans="1:8">
      <c r="A4086" t="s">
        <v>8487</v>
      </c>
      <c r="B4086">
        <v>0</v>
      </c>
      <c r="C4086">
        <v>1</v>
      </c>
      <c r="D4086">
        <v>1</v>
      </c>
      <c r="E4086">
        <v>1</v>
      </c>
      <c r="F4086" t="str">
        <f>VLOOKUP(E4086,$L$1:$M$25,2,FALSE)</f>
        <v>acq</v>
      </c>
      <c r="G4086">
        <f>LOG(C4086)</f>
        <v>0</v>
      </c>
      <c r="H4086">
        <f>G4086/(B4086-1)</f>
        <v>0</v>
      </c>
    </row>
    <row r="4087" spans="1:8">
      <c r="A4087" t="s">
        <v>8492</v>
      </c>
      <c r="B4087">
        <v>0</v>
      </c>
      <c r="C4087">
        <v>1</v>
      </c>
      <c r="D4087">
        <v>20</v>
      </c>
      <c r="E4087">
        <v>20</v>
      </c>
      <c r="F4087" t="str">
        <f>VLOOKUP(E4087,$L$1:$M$25,2,FALSE)</f>
        <v>ship</v>
      </c>
      <c r="G4087">
        <f>LOG(C4087)</f>
        <v>0</v>
      </c>
      <c r="H4087">
        <f>G4087/(B4087-1)</f>
        <v>0</v>
      </c>
    </row>
    <row r="4088" spans="1:8">
      <c r="A4088" t="s">
        <v>8498</v>
      </c>
      <c r="B4088">
        <v>0</v>
      </c>
      <c r="C4088">
        <v>1</v>
      </c>
      <c r="D4088">
        <v>20</v>
      </c>
      <c r="E4088">
        <v>20</v>
      </c>
      <c r="F4088" t="str">
        <f>VLOOKUP(E4088,$L$1:$M$25,2,FALSE)</f>
        <v>ship</v>
      </c>
      <c r="G4088">
        <f>LOG(C4088)</f>
        <v>0</v>
      </c>
      <c r="H4088">
        <f>G4088/(B4088-1)</f>
        <v>0</v>
      </c>
    </row>
    <row r="4089" spans="1:8">
      <c r="A4089" t="s">
        <v>8501</v>
      </c>
      <c r="B4089">
        <v>0</v>
      </c>
      <c r="C4089">
        <v>1</v>
      </c>
      <c r="D4089">
        <v>10</v>
      </c>
      <c r="E4089">
        <v>10</v>
      </c>
      <c r="F4089" t="str">
        <f>VLOOKUP(E4089,$L$1:$M$25,2,FALSE)</f>
        <v>gnp</v>
      </c>
      <c r="G4089">
        <f>LOG(C4089)</f>
        <v>0</v>
      </c>
      <c r="H4089">
        <f>G4089/(B4089-1)</f>
        <v>0</v>
      </c>
    </row>
    <row r="4090" spans="1:8">
      <c r="A4090" t="s">
        <v>8506</v>
      </c>
      <c r="B4090">
        <v>0</v>
      </c>
      <c r="C4090">
        <v>1</v>
      </c>
      <c r="D4090">
        <v>23</v>
      </c>
      <c r="E4090">
        <v>23</v>
      </c>
      <c r="F4090" t="str">
        <f>VLOOKUP(E4090,$L$1:$M$25,2,FALSE)</f>
        <v>trade</v>
      </c>
      <c r="G4090">
        <f>LOG(C4090)</f>
        <v>0</v>
      </c>
      <c r="H4090">
        <f>G4090/(B4090-1)</f>
        <v>0</v>
      </c>
    </row>
    <row r="4091" spans="1:8">
      <c r="A4091" t="s">
        <v>8512</v>
      </c>
      <c r="B4091">
        <v>0</v>
      </c>
      <c r="C4091">
        <v>1</v>
      </c>
      <c r="D4091">
        <v>13</v>
      </c>
      <c r="E4091">
        <v>13</v>
      </c>
      <c r="F4091" t="str">
        <f>VLOOKUP(E4091,$L$1:$M$25,2,FALSE)</f>
        <v>interest</v>
      </c>
      <c r="G4091">
        <f>LOG(C4091)</f>
        <v>0</v>
      </c>
      <c r="H4091">
        <f>G4091/(B4091-1)</f>
        <v>0</v>
      </c>
    </row>
    <row r="4092" spans="1:8">
      <c r="A4092" t="s">
        <v>8513</v>
      </c>
      <c r="B4092">
        <v>0</v>
      </c>
      <c r="C4092">
        <v>1</v>
      </c>
      <c r="D4092">
        <v>15</v>
      </c>
      <c r="E4092">
        <v>15</v>
      </c>
      <c r="F4092" t="str">
        <f>VLOOKUP(E4092,$L$1:$M$25,2,FALSE)</f>
        <v>money-fx</v>
      </c>
      <c r="G4092">
        <f>LOG(C4092)</f>
        <v>0</v>
      </c>
      <c r="H4092">
        <f>G4092/(B4092-1)</f>
        <v>0</v>
      </c>
    </row>
    <row r="4093" spans="1:8">
      <c r="A4093" t="s">
        <v>8514</v>
      </c>
      <c r="B4093">
        <v>0</v>
      </c>
      <c r="C4093">
        <v>1</v>
      </c>
      <c r="D4093">
        <v>1</v>
      </c>
      <c r="E4093">
        <v>1</v>
      </c>
      <c r="F4093" t="str">
        <f>VLOOKUP(E4093,$L$1:$M$25,2,FALSE)</f>
        <v>acq</v>
      </c>
      <c r="G4093">
        <f>LOG(C4093)</f>
        <v>0</v>
      </c>
      <c r="H4093">
        <f>G4093/(B4093-1)</f>
        <v>0</v>
      </c>
    </row>
    <row r="4094" spans="1:8">
      <c r="A4094" t="s">
        <v>8519</v>
      </c>
      <c r="B4094">
        <v>0</v>
      </c>
      <c r="C4094">
        <v>1</v>
      </c>
      <c r="D4094">
        <v>20</v>
      </c>
      <c r="E4094">
        <v>20</v>
      </c>
      <c r="F4094" t="str">
        <f>VLOOKUP(E4094,$L$1:$M$25,2,FALSE)</f>
        <v>ship</v>
      </c>
      <c r="G4094">
        <f>LOG(C4094)</f>
        <v>0</v>
      </c>
      <c r="H4094">
        <f>G4094/(B4094-1)</f>
        <v>0</v>
      </c>
    </row>
    <row r="4095" spans="1:8">
      <c r="A4095" t="s">
        <v>8526</v>
      </c>
      <c r="B4095">
        <v>0</v>
      </c>
      <c r="C4095">
        <v>1</v>
      </c>
      <c r="D4095">
        <v>6</v>
      </c>
      <c r="E4095">
        <v>6</v>
      </c>
      <c r="F4095" t="str">
        <f>VLOOKUP(E4095,$L$1:$M$25,2,FALSE)</f>
        <v>cpi</v>
      </c>
      <c r="G4095">
        <f>LOG(C4095)</f>
        <v>0</v>
      </c>
      <c r="H4095">
        <f>G4095/(B4095-1)</f>
        <v>0</v>
      </c>
    </row>
    <row r="4096" spans="1:8">
      <c r="A4096" t="s">
        <v>8529</v>
      </c>
      <c r="B4096">
        <v>0</v>
      </c>
      <c r="C4096">
        <v>1</v>
      </c>
      <c r="D4096">
        <v>8</v>
      </c>
      <c r="E4096">
        <v>8</v>
      </c>
      <c r="F4096" t="str">
        <f>VLOOKUP(E4096,$L$1:$M$25,2,FALSE)</f>
        <v>dlr</v>
      </c>
      <c r="G4096">
        <f>LOG(C4096)</f>
        <v>0</v>
      </c>
      <c r="H4096">
        <f>G4096/(B4096-1)</f>
        <v>0</v>
      </c>
    </row>
    <row r="4097" spans="1:8">
      <c r="A4097" t="s">
        <v>8530</v>
      </c>
      <c r="B4097">
        <v>0</v>
      </c>
      <c r="C4097">
        <v>1</v>
      </c>
      <c r="D4097">
        <v>7</v>
      </c>
      <c r="E4097">
        <v>7</v>
      </c>
      <c r="F4097" t="str">
        <f>VLOOKUP(E4097,$L$1:$M$25,2,FALSE)</f>
        <v>crude</v>
      </c>
      <c r="G4097">
        <f>LOG(C4097)</f>
        <v>0</v>
      </c>
      <c r="H4097">
        <f>G4097/(B4097-1)</f>
        <v>0</v>
      </c>
    </row>
    <row r="4098" spans="1:8">
      <c r="A4098" t="s">
        <v>8533</v>
      </c>
      <c r="B4098">
        <v>0</v>
      </c>
      <c r="C4098">
        <v>1</v>
      </c>
      <c r="D4098">
        <v>23</v>
      </c>
      <c r="E4098">
        <v>23</v>
      </c>
      <c r="F4098" t="str">
        <f>VLOOKUP(E4098,$L$1:$M$25,2,FALSE)</f>
        <v>trade</v>
      </c>
      <c r="G4098">
        <f>LOG(C4098)</f>
        <v>0</v>
      </c>
      <c r="H4098">
        <f>G4098/(B4098-1)</f>
        <v>0</v>
      </c>
    </row>
    <row r="4099" spans="1:8">
      <c r="A4099" t="s">
        <v>8535</v>
      </c>
      <c r="B4099">
        <v>0</v>
      </c>
      <c r="C4099">
        <v>1</v>
      </c>
      <c r="D4099">
        <v>9</v>
      </c>
      <c r="E4099">
        <v>9</v>
      </c>
      <c r="F4099" t="str">
        <f>VLOOKUP(E4099,$L$1:$M$25,2,FALSE)</f>
        <v>earn</v>
      </c>
      <c r="G4099">
        <f>LOG(C4099)</f>
        <v>0</v>
      </c>
      <c r="H4099">
        <f>G4099/(B4099-1)</f>
        <v>0</v>
      </c>
    </row>
    <row r="4100" spans="1:8">
      <c r="A4100" t="s">
        <v>8537</v>
      </c>
      <c r="B4100">
        <v>0</v>
      </c>
      <c r="C4100">
        <v>1</v>
      </c>
      <c r="D4100">
        <v>3</v>
      </c>
      <c r="E4100">
        <v>3</v>
      </c>
      <c r="F4100" t="str">
        <f>VLOOKUP(E4100,$L$1:$M$25,2,FALSE)</f>
        <v>cocoa</v>
      </c>
      <c r="G4100">
        <f>LOG(C4100)</f>
        <v>0</v>
      </c>
      <c r="H4100">
        <f>G4100/(B4100-1)</f>
        <v>0</v>
      </c>
    </row>
    <row r="4101" spans="1:8">
      <c r="A4101" t="s">
        <v>8538</v>
      </c>
      <c r="B4101">
        <v>0</v>
      </c>
      <c r="C4101">
        <v>1</v>
      </c>
      <c r="D4101">
        <v>17</v>
      </c>
      <c r="E4101">
        <v>17</v>
      </c>
      <c r="F4101" t="str">
        <f>VLOOKUP(E4101,$L$1:$M$25,2,FALSE)</f>
        <v>nat-gas</v>
      </c>
      <c r="G4101">
        <f>LOG(C4101)</f>
        <v>0</v>
      </c>
      <c r="H4101">
        <f>G4101/(B4101-1)</f>
        <v>0</v>
      </c>
    </row>
    <row r="4102" spans="1:8">
      <c r="A4102" t="s">
        <v>8544</v>
      </c>
      <c r="B4102">
        <v>0</v>
      </c>
      <c r="C4102">
        <v>1</v>
      </c>
      <c r="D4102">
        <v>1</v>
      </c>
      <c r="E4102">
        <v>1</v>
      </c>
      <c r="F4102" t="str">
        <f>VLOOKUP(E4102,$L$1:$M$25,2,FALSE)</f>
        <v>acq</v>
      </c>
      <c r="G4102">
        <f>LOG(C4102)</f>
        <v>0</v>
      </c>
      <c r="H4102">
        <f>G4102/(B4102-1)</f>
        <v>0</v>
      </c>
    </row>
    <row r="4103" spans="1:8">
      <c r="A4103" t="s">
        <v>8545</v>
      </c>
      <c r="B4103">
        <v>0</v>
      </c>
      <c r="C4103">
        <v>1</v>
      </c>
      <c r="D4103">
        <v>7</v>
      </c>
      <c r="E4103">
        <v>7</v>
      </c>
      <c r="F4103" t="str">
        <f>VLOOKUP(E4103,$L$1:$M$25,2,FALSE)</f>
        <v>crude</v>
      </c>
      <c r="G4103">
        <f>LOG(C4103)</f>
        <v>0</v>
      </c>
      <c r="H4103">
        <f>G4103/(B4103-1)</f>
        <v>0</v>
      </c>
    </row>
    <row r="4104" spans="1:8">
      <c r="A4104" t="s">
        <v>8546</v>
      </c>
      <c r="B4104">
        <v>0</v>
      </c>
      <c r="C4104">
        <v>1</v>
      </c>
      <c r="D4104">
        <v>9</v>
      </c>
      <c r="E4104">
        <v>9</v>
      </c>
      <c r="F4104" t="str">
        <f>VLOOKUP(E4104,$L$1:$M$25,2,FALSE)</f>
        <v>earn</v>
      </c>
      <c r="G4104">
        <f>LOG(C4104)</f>
        <v>0</v>
      </c>
      <c r="H4104">
        <f>G4104/(B4104-1)</f>
        <v>0</v>
      </c>
    </row>
    <row r="4105" spans="1:8">
      <c r="A4105" t="s">
        <v>8547</v>
      </c>
      <c r="B4105">
        <v>0</v>
      </c>
      <c r="C4105">
        <v>1</v>
      </c>
      <c r="D4105">
        <v>7</v>
      </c>
      <c r="E4105">
        <v>7</v>
      </c>
      <c r="F4105" t="str">
        <f>VLOOKUP(E4105,$L$1:$M$25,2,FALSE)</f>
        <v>crude</v>
      </c>
      <c r="G4105">
        <f>LOG(C4105)</f>
        <v>0</v>
      </c>
      <c r="H4105">
        <f>G4105/(B4105-1)</f>
        <v>0</v>
      </c>
    </row>
    <row r="4106" spans="1:8">
      <c r="A4106" t="s">
        <v>8551</v>
      </c>
      <c r="B4106">
        <v>0</v>
      </c>
      <c r="C4106">
        <v>1</v>
      </c>
      <c r="D4106">
        <v>16</v>
      </c>
      <c r="E4106">
        <v>16</v>
      </c>
      <c r="F4106" t="str">
        <f>VLOOKUP(E4106,$L$1:$M$25,2,FALSE)</f>
        <v>money-supply</v>
      </c>
      <c r="G4106">
        <f>LOG(C4106)</f>
        <v>0</v>
      </c>
      <c r="H4106">
        <f>G4106/(B4106-1)</f>
        <v>0</v>
      </c>
    </row>
    <row r="4107" spans="1:8">
      <c r="A4107" t="s">
        <v>8553</v>
      </c>
      <c r="B4107">
        <v>0</v>
      </c>
      <c r="C4107">
        <v>1</v>
      </c>
      <c r="D4107">
        <v>8</v>
      </c>
      <c r="E4107">
        <v>8</v>
      </c>
      <c r="F4107" t="str">
        <f>VLOOKUP(E4107,$L$1:$M$25,2,FALSE)</f>
        <v>dlr</v>
      </c>
      <c r="G4107">
        <f>LOG(C4107)</f>
        <v>0</v>
      </c>
      <c r="H4107">
        <f>G4107/(B4107-1)</f>
        <v>0</v>
      </c>
    </row>
    <row r="4108" spans="1:8">
      <c r="A4108" t="s">
        <v>8555</v>
      </c>
      <c r="B4108">
        <v>0</v>
      </c>
      <c r="C4108">
        <v>1</v>
      </c>
      <c r="D4108">
        <v>10</v>
      </c>
      <c r="E4108">
        <v>10</v>
      </c>
      <c r="F4108" t="str">
        <f>VLOOKUP(E4108,$L$1:$M$25,2,FALSE)</f>
        <v>gnp</v>
      </c>
      <c r="G4108">
        <f>LOG(C4108)</f>
        <v>0</v>
      </c>
      <c r="H4108">
        <f>G4108/(B4108-1)</f>
        <v>0</v>
      </c>
    </row>
    <row r="4109" spans="1:8">
      <c r="A4109" t="s">
        <v>8564</v>
      </c>
      <c r="B4109">
        <v>0</v>
      </c>
      <c r="C4109">
        <v>1</v>
      </c>
      <c r="D4109">
        <v>20</v>
      </c>
      <c r="E4109">
        <v>20</v>
      </c>
      <c r="F4109" t="str">
        <f>VLOOKUP(E4109,$L$1:$M$25,2,FALSE)</f>
        <v>ship</v>
      </c>
      <c r="G4109">
        <f>LOG(C4109)</f>
        <v>0</v>
      </c>
      <c r="H4109">
        <f>G4109/(B4109-1)</f>
        <v>0</v>
      </c>
    </row>
    <row r="4110" spans="1:8">
      <c r="A4110" t="s">
        <v>8565</v>
      </c>
      <c r="B4110">
        <v>0</v>
      </c>
      <c r="C4110">
        <v>1</v>
      </c>
      <c r="D4110">
        <v>1</v>
      </c>
      <c r="E4110">
        <v>1</v>
      </c>
      <c r="F4110" t="str">
        <f>VLOOKUP(E4110,$L$1:$M$25,2,FALSE)</f>
        <v>acq</v>
      </c>
      <c r="G4110">
        <f>LOG(C4110)</f>
        <v>0</v>
      </c>
      <c r="H4110">
        <f>G4110/(B4110-1)</f>
        <v>0</v>
      </c>
    </row>
    <row r="4111" spans="1:8">
      <c r="A4111" t="s">
        <v>8567</v>
      </c>
      <c r="B4111">
        <v>0</v>
      </c>
      <c r="C4111">
        <v>1</v>
      </c>
      <c r="D4111">
        <v>10</v>
      </c>
      <c r="E4111">
        <v>10</v>
      </c>
      <c r="F4111" t="str">
        <f>VLOOKUP(E4111,$L$1:$M$25,2,FALSE)</f>
        <v>gnp</v>
      </c>
      <c r="G4111">
        <f>LOG(C4111)</f>
        <v>0</v>
      </c>
      <c r="H4111">
        <f>G4111/(B4111-1)</f>
        <v>0</v>
      </c>
    </row>
    <row r="4112" spans="1:8">
      <c r="A4112" t="s">
        <v>8568</v>
      </c>
      <c r="B4112">
        <v>0</v>
      </c>
      <c r="C4112">
        <v>1</v>
      </c>
      <c r="D4112">
        <v>17</v>
      </c>
      <c r="E4112">
        <v>17</v>
      </c>
      <c r="F4112" t="str">
        <f>VLOOKUP(E4112,$L$1:$M$25,2,FALSE)</f>
        <v>nat-gas</v>
      </c>
      <c r="G4112">
        <f>LOG(C4112)</f>
        <v>0</v>
      </c>
      <c r="H4112">
        <f>G4112/(B4112-1)</f>
        <v>0</v>
      </c>
    </row>
    <row r="4113" spans="1:8">
      <c r="A4113" t="s">
        <v>8570</v>
      </c>
      <c r="B4113">
        <v>0</v>
      </c>
      <c r="C4113">
        <v>1</v>
      </c>
      <c r="D4113">
        <v>15</v>
      </c>
      <c r="E4113">
        <v>15</v>
      </c>
      <c r="F4113" t="str">
        <f>VLOOKUP(E4113,$L$1:$M$25,2,FALSE)</f>
        <v>money-fx</v>
      </c>
      <c r="G4113">
        <f>LOG(C4113)</f>
        <v>0</v>
      </c>
      <c r="H4113">
        <f>G4113/(B4113-1)</f>
        <v>0</v>
      </c>
    </row>
    <row r="4114" spans="1:8">
      <c r="A4114" t="s">
        <v>8573</v>
      </c>
      <c r="B4114">
        <v>0</v>
      </c>
      <c r="C4114">
        <v>1</v>
      </c>
      <c r="D4114">
        <v>11</v>
      </c>
      <c r="E4114">
        <v>11</v>
      </c>
      <c r="F4114" t="str">
        <f>VLOOKUP(E4114,$L$1:$M$25,2,FALSE)</f>
        <v>gold</v>
      </c>
      <c r="G4114">
        <f>LOG(C4114)</f>
        <v>0</v>
      </c>
      <c r="H4114">
        <f>G4114/(B4114-1)</f>
        <v>0</v>
      </c>
    </row>
    <row r="4115" spans="1:8">
      <c r="A4115" t="s">
        <v>8574</v>
      </c>
      <c r="B4115">
        <v>0</v>
      </c>
      <c r="C4115">
        <v>1</v>
      </c>
      <c r="D4115">
        <v>14</v>
      </c>
      <c r="E4115">
        <v>14</v>
      </c>
      <c r="F4115" t="str">
        <f>VLOOKUP(E4115,$L$1:$M$25,2,FALSE)</f>
        <v>livestock</v>
      </c>
      <c r="G4115">
        <f>LOG(C4115)</f>
        <v>0</v>
      </c>
      <c r="H4115">
        <f>G4115/(B4115-1)</f>
        <v>0</v>
      </c>
    </row>
    <row r="4116" spans="1:8">
      <c r="A4116" t="s">
        <v>8578</v>
      </c>
      <c r="B4116">
        <v>0</v>
      </c>
      <c r="C4116">
        <v>1</v>
      </c>
      <c r="D4116">
        <v>17</v>
      </c>
      <c r="E4116">
        <v>17</v>
      </c>
      <c r="F4116" t="str">
        <f>VLOOKUP(E4116,$L$1:$M$25,2,FALSE)</f>
        <v>nat-gas</v>
      </c>
      <c r="G4116">
        <f>LOG(C4116)</f>
        <v>0</v>
      </c>
      <c r="H4116">
        <f>G4116/(B4116-1)</f>
        <v>0</v>
      </c>
    </row>
    <row r="4117" spans="1:8">
      <c r="A4117" t="s">
        <v>8582</v>
      </c>
      <c r="B4117">
        <v>0</v>
      </c>
      <c r="C4117">
        <v>1</v>
      </c>
      <c r="D4117">
        <v>7</v>
      </c>
      <c r="E4117">
        <v>7</v>
      </c>
      <c r="F4117" t="str">
        <f>VLOOKUP(E4117,$L$1:$M$25,2,FALSE)</f>
        <v>crude</v>
      </c>
      <c r="G4117">
        <f>LOG(C4117)</f>
        <v>0</v>
      </c>
      <c r="H4117">
        <f>G4117/(B4117-1)</f>
        <v>0</v>
      </c>
    </row>
    <row r="4118" spans="1:8">
      <c r="A4118" t="s">
        <v>8588</v>
      </c>
      <c r="B4118">
        <v>0</v>
      </c>
      <c r="C4118">
        <v>1</v>
      </c>
      <c r="D4118">
        <v>20</v>
      </c>
      <c r="E4118">
        <v>20</v>
      </c>
      <c r="F4118" t="str">
        <f>VLOOKUP(E4118,$L$1:$M$25,2,FALSE)</f>
        <v>ship</v>
      </c>
      <c r="G4118">
        <f>LOG(C4118)</f>
        <v>0</v>
      </c>
      <c r="H4118">
        <f>G4118/(B4118-1)</f>
        <v>0</v>
      </c>
    </row>
    <row r="4119" spans="1:8">
      <c r="A4119" t="s">
        <v>8590</v>
      </c>
      <c r="B4119">
        <v>0</v>
      </c>
      <c r="C4119">
        <v>1</v>
      </c>
      <c r="D4119">
        <v>4</v>
      </c>
      <c r="E4119">
        <v>4</v>
      </c>
      <c r="F4119" t="str">
        <f>VLOOKUP(E4119,$L$1:$M$25,2,FALSE)</f>
        <v>coffee</v>
      </c>
      <c r="G4119">
        <f>LOG(C4119)</f>
        <v>0</v>
      </c>
      <c r="H4119">
        <f>G4119/(B4119-1)</f>
        <v>0</v>
      </c>
    </row>
    <row r="4120" spans="1:8">
      <c r="A4120" t="s">
        <v>8591</v>
      </c>
      <c r="B4120">
        <v>0</v>
      </c>
      <c r="C4120">
        <v>1</v>
      </c>
      <c r="D4120">
        <v>20</v>
      </c>
      <c r="E4120">
        <v>20</v>
      </c>
      <c r="F4120" t="str">
        <f>VLOOKUP(E4120,$L$1:$M$25,2,FALSE)</f>
        <v>ship</v>
      </c>
      <c r="G4120">
        <f>LOG(C4120)</f>
        <v>0</v>
      </c>
      <c r="H4120">
        <f>G4120/(B4120-1)</f>
        <v>0</v>
      </c>
    </row>
    <row r="4121" spans="1:8">
      <c r="A4121" t="s">
        <v>8593</v>
      </c>
      <c r="B4121">
        <v>0</v>
      </c>
      <c r="C4121">
        <v>1</v>
      </c>
      <c r="D4121">
        <v>23</v>
      </c>
      <c r="E4121">
        <v>23</v>
      </c>
      <c r="F4121" t="str">
        <f>VLOOKUP(E4121,$L$1:$M$25,2,FALSE)</f>
        <v>trade</v>
      </c>
      <c r="G4121">
        <f>LOG(C4121)</f>
        <v>0</v>
      </c>
      <c r="H4121">
        <f>G4121/(B4121-1)</f>
        <v>0</v>
      </c>
    </row>
    <row r="4122" spans="1:8">
      <c r="A4122" t="s">
        <v>8595</v>
      </c>
      <c r="B4122">
        <v>0</v>
      </c>
      <c r="C4122">
        <v>1</v>
      </c>
      <c r="D4122">
        <v>17</v>
      </c>
      <c r="E4122">
        <v>17</v>
      </c>
      <c r="F4122" t="str">
        <f>VLOOKUP(E4122,$L$1:$M$25,2,FALSE)</f>
        <v>nat-gas</v>
      </c>
      <c r="G4122">
        <f>LOG(C4122)</f>
        <v>0</v>
      </c>
      <c r="H4122">
        <f>G4122/(B4122-1)</f>
        <v>0</v>
      </c>
    </row>
    <row r="4123" spans="1:8">
      <c r="A4123" t="s">
        <v>8596</v>
      </c>
      <c r="B4123">
        <v>0</v>
      </c>
      <c r="C4123">
        <v>1</v>
      </c>
      <c r="D4123">
        <v>23</v>
      </c>
      <c r="E4123">
        <v>23</v>
      </c>
      <c r="F4123" t="str">
        <f>VLOOKUP(E4123,$L$1:$M$25,2,FALSE)</f>
        <v>trade</v>
      </c>
      <c r="G4123">
        <f>LOG(C4123)</f>
        <v>0</v>
      </c>
      <c r="H4123">
        <f>G4123/(B4123-1)</f>
        <v>0</v>
      </c>
    </row>
    <row r="4124" spans="1:8">
      <c r="A4124" t="s">
        <v>8599</v>
      </c>
      <c r="B4124">
        <v>0</v>
      </c>
      <c r="C4124">
        <v>1</v>
      </c>
      <c r="D4124">
        <v>15</v>
      </c>
      <c r="E4124">
        <v>15</v>
      </c>
      <c r="F4124" t="str">
        <f>VLOOKUP(E4124,$L$1:$M$25,2,FALSE)</f>
        <v>money-fx</v>
      </c>
      <c r="G4124">
        <f>LOG(C4124)</f>
        <v>0</v>
      </c>
      <c r="H4124">
        <f>G4124/(B4124-1)</f>
        <v>0</v>
      </c>
    </row>
    <row r="4125" spans="1:8">
      <c r="A4125" t="s">
        <v>8602</v>
      </c>
      <c r="B4125">
        <v>0</v>
      </c>
      <c r="C4125">
        <v>1</v>
      </c>
      <c r="D4125">
        <v>3</v>
      </c>
      <c r="E4125">
        <v>3</v>
      </c>
      <c r="F4125" t="str">
        <f>VLOOKUP(E4125,$L$1:$M$25,2,FALSE)</f>
        <v>cocoa</v>
      </c>
      <c r="G4125">
        <f>LOG(C4125)</f>
        <v>0</v>
      </c>
      <c r="H4125">
        <f>G4125/(B4125-1)</f>
        <v>0</v>
      </c>
    </row>
    <row r="4126" spans="1:8">
      <c r="A4126" t="s">
        <v>8607</v>
      </c>
      <c r="B4126">
        <v>0</v>
      </c>
      <c r="C4126">
        <v>1</v>
      </c>
      <c r="D4126">
        <v>14</v>
      </c>
      <c r="E4126">
        <v>14</v>
      </c>
      <c r="F4126" t="str">
        <f>VLOOKUP(E4126,$L$1:$M$25,2,FALSE)</f>
        <v>livestock</v>
      </c>
      <c r="G4126">
        <f>LOG(C4126)</f>
        <v>0</v>
      </c>
      <c r="H4126">
        <f>G4126/(B4126-1)</f>
        <v>0</v>
      </c>
    </row>
    <row r="4127" spans="1:8">
      <c r="A4127" t="s">
        <v>8611</v>
      </c>
      <c r="B4127">
        <v>0</v>
      </c>
      <c r="C4127">
        <v>1</v>
      </c>
      <c r="D4127">
        <v>1</v>
      </c>
      <c r="E4127">
        <v>1</v>
      </c>
      <c r="F4127" t="str">
        <f>VLOOKUP(E4127,$L$1:$M$25,2,FALSE)</f>
        <v>acq</v>
      </c>
      <c r="G4127">
        <f>LOG(C4127)</f>
        <v>0</v>
      </c>
      <c r="H4127">
        <f>G4127/(B4127-1)</f>
        <v>0</v>
      </c>
    </row>
    <row r="4128" spans="1:8">
      <c r="A4128" t="s">
        <v>8614</v>
      </c>
      <c r="B4128">
        <v>0</v>
      </c>
      <c r="C4128">
        <v>1</v>
      </c>
      <c r="D4128">
        <v>4</v>
      </c>
      <c r="E4128">
        <v>4</v>
      </c>
      <c r="F4128" t="str">
        <f>VLOOKUP(E4128,$L$1:$M$25,2,FALSE)</f>
        <v>coffee</v>
      </c>
      <c r="G4128">
        <f>LOG(C4128)</f>
        <v>0</v>
      </c>
      <c r="H4128">
        <f>G4128/(B4128-1)</f>
        <v>0</v>
      </c>
    </row>
    <row r="4129" spans="1:8">
      <c r="A4129" t="s">
        <v>8616</v>
      </c>
      <c r="B4129">
        <v>0</v>
      </c>
      <c r="C4129">
        <v>1</v>
      </c>
      <c r="D4129">
        <v>17</v>
      </c>
      <c r="E4129">
        <v>17</v>
      </c>
      <c r="F4129" t="str">
        <f>VLOOKUP(E4129,$L$1:$M$25,2,FALSE)</f>
        <v>nat-gas</v>
      </c>
      <c r="G4129">
        <f>LOG(C4129)</f>
        <v>0</v>
      </c>
      <c r="H4129">
        <f>G4129/(B4129-1)</f>
        <v>0</v>
      </c>
    </row>
    <row r="4130" spans="1:8">
      <c r="A4130" t="s">
        <v>8617</v>
      </c>
      <c r="B4130">
        <v>0</v>
      </c>
      <c r="C4130">
        <v>1</v>
      </c>
      <c r="D4130">
        <v>20</v>
      </c>
      <c r="E4130">
        <v>20</v>
      </c>
      <c r="F4130" t="str">
        <f>VLOOKUP(E4130,$L$1:$M$25,2,FALSE)</f>
        <v>ship</v>
      </c>
      <c r="G4130">
        <f>LOG(C4130)</f>
        <v>0</v>
      </c>
      <c r="H4130">
        <f>G4130/(B4130-1)</f>
        <v>0</v>
      </c>
    </row>
    <row r="4131" spans="1:8">
      <c r="A4131" t="s">
        <v>8627</v>
      </c>
      <c r="B4131">
        <v>0</v>
      </c>
      <c r="C4131">
        <v>1</v>
      </c>
      <c r="D4131">
        <v>4</v>
      </c>
      <c r="E4131">
        <v>4</v>
      </c>
      <c r="F4131" t="str">
        <f>VLOOKUP(E4131,$L$1:$M$25,2,FALSE)</f>
        <v>coffee</v>
      </c>
      <c r="G4131">
        <f>LOG(C4131)</f>
        <v>0</v>
      </c>
      <c r="H4131">
        <f>G4131/(B4131-1)</f>
        <v>0</v>
      </c>
    </row>
    <row r="4132" spans="1:8">
      <c r="A4132" t="s">
        <v>8634</v>
      </c>
      <c r="B4132">
        <v>0</v>
      </c>
      <c r="C4132">
        <v>1</v>
      </c>
      <c r="D4132">
        <v>10</v>
      </c>
      <c r="E4132">
        <v>10</v>
      </c>
      <c r="F4132" t="str">
        <f>VLOOKUP(E4132,$L$1:$M$25,2,FALSE)</f>
        <v>gnp</v>
      </c>
      <c r="G4132">
        <f>LOG(C4132)</f>
        <v>0</v>
      </c>
      <c r="H4132">
        <f>G4132/(B4132-1)</f>
        <v>0</v>
      </c>
    </row>
    <row r="4133" spans="1:8">
      <c r="A4133" t="s">
        <v>8635</v>
      </c>
      <c r="B4133">
        <v>0</v>
      </c>
      <c r="C4133">
        <v>1</v>
      </c>
      <c r="D4133">
        <v>23</v>
      </c>
      <c r="E4133">
        <v>23</v>
      </c>
      <c r="F4133" t="str">
        <f>VLOOKUP(E4133,$L$1:$M$25,2,FALSE)</f>
        <v>trade</v>
      </c>
      <c r="G4133">
        <f>LOG(C4133)</f>
        <v>0</v>
      </c>
      <c r="H4133">
        <f>G4133/(B4133-1)</f>
        <v>0</v>
      </c>
    </row>
    <row r="4134" spans="1:8">
      <c r="A4134" t="s">
        <v>8636</v>
      </c>
      <c r="B4134">
        <v>0</v>
      </c>
      <c r="C4134">
        <v>1</v>
      </c>
      <c r="D4134">
        <v>14</v>
      </c>
      <c r="E4134">
        <v>14</v>
      </c>
      <c r="F4134" t="str">
        <f>VLOOKUP(E4134,$L$1:$M$25,2,FALSE)</f>
        <v>livestock</v>
      </c>
      <c r="G4134">
        <f>LOG(C4134)</f>
        <v>0</v>
      </c>
      <c r="H4134">
        <f>G4134/(B4134-1)</f>
        <v>0</v>
      </c>
    </row>
    <row r="4135" spans="1:8">
      <c r="A4135" t="s">
        <v>8637</v>
      </c>
      <c r="B4135">
        <v>0</v>
      </c>
      <c r="C4135">
        <v>1</v>
      </c>
      <c r="D4135">
        <v>2</v>
      </c>
      <c r="E4135">
        <v>2</v>
      </c>
      <c r="F4135" t="str">
        <f>VLOOKUP(E4135,$L$1:$M$25,2,FALSE)</f>
        <v>bop</v>
      </c>
      <c r="G4135">
        <f>LOG(C4135)</f>
        <v>0</v>
      </c>
      <c r="H4135">
        <f>G4135/(B4135-1)</f>
        <v>0</v>
      </c>
    </row>
    <row r="4136" spans="1:8">
      <c r="A4136" t="s">
        <v>8638</v>
      </c>
      <c r="B4136">
        <v>0</v>
      </c>
      <c r="C4136">
        <v>1</v>
      </c>
      <c r="D4136">
        <v>5</v>
      </c>
      <c r="E4136">
        <v>5</v>
      </c>
      <c r="F4136" t="str">
        <f>VLOOKUP(E4136,$L$1:$M$25,2,FALSE)</f>
        <v>corn</v>
      </c>
      <c r="G4136">
        <f>LOG(C4136)</f>
        <v>0</v>
      </c>
      <c r="H4136">
        <f>G4136/(B4136-1)</f>
        <v>0</v>
      </c>
    </row>
    <row r="4137" spans="1:8">
      <c r="A4137" t="s">
        <v>8639</v>
      </c>
      <c r="B4137">
        <v>0</v>
      </c>
      <c r="C4137">
        <v>1</v>
      </c>
      <c r="D4137">
        <v>15</v>
      </c>
      <c r="E4137">
        <v>15</v>
      </c>
      <c r="F4137" t="str">
        <f>VLOOKUP(E4137,$L$1:$M$25,2,FALSE)</f>
        <v>money-fx</v>
      </c>
      <c r="G4137">
        <f>LOG(C4137)</f>
        <v>0</v>
      </c>
      <c r="H4137">
        <f>G4137/(B4137-1)</f>
        <v>0</v>
      </c>
    </row>
    <row r="4138" spans="1:8">
      <c r="A4138" t="s">
        <v>8643</v>
      </c>
      <c r="B4138">
        <v>0</v>
      </c>
      <c r="C4138">
        <v>1</v>
      </c>
      <c r="D4138">
        <v>9</v>
      </c>
      <c r="E4138">
        <v>9</v>
      </c>
      <c r="F4138" t="str">
        <f>VLOOKUP(E4138,$L$1:$M$25,2,FALSE)</f>
        <v>earn</v>
      </c>
      <c r="G4138">
        <f>LOG(C4138)</f>
        <v>0</v>
      </c>
      <c r="H4138">
        <f>G4138/(B4138-1)</f>
        <v>0</v>
      </c>
    </row>
    <row r="4139" spans="1:8">
      <c r="A4139" t="s">
        <v>8646</v>
      </c>
      <c r="B4139">
        <v>0</v>
      </c>
      <c r="C4139">
        <v>1</v>
      </c>
      <c r="D4139">
        <v>20</v>
      </c>
      <c r="E4139">
        <v>20</v>
      </c>
      <c r="F4139" t="str">
        <f>VLOOKUP(E4139,$L$1:$M$25,2,FALSE)</f>
        <v>ship</v>
      </c>
      <c r="G4139">
        <f>LOG(C4139)</f>
        <v>0</v>
      </c>
      <c r="H4139">
        <f>G4139/(B4139-1)</f>
        <v>0</v>
      </c>
    </row>
    <row r="4140" spans="1:8">
      <c r="A4140" t="s">
        <v>8647</v>
      </c>
      <c r="B4140">
        <v>0</v>
      </c>
      <c r="C4140">
        <v>1</v>
      </c>
      <c r="D4140">
        <v>14</v>
      </c>
      <c r="E4140">
        <v>14</v>
      </c>
      <c r="F4140" t="str">
        <f>VLOOKUP(E4140,$L$1:$M$25,2,FALSE)</f>
        <v>livestock</v>
      </c>
      <c r="G4140">
        <f>LOG(C4140)</f>
        <v>0</v>
      </c>
      <c r="H4140">
        <f>G4140/(B4140-1)</f>
        <v>0</v>
      </c>
    </row>
    <row r="4141" spans="1:8">
      <c r="A4141" t="s">
        <v>8648</v>
      </c>
      <c r="B4141">
        <v>0</v>
      </c>
      <c r="C4141">
        <v>1</v>
      </c>
      <c r="D4141">
        <v>15</v>
      </c>
      <c r="E4141">
        <v>15</v>
      </c>
      <c r="F4141" t="str">
        <f>VLOOKUP(E4141,$L$1:$M$25,2,FALSE)</f>
        <v>money-fx</v>
      </c>
      <c r="G4141">
        <f>LOG(C4141)</f>
        <v>0</v>
      </c>
      <c r="H4141">
        <f>G4141/(B4141-1)</f>
        <v>0</v>
      </c>
    </row>
    <row r="4142" spans="1:8">
      <c r="A4142" t="s">
        <v>8653</v>
      </c>
      <c r="B4142">
        <v>0</v>
      </c>
      <c r="C4142">
        <v>1</v>
      </c>
      <c r="D4142">
        <v>20</v>
      </c>
      <c r="E4142">
        <v>20</v>
      </c>
      <c r="F4142" t="str">
        <f>VLOOKUP(E4142,$L$1:$M$25,2,FALSE)</f>
        <v>ship</v>
      </c>
      <c r="G4142">
        <f>LOG(C4142)</f>
        <v>0</v>
      </c>
      <c r="H4142">
        <f>G4142/(B4142-1)</f>
        <v>0</v>
      </c>
    </row>
    <row r="4143" spans="1:8">
      <c r="A4143" t="s">
        <v>8654</v>
      </c>
      <c r="B4143">
        <v>0</v>
      </c>
      <c r="C4143">
        <v>1</v>
      </c>
      <c r="D4143">
        <v>22</v>
      </c>
      <c r="E4143">
        <v>22</v>
      </c>
      <c r="F4143" t="str">
        <f>VLOOKUP(E4143,$L$1:$M$25,2,FALSE)</f>
        <v>sugar</v>
      </c>
      <c r="G4143">
        <f>LOG(C4143)</f>
        <v>0</v>
      </c>
      <c r="H4143">
        <f>G4143/(B4143-1)</f>
        <v>0</v>
      </c>
    </row>
    <row r="4144" spans="1:8">
      <c r="A4144" t="s">
        <v>8655</v>
      </c>
      <c r="B4144">
        <v>0</v>
      </c>
      <c r="C4144">
        <v>1</v>
      </c>
      <c r="D4144">
        <v>7</v>
      </c>
      <c r="E4144">
        <v>7</v>
      </c>
      <c r="F4144" t="str">
        <f>VLOOKUP(E4144,$L$1:$M$25,2,FALSE)</f>
        <v>crude</v>
      </c>
      <c r="G4144">
        <f>LOG(C4144)</f>
        <v>0</v>
      </c>
      <c r="H4144">
        <f>G4144/(B4144-1)</f>
        <v>0</v>
      </c>
    </row>
    <row r="4145" spans="1:8">
      <c r="A4145" t="s">
        <v>8657</v>
      </c>
      <c r="B4145">
        <v>0</v>
      </c>
      <c r="C4145">
        <v>1</v>
      </c>
      <c r="D4145">
        <v>20</v>
      </c>
      <c r="E4145">
        <v>20</v>
      </c>
      <c r="F4145" t="str">
        <f>VLOOKUP(E4145,$L$1:$M$25,2,FALSE)</f>
        <v>ship</v>
      </c>
      <c r="G4145">
        <f>LOG(C4145)</f>
        <v>0</v>
      </c>
      <c r="H4145">
        <f>G4145/(B4145-1)</f>
        <v>0</v>
      </c>
    </row>
    <row r="4146" spans="1:8">
      <c r="A4146" t="s">
        <v>8659</v>
      </c>
      <c r="B4146">
        <v>0</v>
      </c>
      <c r="C4146">
        <v>1</v>
      </c>
      <c r="D4146">
        <v>22</v>
      </c>
      <c r="E4146">
        <v>22</v>
      </c>
      <c r="F4146" t="str">
        <f>VLOOKUP(E4146,$L$1:$M$25,2,FALSE)</f>
        <v>sugar</v>
      </c>
      <c r="G4146">
        <f>LOG(C4146)</f>
        <v>0</v>
      </c>
      <c r="H4146">
        <f>G4146/(B4146-1)</f>
        <v>0</v>
      </c>
    </row>
    <row r="4147" spans="1:8">
      <c r="A4147" t="s">
        <v>8665</v>
      </c>
      <c r="B4147">
        <v>0</v>
      </c>
      <c r="C4147">
        <v>1</v>
      </c>
      <c r="D4147">
        <v>10</v>
      </c>
      <c r="E4147">
        <v>10</v>
      </c>
      <c r="F4147" t="str">
        <f>VLOOKUP(E4147,$L$1:$M$25,2,FALSE)</f>
        <v>gnp</v>
      </c>
      <c r="G4147">
        <f>LOG(C4147)</f>
        <v>0</v>
      </c>
      <c r="H4147">
        <f>G4147/(B4147-1)</f>
        <v>0</v>
      </c>
    </row>
    <row r="4148" spans="1:8">
      <c r="A4148" t="s">
        <v>8676</v>
      </c>
      <c r="B4148">
        <v>0</v>
      </c>
      <c r="C4148">
        <v>1</v>
      </c>
      <c r="D4148">
        <v>12</v>
      </c>
      <c r="E4148">
        <v>12</v>
      </c>
      <c r="F4148" t="str">
        <f>VLOOKUP(E4148,$L$1:$M$25,2,FALSE)</f>
        <v>grain</v>
      </c>
      <c r="G4148">
        <f>LOG(C4148)</f>
        <v>0</v>
      </c>
      <c r="H4148">
        <f>G4148/(B4148-1)</f>
        <v>0</v>
      </c>
    </row>
    <row r="4149" spans="1:8">
      <c r="A4149" t="s">
        <v>8681</v>
      </c>
      <c r="B4149">
        <v>0</v>
      </c>
      <c r="C4149">
        <v>1</v>
      </c>
      <c r="D4149">
        <v>11</v>
      </c>
      <c r="E4149">
        <v>11</v>
      </c>
      <c r="F4149" t="str">
        <f>VLOOKUP(E4149,$L$1:$M$25,2,FALSE)</f>
        <v>gold</v>
      </c>
      <c r="G4149">
        <f>LOG(C4149)</f>
        <v>0</v>
      </c>
      <c r="H4149">
        <f>G4149/(B4149-1)</f>
        <v>0</v>
      </c>
    </row>
    <row r="4150" spans="1:8">
      <c r="A4150" t="s">
        <v>8686</v>
      </c>
      <c r="B4150">
        <v>0</v>
      </c>
      <c r="C4150">
        <v>1</v>
      </c>
      <c r="D4150">
        <v>11</v>
      </c>
      <c r="E4150">
        <v>11</v>
      </c>
      <c r="F4150" t="str">
        <f>VLOOKUP(E4150,$L$1:$M$25,2,FALSE)</f>
        <v>gold</v>
      </c>
      <c r="G4150">
        <f>LOG(C4150)</f>
        <v>0</v>
      </c>
      <c r="H4150">
        <f>G4150/(B4150-1)</f>
        <v>0</v>
      </c>
    </row>
    <row r="4151" spans="1:8">
      <c r="A4151" t="s">
        <v>8688</v>
      </c>
      <c r="B4151">
        <v>0</v>
      </c>
      <c r="C4151">
        <v>1</v>
      </c>
      <c r="D4151">
        <v>9</v>
      </c>
      <c r="E4151">
        <v>9</v>
      </c>
      <c r="F4151" t="str">
        <f>VLOOKUP(E4151,$L$1:$M$25,2,FALSE)</f>
        <v>earn</v>
      </c>
      <c r="G4151">
        <f>LOG(C4151)</f>
        <v>0</v>
      </c>
      <c r="H4151">
        <f>G4151/(B4151-1)</f>
        <v>0</v>
      </c>
    </row>
    <row r="4152" spans="1:8">
      <c r="A4152" t="s">
        <v>8692</v>
      </c>
      <c r="B4152">
        <v>0</v>
      </c>
      <c r="C4152">
        <v>1</v>
      </c>
      <c r="D4152">
        <v>6</v>
      </c>
      <c r="E4152">
        <v>6</v>
      </c>
      <c r="F4152" t="str">
        <f>VLOOKUP(E4152,$L$1:$M$25,2,FALSE)</f>
        <v>cpi</v>
      </c>
      <c r="G4152">
        <f>LOG(C4152)</f>
        <v>0</v>
      </c>
      <c r="H4152">
        <f>G4152/(B4152-1)</f>
        <v>0</v>
      </c>
    </row>
    <row r="4153" spans="1:8">
      <c r="A4153" t="s">
        <v>8693</v>
      </c>
      <c r="B4153">
        <v>0</v>
      </c>
      <c r="C4153">
        <v>1</v>
      </c>
      <c r="D4153">
        <v>20</v>
      </c>
      <c r="E4153">
        <v>20</v>
      </c>
      <c r="F4153" t="str">
        <f>VLOOKUP(E4153,$L$1:$M$25,2,FALSE)</f>
        <v>ship</v>
      </c>
      <c r="G4153">
        <f>LOG(C4153)</f>
        <v>0</v>
      </c>
      <c r="H4153">
        <f>G4153/(B4153-1)</f>
        <v>0</v>
      </c>
    </row>
    <row r="4154" spans="1:8">
      <c r="A4154" t="s">
        <v>8698</v>
      </c>
      <c r="B4154">
        <v>0</v>
      </c>
      <c r="C4154">
        <v>1</v>
      </c>
      <c r="D4154">
        <v>4</v>
      </c>
      <c r="E4154">
        <v>4</v>
      </c>
      <c r="F4154" t="str">
        <f>VLOOKUP(E4154,$L$1:$M$25,2,FALSE)</f>
        <v>coffee</v>
      </c>
      <c r="G4154">
        <f>LOG(C4154)</f>
        <v>0</v>
      </c>
      <c r="H4154">
        <f>G4154/(B4154-1)</f>
        <v>0</v>
      </c>
    </row>
    <row r="4155" spans="1:8">
      <c r="A4155" t="s">
        <v>8699</v>
      </c>
      <c r="B4155">
        <v>0</v>
      </c>
      <c r="C4155">
        <v>1</v>
      </c>
      <c r="D4155">
        <v>17</v>
      </c>
      <c r="E4155">
        <v>17</v>
      </c>
      <c r="F4155" t="str">
        <f>VLOOKUP(E4155,$L$1:$M$25,2,FALSE)</f>
        <v>nat-gas</v>
      </c>
      <c r="G4155">
        <f>LOG(C4155)</f>
        <v>0</v>
      </c>
      <c r="H4155">
        <f>G4155/(B4155-1)</f>
        <v>0</v>
      </c>
    </row>
    <row r="4156" spans="1:8">
      <c r="A4156" t="s">
        <v>8706</v>
      </c>
      <c r="B4156">
        <v>0</v>
      </c>
      <c r="C4156">
        <v>1</v>
      </c>
      <c r="D4156">
        <v>7</v>
      </c>
      <c r="E4156">
        <v>7</v>
      </c>
      <c r="F4156" t="str">
        <f>VLOOKUP(E4156,$L$1:$M$25,2,FALSE)</f>
        <v>crude</v>
      </c>
      <c r="G4156">
        <f>LOG(C4156)</f>
        <v>0</v>
      </c>
      <c r="H4156">
        <f>G4156/(B4156-1)</f>
        <v>0</v>
      </c>
    </row>
    <row r="4157" spans="1:8">
      <c r="A4157" t="s">
        <v>8707</v>
      </c>
      <c r="B4157">
        <v>0</v>
      </c>
      <c r="C4157">
        <v>1</v>
      </c>
      <c r="D4157">
        <v>10</v>
      </c>
      <c r="E4157">
        <v>10</v>
      </c>
      <c r="F4157" t="str">
        <f>VLOOKUP(E4157,$L$1:$M$25,2,FALSE)</f>
        <v>gnp</v>
      </c>
      <c r="G4157">
        <f>LOG(C4157)</f>
        <v>0</v>
      </c>
      <c r="H4157">
        <f>G4157/(B4157-1)</f>
        <v>0</v>
      </c>
    </row>
    <row r="4158" spans="1:8">
      <c r="A4158" t="s">
        <v>8712</v>
      </c>
      <c r="B4158">
        <v>0</v>
      </c>
      <c r="C4158">
        <v>1</v>
      </c>
      <c r="D4158">
        <v>15</v>
      </c>
      <c r="E4158">
        <v>15</v>
      </c>
      <c r="F4158" t="str">
        <f>VLOOKUP(E4158,$L$1:$M$25,2,FALSE)</f>
        <v>money-fx</v>
      </c>
      <c r="G4158">
        <f>LOG(C4158)</f>
        <v>0</v>
      </c>
      <c r="H4158">
        <f>G4158/(B4158-1)</f>
        <v>0</v>
      </c>
    </row>
    <row r="4159" spans="1:8">
      <c r="A4159" t="s">
        <v>8715</v>
      </c>
      <c r="B4159">
        <v>0</v>
      </c>
      <c r="C4159">
        <v>1</v>
      </c>
      <c r="D4159">
        <v>8</v>
      </c>
      <c r="E4159">
        <v>8</v>
      </c>
      <c r="F4159" t="str">
        <f>VLOOKUP(E4159,$L$1:$M$25,2,FALSE)</f>
        <v>dlr</v>
      </c>
      <c r="G4159">
        <f>LOG(C4159)</f>
        <v>0</v>
      </c>
      <c r="H4159">
        <f>G4159/(B4159-1)</f>
        <v>0</v>
      </c>
    </row>
    <row r="4160" spans="1:8">
      <c r="A4160" t="s">
        <v>8716</v>
      </c>
      <c r="B4160">
        <v>0</v>
      </c>
      <c r="C4160">
        <v>1</v>
      </c>
      <c r="D4160">
        <v>11</v>
      </c>
      <c r="E4160">
        <v>11</v>
      </c>
      <c r="F4160" t="str">
        <f>VLOOKUP(E4160,$L$1:$M$25,2,FALSE)</f>
        <v>gold</v>
      </c>
      <c r="G4160">
        <f>LOG(C4160)</f>
        <v>0</v>
      </c>
      <c r="H4160">
        <f>G4160/(B4160-1)</f>
        <v>0</v>
      </c>
    </row>
    <row r="4161" spans="1:8">
      <c r="A4161" t="s">
        <v>8720</v>
      </c>
      <c r="B4161">
        <v>0</v>
      </c>
      <c r="C4161">
        <v>1</v>
      </c>
      <c r="D4161">
        <v>15</v>
      </c>
      <c r="E4161">
        <v>15</v>
      </c>
      <c r="F4161" t="str">
        <f>VLOOKUP(E4161,$L$1:$M$25,2,FALSE)</f>
        <v>money-fx</v>
      </c>
      <c r="G4161">
        <f>LOG(C4161)</f>
        <v>0</v>
      </c>
      <c r="H4161">
        <f>G4161/(B4161-1)</f>
        <v>0</v>
      </c>
    </row>
    <row r="4162" spans="1:8">
      <c r="A4162" t="s">
        <v>8721</v>
      </c>
      <c r="B4162">
        <v>0</v>
      </c>
      <c r="C4162">
        <v>1</v>
      </c>
      <c r="D4162">
        <v>10</v>
      </c>
      <c r="E4162">
        <v>10</v>
      </c>
      <c r="F4162" t="str">
        <f>VLOOKUP(E4162,$L$1:$M$25,2,FALSE)</f>
        <v>gnp</v>
      </c>
      <c r="G4162">
        <f>LOG(C4162)</f>
        <v>0</v>
      </c>
      <c r="H4162">
        <f>G4162/(B4162-1)</f>
        <v>0</v>
      </c>
    </row>
    <row r="4163" spans="1:8">
      <c r="A4163" t="s">
        <v>8725</v>
      </c>
      <c r="B4163">
        <v>0</v>
      </c>
      <c r="C4163">
        <v>1</v>
      </c>
      <c r="D4163">
        <v>24</v>
      </c>
      <c r="E4163">
        <v>24</v>
      </c>
      <c r="F4163" t="str">
        <f>VLOOKUP(E4163,$L$1:$M$25,2,FALSE)</f>
        <v>veg-oil</v>
      </c>
      <c r="G4163">
        <f>LOG(C4163)</f>
        <v>0</v>
      </c>
      <c r="H4163">
        <f>G4163/(B4163-1)</f>
        <v>0</v>
      </c>
    </row>
    <row r="4164" spans="1:8">
      <c r="A4164" t="s">
        <v>8730</v>
      </c>
      <c r="B4164">
        <v>0</v>
      </c>
      <c r="C4164">
        <v>1</v>
      </c>
      <c r="D4164">
        <v>13</v>
      </c>
      <c r="E4164">
        <v>13</v>
      </c>
      <c r="F4164" t="str">
        <f>VLOOKUP(E4164,$L$1:$M$25,2,FALSE)</f>
        <v>interest</v>
      </c>
      <c r="G4164">
        <f>LOG(C4164)</f>
        <v>0</v>
      </c>
      <c r="H4164">
        <f>G4164/(B4164-1)</f>
        <v>0</v>
      </c>
    </row>
    <row r="4165" spans="1:8">
      <c r="A4165" t="s">
        <v>8733</v>
      </c>
      <c r="B4165">
        <v>0</v>
      </c>
      <c r="C4165">
        <v>1</v>
      </c>
      <c r="D4165">
        <v>13</v>
      </c>
      <c r="E4165">
        <v>13</v>
      </c>
      <c r="F4165" t="str">
        <f>VLOOKUP(E4165,$L$1:$M$25,2,FALSE)</f>
        <v>interest</v>
      </c>
      <c r="G4165">
        <f>LOG(C4165)</f>
        <v>0</v>
      </c>
      <c r="H4165">
        <f>G4165/(B4165-1)</f>
        <v>0</v>
      </c>
    </row>
    <row r="4166" spans="1:8">
      <c r="A4166" t="s">
        <v>8736</v>
      </c>
      <c r="B4166">
        <v>0</v>
      </c>
      <c r="C4166">
        <v>1</v>
      </c>
      <c r="D4166">
        <v>15</v>
      </c>
      <c r="E4166">
        <v>15</v>
      </c>
      <c r="F4166" t="str">
        <f>VLOOKUP(E4166,$L$1:$M$25,2,FALSE)</f>
        <v>money-fx</v>
      </c>
      <c r="G4166">
        <f>LOG(C4166)</f>
        <v>0</v>
      </c>
      <c r="H4166">
        <f>G4166/(B4166-1)</f>
        <v>0</v>
      </c>
    </row>
    <row r="4167" spans="1:8">
      <c r="A4167" t="s">
        <v>8738</v>
      </c>
      <c r="B4167">
        <v>0</v>
      </c>
      <c r="C4167">
        <v>1</v>
      </c>
      <c r="D4167">
        <v>7</v>
      </c>
      <c r="E4167">
        <v>7</v>
      </c>
      <c r="F4167" t="str">
        <f>VLOOKUP(E4167,$L$1:$M$25,2,FALSE)</f>
        <v>crude</v>
      </c>
      <c r="G4167">
        <f>LOG(C4167)</f>
        <v>0</v>
      </c>
      <c r="H4167">
        <f>G4167/(B4167-1)</f>
        <v>0</v>
      </c>
    </row>
    <row r="4168" spans="1:8">
      <c r="A4168" t="s">
        <v>8746</v>
      </c>
      <c r="B4168">
        <v>0</v>
      </c>
      <c r="C4168">
        <v>1</v>
      </c>
      <c r="D4168">
        <v>13</v>
      </c>
      <c r="E4168">
        <v>13</v>
      </c>
      <c r="F4168" t="str">
        <f>VLOOKUP(E4168,$L$1:$M$25,2,FALSE)</f>
        <v>interest</v>
      </c>
      <c r="G4168">
        <f>LOG(C4168)</f>
        <v>0</v>
      </c>
      <c r="H4168">
        <f>G4168/(B4168-1)</f>
        <v>0</v>
      </c>
    </row>
    <row r="4169" spans="1:8">
      <c r="A4169" t="s">
        <v>8751</v>
      </c>
      <c r="B4169">
        <v>0</v>
      </c>
      <c r="C4169">
        <v>1</v>
      </c>
      <c r="D4169">
        <v>19</v>
      </c>
      <c r="E4169">
        <v>19</v>
      </c>
      <c r="F4169" t="str">
        <f>VLOOKUP(E4169,$L$1:$M$25,2,FALSE)</f>
        <v>reserves</v>
      </c>
      <c r="G4169">
        <f>LOG(C4169)</f>
        <v>0</v>
      </c>
      <c r="H4169">
        <f>G4169/(B4169-1)</f>
        <v>0</v>
      </c>
    </row>
    <row r="4170" spans="1:8">
      <c r="A4170" t="s">
        <v>8752</v>
      </c>
      <c r="B4170">
        <v>0</v>
      </c>
      <c r="C4170">
        <v>1</v>
      </c>
      <c r="D4170">
        <v>5</v>
      </c>
      <c r="E4170">
        <v>5</v>
      </c>
      <c r="F4170" t="str">
        <f>VLOOKUP(E4170,$L$1:$M$25,2,FALSE)</f>
        <v>corn</v>
      </c>
      <c r="G4170">
        <f>LOG(C4170)</f>
        <v>0</v>
      </c>
      <c r="H4170">
        <f>G4170/(B4170-1)</f>
        <v>0</v>
      </c>
    </row>
    <row r="4171" spans="1:8">
      <c r="A4171" t="s">
        <v>8754</v>
      </c>
      <c r="B4171">
        <v>0</v>
      </c>
      <c r="C4171">
        <v>1</v>
      </c>
      <c r="D4171">
        <v>1</v>
      </c>
      <c r="E4171">
        <v>1</v>
      </c>
      <c r="F4171" t="str">
        <f>VLOOKUP(E4171,$L$1:$M$25,2,FALSE)</f>
        <v>acq</v>
      </c>
      <c r="G4171">
        <f>LOG(C4171)</f>
        <v>0</v>
      </c>
      <c r="H4171">
        <f>G4171/(B4171-1)</f>
        <v>0</v>
      </c>
    </row>
    <row r="4172" spans="1:8">
      <c r="A4172" t="s">
        <v>8759</v>
      </c>
      <c r="B4172">
        <v>0</v>
      </c>
      <c r="C4172">
        <v>1</v>
      </c>
      <c r="D4172">
        <v>11</v>
      </c>
      <c r="E4172">
        <v>11</v>
      </c>
      <c r="F4172" t="str">
        <f>VLOOKUP(E4172,$L$1:$M$25,2,FALSE)</f>
        <v>gold</v>
      </c>
      <c r="G4172">
        <f>LOG(C4172)</f>
        <v>0</v>
      </c>
      <c r="H4172">
        <f>G4172/(B4172-1)</f>
        <v>0</v>
      </c>
    </row>
    <row r="4173" spans="1:8">
      <c r="A4173" t="s">
        <v>8761</v>
      </c>
      <c r="B4173">
        <v>0</v>
      </c>
      <c r="C4173">
        <v>1</v>
      </c>
      <c r="D4173">
        <v>25</v>
      </c>
      <c r="E4173">
        <v>25</v>
      </c>
      <c r="F4173" t="str">
        <f>VLOOKUP(E4173,$L$1:$M$25,2,FALSE)</f>
        <v>wheat</v>
      </c>
      <c r="G4173">
        <f>LOG(C4173)</f>
        <v>0</v>
      </c>
      <c r="H4173">
        <f>G4173/(B4173-1)</f>
        <v>0</v>
      </c>
    </row>
    <row r="4174" spans="1:8">
      <c r="A4174" t="s">
        <v>8765</v>
      </c>
      <c r="B4174">
        <v>0</v>
      </c>
      <c r="C4174">
        <v>1</v>
      </c>
      <c r="D4174">
        <v>14</v>
      </c>
      <c r="E4174">
        <v>14</v>
      </c>
      <c r="F4174" t="str">
        <f>VLOOKUP(E4174,$L$1:$M$25,2,FALSE)</f>
        <v>livestock</v>
      </c>
      <c r="G4174">
        <f>LOG(C4174)</f>
        <v>0</v>
      </c>
      <c r="H4174">
        <f>G4174/(B4174-1)</f>
        <v>0</v>
      </c>
    </row>
    <row r="4175" spans="1:8">
      <c r="A4175" t="s">
        <v>8767</v>
      </c>
      <c r="B4175">
        <v>0</v>
      </c>
      <c r="C4175">
        <v>1</v>
      </c>
      <c r="D4175">
        <v>23</v>
      </c>
      <c r="E4175">
        <v>23</v>
      </c>
      <c r="F4175" t="str">
        <f>VLOOKUP(E4175,$L$1:$M$25,2,FALSE)</f>
        <v>trade</v>
      </c>
      <c r="G4175">
        <f>LOG(C4175)</f>
        <v>0</v>
      </c>
      <c r="H4175">
        <f>G4175/(B4175-1)</f>
        <v>0</v>
      </c>
    </row>
    <row r="4176" spans="1:8">
      <c r="A4176" t="s">
        <v>8768</v>
      </c>
      <c r="B4176">
        <v>0</v>
      </c>
      <c r="C4176">
        <v>1</v>
      </c>
      <c r="D4176">
        <v>12</v>
      </c>
      <c r="E4176">
        <v>12</v>
      </c>
      <c r="F4176" t="str">
        <f>VLOOKUP(E4176,$L$1:$M$25,2,FALSE)</f>
        <v>grain</v>
      </c>
      <c r="G4176">
        <f>LOG(C4176)</f>
        <v>0</v>
      </c>
      <c r="H4176">
        <f>G4176/(B4176-1)</f>
        <v>0</v>
      </c>
    </row>
    <row r="4177" spans="1:8">
      <c r="A4177" t="s">
        <v>8772</v>
      </c>
      <c r="B4177">
        <v>0</v>
      </c>
      <c r="C4177">
        <v>1</v>
      </c>
      <c r="D4177">
        <v>11</v>
      </c>
      <c r="E4177">
        <v>11</v>
      </c>
      <c r="F4177" t="str">
        <f>VLOOKUP(E4177,$L$1:$M$25,2,FALSE)</f>
        <v>gold</v>
      </c>
      <c r="G4177">
        <f>LOG(C4177)</f>
        <v>0</v>
      </c>
      <c r="H4177">
        <f>G4177/(B4177-1)</f>
        <v>0</v>
      </c>
    </row>
    <row r="4178" spans="1:8">
      <c r="A4178" t="s">
        <v>8773</v>
      </c>
      <c r="B4178">
        <v>0</v>
      </c>
      <c r="C4178">
        <v>1</v>
      </c>
      <c r="D4178">
        <v>7</v>
      </c>
      <c r="E4178">
        <v>7</v>
      </c>
      <c r="F4178" t="str">
        <f>VLOOKUP(E4178,$L$1:$M$25,2,FALSE)</f>
        <v>crude</v>
      </c>
      <c r="G4178">
        <f>LOG(C4178)</f>
        <v>0</v>
      </c>
      <c r="H4178">
        <f>G4178/(B4178-1)</f>
        <v>0</v>
      </c>
    </row>
    <row r="4179" spans="1:8">
      <c r="A4179" t="s">
        <v>8777</v>
      </c>
      <c r="B4179">
        <v>0</v>
      </c>
      <c r="C4179">
        <v>1</v>
      </c>
      <c r="D4179">
        <v>9</v>
      </c>
      <c r="E4179">
        <v>9</v>
      </c>
      <c r="F4179" t="str">
        <f>VLOOKUP(E4179,$L$1:$M$25,2,FALSE)</f>
        <v>earn</v>
      </c>
      <c r="G4179">
        <f>LOG(C4179)</f>
        <v>0</v>
      </c>
      <c r="H4179">
        <f>G4179/(B4179-1)</f>
        <v>0</v>
      </c>
    </row>
    <row r="4180" spans="1:8">
      <c r="A4180" t="s">
        <v>8778</v>
      </c>
      <c r="B4180">
        <v>0</v>
      </c>
      <c r="C4180">
        <v>1</v>
      </c>
      <c r="D4180">
        <v>22</v>
      </c>
      <c r="E4180">
        <v>22</v>
      </c>
      <c r="F4180" t="str">
        <f>VLOOKUP(E4180,$L$1:$M$25,2,FALSE)</f>
        <v>sugar</v>
      </c>
      <c r="G4180">
        <f>LOG(C4180)</f>
        <v>0</v>
      </c>
      <c r="H4180">
        <f>G4180/(B4180-1)</f>
        <v>0</v>
      </c>
    </row>
    <row r="4181" spans="1:8">
      <c r="A4181" t="s">
        <v>8779</v>
      </c>
      <c r="B4181">
        <v>0</v>
      </c>
      <c r="C4181">
        <v>1</v>
      </c>
      <c r="D4181">
        <v>15</v>
      </c>
      <c r="E4181">
        <v>15</v>
      </c>
      <c r="F4181" t="str">
        <f>VLOOKUP(E4181,$L$1:$M$25,2,FALSE)</f>
        <v>money-fx</v>
      </c>
      <c r="G4181">
        <f>LOG(C4181)</f>
        <v>0</v>
      </c>
      <c r="H4181">
        <f>G4181/(B4181-1)</f>
        <v>0</v>
      </c>
    </row>
    <row r="4182" spans="1:8">
      <c r="A4182" t="e">
        <f>-cent</f>
        <v>#NAME?</v>
      </c>
      <c r="B4182">
        <v>0</v>
      </c>
      <c r="C4182">
        <v>1</v>
      </c>
      <c r="D4182">
        <v>11</v>
      </c>
      <c r="E4182">
        <v>11</v>
      </c>
      <c r="F4182" t="str">
        <f>VLOOKUP(E4182,$L$1:$M$25,2,FALSE)</f>
        <v>gold</v>
      </c>
      <c r="G4182">
        <f>LOG(C4182)</f>
        <v>0</v>
      </c>
      <c r="H4182">
        <f>G4182/(B4182-1)</f>
        <v>0</v>
      </c>
    </row>
    <row r="4183" spans="1:8">
      <c r="A4183" t="s">
        <v>8788</v>
      </c>
      <c r="B4183">
        <v>0</v>
      </c>
      <c r="C4183">
        <v>1</v>
      </c>
      <c r="D4183">
        <v>10</v>
      </c>
      <c r="E4183">
        <v>10</v>
      </c>
      <c r="F4183" t="str">
        <f>VLOOKUP(E4183,$L$1:$M$25,2,FALSE)</f>
        <v>gnp</v>
      </c>
      <c r="G4183">
        <f>LOG(C4183)</f>
        <v>0</v>
      </c>
      <c r="H4183">
        <f>G4183/(B4183-1)</f>
        <v>0</v>
      </c>
    </row>
    <row r="4184" spans="1:8">
      <c r="A4184" t="s">
        <v>8795</v>
      </c>
      <c r="B4184">
        <v>0</v>
      </c>
      <c r="C4184">
        <v>1</v>
      </c>
      <c r="D4184">
        <v>24</v>
      </c>
      <c r="E4184">
        <v>24</v>
      </c>
      <c r="F4184" t="str">
        <f>VLOOKUP(E4184,$L$1:$M$25,2,FALSE)</f>
        <v>veg-oil</v>
      </c>
      <c r="G4184">
        <f>LOG(C4184)</f>
        <v>0</v>
      </c>
      <c r="H4184">
        <f>G4184/(B4184-1)</f>
        <v>0</v>
      </c>
    </row>
    <row r="4185" spans="1:8">
      <c r="A4185" t="s">
        <v>8798</v>
      </c>
      <c r="B4185">
        <v>0</v>
      </c>
      <c r="C4185">
        <v>1</v>
      </c>
      <c r="D4185">
        <v>9</v>
      </c>
      <c r="E4185">
        <v>9</v>
      </c>
      <c r="F4185" t="str">
        <f>VLOOKUP(E4185,$L$1:$M$25,2,FALSE)</f>
        <v>earn</v>
      </c>
      <c r="G4185">
        <f>LOG(C4185)</f>
        <v>0</v>
      </c>
      <c r="H4185">
        <f>G4185/(B4185-1)</f>
        <v>0</v>
      </c>
    </row>
    <row r="4186" spans="1:8">
      <c r="A4186" t="s">
        <v>8801</v>
      </c>
      <c r="B4186">
        <v>0</v>
      </c>
      <c r="C4186">
        <v>1</v>
      </c>
      <c r="D4186">
        <v>3</v>
      </c>
      <c r="E4186">
        <v>3</v>
      </c>
      <c r="F4186" t="str">
        <f>VLOOKUP(E4186,$L$1:$M$25,2,FALSE)</f>
        <v>cocoa</v>
      </c>
      <c r="G4186">
        <f>LOG(C4186)</f>
        <v>0</v>
      </c>
      <c r="H4186">
        <f>G4186/(B4186-1)</f>
        <v>0</v>
      </c>
    </row>
    <row r="4187" spans="1:8">
      <c r="A4187" t="s">
        <v>8806</v>
      </c>
      <c r="B4187">
        <v>0</v>
      </c>
      <c r="C4187">
        <v>1</v>
      </c>
      <c r="D4187">
        <v>6</v>
      </c>
      <c r="E4187">
        <v>6</v>
      </c>
      <c r="F4187" t="str">
        <f>VLOOKUP(E4187,$L$1:$M$25,2,FALSE)</f>
        <v>cpi</v>
      </c>
      <c r="G4187">
        <f>LOG(C4187)</f>
        <v>0</v>
      </c>
      <c r="H4187">
        <f>G4187/(B4187-1)</f>
        <v>0</v>
      </c>
    </row>
    <row r="4188" spans="1:8">
      <c r="A4188" t="s">
        <v>8812</v>
      </c>
      <c r="B4188">
        <v>0</v>
      </c>
      <c r="C4188">
        <v>1</v>
      </c>
      <c r="D4188">
        <v>23</v>
      </c>
      <c r="E4188">
        <v>23</v>
      </c>
      <c r="F4188" t="str">
        <f>VLOOKUP(E4188,$L$1:$M$25,2,FALSE)</f>
        <v>trade</v>
      </c>
      <c r="G4188">
        <f>LOG(C4188)</f>
        <v>0</v>
      </c>
      <c r="H4188">
        <f>G4188/(B4188-1)</f>
        <v>0</v>
      </c>
    </row>
    <row r="4189" spans="1:8">
      <c r="A4189" t="s">
        <v>8815</v>
      </c>
      <c r="B4189">
        <v>0</v>
      </c>
      <c r="C4189">
        <v>1</v>
      </c>
      <c r="D4189">
        <v>20</v>
      </c>
      <c r="E4189">
        <v>20</v>
      </c>
      <c r="F4189" t="str">
        <f>VLOOKUP(E4189,$L$1:$M$25,2,FALSE)</f>
        <v>ship</v>
      </c>
      <c r="G4189">
        <f>LOG(C4189)</f>
        <v>0</v>
      </c>
      <c r="H4189">
        <f>G4189/(B4189-1)</f>
        <v>0</v>
      </c>
    </row>
    <row r="4190" spans="1:8">
      <c r="A4190" t="s">
        <v>8817</v>
      </c>
      <c r="B4190">
        <v>0</v>
      </c>
      <c r="C4190">
        <v>1</v>
      </c>
      <c r="D4190">
        <v>5</v>
      </c>
      <c r="E4190">
        <v>5</v>
      </c>
      <c r="F4190" t="str">
        <f>VLOOKUP(E4190,$L$1:$M$25,2,FALSE)</f>
        <v>corn</v>
      </c>
      <c r="G4190">
        <f>LOG(C4190)</f>
        <v>0</v>
      </c>
      <c r="H4190">
        <f>G4190/(B4190-1)</f>
        <v>0</v>
      </c>
    </row>
    <row r="4191" spans="1:8">
      <c r="A4191" t="s">
        <v>8819</v>
      </c>
      <c r="B4191">
        <v>0</v>
      </c>
      <c r="C4191">
        <v>1</v>
      </c>
      <c r="D4191">
        <v>15</v>
      </c>
      <c r="E4191">
        <v>15</v>
      </c>
      <c r="F4191" t="str">
        <f>VLOOKUP(E4191,$L$1:$M$25,2,FALSE)</f>
        <v>money-fx</v>
      </c>
      <c r="G4191">
        <f>LOG(C4191)</f>
        <v>0</v>
      </c>
      <c r="H4191">
        <f>G4191/(B4191-1)</f>
        <v>0</v>
      </c>
    </row>
    <row r="4192" spans="1:8">
      <c r="A4192" t="s">
        <v>8826</v>
      </c>
      <c r="B4192">
        <v>0</v>
      </c>
      <c r="C4192">
        <v>1</v>
      </c>
      <c r="D4192">
        <v>11</v>
      </c>
      <c r="E4192">
        <v>11</v>
      </c>
      <c r="F4192" t="str">
        <f>VLOOKUP(E4192,$L$1:$M$25,2,FALSE)</f>
        <v>gold</v>
      </c>
      <c r="G4192">
        <f>LOG(C4192)</f>
        <v>0</v>
      </c>
      <c r="H4192">
        <f>G4192/(B4192-1)</f>
        <v>0</v>
      </c>
    </row>
    <row r="4193" spans="1:8">
      <c r="A4193" t="s">
        <v>8830</v>
      </c>
      <c r="B4193">
        <v>0</v>
      </c>
      <c r="C4193">
        <v>1</v>
      </c>
      <c r="D4193">
        <v>22</v>
      </c>
      <c r="E4193">
        <v>22</v>
      </c>
      <c r="F4193" t="str">
        <f>VLOOKUP(E4193,$L$1:$M$25,2,FALSE)</f>
        <v>sugar</v>
      </c>
      <c r="G4193">
        <f>LOG(C4193)</f>
        <v>0</v>
      </c>
      <c r="H4193">
        <f>G4193/(B4193-1)</f>
        <v>0</v>
      </c>
    </row>
    <row r="4194" spans="1:8">
      <c r="A4194" t="s">
        <v>8832</v>
      </c>
      <c r="B4194">
        <v>0</v>
      </c>
      <c r="C4194">
        <v>1</v>
      </c>
      <c r="D4194">
        <v>20</v>
      </c>
      <c r="E4194">
        <v>20</v>
      </c>
      <c r="F4194" t="str">
        <f>VLOOKUP(E4194,$L$1:$M$25,2,FALSE)</f>
        <v>ship</v>
      </c>
      <c r="G4194">
        <f>LOG(C4194)</f>
        <v>0</v>
      </c>
      <c r="H4194">
        <f>G4194/(B4194-1)</f>
        <v>0</v>
      </c>
    </row>
    <row r="4195" spans="1:8">
      <c r="A4195" t="s">
        <v>8833</v>
      </c>
      <c r="B4195">
        <v>0</v>
      </c>
      <c r="C4195">
        <v>1</v>
      </c>
      <c r="D4195">
        <v>23</v>
      </c>
      <c r="E4195">
        <v>23</v>
      </c>
      <c r="F4195" t="str">
        <f>VLOOKUP(E4195,$L$1:$M$25,2,FALSE)</f>
        <v>trade</v>
      </c>
      <c r="G4195">
        <f>LOG(C4195)</f>
        <v>0</v>
      </c>
      <c r="H4195">
        <f>G4195/(B4195-1)</f>
        <v>0</v>
      </c>
    </row>
    <row r="4196" spans="1:8">
      <c r="A4196" t="s">
        <v>8838</v>
      </c>
      <c r="B4196">
        <v>0</v>
      </c>
      <c r="C4196">
        <v>1</v>
      </c>
      <c r="D4196">
        <v>24</v>
      </c>
      <c r="E4196">
        <v>24</v>
      </c>
      <c r="F4196" t="str">
        <f>VLOOKUP(E4196,$L$1:$M$25,2,FALSE)</f>
        <v>veg-oil</v>
      </c>
      <c r="G4196">
        <f>LOG(C4196)</f>
        <v>0</v>
      </c>
      <c r="H4196">
        <f>G4196/(B4196-1)</f>
        <v>0</v>
      </c>
    </row>
    <row r="4197" spans="1:8">
      <c r="A4197" t="s">
        <v>8841</v>
      </c>
      <c r="B4197">
        <v>0</v>
      </c>
      <c r="C4197">
        <v>1</v>
      </c>
      <c r="D4197">
        <v>7</v>
      </c>
      <c r="E4197">
        <v>7</v>
      </c>
      <c r="F4197" t="str">
        <f>VLOOKUP(E4197,$L$1:$M$25,2,FALSE)</f>
        <v>crude</v>
      </c>
      <c r="G4197">
        <f>LOG(C4197)</f>
        <v>0</v>
      </c>
      <c r="H4197">
        <f>G4197/(B4197-1)</f>
        <v>0</v>
      </c>
    </row>
    <row r="4198" spans="1:8">
      <c r="A4198" t="s">
        <v>8842</v>
      </c>
      <c r="B4198">
        <v>0</v>
      </c>
      <c r="C4198">
        <v>1</v>
      </c>
      <c r="D4198">
        <v>1</v>
      </c>
      <c r="E4198">
        <v>1</v>
      </c>
      <c r="F4198" t="str">
        <f>VLOOKUP(E4198,$L$1:$M$25,2,FALSE)</f>
        <v>acq</v>
      </c>
      <c r="G4198">
        <f>LOG(C4198)</f>
        <v>0</v>
      </c>
      <c r="H4198">
        <f>G4198/(B4198-1)</f>
        <v>0</v>
      </c>
    </row>
    <row r="4199" spans="1:8">
      <c r="A4199" t="s">
        <v>8845</v>
      </c>
      <c r="B4199">
        <v>0</v>
      </c>
      <c r="C4199">
        <v>1</v>
      </c>
      <c r="D4199">
        <v>17</v>
      </c>
      <c r="E4199">
        <v>17</v>
      </c>
      <c r="F4199" t="str">
        <f>VLOOKUP(E4199,$L$1:$M$25,2,FALSE)</f>
        <v>nat-gas</v>
      </c>
      <c r="G4199">
        <f>LOG(C4199)</f>
        <v>0</v>
      </c>
      <c r="H4199">
        <f>G4199/(B4199-1)</f>
        <v>0</v>
      </c>
    </row>
    <row r="4200" spans="1:8">
      <c r="A4200" t="s">
        <v>8848</v>
      </c>
      <c r="B4200">
        <v>0</v>
      </c>
      <c r="C4200">
        <v>1</v>
      </c>
      <c r="D4200">
        <v>22</v>
      </c>
      <c r="E4200">
        <v>22</v>
      </c>
      <c r="F4200" t="str">
        <f>VLOOKUP(E4200,$L$1:$M$25,2,FALSE)</f>
        <v>sugar</v>
      </c>
      <c r="G4200">
        <f>LOG(C4200)</f>
        <v>0</v>
      </c>
      <c r="H4200">
        <f>G4200/(B4200-1)</f>
        <v>0</v>
      </c>
    </row>
    <row r="4201" spans="1:8">
      <c r="A4201" t="s">
        <v>8849</v>
      </c>
      <c r="B4201">
        <v>0</v>
      </c>
      <c r="C4201">
        <v>1</v>
      </c>
      <c r="D4201">
        <v>7</v>
      </c>
      <c r="E4201">
        <v>7</v>
      </c>
      <c r="F4201" t="str">
        <f>VLOOKUP(E4201,$L$1:$M$25,2,FALSE)</f>
        <v>crude</v>
      </c>
      <c r="G4201">
        <f>LOG(C4201)</f>
        <v>0</v>
      </c>
      <c r="H4201">
        <f>G4201/(B4201-1)</f>
        <v>0</v>
      </c>
    </row>
    <row r="4202" spans="1:8">
      <c r="A4202" t="s">
        <v>8851</v>
      </c>
      <c r="B4202">
        <v>0</v>
      </c>
      <c r="C4202">
        <v>1</v>
      </c>
      <c r="D4202">
        <v>23</v>
      </c>
      <c r="E4202">
        <v>23</v>
      </c>
      <c r="F4202" t="str">
        <f>VLOOKUP(E4202,$L$1:$M$25,2,FALSE)</f>
        <v>trade</v>
      </c>
      <c r="G4202">
        <f>LOG(C4202)</f>
        <v>0</v>
      </c>
      <c r="H4202">
        <f>G4202/(B4202-1)</f>
        <v>0</v>
      </c>
    </row>
    <row r="4203" spans="1:8">
      <c r="A4203" t="s">
        <v>8855</v>
      </c>
      <c r="B4203">
        <v>0</v>
      </c>
      <c r="C4203">
        <v>1</v>
      </c>
      <c r="D4203">
        <v>12</v>
      </c>
      <c r="E4203">
        <v>12</v>
      </c>
      <c r="F4203" t="str">
        <f>VLOOKUP(E4203,$L$1:$M$25,2,FALSE)</f>
        <v>grain</v>
      </c>
      <c r="G4203">
        <f>LOG(C4203)</f>
        <v>0</v>
      </c>
      <c r="H4203">
        <f>G4203/(B4203-1)</f>
        <v>0</v>
      </c>
    </row>
    <row r="4204" spans="1:8">
      <c r="A4204" t="s">
        <v>8856</v>
      </c>
      <c r="B4204">
        <v>0</v>
      </c>
      <c r="C4204">
        <v>1</v>
      </c>
      <c r="D4204">
        <v>6</v>
      </c>
      <c r="E4204">
        <v>6</v>
      </c>
      <c r="F4204" t="str">
        <f>VLOOKUP(E4204,$L$1:$M$25,2,FALSE)</f>
        <v>cpi</v>
      </c>
      <c r="G4204">
        <f>LOG(C4204)</f>
        <v>0</v>
      </c>
      <c r="H4204">
        <f>G4204/(B4204-1)</f>
        <v>0</v>
      </c>
    </row>
    <row r="4205" spans="1:8">
      <c r="A4205" t="s">
        <v>8859</v>
      </c>
      <c r="B4205">
        <v>0</v>
      </c>
      <c r="C4205">
        <v>1</v>
      </c>
      <c r="D4205">
        <v>11</v>
      </c>
      <c r="E4205">
        <v>11</v>
      </c>
      <c r="F4205" t="str">
        <f>VLOOKUP(E4205,$L$1:$M$25,2,FALSE)</f>
        <v>gold</v>
      </c>
      <c r="G4205">
        <f>LOG(C4205)</f>
        <v>0</v>
      </c>
      <c r="H4205">
        <f>G4205/(B4205-1)</f>
        <v>0</v>
      </c>
    </row>
    <row r="4206" spans="1:8">
      <c r="A4206" t="s">
        <v>8860</v>
      </c>
      <c r="B4206">
        <v>0</v>
      </c>
      <c r="C4206">
        <v>1</v>
      </c>
      <c r="D4206">
        <v>7</v>
      </c>
      <c r="E4206">
        <v>7</v>
      </c>
      <c r="F4206" t="str">
        <f>VLOOKUP(E4206,$L$1:$M$25,2,FALSE)</f>
        <v>crude</v>
      </c>
      <c r="G4206">
        <f>LOG(C4206)</f>
        <v>0</v>
      </c>
      <c r="H4206">
        <f>G4206/(B4206-1)</f>
        <v>0</v>
      </c>
    </row>
    <row r="4207" spans="1:8">
      <c r="A4207" t="s">
        <v>8863</v>
      </c>
      <c r="B4207">
        <v>0</v>
      </c>
      <c r="C4207">
        <v>1</v>
      </c>
      <c r="D4207">
        <v>17</v>
      </c>
      <c r="E4207">
        <v>17</v>
      </c>
      <c r="F4207" t="str">
        <f>VLOOKUP(E4207,$L$1:$M$25,2,FALSE)</f>
        <v>nat-gas</v>
      </c>
      <c r="G4207">
        <f>LOG(C4207)</f>
        <v>0</v>
      </c>
      <c r="H4207">
        <f>G4207/(B4207-1)</f>
        <v>0</v>
      </c>
    </row>
    <row r="4208" spans="1:8">
      <c r="A4208" t="s">
        <v>8874</v>
      </c>
      <c r="B4208">
        <v>0</v>
      </c>
      <c r="C4208">
        <v>1</v>
      </c>
      <c r="D4208">
        <v>17</v>
      </c>
      <c r="E4208">
        <v>17</v>
      </c>
      <c r="F4208" t="str">
        <f>VLOOKUP(E4208,$L$1:$M$25,2,FALSE)</f>
        <v>nat-gas</v>
      </c>
      <c r="G4208">
        <f>LOG(C4208)</f>
        <v>0</v>
      </c>
      <c r="H4208">
        <f>G4208/(B4208-1)</f>
        <v>0</v>
      </c>
    </row>
    <row r="4209" spans="1:8">
      <c r="A4209" t="s">
        <v>8875</v>
      </c>
      <c r="B4209">
        <v>0</v>
      </c>
      <c r="C4209">
        <v>1</v>
      </c>
      <c r="D4209">
        <v>12</v>
      </c>
      <c r="E4209">
        <v>12</v>
      </c>
      <c r="F4209" t="str">
        <f>VLOOKUP(E4209,$L$1:$M$25,2,FALSE)</f>
        <v>grain</v>
      </c>
      <c r="G4209">
        <f>LOG(C4209)</f>
        <v>0</v>
      </c>
      <c r="H4209">
        <f>G4209/(B4209-1)</f>
        <v>0</v>
      </c>
    </row>
    <row r="4210" spans="1:8">
      <c r="A4210" t="s">
        <v>8879</v>
      </c>
      <c r="B4210">
        <v>0</v>
      </c>
      <c r="C4210">
        <v>1</v>
      </c>
      <c r="D4210">
        <v>5</v>
      </c>
      <c r="E4210">
        <v>5</v>
      </c>
      <c r="F4210" t="str">
        <f>VLOOKUP(E4210,$L$1:$M$25,2,FALSE)</f>
        <v>corn</v>
      </c>
      <c r="G4210">
        <f>LOG(C4210)</f>
        <v>0</v>
      </c>
      <c r="H4210">
        <f>G4210/(B4210-1)</f>
        <v>0</v>
      </c>
    </row>
    <row r="4211" spans="1:8">
      <c r="A4211" t="s">
        <v>8882</v>
      </c>
      <c r="B4211">
        <v>0</v>
      </c>
      <c r="C4211">
        <v>1</v>
      </c>
      <c r="D4211">
        <v>15</v>
      </c>
      <c r="E4211">
        <v>15</v>
      </c>
      <c r="F4211" t="str">
        <f>VLOOKUP(E4211,$L$1:$M$25,2,FALSE)</f>
        <v>money-fx</v>
      </c>
      <c r="G4211">
        <f>LOG(C4211)</f>
        <v>0</v>
      </c>
      <c r="H4211">
        <f>G4211/(B4211-1)</f>
        <v>0</v>
      </c>
    </row>
    <row r="4212" spans="1:8">
      <c r="A4212" t="s">
        <v>8885</v>
      </c>
      <c r="B4212">
        <v>0</v>
      </c>
      <c r="C4212">
        <v>1</v>
      </c>
      <c r="D4212">
        <v>11</v>
      </c>
      <c r="E4212">
        <v>11</v>
      </c>
      <c r="F4212" t="str">
        <f>VLOOKUP(E4212,$L$1:$M$25,2,FALSE)</f>
        <v>gold</v>
      </c>
      <c r="G4212">
        <f>LOG(C4212)</f>
        <v>0</v>
      </c>
      <c r="H4212">
        <f>G4212/(B4212-1)</f>
        <v>0</v>
      </c>
    </row>
    <row r="4213" spans="1:8">
      <c r="A4213" t="s">
        <v>8887</v>
      </c>
      <c r="B4213">
        <v>0</v>
      </c>
      <c r="C4213">
        <v>1</v>
      </c>
      <c r="D4213">
        <v>13</v>
      </c>
      <c r="E4213">
        <v>13</v>
      </c>
      <c r="F4213" t="str">
        <f>VLOOKUP(E4213,$L$1:$M$25,2,FALSE)</f>
        <v>interest</v>
      </c>
      <c r="G4213">
        <f>LOG(C4213)</f>
        <v>0</v>
      </c>
      <c r="H4213">
        <f>G4213/(B4213-1)</f>
        <v>0</v>
      </c>
    </row>
    <row r="4214" spans="1:8">
      <c r="A4214" t="s">
        <v>8889</v>
      </c>
      <c r="B4214">
        <v>0</v>
      </c>
      <c r="C4214">
        <v>1</v>
      </c>
      <c r="D4214">
        <v>7</v>
      </c>
      <c r="E4214">
        <v>7</v>
      </c>
      <c r="F4214" t="str">
        <f>VLOOKUP(E4214,$L$1:$M$25,2,FALSE)</f>
        <v>crude</v>
      </c>
      <c r="G4214">
        <f>LOG(C4214)</f>
        <v>0</v>
      </c>
      <c r="H4214">
        <f>G4214/(B4214-1)</f>
        <v>0</v>
      </c>
    </row>
    <row r="4215" spans="1:8">
      <c r="A4215" t="s">
        <v>8891</v>
      </c>
      <c r="B4215">
        <v>0</v>
      </c>
      <c r="C4215">
        <v>1</v>
      </c>
      <c r="D4215">
        <v>9</v>
      </c>
      <c r="E4215">
        <v>9</v>
      </c>
      <c r="F4215" t="str">
        <f>VLOOKUP(E4215,$L$1:$M$25,2,FALSE)</f>
        <v>earn</v>
      </c>
      <c r="G4215">
        <f>LOG(C4215)</f>
        <v>0</v>
      </c>
      <c r="H4215">
        <f>G4215/(B4215-1)</f>
        <v>0</v>
      </c>
    </row>
    <row r="4216" spans="1:8">
      <c r="A4216" t="s">
        <v>8895</v>
      </c>
      <c r="B4216">
        <v>0</v>
      </c>
      <c r="C4216">
        <v>1</v>
      </c>
      <c r="D4216">
        <v>20</v>
      </c>
      <c r="E4216">
        <v>20</v>
      </c>
      <c r="F4216" t="str">
        <f>VLOOKUP(E4216,$L$1:$M$25,2,FALSE)</f>
        <v>ship</v>
      </c>
      <c r="G4216">
        <f>LOG(C4216)</f>
        <v>0</v>
      </c>
      <c r="H4216">
        <f>G4216/(B4216-1)</f>
        <v>0</v>
      </c>
    </row>
    <row r="4217" spans="1:8">
      <c r="A4217" t="s">
        <v>8897</v>
      </c>
      <c r="B4217">
        <v>0</v>
      </c>
      <c r="C4217">
        <v>1</v>
      </c>
      <c r="D4217">
        <v>4</v>
      </c>
      <c r="E4217">
        <v>4</v>
      </c>
      <c r="F4217" t="str">
        <f>VLOOKUP(E4217,$L$1:$M$25,2,FALSE)</f>
        <v>coffee</v>
      </c>
      <c r="G4217">
        <f>LOG(C4217)</f>
        <v>0</v>
      </c>
      <c r="H4217">
        <f>G4217/(B4217-1)</f>
        <v>0</v>
      </c>
    </row>
    <row r="4218" spans="1:8">
      <c r="A4218" t="s">
        <v>8903</v>
      </c>
      <c r="B4218">
        <v>0</v>
      </c>
      <c r="C4218">
        <v>1</v>
      </c>
      <c r="D4218">
        <v>18</v>
      </c>
      <c r="E4218">
        <v>18</v>
      </c>
      <c r="F4218" t="str">
        <f>VLOOKUP(E4218,$L$1:$M$25,2,FALSE)</f>
        <v>oilseed</v>
      </c>
      <c r="G4218">
        <f>LOG(C4218)</f>
        <v>0</v>
      </c>
      <c r="H4218">
        <f>G4218/(B4218-1)</f>
        <v>0</v>
      </c>
    </row>
    <row r="4219" spans="1:8">
      <c r="A4219" t="s">
        <v>8906</v>
      </c>
      <c r="B4219">
        <v>0</v>
      </c>
      <c r="C4219">
        <v>1</v>
      </c>
      <c r="D4219">
        <v>17</v>
      </c>
      <c r="E4219">
        <v>17</v>
      </c>
      <c r="F4219" t="str">
        <f>VLOOKUP(E4219,$L$1:$M$25,2,FALSE)</f>
        <v>nat-gas</v>
      </c>
      <c r="G4219">
        <f>LOG(C4219)</f>
        <v>0</v>
      </c>
      <c r="H4219">
        <f>G4219/(B4219-1)</f>
        <v>0</v>
      </c>
    </row>
    <row r="4220" spans="1:8">
      <c r="A4220" t="s">
        <v>8919</v>
      </c>
      <c r="B4220">
        <v>0</v>
      </c>
      <c r="C4220">
        <v>1</v>
      </c>
      <c r="D4220">
        <v>17</v>
      </c>
      <c r="E4220">
        <v>17</v>
      </c>
      <c r="F4220" t="str">
        <f>VLOOKUP(E4220,$L$1:$M$25,2,FALSE)</f>
        <v>nat-gas</v>
      </c>
      <c r="G4220">
        <f>LOG(C4220)</f>
        <v>0</v>
      </c>
      <c r="H4220">
        <f>G4220/(B4220-1)</f>
        <v>0</v>
      </c>
    </row>
    <row r="4221" spans="1:8">
      <c r="A4221" t="s">
        <v>8920</v>
      </c>
      <c r="B4221">
        <v>0</v>
      </c>
      <c r="C4221">
        <v>1</v>
      </c>
      <c r="D4221">
        <v>22</v>
      </c>
      <c r="E4221">
        <v>22</v>
      </c>
      <c r="F4221" t="str">
        <f>VLOOKUP(E4221,$L$1:$M$25,2,FALSE)</f>
        <v>sugar</v>
      </c>
      <c r="G4221">
        <f>LOG(C4221)</f>
        <v>0</v>
      </c>
      <c r="H4221">
        <f>G4221/(B4221-1)</f>
        <v>0</v>
      </c>
    </row>
    <row r="4222" spans="1:8">
      <c r="A4222" t="s">
        <v>8921</v>
      </c>
      <c r="B4222">
        <v>0</v>
      </c>
      <c r="C4222">
        <v>1</v>
      </c>
      <c r="D4222">
        <v>15</v>
      </c>
      <c r="E4222">
        <v>15</v>
      </c>
      <c r="F4222" t="str">
        <f>VLOOKUP(E4222,$L$1:$M$25,2,FALSE)</f>
        <v>money-fx</v>
      </c>
      <c r="G4222">
        <f>LOG(C4222)</f>
        <v>0</v>
      </c>
      <c r="H4222">
        <f>G4222/(B4222-1)</f>
        <v>0</v>
      </c>
    </row>
    <row r="4223" spans="1:8">
      <c r="A4223" t="s">
        <v>8926</v>
      </c>
      <c r="B4223">
        <v>0</v>
      </c>
      <c r="C4223">
        <v>1</v>
      </c>
      <c r="D4223">
        <v>22</v>
      </c>
      <c r="E4223">
        <v>22</v>
      </c>
      <c r="F4223" t="str">
        <f>VLOOKUP(E4223,$L$1:$M$25,2,FALSE)</f>
        <v>sugar</v>
      </c>
      <c r="G4223">
        <f>LOG(C4223)</f>
        <v>0</v>
      </c>
      <c r="H4223">
        <f>G4223/(B4223-1)</f>
        <v>0</v>
      </c>
    </row>
    <row r="4224" spans="1:8">
      <c r="A4224" t="s">
        <v>8930</v>
      </c>
      <c r="B4224">
        <v>0</v>
      </c>
      <c r="C4224">
        <v>1</v>
      </c>
      <c r="D4224">
        <v>11</v>
      </c>
      <c r="E4224">
        <v>11</v>
      </c>
      <c r="F4224" t="str">
        <f>VLOOKUP(E4224,$L$1:$M$25,2,FALSE)</f>
        <v>gold</v>
      </c>
      <c r="G4224">
        <f>LOG(C4224)</f>
        <v>0</v>
      </c>
      <c r="H4224">
        <f>G4224/(B4224-1)</f>
        <v>0</v>
      </c>
    </row>
    <row r="4225" spans="1:8">
      <c r="A4225" t="s">
        <v>8938</v>
      </c>
      <c r="B4225">
        <v>0</v>
      </c>
      <c r="C4225">
        <v>1</v>
      </c>
      <c r="D4225">
        <v>10</v>
      </c>
      <c r="E4225">
        <v>10</v>
      </c>
      <c r="F4225" t="str">
        <f>VLOOKUP(E4225,$L$1:$M$25,2,FALSE)</f>
        <v>gnp</v>
      </c>
      <c r="G4225">
        <f>LOG(C4225)</f>
        <v>0</v>
      </c>
      <c r="H4225">
        <f>G4225/(B4225-1)</f>
        <v>0</v>
      </c>
    </row>
    <row r="4226" spans="1:8">
      <c r="A4226" t="s">
        <v>8940</v>
      </c>
      <c r="B4226">
        <v>0</v>
      </c>
      <c r="C4226">
        <v>1</v>
      </c>
      <c r="D4226">
        <v>11</v>
      </c>
      <c r="E4226">
        <v>11</v>
      </c>
      <c r="F4226" t="str">
        <f>VLOOKUP(E4226,$L$1:$M$25,2,FALSE)</f>
        <v>gold</v>
      </c>
      <c r="G4226">
        <f>LOG(C4226)</f>
        <v>0</v>
      </c>
      <c r="H4226">
        <f>G4226/(B4226-1)</f>
        <v>0</v>
      </c>
    </row>
    <row r="4227" spans="1:8">
      <c r="A4227" t="s">
        <v>8941</v>
      </c>
      <c r="B4227">
        <v>0</v>
      </c>
      <c r="C4227">
        <v>1</v>
      </c>
      <c r="D4227">
        <v>4</v>
      </c>
      <c r="E4227">
        <v>4</v>
      </c>
      <c r="F4227" t="str">
        <f>VLOOKUP(E4227,$L$1:$M$25,2,FALSE)</f>
        <v>coffee</v>
      </c>
      <c r="G4227">
        <f>LOG(C4227)</f>
        <v>0</v>
      </c>
      <c r="H4227">
        <f>G4227/(B4227-1)</f>
        <v>0</v>
      </c>
    </row>
    <row r="4228" spans="1:8">
      <c r="A4228" t="s">
        <v>8943</v>
      </c>
      <c r="B4228">
        <v>0</v>
      </c>
      <c r="C4228">
        <v>1</v>
      </c>
      <c r="D4228">
        <v>22</v>
      </c>
      <c r="E4228">
        <v>22</v>
      </c>
      <c r="F4228" t="str">
        <f>VLOOKUP(E4228,$L$1:$M$25,2,FALSE)</f>
        <v>sugar</v>
      </c>
      <c r="G4228">
        <f>LOG(C4228)</f>
        <v>0</v>
      </c>
      <c r="H4228">
        <f>G4228/(B4228-1)</f>
        <v>0</v>
      </c>
    </row>
    <row r="4229" spans="1:8">
      <c r="A4229" t="s">
        <v>8949</v>
      </c>
      <c r="B4229">
        <v>0</v>
      </c>
      <c r="C4229">
        <v>1</v>
      </c>
      <c r="D4229">
        <v>18</v>
      </c>
      <c r="E4229">
        <v>18</v>
      </c>
      <c r="F4229" t="str">
        <f>VLOOKUP(E4229,$L$1:$M$25,2,FALSE)</f>
        <v>oilseed</v>
      </c>
      <c r="G4229">
        <f>LOG(C4229)</f>
        <v>0</v>
      </c>
      <c r="H4229">
        <f>G4229/(B4229-1)</f>
        <v>0</v>
      </c>
    </row>
    <row r="4230" spans="1:8">
      <c r="A4230" t="s">
        <v>8950</v>
      </c>
      <c r="B4230">
        <v>0</v>
      </c>
      <c r="C4230">
        <v>1</v>
      </c>
      <c r="D4230">
        <v>20</v>
      </c>
      <c r="E4230">
        <v>20</v>
      </c>
      <c r="F4230" t="str">
        <f>VLOOKUP(E4230,$L$1:$M$25,2,FALSE)</f>
        <v>ship</v>
      </c>
      <c r="G4230">
        <f>LOG(C4230)</f>
        <v>0</v>
      </c>
      <c r="H4230">
        <f>G4230/(B4230-1)</f>
        <v>0</v>
      </c>
    </row>
    <row r="4231" spans="1:8">
      <c r="A4231" t="s">
        <v>8955</v>
      </c>
      <c r="B4231">
        <v>0</v>
      </c>
      <c r="C4231">
        <v>1</v>
      </c>
      <c r="D4231">
        <v>9</v>
      </c>
      <c r="E4231">
        <v>9</v>
      </c>
      <c r="F4231" t="str">
        <f>VLOOKUP(E4231,$L$1:$M$25,2,FALSE)</f>
        <v>earn</v>
      </c>
      <c r="G4231">
        <f>LOG(C4231)</f>
        <v>0</v>
      </c>
      <c r="H4231">
        <f>G4231/(B4231-1)</f>
        <v>0</v>
      </c>
    </row>
    <row r="4232" spans="1:8">
      <c r="A4232" t="s">
        <v>8957</v>
      </c>
      <c r="B4232">
        <v>0</v>
      </c>
      <c r="C4232">
        <v>1</v>
      </c>
      <c r="D4232">
        <v>22</v>
      </c>
      <c r="E4232">
        <v>22</v>
      </c>
      <c r="F4232" t="str">
        <f>VLOOKUP(E4232,$L$1:$M$25,2,FALSE)</f>
        <v>sugar</v>
      </c>
      <c r="G4232">
        <f>LOG(C4232)</f>
        <v>0</v>
      </c>
      <c r="H4232">
        <f>G4232/(B4232-1)</f>
        <v>0</v>
      </c>
    </row>
    <row r="4233" spans="1:8">
      <c r="A4233" t="s">
        <v>8958</v>
      </c>
      <c r="B4233">
        <v>0</v>
      </c>
      <c r="C4233">
        <v>1</v>
      </c>
      <c r="D4233">
        <v>8</v>
      </c>
      <c r="E4233">
        <v>8</v>
      </c>
      <c r="F4233" t="str">
        <f>VLOOKUP(E4233,$L$1:$M$25,2,FALSE)</f>
        <v>dlr</v>
      </c>
      <c r="G4233">
        <f>LOG(C4233)</f>
        <v>0</v>
      </c>
      <c r="H4233">
        <f>G4233/(B4233-1)</f>
        <v>0</v>
      </c>
    </row>
    <row r="4234" spans="1:8">
      <c r="A4234" t="s">
        <v>8962</v>
      </c>
      <c r="B4234">
        <v>0</v>
      </c>
      <c r="C4234">
        <v>1</v>
      </c>
      <c r="D4234">
        <v>1</v>
      </c>
      <c r="E4234">
        <v>1</v>
      </c>
      <c r="F4234" t="str">
        <f>VLOOKUP(E4234,$L$1:$M$25,2,FALSE)</f>
        <v>acq</v>
      </c>
      <c r="G4234">
        <f>LOG(C4234)</f>
        <v>0</v>
      </c>
      <c r="H4234">
        <f>G4234/(B4234-1)</f>
        <v>0</v>
      </c>
    </row>
    <row r="4235" spans="1:8">
      <c r="A4235" t="s">
        <v>8964</v>
      </c>
      <c r="B4235">
        <v>0</v>
      </c>
      <c r="C4235">
        <v>1</v>
      </c>
      <c r="D4235">
        <v>22</v>
      </c>
      <c r="E4235">
        <v>22</v>
      </c>
      <c r="F4235" t="str">
        <f>VLOOKUP(E4235,$L$1:$M$25,2,FALSE)</f>
        <v>sugar</v>
      </c>
      <c r="G4235">
        <f>LOG(C4235)</f>
        <v>0</v>
      </c>
      <c r="H4235">
        <f>G4235/(B4235-1)</f>
        <v>0</v>
      </c>
    </row>
    <row r="4236" spans="1:8">
      <c r="A4236" t="s">
        <v>8980</v>
      </c>
      <c r="B4236">
        <v>0</v>
      </c>
      <c r="C4236">
        <v>1</v>
      </c>
      <c r="D4236">
        <v>1</v>
      </c>
      <c r="E4236">
        <v>1</v>
      </c>
      <c r="F4236" t="str">
        <f>VLOOKUP(E4236,$L$1:$M$25,2,FALSE)</f>
        <v>acq</v>
      </c>
      <c r="G4236">
        <f>LOG(C4236)</f>
        <v>0</v>
      </c>
      <c r="H4236">
        <f>G4236/(B4236-1)</f>
        <v>0</v>
      </c>
    </row>
    <row r="4237" spans="1:8">
      <c r="A4237" t="s">
        <v>8983</v>
      </c>
      <c r="B4237">
        <v>0</v>
      </c>
      <c r="C4237">
        <v>1</v>
      </c>
      <c r="D4237">
        <v>2</v>
      </c>
      <c r="E4237">
        <v>2</v>
      </c>
      <c r="F4237" t="str">
        <f>VLOOKUP(E4237,$L$1:$M$25,2,FALSE)</f>
        <v>bop</v>
      </c>
      <c r="G4237">
        <f>LOG(C4237)</f>
        <v>0</v>
      </c>
      <c r="H4237">
        <f>G4237/(B4237-1)</f>
        <v>0</v>
      </c>
    </row>
    <row r="4238" spans="1:8">
      <c r="A4238" t="s">
        <v>8989</v>
      </c>
      <c r="B4238">
        <v>0</v>
      </c>
      <c r="C4238">
        <v>1</v>
      </c>
      <c r="D4238">
        <v>1</v>
      </c>
      <c r="E4238">
        <v>1</v>
      </c>
      <c r="F4238" t="str">
        <f>VLOOKUP(E4238,$L$1:$M$25,2,FALSE)</f>
        <v>acq</v>
      </c>
      <c r="G4238">
        <f>LOG(C4238)</f>
        <v>0</v>
      </c>
      <c r="H4238">
        <f>G4238/(B4238-1)</f>
        <v>0</v>
      </c>
    </row>
    <row r="4239" spans="1:8">
      <c r="A4239" t="s">
        <v>8990</v>
      </c>
      <c r="B4239">
        <v>0</v>
      </c>
      <c r="C4239">
        <v>1</v>
      </c>
      <c r="D4239">
        <v>8</v>
      </c>
      <c r="E4239">
        <v>8</v>
      </c>
      <c r="F4239" t="str">
        <f>VLOOKUP(E4239,$L$1:$M$25,2,FALSE)</f>
        <v>dlr</v>
      </c>
      <c r="G4239">
        <f>LOG(C4239)</f>
        <v>0</v>
      </c>
      <c r="H4239">
        <f>G4239/(B4239-1)</f>
        <v>0</v>
      </c>
    </row>
    <row r="4240" spans="1:8">
      <c r="A4240" t="s">
        <v>8993</v>
      </c>
      <c r="B4240">
        <v>0</v>
      </c>
      <c r="C4240">
        <v>1</v>
      </c>
      <c r="D4240">
        <v>9</v>
      </c>
      <c r="E4240">
        <v>9</v>
      </c>
      <c r="F4240" t="str">
        <f>VLOOKUP(E4240,$L$1:$M$25,2,FALSE)</f>
        <v>earn</v>
      </c>
      <c r="G4240">
        <f>LOG(C4240)</f>
        <v>0</v>
      </c>
      <c r="H4240">
        <f>G4240/(B4240-1)</f>
        <v>0</v>
      </c>
    </row>
    <row r="4241" spans="1:8">
      <c r="A4241" t="s">
        <v>8995</v>
      </c>
      <c r="B4241">
        <v>0</v>
      </c>
      <c r="C4241">
        <v>1</v>
      </c>
      <c r="D4241">
        <v>10</v>
      </c>
      <c r="E4241">
        <v>10</v>
      </c>
      <c r="F4241" t="str">
        <f>VLOOKUP(E4241,$L$1:$M$25,2,FALSE)</f>
        <v>gnp</v>
      </c>
      <c r="G4241">
        <f>LOG(C4241)</f>
        <v>0</v>
      </c>
      <c r="H4241">
        <f>G4241/(B4241-1)</f>
        <v>0</v>
      </c>
    </row>
    <row r="4242" spans="1:8">
      <c r="A4242" t="s">
        <v>8996</v>
      </c>
      <c r="B4242">
        <v>0</v>
      </c>
      <c r="C4242">
        <v>1</v>
      </c>
      <c r="D4242">
        <v>6</v>
      </c>
      <c r="E4242">
        <v>6</v>
      </c>
      <c r="F4242" t="str">
        <f>VLOOKUP(E4242,$L$1:$M$25,2,FALSE)</f>
        <v>cpi</v>
      </c>
      <c r="G4242">
        <f>LOG(C4242)</f>
        <v>0</v>
      </c>
      <c r="H4242">
        <f>G4242/(B4242-1)</f>
        <v>0</v>
      </c>
    </row>
    <row r="4243" spans="1:8">
      <c r="A4243" t="s">
        <v>9001</v>
      </c>
      <c r="B4243">
        <v>0</v>
      </c>
      <c r="C4243">
        <v>1</v>
      </c>
      <c r="D4243">
        <v>1</v>
      </c>
      <c r="E4243">
        <v>1</v>
      </c>
      <c r="F4243" t="str">
        <f>VLOOKUP(E4243,$L$1:$M$25,2,FALSE)</f>
        <v>acq</v>
      </c>
      <c r="G4243">
        <f>LOG(C4243)</f>
        <v>0</v>
      </c>
      <c r="H4243">
        <f>G4243/(B4243-1)</f>
        <v>0</v>
      </c>
    </row>
    <row r="4244" spans="1:8">
      <c r="A4244" t="s">
        <v>9002</v>
      </c>
      <c r="B4244">
        <v>0</v>
      </c>
      <c r="C4244">
        <v>1</v>
      </c>
      <c r="D4244">
        <v>4</v>
      </c>
      <c r="E4244">
        <v>4</v>
      </c>
      <c r="F4244" t="str">
        <f>VLOOKUP(E4244,$L$1:$M$25,2,FALSE)</f>
        <v>coffee</v>
      </c>
      <c r="G4244">
        <f>LOG(C4244)</f>
        <v>0</v>
      </c>
      <c r="H4244">
        <f>G4244/(B4244-1)</f>
        <v>0</v>
      </c>
    </row>
    <row r="4245" spans="1:8">
      <c r="A4245" t="s">
        <v>9009</v>
      </c>
      <c r="B4245">
        <v>0</v>
      </c>
      <c r="C4245">
        <v>1</v>
      </c>
      <c r="D4245">
        <v>2</v>
      </c>
      <c r="E4245">
        <v>2</v>
      </c>
      <c r="F4245" t="str">
        <f>VLOOKUP(E4245,$L$1:$M$25,2,FALSE)</f>
        <v>bop</v>
      </c>
      <c r="G4245">
        <f>LOG(C4245)</f>
        <v>0</v>
      </c>
      <c r="H4245">
        <f>G4245/(B4245-1)</f>
        <v>0</v>
      </c>
    </row>
    <row r="4246" spans="1:8">
      <c r="A4246" t="s">
        <v>9017</v>
      </c>
      <c r="B4246">
        <v>0</v>
      </c>
      <c r="C4246">
        <v>1</v>
      </c>
      <c r="D4246">
        <v>18</v>
      </c>
      <c r="E4246">
        <v>18</v>
      </c>
      <c r="F4246" t="str">
        <f>VLOOKUP(E4246,$L$1:$M$25,2,FALSE)</f>
        <v>oilseed</v>
      </c>
      <c r="G4246">
        <f>LOG(C4246)</f>
        <v>0</v>
      </c>
      <c r="H4246">
        <f>G4246/(B4246-1)</f>
        <v>0</v>
      </c>
    </row>
    <row r="4247" spans="1:8">
      <c r="A4247" t="s">
        <v>9018</v>
      </c>
      <c r="B4247">
        <v>0</v>
      </c>
      <c r="C4247">
        <v>1</v>
      </c>
      <c r="D4247">
        <v>1</v>
      </c>
      <c r="E4247">
        <v>1</v>
      </c>
      <c r="F4247" t="str">
        <f>VLOOKUP(E4247,$L$1:$M$25,2,FALSE)</f>
        <v>acq</v>
      </c>
      <c r="G4247">
        <f>LOG(C4247)</f>
        <v>0</v>
      </c>
      <c r="H4247">
        <f>G4247/(B4247-1)</f>
        <v>0</v>
      </c>
    </row>
    <row r="4248" spans="1:8">
      <c r="A4248" t="s">
        <v>9022</v>
      </c>
      <c r="B4248">
        <v>0</v>
      </c>
      <c r="C4248">
        <v>1</v>
      </c>
      <c r="D4248">
        <v>20</v>
      </c>
      <c r="E4248">
        <v>20</v>
      </c>
      <c r="F4248" t="str">
        <f>VLOOKUP(E4248,$L$1:$M$25,2,FALSE)</f>
        <v>ship</v>
      </c>
      <c r="G4248">
        <f>LOG(C4248)</f>
        <v>0</v>
      </c>
      <c r="H4248">
        <f>G4248/(B4248-1)</f>
        <v>0</v>
      </c>
    </row>
    <row r="4249" spans="1:8">
      <c r="A4249" t="s">
        <v>9032</v>
      </c>
      <c r="B4249">
        <v>0</v>
      </c>
      <c r="C4249">
        <v>1</v>
      </c>
      <c r="D4249">
        <v>22</v>
      </c>
      <c r="E4249">
        <v>22</v>
      </c>
      <c r="F4249" t="str">
        <f>VLOOKUP(E4249,$L$1:$M$25,2,FALSE)</f>
        <v>sugar</v>
      </c>
      <c r="G4249">
        <f>LOG(C4249)</f>
        <v>0</v>
      </c>
      <c r="H4249">
        <f>G4249/(B4249-1)</f>
        <v>0</v>
      </c>
    </row>
    <row r="4250" spans="1:8">
      <c r="A4250" t="s">
        <v>9036</v>
      </c>
      <c r="B4250">
        <v>0</v>
      </c>
      <c r="C4250">
        <v>1</v>
      </c>
      <c r="D4250">
        <v>14</v>
      </c>
      <c r="E4250">
        <v>14</v>
      </c>
      <c r="F4250" t="str">
        <f>VLOOKUP(E4250,$L$1:$M$25,2,FALSE)</f>
        <v>livestock</v>
      </c>
      <c r="G4250">
        <f>LOG(C4250)</f>
        <v>0</v>
      </c>
      <c r="H4250">
        <f>G4250/(B4250-1)</f>
        <v>0</v>
      </c>
    </row>
    <row r="4251" spans="1:8">
      <c r="A4251" t="s">
        <v>9040</v>
      </c>
      <c r="B4251">
        <v>0</v>
      </c>
      <c r="C4251">
        <v>1</v>
      </c>
      <c r="D4251">
        <v>4</v>
      </c>
      <c r="E4251">
        <v>4</v>
      </c>
      <c r="F4251" t="str">
        <f>VLOOKUP(E4251,$L$1:$M$25,2,FALSE)</f>
        <v>coffee</v>
      </c>
      <c r="G4251">
        <f>LOG(C4251)</f>
        <v>0</v>
      </c>
      <c r="H4251">
        <f>G4251/(B4251-1)</f>
        <v>0</v>
      </c>
    </row>
    <row r="4252" spans="1:8">
      <c r="A4252" t="s">
        <v>9043</v>
      </c>
      <c r="B4252">
        <v>0</v>
      </c>
      <c r="C4252">
        <v>1</v>
      </c>
      <c r="D4252">
        <v>11</v>
      </c>
      <c r="E4252">
        <v>11</v>
      </c>
      <c r="F4252" t="str">
        <f>VLOOKUP(E4252,$L$1:$M$25,2,FALSE)</f>
        <v>gold</v>
      </c>
      <c r="G4252">
        <f>LOG(C4252)</f>
        <v>0</v>
      </c>
      <c r="H4252">
        <f>G4252/(B4252-1)</f>
        <v>0</v>
      </c>
    </row>
    <row r="4253" spans="1:8">
      <c r="A4253" t="s">
        <v>9047</v>
      </c>
      <c r="B4253">
        <v>0</v>
      </c>
      <c r="C4253">
        <v>1</v>
      </c>
      <c r="D4253">
        <v>22</v>
      </c>
      <c r="E4253">
        <v>22</v>
      </c>
      <c r="F4253" t="str">
        <f>VLOOKUP(E4253,$L$1:$M$25,2,FALSE)</f>
        <v>sugar</v>
      </c>
      <c r="G4253">
        <f>LOG(C4253)</f>
        <v>0</v>
      </c>
      <c r="H4253">
        <f>G4253/(B4253-1)</f>
        <v>0</v>
      </c>
    </row>
    <row r="4254" spans="1:8">
      <c r="A4254" t="s">
        <v>9050</v>
      </c>
      <c r="B4254">
        <v>0</v>
      </c>
      <c r="C4254">
        <v>1</v>
      </c>
      <c r="D4254">
        <v>16</v>
      </c>
      <c r="E4254">
        <v>16</v>
      </c>
      <c r="F4254" t="str">
        <f>VLOOKUP(E4254,$L$1:$M$25,2,FALSE)</f>
        <v>money-supply</v>
      </c>
      <c r="G4254">
        <f>LOG(C4254)</f>
        <v>0</v>
      </c>
      <c r="H4254">
        <f>G4254/(B4254-1)</f>
        <v>0</v>
      </c>
    </row>
    <row r="4255" spans="1:8">
      <c r="A4255" t="s">
        <v>9051</v>
      </c>
      <c r="B4255">
        <v>0</v>
      </c>
      <c r="C4255">
        <v>1</v>
      </c>
      <c r="D4255">
        <v>23</v>
      </c>
      <c r="E4255">
        <v>23</v>
      </c>
      <c r="F4255" t="str">
        <f>VLOOKUP(E4255,$L$1:$M$25,2,FALSE)</f>
        <v>trade</v>
      </c>
      <c r="G4255">
        <f>LOG(C4255)</f>
        <v>0</v>
      </c>
      <c r="H4255">
        <f>G4255/(B4255-1)</f>
        <v>0</v>
      </c>
    </row>
    <row r="4256" spans="1:8">
      <c r="A4256" t="s">
        <v>9053</v>
      </c>
      <c r="B4256">
        <v>0</v>
      </c>
      <c r="C4256">
        <v>1</v>
      </c>
      <c r="D4256">
        <v>1</v>
      </c>
      <c r="E4256">
        <v>1</v>
      </c>
      <c r="F4256" t="str">
        <f>VLOOKUP(E4256,$L$1:$M$25,2,FALSE)</f>
        <v>acq</v>
      </c>
      <c r="G4256">
        <f>LOG(C4256)</f>
        <v>0</v>
      </c>
      <c r="H4256">
        <f>G4256/(B4256-1)</f>
        <v>0</v>
      </c>
    </row>
    <row r="4257" spans="1:8">
      <c r="A4257" t="s">
        <v>9054</v>
      </c>
      <c r="B4257">
        <v>0</v>
      </c>
      <c r="C4257">
        <v>1</v>
      </c>
      <c r="D4257">
        <v>17</v>
      </c>
      <c r="E4257">
        <v>17</v>
      </c>
      <c r="F4257" t="str">
        <f>VLOOKUP(E4257,$L$1:$M$25,2,FALSE)</f>
        <v>nat-gas</v>
      </c>
      <c r="G4257">
        <f>LOG(C4257)</f>
        <v>0</v>
      </c>
      <c r="H4257">
        <f>G4257/(B4257-1)</f>
        <v>0</v>
      </c>
    </row>
    <row r="4258" spans="1:8">
      <c r="A4258" t="s">
        <v>9055</v>
      </c>
      <c r="B4258">
        <v>0</v>
      </c>
      <c r="C4258">
        <v>1</v>
      </c>
      <c r="D4258">
        <v>19</v>
      </c>
      <c r="E4258">
        <v>19</v>
      </c>
      <c r="F4258" t="str">
        <f>VLOOKUP(E4258,$L$1:$M$25,2,FALSE)</f>
        <v>reserves</v>
      </c>
      <c r="G4258">
        <f>LOG(C4258)</f>
        <v>0</v>
      </c>
      <c r="H4258">
        <f>G4258/(B4258-1)</f>
        <v>0</v>
      </c>
    </row>
    <row r="4259" spans="1:8">
      <c r="A4259" t="s">
        <v>9064</v>
      </c>
      <c r="B4259">
        <v>0</v>
      </c>
      <c r="C4259">
        <v>1</v>
      </c>
      <c r="D4259">
        <v>8</v>
      </c>
      <c r="E4259">
        <v>8</v>
      </c>
      <c r="F4259" t="str">
        <f>VLOOKUP(E4259,$L$1:$M$25,2,FALSE)</f>
        <v>dlr</v>
      </c>
      <c r="G4259">
        <f>LOG(C4259)</f>
        <v>0</v>
      </c>
      <c r="H4259">
        <f>G4259/(B4259-1)</f>
        <v>0</v>
      </c>
    </row>
    <row r="4260" spans="1:8">
      <c r="A4260" t="s">
        <v>9071</v>
      </c>
      <c r="B4260">
        <v>0</v>
      </c>
      <c r="C4260">
        <v>1</v>
      </c>
      <c r="D4260">
        <v>3</v>
      </c>
      <c r="E4260">
        <v>3</v>
      </c>
      <c r="F4260" t="str">
        <f>VLOOKUP(E4260,$L$1:$M$25,2,FALSE)</f>
        <v>cocoa</v>
      </c>
      <c r="G4260">
        <f>LOG(C4260)</f>
        <v>0</v>
      </c>
      <c r="H4260">
        <f>G4260/(B4260-1)</f>
        <v>0</v>
      </c>
    </row>
    <row r="4261" spans="1:8">
      <c r="A4261" t="s">
        <v>9072</v>
      </c>
      <c r="B4261">
        <v>0</v>
      </c>
      <c r="C4261">
        <v>1</v>
      </c>
      <c r="D4261">
        <v>6</v>
      </c>
      <c r="E4261">
        <v>6</v>
      </c>
      <c r="F4261" t="str">
        <f>VLOOKUP(E4261,$L$1:$M$25,2,FALSE)</f>
        <v>cpi</v>
      </c>
      <c r="G4261">
        <f>LOG(C4261)</f>
        <v>0</v>
      </c>
      <c r="H4261">
        <f>G4261/(B4261-1)</f>
        <v>0</v>
      </c>
    </row>
    <row r="4262" spans="1:8">
      <c r="A4262" t="s">
        <v>9076</v>
      </c>
      <c r="B4262">
        <v>0</v>
      </c>
      <c r="C4262">
        <v>1</v>
      </c>
      <c r="D4262">
        <v>17</v>
      </c>
      <c r="E4262">
        <v>17</v>
      </c>
      <c r="F4262" t="str">
        <f>VLOOKUP(E4262,$L$1:$M$25,2,FALSE)</f>
        <v>nat-gas</v>
      </c>
      <c r="G4262">
        <f>LOG(C4262)</f>
        <v>0</v>
      </c>
      <c r="H4262">
        <f>G4262/(B4262-1)</f>
        <v>0</v>
      </c>
    </row>
    <row r="4263" spans="1:8">
      <c r="A4263" t="s">
        <v>9079</v>
      </c>
      <c r="B4263">
        <v>0</v>
      </c>
      <c r="C4263">
        <v>1</v>
      </c>
      <c r="D4263">
        <v>5</v>
      </c>
      <c r="E4263">
        <v>5</v>
      </c>
      <c r="F4263" t="str">
        <f>VLOOKUP(E4263,$L$1:$M$25,2,FALSE)</f>
        <v>corn</v>
      </c>
      <c r="G4263">
        <f>LOG(C4263)</f>
        <v>0</v>
      </c>
      <c r="H4263">
        <f>G4263/(B4263-1)</f>
        <v>0</v>
      </c>
    </row>
    <row r="4264" spans="1:8">
      <c r="A4264" t="s">
        <v>9081</v>
      </c>
      <c r="B4264">
        <v>0</v>
      </c>
      <c r="C4264">
        <v>1</v>
      </c>
      <c r="D4264">
        <v>16</v>
      </c>
      <c r="E4264">
        <v>16</v>
      </c>
      <c r="F4264" t="str">
        <f>VLOOKUP(E4264,$L$1:$M$25,2,FALSE)</f>
        <v>money-supply</v>
      </c>
      <c r="G4264">
        <f>LOG(C4264)</f>
        <v>0</v>
      </c>
      <c r="H4264">
        <f>G4264/(B4264-1)</f>
        <v>0</v>
      </c>
    </row>
    <row r="4265" spans="1:8">
      <c r="A4265" t="s">
        <v>9083</v>
      </c>
      <c r="B4265">
        <v>0</v>
      </c>
      <c r="C4265">
        <v>1</v>
      </c>
      <c r="D4265">
        <v>11</v>
      </c>
      <c r="E4265">
        <v>11</v>
      </c>
      <c r="F4265" t="str">
        <f>VLOOKUP(E4265,$L$1:$M$25,2,FALSE)</f>
        <v>gold</v>
      </c>
      <c r="G4265">
        <f>LOG(C4265)</f>
        <v>0</v>
      </c>
      <c r="H4265">
        <f>G4265/(B4265-1)</f>
        <v>0</v>
      </c>
    </row>
    <row r="4266" spans="1:8">
      <c r="A4266" t="s">
        <v>9085</v>
      </c>
      <c r="B4266">
        <v>0</v>
      </c>
      <c r="C4266">
        <v>1</v>
      </c>
      <c r="D4266">
        <v>9</v>
      </c>
      <c r="E4266">
        <v>9</v>
      </c>
      <c r="F4266" t="str">
        <f>VLOOKUP(E4266,$L$1:$M$25,2,FALSE)</f>
        <v>earn</v>
      </c>
      <c r="G4266">
        <f>LOG(C4266)</f>
        <v>0</v>
      </c>
      <c r="H4266">
        <f>G4266/(B4266-1)</f>
        <v>0</v>
      </c>
    </row>
    <row r="4267" spans="1:8">
      <c r="A4267" t="s">
        <v>9086</v>
      </c>
      <c r="B4267">
        <v>0</v>
      </c>
      <c r="C4267">
        <v>1</v>
      </c>
      <c r="D4267">
        <v>17</v>
      </c>
      <c r="E4267">
        <v>17</v>
      </c>
      <c r="F4267" t="str">
        <f>VLOOKUP(E4267,$L$1:$M$25,2,FALSE)</f>
        <v>nat-gas</v>
      </c>
      <c r="G4267">
        <f>LOG(C4267)</f>
        <v>0</v>
      </c>
      <c r="H4267">
        <f>G4267/(B4267-1)</f>
        <v>0</v>
      </c>
    </row>
    <row r="4268" spans="1:8">
      <c r="A4268" t="s">
        <v>9091</v>
      </c>
      <c r="B4268">
        <v>0</v>
      </c>
      <c r="C4268">
        <v>1</v>
      </c>
      <c r="D4268">
        <v>8</v>
      </c>
      <c r="E4268">
        <v>8</v>
      </c>
      <c r="F4268" t="str">
        <f>VLOOKUP(E4268,$L$1:$M$25,2,FALSE)</f>
        <v>dlr</v>
      </c>
      <c r="G4268">
        <f>LOG(C4268)</f>
        <v>0</v>
      </c>
      <c r="H4268">
        <f>G4268/(B4268-1)</f>
        <v>0</v>
      </c>
    </row>
    <row r="4269" spans="1:8">
      <c r="A4269" t="s">
        <v>9095</v>
      </c>
      <c r="B4269">
        <v>0</v>
      </c>
      <c r="C4269">
        <v>1</v>
      </c>
      <c r="D4269">
        <v>10</v>
      </c>
      <c r="E4269">
        <v>10</v>
      </c>
      <c r="F4269" t="str">
        <f>VLOOKUP(E4269,$L$1:$M$25,2,FALSE)</f>
        <v>gnp</v>
      </c>
      <c r="G4269">
        <f>LOG(C4269)</f>
        <v>0</v>
      </c>
      <c r="H4269">
        <f>G4269/(B4269-1)</f>
        <v>0</v>
      </c>
    </row>
    <row r="4270" spans="1:8">
      <c r="A4270" t="s">
        <v>9096</v>
      </c>
      <c r="B4270">
        <v>0</v>
      </c>
      <c r="C4270">
        <v>1</v>
      </c>
      <c r="D4270">
        <v>20</v>
      </c>
      <c r="E4270">
        <v>20</v>
      </c>
      <c r="F4270" t="str">
        <f>VLOOKUP(E4270,$L$1:$M$25,2,FALSE)</f>
        <v>ship</v>
      </c>
      <c r="G4270">
        <f>LOG(C4270)</f>
        <v>0</v>
      </c>
      <c r="H4270">
        <f>G4270/(B4270-1)</f>
        <v>0</v>
      </c>
    </row>
    <row r="4271" spans="1:8">
      <c r="A4271" t="s">
        <v>9100</v>
      </c>
      <c r="B4271">
        <v>0</v>
      </c>
      <c r="C4271">
        <v>1</v>
      </c>
      <c r="D4271">
        <v>7</v>
      </c>
      <c r="E4271">
        <v>7</v>
      </c>
      <c r="F4271" t="str">
        <f>VLOOKUP(E4271,$L$1:$M$25,2,FALSE)</f>
        <v>crude</v>
      </c>
      <c r="G4271">
        <f>LOG(C4271)</f>
        <v>0</v>
      </c>
      <c r="H4271">
        <f>G4271/(B4271-1)</f>
        <v>0</v>
      </c>
    </row>
    <row r="4272" spans="1:8">
      <c r="A4272" t="s">
        <v>9103</v>
      </c>
      <c r="B4272">
        <v>0</v>
      </c>
      <c r="C4272">
        <v>1</v>
      </c>
      <c r="D4272">
        <v>14</v>
      </c>
      <c r="E4272">
        <v>14</v>
      </c>
      <c r="F4272" t="str">
        <f>VLOOKUP(E4272,$L$1:$M$25,2,FALSE)</f>
        <v>livestock</v>
      </c>
      <c r="G4272">
        <f>LOG(C4272)</f>
        <v>0</v>
      </c>
      <c r="H4272">
        <f>G4272/(B4272-1)</f>
        <v>0</v>
      </c>
    </row>
    <row r="4273" spans="1:8">
      <c r="A4273" t="s">
        <v>9111</v>
      </c>
      <c r="B4273">
        <v>0</v>
      </c>
      <c r="C4273">
        <v>1</v>
      </c>
      <c r="D4273">
        <v>24</v>
      </c>
      <c r="E4273">
        <v>24</v>
      </c>
      <c r="F4273" t="str">
        <f>VLOOKUP(E4273,$L$1:$M$25,2,FALSE)</f>
        <v>veg-oil</v>
      </c>
      <c r="G4273">
        <f>LOG(C4273)</f>
        <v>0</v>
      </c>
      <c r="H4273">
        <f>G4273/(B4273-1)</f>
        <v>0</v>
      </c>
    </row>
    <row r="4274" spans="1:8">
      <c r="A4274" t="s">
        <v>9112</v>
      </c>
      <c r="B4274">
        <v>0</v>
      </c>
      <c r="C4274">
        <v>1</v>
      </c>
      <c r="D4274">
        <v>9</v>
      </c>
      <c r="E4274">
        <v>9</v>
      </c>
      <c r="F4274" t="str">
        <f>VLOOKUP(E4274,$L$1:$M$25,2,FALSE)</f>
        <v>earn</v>
      </c>
      <c r="G4274">
        <f>LOG(C4274)</f>
        <v>0</v>
      </c>
      <c r="H4274">
        <f>G4274/(B4274-1)</f>
        <v>0</v>
      </c>
    </row>
    <row r="4275" spans="1:8">
      <c r="A4275" t="s">
        <v>9120</v>
      </c>
      <c r="B4275">
        <v>0</v>
      </c>
      <c r="C4275">
        <v>1</v>
      </c>
      <c r="D4275">
        <v>7</v>
      </c>
      <c r="E4275">
        <v>7</v>
      </c>
      <c r="F4275" t="str">
        <f>VLOOKUP(E4275,$L$1:$M$25,2,FALSE)</f>
        <v>crude</v>
      </c>
      <c r="G4275">
        <f>LOG(C4275)</f>
        <v>0</v>
      </c>
      <c r="H4275">
        <f>G4275/(B4275-1)</f>
        <v>0</v>
      </c>
    </row>
    <row r="4276" spans="1:8">
      <c r="A4276" t="s">
        <v>9121</v>
      </c>
      <c r="B4276">
        <v>0</v>
      </c>
      <c r="C4276">
        <v>1</v>
      </c>
      <c r="D4276">
        <v>4</v>
      </c>
      <c r="E4276">
        <v>4</v>
      </c>
      <c r="F4276" t="str">
        <f>VLOOKUP(E4276,$L$1:$M$25,2,FALSE)</f>
        <v>coffee</v>
      </c>
      <c r="G4276">
        <f>LOG(C4276)</f>
        <v>0</v>
      </c>
      <c r="H4276">
        <f>G4276/(B4276-1)</f>
        <v>0</v>
      </c>
    </row>
    <row r="4277" spans="1:8">
      <c r="A4277" t="s">
        <v>9124</v>
      </c>
      <c r="B4277">
        <v>0</v>
      </c>
      <c r="C4277">
        <v>1</v>
      </c>
      <c r="D4277">
        <v>15</v>
      </c>
      <c r="E4277">
        <v>15</v>
      </c>
      <c r="F4277" t="str">
        <f>VLOOKUP(E4277,$L$1:$M$25,2,FALSE)</f>
        <v>money-fx</v>
      </c>
      <c r="G4277">
        <f>LOG(C4277)</f>
        <v>0</v>
      </c>
      <c r="H4277">
        <f>G4277/(B4277-1)</f>
        <v>0</v>
      </c>
    </row>
    <row r="4278" spans="1:8">
      <c r="A4278" t="s">
        <v>9128</v>
      </c>
      <c r="B4278">
        <v>0</v>
      </c>
      <c r="C4278">
        <v>1</v>
      </c>
      <c r="D4278">
        <v>11</v>
      </c>
      <c r="E4278">
        <v>11</v>
      </c>
      <c r="F4278" t="str">
        <f>VLOOKUP(E4278,$L$1:$M$25,2,FALSE)</f>
        <v>gold</v>
      </c>
      <c r="G4278">
        <f>LOG(C4278)</f>
        <v>0</v>
      </c>
      <c r="H4278">
        <f>G4278/(B4278-1)</f>
        <v>0</v>
      </c>
    </row>
    <row r="4279" spans="1:8">
      <c r="A4279" t="s">
        <v>9136</v>
      </c>
      <c r="B4279">
        <v>0</v>
      </c>
      <c r="C4279">
        <v>1</v>
      </c>
      <c r="D4279">
        <v>17</v>
      </c>
      <c r="E4279">
        <v>17</v>
      </c>
      <c r="F4279" t="str">
        <f>VLOOKUP(E4279,$L$1:$M$25,2,FALSE)</f>
        <v>nat-gas</v>
      </c>
      <c r="G4279">
        <f>LOG(C4279)</f>
        <v>0</v>
      </c>
      <c r="H4279">
        <f>G4279/(B4279-1)</f>
        <v>0</v>
      </c>
    </row>
    <row r="4280" spans="1:8">
      <c r="A4280" t="s">
        <v>9138</v>
      </c>
      <c r="B4280">
        <v>0</v>
      </c>
      <c r="C4280">
        <v>1</v>
      </c>
      <c r="D4280">
        <v>11</v>
      </c>
      <c r="E4280">
        <v>11</v>
      </c>
      <c r="F4280" t="str">
        <f>VLOOKUP(E4280,$L$1:$M$25,2,FALSE)</f>
        <v>gold</v>
      </c>
      <c r="G4280">
        <f>LOG(C4280)</f>
        <v>0</v>
      </c>
      <c r="H4280">
        <f>G4280/(B4280-1)</f>
        <v>0</v>
      </c>
    </row>
    <row r="4281" spans="1:8">
      <c r="A4281" t="s">
        <v>9139</v>
      </c>
      <c r="B4281">
        <v>0</v>
      </c>
      <c r="C4281">
        <v>1</v>
      </c>
      <c r="D4281">
        <v>13</v>
      </c>
      <c r="E4281">
        <v>13</v>
      </c>
      <c r="F4281" t="str">
        <f>VLOOKUP(E4281,$L$1:$M$25,2,FALSE)</f>
        <v>interest</v>
      </c>
      <c r="G4281">
        <f>LOG(C4281)</f>
        <v>0</v>
      </c>
      <c r="H4281">
        <f>G4281/(B4281-1)</f>
        <v>0</v>
      </c>
    </row>
    <row r="4282" spans="1:8">
      <c r="A4282" t="s">
        <v>9141</v>
      </c>
      <c r="B4282">
        <v>0</v>
      </c>
      <c r="C4282">
        <v>1</v>
      </c>
      <c r="D4282">
        <v>23</v>
      </c>
      <c r="E4282">
        <v>23</v>
      </c>
      <c r="F4282" t="str">
        <f>VLOOKUP(E4282,$L$1:$M$25,2,FALSE)</f>
        <v>trade</v>
      </c>
      <c r="G4282">
        <f>LOG(C4282)</f>
        <v>0</v>
      </c>
      <c r="H4282">
        <f>G4282/(B4282-1)</f>
        <v>0</v>
      </c>
    </row>
    <row r="4283" spans="1:8">
      <c r="A4283" t="s">
        <v>9146</v>
      </c>
      <c r="B4283">
        <v>0</v>
      </c>
      <c r="C4283">
        <v>1</v>
      </c>
      <c r="D4283">
        <v>6</v>
      </c>
      <c r="E4283">
        <v>6</v>
      </c>
      <c r="F4283" t="str">
        <f>VLOOKUP(E4283,$L$1:$M$25,2,FALSE)</f>
        <v>cpi</v>
      </c>
      <c r="G4283">
        <f>LOG(C4283)</f>
        <v>0</v>
      </c>
      <c r="H4283">
        <f>G4283/(B4283-1)</f>
        <v>0</v>
      </c>
    </row>
    <row r="4284" spans="1:8">
      <c r="A4284" t="s">
        <v>9148</v>
      </c>
      <c r="B4284">
        <v>0</v>
      </c>
      <c r="C4284">
        <v>1</v>
      </c>
      <c r="D4284">
        <v>3</v>
      </c>
      <c r="E4284">
        <v>3</v>
      </c>
      <c r="F4284" t="str">
        <f>VLOOKUP(E4284,$L$1:$M$25,2,FALSE)</f>
        <v>cocoa</v>
      </c>
      <c r="G4284">
        <f>LOG(C4284)</f>
        <v>0</v>
      </c>
      <c r="H4284">
        <f>G4284/(B4284-1)</f>
        <v>0</v>
      </c>
    </row>
    <row r="4285" spans="1:8">
      <c r="A4285" t="s">
        <v>9151</v>
      </c>
      <c r="B4285">
        <v>0</v>
      </c>
      <c r="C4285">
        <v>1</v>
      </c>
      <c r="D4285">
        <v>7</v>
      </c>
      <c r="E4285">
        <v>7</v>
      </c>
      <c r="F4285" t="str">
        <f>VLOOKUP(E4285,$L$1:$M$25,2,FALSE)</f>
        <v>crude</v>
      </c>
      <c r="G4285">
        <f>LOG(C4285)</f>
        <v>0</v>
      </c>
      <c r="H4285">
        <f>G4285/(B4285-1)</f>
        <v>0</v>
      </c>
    </row>
    <row r="4286" spans="1:8">
      <c r="A4286" t="s">
        <v>9152</v>
      </c>
      <c r="B4286">
        <v>0</v>
      </c>
      <c r="C4286">
        <v>1</v>
      </c>
      <c r="D4286">
        <v>10</v>
      </c>
      <c r="E4286">
        <v>10</v>
      </c>
      <c r="F4286" t="str">
        <f>VLOOKUP(E4286,$L$1:$M$25,2,FALSE)</f>
        <v>gnp</v>
      </c>
      <c r="G4286">
        <f>LOG(C4286)</f>
        <v>0</v>
      </c>
      <c r="H4286">
        <f>G4286/(B4286-1)</f>
        <v>0</v>
      </c>
    </row>
    <row r="4287" spans="1:8">
      <c r="A4287" t="s">
        <v>9153</v>
      </c>
      <c r="B4287">
        <v>0</v>
      </c>
      <c r="C4287">
        <v>1</v>
      </c>
      <c r="D4287">
        <v>19</v>
      </c>
      <c r="E4287">
        <v>19</v>
      </c>
      <c r="F4287" t="str">
        <f>VLOOKUP(E4287,$L$1:$M$25,2,FALSE)</f>
        <v>reserves</v>
      </c>
      <c r="G4287">
        <f>LOG(C4287)</f>
        <v>0</v>
      </c>
      <c r="H4287">
        <f>G4287/(B4287-1)</f>
        <v>0</v>
      </c>
    </row>
    <row r="4288" spans="1:8">
      <c r="A4288" t="s">
        <v>9155</v>
      </c>
      <c r="B4288">
        <v>0</v>
      </c>
      <c r="C4288">
        <v>1</v>
      </c>
      <c r="D4288">
        <v>23</v>
      </c>
      <c r="E4288">
        <v>23</v>
      </c>
      <c r="F4288" t="str">
        <f>VLOOKUP(E4288,$L$1:$M$25,2,FALSE)</f>
        <v>trade</v>
      </c>
      <c r="G4288">
        <f>LOG(C4288)</f>
        <v>0</v>
      </c>
      <c r="H4288">
        <f>G4288/(B4288-1)</f>
        <v>0</v>
      </c>
    </row>
    <row r="4289" spans="1:8">
      <c r="A4289" t="s">
        <v>9161</v>
      </c>
      <c r="B4289">
        <v>0</v>
      </c>
      <c r="C4289">
        <v>1</v>
      </c>
      <c r="D4289">
        <v>15</v>
      </c>
      <c r="E4289">
        <v>15</v>
      </c>
      <c r="F4289" t="str">
        <f>VLOOKUP(E4289,$L$1:$M$25,2,FALSE)</f>
        <v>money-fx</v>
      </c>
      <c r="G4289">
        <f>LOG(C4289)</f>
        <v>0</v>
      </c>
      <c r="H4289">
        <f>G4289/(B4289-1)</f>
        <v>0</v>
      </c>
    </row>
    <row r="4290" spans="1:8">
      <c r="A4290" t="s">
        <v>9162</v>
      </c>
      <c r="B4290">
        <v>0</v>
      </c>
      <c r="C4290">
        <v>1</v>
      </c>
      <c r="D4290">
        <v>23</v>
      </c>
      <c r="E4290">
        <v>23</v>
      </c>
      <c r="F4290" t="str">
        <f>VLOOKUP(E4290,$L$1:$M$25,2,FALSE)</f>
        <v>trade</v>
      </c>
      <c r="G4290">
        <f>LOG(C4290)</f>
        <v>0</v>
      </c>
      <c r="H4290">
        <f>G4290/(B4290-1)</f>
        <v>0</v>
      </c>
    </row>
    <row r="4291" spans="1:8">
      <c r="A4291" t="s">
        <v>9165</v>
      </c>
      <c r="B4291">
        <v>0</v>
      </c>
      <c r="C4291">
        <v>1</v>
      </c>
      <c r="D4291">
        <v>3</v>
      </c>
      <c r="E4291">
        <v>3</v>
      </c>
      <c r="F4291" t="str">
        <f>VLOOKUP(E4291,$L$1:$M$25,2,FALSE)</f>
        <v>cocoa</v>
      </c>
      <c r="G4291">
        <f>LOG(C4291)</f>
        <v>0</v>
      </c>
      <c r="H4291">
        <f>G4291/(B4291-1)</f>
        <v>0</v>
      </c>
    </row>
    <row r="4292" spans="1:8">
      <c r="A4292" t="s">
        <v>9168</v>
      </c>
      <c r="B4292">
        <v>0</v>
      </c>
      <c r="C4292">
        <v>1</v>
      </c>
      <c r="D4292">
        <v>2</v>
      </c>
      <c r="E4292">
        <v>2</v>
      </c>
      <c r="F4292" t="str">
        <f>VLOOKUP(E4292,$L$1:$M$25,2,FALSE)</f>
        <v>bop</v>
      </c>
      <c r="G4292">
        <f>LOG(C4292)</f>
        <v>0</v>
      </c>
      <c r="H4292">
        <f>G4292/(B4292-1)</f>
        <v>0</v>
      </c>
    </row>
    <row r="4293" spans="1:8">
      <c r="A4293" t="s">
        <v>9169</v>
      </c>
      <c r="B4293">
        <v>0</v>
      </c>
      <c r="C4293">
        <v>1</v>
      </c>
      <c r="D4293">
        <v>18</v>
      </c>
      <c r="E4293">
        <v>18</v>
      </c>
      <c r="F4293" t="str">
        <f>VLOOKUP(E4293,$L$1:$M$25,2,FALSE)</f>
        <v>oilseed</v>
      </c>
      <c r="G4293">
        <f>LOG(C4293)</f>
        <v>0</v>
      </c>
      <c r="H4293">
        <f>G4293/(B4293-1)</f>
        <v>0</v>
      </c>
    </row>
    <row r="4294" spans="1:8">
      <c r="A4294" t="s">
        <v>9172</v>
      </c>
      <c r="B4294">
        <v>0</v>
      </c>
      <c r="C4294">
        <v>1</v>
      </c>
      <c r="D4294">
        <v>5</v>
      </c>
      <c r="E4294">
        <v>5</v>
      </c>
      <c r="F4294" t="str">
        <f>VLOOKUP(E4294,$L$1:$M$25,2,FALSE)</f>
        <v>corn</v>
      </c>
      <c r="G4294">
        <f>LOG(C4294)</f>
        <v>0</v>
      </c>
      <c r="H4294">
        <f>G4294/(B4294-1)</f>
        <v>0</v>
      </c>
    </row>
    <row r="4295" spans="1:8">
      <c r="A4295" t="s">
        <v>9176</v>
      </c>
      <c r="B4295">
        <v>0</v>
      </c>
      <c r="C4295">
        <v>1</v>
      </c>
      <c r="D4295">
        <v>17</v>
      </c>
      <c r="E4295">
        <v>17</v>
      </c>
      <c r="F4295" t="str">
        <f>VLOOKUP(E4295,$L$1:$M$25,2,FALSE)</f>
        <v>nat-gas</v>
      </c>
      <c r="G4295">
        <f>LOG(C4295)</f>
        <v>0</v>
      </c>
      <c r="H4295">
        <f>G4295/(B4295-1)</f>
        <v>0</v>
      </c>
    </row>
    <row r="4296" spans="1:8">
      <c r="A4296" t="s">
        <v>9177</v>
      </c>
      <c r="B4296">
        <v>0</v>
      </c>
      <c r="C4296">
        <v>1</v>
      </c>
      <c r="D4296">
        <v>18</v>
      </c>
      <c r="E4296">
        <v>18</v>
      </c>
      <c r="F4296" t="str">
        <f>VLOOKUP(E4296,$L$1:$M$25,2,FALSE)</f>
        <v>oilseed</v>
      </c>
      <c r="G4296">
        <f>LOG(C4296)</f>
        <v>0</v>
      </c>
      <c r="H4296">
        <f>G4296/(B4296-1)</f>
        <v>0</v>
      </c>
    </row>
    <row r="4297" spans="1:8">
      <c r="A4297" t="s">
        <v>9179</v>
      </c>
      <c r="B4297">
        <v>0</v>
      </c>
      <c r="C4297">
        <v>1</v>
      </c>
      <c r="D4297">
        <v>1</v>
      </c>
      <c r="E4297">
        <v>1</v>
      </c>
      <c r="F4297" t="str">
        <f>VLOOKUP(E4297,$L$1:$M$25,2,FALSE)</f>
        <v>acq</v>
      </c>
      <c r="G4297">
        <f>LOG(C4297)</f>
        <v>0</v>
      </c>
      <c r="H4297">
        <f>G4297/(B4297-1)</f>
        <v>0</v>
      </c>
    </row>
    <row r="4298" spans="1:8">
      <c r="A4298" t="s">
        <v>9184</v>
      </c>
      <c r="B4298">
        <v>0</v>
      </c>
      <c r="C4298">
        <v>1</v>
      </c>
      <c r="D4298">
        <v>11</v>
      </c>
      <c r="E4298">
        <v>11</v>
      </c>
      <c r="F4298" t="str">
        <f>VLOOKUP(E4298,$L$1:$M$25,2,FALSE)</f>
        <v>gold</v>
      </c>
      <c r="G4298">
        <f>LOG(C4298)</f>
        <v>0</v>
      </c>
      <c r="H4298">
        <f>G4298/(B4298-1)</f>
        <v>0</v>
      </c>
    </row>
    <row r="4299" spans="1:8">
      <c r="A4299" t="s">
        <v>9186</v>
      </c>
      <c r="B4299">
        <v>0</v>
      </c>
      <c r="C4299">
        <v>1</v>
      </c>
      <c r="D4299">
        <v>9</v>
      </c>
      <c r="E4299">
        <v>9</v>
      </c>
      <c r="F4299" t="str">
        <f>VLOOKUP(E4299,$L$1:$M$25,2,FALSE)</f>
        <v>earn</v>
      </c>
      <c r="G4299">
        <f>LOG(C4299)</f>
        <v>0</v>
      </c>
      <c r="H4299">
        <f>G4299/(B4299-1)</f>
        <v>0</v>
      </c>
    </row>
    <row r="4300" spans="1:8">
      <c r="A4300" t="s">
        <v>9194</v>
      </c>
      <c r="B4300">
        <v>0</v>
      </c>
      <c r="C4300">
        <v>1</v>
      </c>
      <c r="D4300">
        <v>11</v>
      </c>
      <c r="E4300">
        <v>11</v>
      </c>
      <c r="F4300" t="str">
        <f>VLOOKUP(E4300,$L$1:$M$25,2,FALSE)</f>
        <v>gold</v>
      </c>
      <c r="G4300">
        <f>LOG(C4300)</f>
        <v>0</v>
      </c>
      <c r="H4300">
        <f>G4300/(B4300-1)</f>
        <v>0</v>
      </c>
    </row>
    <row r="4301" spans="1:8">
      <c r="A4301" t="s">
        <v>9197</v>
      </c>
      <c r="B4301">
        <v>0</v>
      </c>
      <c r="C4301">
        <v>1</v>
      </c>
      <c r="D4301">
        <v>13</v>
      </c>
      <c r="E4301">
        <v>13</v>
      </c>
      <c r="F4301" t="str">
        <f>VLOOKUP(E4301,$L$1:$M$25,2,FALSE)</f>
        <v>interest</v>
      </c>
      <c r="G4301">
        <f>LOG(C4301)</f>
        <v>0</v>
      </c>
      <c r="H4301">
        <f>G4301/(B4301-1)</f>
        <v>0</v>
      </c>
    </row>
    <row r="4302" spans="1:8">
      <c r="A4302" t="s">
        <v>9198</v>
      </c>
      <c r="B4302">
        <v>0</v>
      </c>
      <c r="C4302">
        <v>1</v>
      </c>
      <c r="D4302">
        <v>17</v>
      </c>
      <c r="E4302">
        <v>17</v>
      </c>
      <c r="F4302" t="str">
        <f>VLOOKUP(E4302,$L$1:$M$25,2,FALSE)</f>
        <v>nat-gas</v>
      </c>
      <c r="G4302">
        <f>LOG(C4302)</f>
        <v>0</v>
      </c>
      <c r="H4302">
        <f>G4302/(B4302-1)</f>
        <v>0</v>
      </c>
    </row>
    <row r="4303" spans="1:8">
      <c r="A4303" t="s">
        <v>9203</v>
      </c>
      <c r="B4303">
        <v>0</v>
      </c>
      <c r="C4303">
        <v>1</v>
      </c>
      <c r="D4303">
        <v>4</v>
      </c>
      <c r="E4303">
        <v>4</v>
      </c>
      <c r="F4303" t="str">
        <f>VLOOKUP(E4303,$L$1:$M$25,2,FALSE)</f>
        <v>coffee</v>
      </c>
      <c r="G4303">
        <f>LOG(C4303)</f>
        <v>0</v>
      </c>
      <c r="H4303">
        <f>G4303/(B4303-1)</f>
        <v>0</v>
      </c>
    </row>
    <row r="4304" spans="1:8">
      <c r="A4304" t="s">
        <v>9211</v>
      </c>
      <c r="B4304">
        <v>0</v>
      </c>
      <c r="C4304">
        <v>1</v>
      </c>
      <c r="D4304">
        <v>9</v>
      </c>
      <c r="E4304">
        <v>9</v>
      </c>
      <c r="F4304" t="str">
        <f>VLOOKUP(E4304,$L$1:$M$25,2,FALSE)</f>
        <v>earn</v>
      </c>
      <c r="G4304">
        <f>LOG(C4304)</f>
        <v>0</v>
      </c>
      <c r="H4304">
        <f>G4304/(B4304-1)</f>
        <v>0</v>
      </c>
    </row>
    <row r="4305" spans="1:8">
      <c r="A4305" t="s">
        <v>9212</v>
      </c>
      <c r="B4305">
        <v>0</v>
      </c>
      <c r="C4305">
        <v>1</v>
      </c>
      <c r="D4305">
        <v>6</v>
      </c>
      <c r="E4305">
        <v>6</v>
      </c>
      <c r="F4305" t="str">
        <f>VLOOKUP(E4305,$L$1:$M$25,2,FALSE)</f>
        <v>cpi</v>
      </c>
      <c r="G4305">
        <f>LOG(C4305)</f>
        <v>0</v>
      </c>
      <c r="H4305">
        <f>G4305/(B4305-1)</f>
        <v>0</v>
      </c>
    </row>
    <row r="4306" spans="1:8">
      <c r="A4306" t="s">
        <v>9215</v>
      </c>
      <c r="B4306">
        <v>0</v>
      </c>
      <c r="C4306">
        <v>1</v>
      </c>
      <c r="D4306">
        <v>9</v>
      </c>
      <c r="E4306">
        <v>9</v>
      </c>
      <c r="F4306" t="str">
        <f>VLOOKUP(E4306,$L$1:$M$25,2,FALSE)</f>
        <v>earn</v>
      </c>
      <c r="G4306">
        <f>LOG(C4306)</f>
        <v>0</v>
      </c>
      <c r="H4306">
        <f>G4306/(B4306-1)</f>
        <v>0</v>
      </c>
    </row>
    <row r="4307" spans="1:8">
      <c r="A4307" t="s">
        <v>9217</v>
      </c>
      <c r="B4307">
        <v>0</v>
      </c>
      <c r="C4307">
        <v>1</v>
      </c>
      <c r="D4307">
        <v>7</v>
      </c>
      <c r="E4307">
        <v>7</v>
      </c>
      <c r="F4307" t="str">
        <f>VLOOKUP(E4307,$L$1:$M$25,2,FALSE)</f>
        <v>crude</v>
      </c>
      <c r="G4307">
        <f>LOG(C4307)</f>
        <v>0</v>
      </c>
      <c r="H4307">
        <f>G4307/(B4307-1)</f>
        <v>0</v>
      </c>
    </row>
    <row r="4308" spans="1:8">
      <c r="A4308" t="s">
        <v>9218</v>
      </c>
      <c r="B4308">
        <v>0</v>
      </c>
      <c r="C4308">
        <v>1</v>
      </c>
      <c r="D4308">
        <v>23</v>
      </c>
      <c r="E4308">
        <v>23</v>
      </c>
      <c r="F4308" t="str">
        <f>VLOOKUP(E4308,$L$1:$M$25,2,FALSE)</f>
        <v>trade</v>
      </c>
      <c r="G4308">
        <f>LOG(C4308)</f>
        <v>0</v>
      </c>
      <c r="H4308">
        <f>G4308/(B4308-1)</f>
        <v>0</v>
      </c>
    </row>
    <row r="4309" spans="1:8">
      <c r="A4309" t="s">
        <v>9224</v>
      </c>
      <c r="B4309">
        <v>0</v>
      </c>
      <c r="C4309">
        <v>1</v>
      </c>
      <c r="D4309">
        <v>13</v>
      </c>
      <c r="E4309">
        <v>13</v>
      </c>
      <c r="F4309" t="str">
        <f>VLOOKUP(E4309,$L$1:$M$25,2,FALSE)</f>
        <v>interest</v>
      </c>
      <c r="G4309">
        <f>LOG(C4309)</f>
        <v>0</v>
      </c>
      <c r="H4309">
        <f>G4309/(B4309-1)</f>
        <v>0</v>
      </c>
    </row>
    <row r="4310" spans="1:8">
      <c r="A4310" t="s">
        <v>9225</v>
      </c>
      <c r="B4310">
        <v>0</v>
      </c>
      <c r="C4310">
        <v>1</v>
      </c>
      <c r="D4310">
        <v>4</v>
      </c>
      <c r="E4310">
        <v>4</v>
      </c>
      <c r="F4310" t="str">
        <f>VLOOKUP(E4310,$L$1:$M$25,2,FALSE)</f>
        <v>coffee</v>
      </c>
      <c r="G4310">
        <f>LOG(C4310)</f>
        <v>0</v>
      </c>
      <c r="H4310">
        <f>G4310/(B4310-1)</f>
        <v>0</v>
      </c>
    </row>
    <row r="4311" spans="1:8">
      <c r="A4311" t="s">
        <v>9227</v>
      </c>
      <c r="B4311">
        <v>0</v>
      </c>
      <c r="C4311">
        <v>1</v>
      </c>
      <c r="D4311">
        <v>13</v>
      </c>
      <c r="E4311">
        <v>13</v>
      </c>
      <c r="F4311" t="str">
        <f>VLOOKUP(E4311,$L$1:$M$25,2,FALSE)</f>
        <v>interest</v>
      </c>
      <c r="G4311">
        <f>LOG(C4311)</f>
        <v>0</v>
      </c>
      <c r="H4311">
        <f>G4311/(B4311-1)</f>
        <v>0</v>
      </c>
    </row>
    <row r="4312" spans="1:8">
      <c r="A4312" t="s">
        <v>9239</v>
      </c>
      <c r="B4312">
        <v>0</v>
      </c>
      <c r="C4312">
        <v>1</v>
      </c>
      <c r="D4312">
        <v>9</v>
      </c>
      <c r="E4312">
        <v>9</v>
      </c>
      <c r="F4312" t="str">
        <f>VLOOKUP(E4312,$L$1:$M$25,2,FALSE)</f>
        <v>earn</v>
      </c>
      <c r="G4312">
        <f>LOG(C4312)</f>
        <v>0</v>
      </c>
      <c r="H4312">
        <f>G4312/(B4312-1)</f>
        <v>0</v>
      </c>
    </row>
    <row r="4313" spans="1:8">
      <c r="A4313" t="s">
        <v>9240</v>
      </c>
      <c r="B4313">
        <v>0</v>
      </c>
      <c r="C4313">
        <v>1</v>
      </c>
      <c r="D4313">
        <v>15</v>
      </c>
      <c r="E4313">
        <v>15</v>
      </c>
      <c r="F4313" t="str">
        <f>VLOOKUP(E4313,$L$1:$M$25,2,FALSE)</f>
        <v>money-fx</v>
      </c>
      <c r="G4313">
        <f>LOG(C4313)</f>
        <v>0</v>
      </c>
      <c r="H4313">
        <f>G4313/(B4313-1)</f>
        <v>0</v>
      </c>
    </row>
    <row r="4314" spans="1:8">
      <c r="A4314" t="s">
        <v>9242</v>
      </c>
      <c r="B4314">
        <v>0</v>
      </c>
      <c r="C4314">
        <v>1</v>
      </c>
      <c r="D4314">
        <v>24</v>
      </c>
      <c r="E4314">
        <v>24</v>
      </c>
      <c r="F4314" t="str">
        <f>VLOOKUP(E4314,$L$1:$M$25,2,FALSE)</f>
        <v>veg-oil</v>
      </c>
      <c r="G4314">
        <f>LOG(C4314)</f>
        <v>0</v>
      </c>
      <c r="H4314">
        <f>G4314/(B4314-1)</f>
        <v>0</v>
      </c>
    </row>
    <row r="4315" spans="1:8">
      <c r="A4315" t="s">
        <v>9244</v>
      </c>
      <c r="B4315">
        <v>0</v>
      </c>
      <c r="C4315">
        <v>1</v>
      </c>
      <c r="D4315">
        <v>11</v>
      </c>
      <c r="E4315">
        <v>11</v>
      </c>
      <c r="F4315" t="str">
        <f>VLOOKUP(E4315,$L$1:$M$25,2,FALSE)</f>
        <v>gold</v>
      </c>
      <c r="G4315">
        <f>LOG(C4315)</f>
        <v>0</v>
      </c>
      <c r="H4315">
        <f>G4315/(B4315-1)</f>
        <v>0</v>
      </c>
    </row>
    <row r="4316" spans="1:8">
      <c r="A4316" t="s">
        <v>9245</v>
      </c>
      <c r="B4316">
        <v>0</v>
      </c>
      <c r="C4316">
        <v>1</v>
      </c>
      <c r="D4316">
        <v>1</v>
      </c>
      <c r="E4316">
        <v>1</v>
      </c>
      <c r="F4316" t="str">
        <f>VLOOKUP(E4316,$L$1:$M$25,2,FALSE)</f>
        <v>acq</v>
      </c>
      <c r="G4316">
        <f>LOG(C4316)</f>
        <v>0</v>
      </c>
      <c r="H4316">
        <f>G4316/(B4316-1)</f>
        <v>0</v>
      </c>
    </row>
    <row r="4317" spans="1:8">
      <c r="A4317" t="s">
        <v>9246</v>
      </c>
      <c r="B4317">
        <v>0</v>
      </c>
      <c r="C4317">
        <v>1</v>
      </c>
      <c r="D4317">
        <v>24</v>
      </c>
      <c r="E4317">
        <v>24</v>
      </c>
      <c r="F4317" t="str">
        <f>VLOOKUP(E4317,$L$1:$M$25,2,FALSE)</f>
        <v>veg-oil</v>
      </c>
      <c r="G4317">
        <f>LOG(C4317)</f>
        <v>0</v>
      </c>
      <c r="H4317">
        <f>G4317/(B4317-1)</f>
        <v>0</v>
      </c>
    </row>
    <row r="4318" spans="1:8">
      <c r="A4318" t="s">
        <v>9248</v>
      </c>
      <c r="B4318">
        <v>0</v>
      </c>
      <c r="C4318">
        <v>1</v>
      </c>
      <c r="D4318">
        <v>10</v>
      </c>
      <c r="E4318">
        <v>10</v>
      </c>
      <c r="F4318" t="str">
        <f>VLOOKUP(E4318,$L$1:$M$25,2,FALSE)</f>
        <v>gnp</v>
      </c>
      <c r="G4318">
        <f>LOG(C4318)</f>
        <v>0</v>
      </c>
      <c r="H4318">
        <f>G4318/(B4318-1)</f>
        <v>0</v>
      </c>
    </row>
    <row r="4319" spans="1:8">
      <c r="A4319" t="s">
        <v>9249</v>
      </c>
      <c r="B4319">
        <v>0</v>
      </c>
      <c r="C4319">
        <v>1</v>
      </c>
      <c r="D4319">
        <v>23</v>
      </c>
      <c r="E4319">
        <v>23</v>
      </c>
      <c r="F4319" t="str">
        <f>VLOOKUP(E4319,$L$1:$M$25,2,FALSE)</f>
        <v>trade</v>
      </c>
      <c r="G4319">
        <f>LOG(C4319)</f>
        <v>0</v>
      </c>
      <c r="H4319">
        <f>G4319/(B4319-1)</f>
        <v>0</v>
      </c>
    </row>
    <row r="4320" spans="1:8">
      <c r="A4320" t="s">
        <v>9251</v>
      </c>
      <c r="B4320">
        <v>0</v>
      </c>
      <c r="C4320">
        <v>1</v>
      </c>
      <c r="D4320">
        <v>1</v>
      </c>
      <c r="E4320">
        <v>1</v>
      </c>
      <c r="F4320" t="str">
        <f>VLOOKUP(E4320,$L$1:$M$25,2,FALSE)</f>
        <v>acq</v>
      </c>
      <c r="G4320">
        <f>LOG(C4320)</f>
        <v>0</v>
      </c>
      <c r="H4320">
        <f>G4320/(B4320-1)</f>
        <v>0</v>
      </c>
    </row>
    <row r="4321" spans="1:8">
      <c r="A4321" t="s">
        <v>9256</v>
      </c>
      <c r="B4321">
        <v>0</v>
      </c>
      <c r="C4321">
        <v>1</v>
      </c>
      <c r="D4321">
        <v>22</v>
      </c>
      <c r="E4321">
        <v>22</v>
      </c>
      <c r="F4321" t="str">
        <f>VLOOKUP(E4321,$L$1:$M$25,2,FALSE)</f>
        <v>sugar</v>
      </c>
      <c r="G4321">
        <f>LOG(C4321)</f>
        <v>0</v>
      </c>
      <c r="H4321">
        <f>G4321/(B4321-1)</f>
        <v>0</v>
      </c>
    </row>
    <row r="4322" spans="1:8">
      <c r="A4322" t="s">
        <v>9258</v>
      </c>
      <c r="B4322">
        <v>0</v>
      </c>
      <c r="C4322">
        <v>1</v>
      </c>
      <c r="D4322">
        <v>1</v>
      </c>
      <c r="E4322">
        <v>1</v>
      </c>
      <c r="F4322" t="str">
        <f>VLOOKUP(E4322,$L$1:$M$25,2,FALSE)</f>
        <v>acq</v>
      </c>
      <c r="G4322">
        <f>LOG(C4322)</f>
        <v>0</v>
      </c>
      <c r="H4322">
        <f>G4322/(B4322-1)</f>
        <v>0</v>
      </c>
    </row>
    <row r="4323" spans="1:8">
      <c r="A4323" t="s">
        <v>9261</v>
      </c>
      <c r="B4323">
        <v>0</v>
      </c>
      <c r="C4323">
        <v>1</v>
      </c>
      <c r="D4323">
        <v>13</v>
      </c>
      <c r="E4323">
        <v>13</v>
      </c>
      <c r="F4323" t="str">
        <f>VLOOKUP(E4323,$L$1:$M$25,2,FALSE)</f>
        <v>interest</v>
      </c>
      <c r="G4323">
        <f>LOG(C4323)</f>
        <v>0</v>
      </c>
      <c r="H4323">
        <f>G4323/(B4323-1)</f>
        <v>0</v>
      </c>
    </row>
    <row r="4324" spans="1:8">
      <c r="A4324" t="s">
        <v>9264</v>
      </c>
      <c r="B4324">
        <v>0</v>
      </c>
      <c r="C4324">
        <v>1</v>
      </c>
      <c r="D4324">
        <v>17</v>
      </c>
      <c r="E4324">
        <v>17</v>
      </c>
      <c r="F4324" t="str">
        <f>VLOOKUP(E4324,$L$1:$M$25,2,FALSE)</f>
        <v>nat-gas</v>
      </c>
      <c r="G4324">
        <f>LOG(C4324)</f>
        <v>0</v>
      </c>
      <c r="H4324">
        <f>G4324/(B4324-1)</f>
        <v>0</v>
      </c>
    </row>
    <row r="4325" spans="1:8">
      <c r="A4325" t="s">
        <v>9266</v>
      </c>
      <c r="B4325">
        <v>0</v>
      </c>
      <c r="C4325">
        <v>1</v>
      </c>
      <c r="D4325">
        <v>20</v>
      </c>
      <c r="E4325">
        <v>20</v>
      </c>
      <c r="F4325" t="str">
        <f>VLOOKUP(E4325,$L$1:$M$25,2,FALSE)</f>
        <v>ship</v>
      </c>
      <c r="G4325">
        <f>LOG(C4325)</f>
        <v>0</v>
      </c>
      <c r="H4325">
        <f>G4325/(B4325-1)</f>
        <v>0</v>
      </c>
    </row>
    <row r="4326" spans="1:8">
      <c r="A4326" t="s">
        <v>9271</v>
      </c>
      <c r="B4326">
        <v>0</v>
      </c>
      <c r="C4326">
        <v>1</v>
      </c>
      <c r="D4326">
        <v>6</v>
      </c>
      <c r="E4326">
        <v>6</v>
      </c>
      <c r="F4326" t="str">
        <f>VLOOKUP(E4326,$L$1:$M$25,2,FALSE)</f>
        <v>cpi</v>
      </c>
      <c r="G4326">
        <f>LOG(C4326)</f>
        <v>0</v>
      </c>
      <c r="H4326">
        <f>G4326/(B4326-1)</f>
        <v>0</v>
      </c>
    </row>
    <row r="4327" spans="1:8">
      <c r="A4327" t="s">
        <v>9272</v>
      </c>
      <c r="B4327">
        <v>0</v>
      </c>
      <c r="C4327">
        <v>1</v>
      </c>
      <c r="D4327">
        <v>11</v>
      </c>
      <c r="E4327">
        <v>11</v>
      </c>
      <c r="F4327" t="str">
        <f>VLOOKUP(E4327,$L$1:$M$25,2,FALSE)</f>
        <v>gold</v>
      </c>
      <c r="G4327">
        <f>LOG(C4327)</f>
        <v>0</v>
      </c>
      <c r="H4327">
        <f>G4327/(B4327-1)</f>
        <v>0</v>
      </c>
    </row>
    <row r="4328" spans="1:8">
      <c r="A4328" t="s">
        <v>9274</v>
      </c>
      <c r="B4328">
        <v>0</v>
      </c>
      <c r="C4328">
        <v>1</v>
      </c>
      <c r="D4328">
        <v>10</v>
      </c>
      <c r="E4328">
        <v>10</v>
      </c>
      <c r="F4328" t="str">
        <f>VLOOKUP(E4328,$L$1:$M$25,2,FALSE)</f>
        <v>gnp</v>
      </c>
      <c r="G4328">
        <f>LOG(C4328)</f>
        <v>0</v>
      </c>
      <c r="H4328">
        <f>G4328/(B4328-1)</f>
        <v>0</v>
      </c>
    </row>
    <row r="4329" spans="1:8">
      <c r="A4329" t="s">
        <v>9276</v>
      </c>
      <c r="B4329">
        <v>0</v>
      </c>
      <c r="C4329">
        <v>1</v>
      </c>
      <c r="D4329">
        <v>1</v>
      </c>
      <c r="E4329">
        <v>1</v>
      </c>
      <c r="F4329" t="str">
        <f>VLOOKUP(E4329,$L$1:$M$25,2,FALSE)</f>
        <v>acq</v>
      </c>
      <c r="G4329">
        <f>LOG(C4329)</f>
        <v>0</v>
      </c>
      <c r="H4329">
        <f>G4329/(B4329-1)</f>
        <v>0</v>
      </c>
    </row>
    <row r="4330" spans="1:8">
      <c r="A4330" t="s">
        <v>9277</v>
      </c>
      <c r="B4330">
        <v>0</v>
      </c>
      <c r="C4330">
        <v>1</v>
      </c>
      <c r="D4330">
        <v>16</v>
      </c>
      <c r="E4330">
        <v>16</v>
      </c>
      <c r="F4330" t="str">
        <f>VLOOKUP(E4330,$L$1:$M$25,2,FALSE)</f>
        <v>money-supply</v>
      </c>
      <c r="G4330">
        <f>LOG(C4330)</f>
        <v>0</v>
      </c>
      <c r="H4330">
        <f>G4330/(B4330-1)</f>
        <v>0</v>
      </c>
    </row>
    <row r="4331" spans="1:8">
      <c r="A4331" t="s">
        <v>9281</v>
      </c>
      <c r="B4331">
        <v>0</v>
      </c>
      <c r="C4331">
        <v>1</v>
      </c>
      <c r="D4331">
        <v>10</v>
      </c>
      <c r="E4331">
        <v>10</v>
      </c>
      <c r="F4331" t="str">
        <f>VLOOKUP(E4331,$L$1:$M$25,2,FALSE)</f>
        <v>gnp</v>
      </c>
      <c r="G4331">
        <f>LOG(C4331)</f>
        <v>0</v>
      </c>
      <c r="H4331">
        <f>G4331/(B4331-1)</f>
        <v>0</v>
      </c>
    </row>
    <row r="4332" spans="1:8">
      <c r="A4332" t="s">
        <v>9286</v>
      </c>
      <c r="B4332">
        <v>0</v>
      </c>
      <c r="C4332">
        <v>1</v>
      </c>
      <c r="D4332">
        <v>14</v>
      </c>
      <c r="E4332">
        <v>14</v>
      </c>
      <c r="F4332" t="str">
        <f>VLOOKUP(E4332,$L$1:$M$25,2,FALSE)</f>
        <v>livestock</v>
      </c>
      <c r="G4332">
        <f>LOG(C4332)</f>
        <v>0</v>
      </c>
      <c r="H4332">
        <f>G4332/(B4332-1)</f>
        <v>0</v>
      </c>
    </row>
    <row r="4333" spans="1:8">
      <c r="A4333" t="s">
        <v>9288</v>
      </c>
      <c r="B4333">
        <v>0</v>
      </c>
      <c r="C4333">
        <v>1</v>
      </c>
      <c r="D4333">
        <v>17</v>
      </c>
      <c r="E4333">
        <v>17</v>
      </c>
      <c r="F4333" t="str">
        <f>VLOOKUP(E4333,$L$1:$M$25,2,FALSE)</f>
        <v>nat-gas</v>
      </c>
      <c r="G4333">
        <f>LOG(C4333)</f>
        <v>0</v>
      </c>
      <c r="H4333">
        <f>G4333/(B4333-1)</f>
        <v>0</v>
      </c>
    </row>
    <row r="4334" spans="1:8">
      <c r="A4334" t="s">
        <v>9290</v>
      </c>
      <c r="B4334">
        <v>0</v>
      </c>
      <c r="C4334">
        <v>1</v>
      </c>
      <c r="D4334">
        <v>7</v>
      </c>
      <c r="E4334">
        <v>7</v>
      </c>
      <c r="F4334" t="str">
        <f>VLOOKUP(E4334,$L$1:$M$25,2,FALSE)</f>
        <v>crude</v>
      </c>
      <c r="G4334">
        <f>LOG(C4334)</f>
        <v>0</v>
      </c>
      <c r="H4334">
        <f>G4334/(B4334-1)</f>
        <v>0</v>
      </c>
    </row>
    <row r="4335" spans="1:8">
      <c r="A4335" t="s">
        <v>9292</v>
      </c>
      <c r="B4335">
        <v>0</v>
      </c>
      <c r="C4335">
        <v>1</v>
      </c>
      <c r="D4335">
        <v>13</v>
      </c>
      <c r="E4335">
        <v>13</v>
      </c>
      <c r="F4335" t="str">
        <f>VLOOKUP(E4335,$L$1:$M$25,2,FALSE)</f>
        <v>interest</v>
      </c>
      <c r="G4335">
        <f>LOG(C4335)</f>
        <v>0</v>
      </c>
      <c r="H4335">
        <f>G4335/(B4335-1)</f>
        <v>0</v>
      </c>
    </row>
    <row r="4336" spans="1:8">
      <c r="A4336" t="s">
        <v>9297</v>
      </c>
      <c r="B4336">
        <v>0</v>
      </c>
      <c r="C4336">
        <v>1</v>
      </c>
      <c r="D4336">
        <v>11</v>
      </c>
      <c r="E4336">
        <v>11</v>
      </c>
      <c r="F4336" t="str">
        <f>VLOOKUP(E4336,$L$1:$M$25,2,FALSE)</f>
        <v>gold</v>
      </c>
      <c r="G4336">
        <f>LOG(C4336)</f>
        <v>0</v>
      </c>
      <c r="H4336">
        <f>G4336/(B4336-1)</f>
        <v>0</v>
      </c>
    </row>
    <row r="4337" spans="1:8">
      <c r="A4337" t="s">
        <v>9300</v>
      </c>
      <c r="B4337">
        <v>0</v>
      </c>
      <c r="C4337">
        <v>1</v>
      </c>
      <c r="D4337">
        <v>2</v>
      </c>
      <c r="E4337">
        <v>2</v>
      </c>
      <c r="F4337" t="str">
        <f>VLOOKUP(E4337,$L$1:$M$25,2,FALSE)</f>
        <v>bop</v>
      </c>
      <c r="G4337">
        <f>LOG(C4337)</f>
        <v>0</v>
      </c>
      <c r="H4337">
        <f>G4337/(B4337-1)</f>
        <v>0</v>
      </c>
    </row>
    <row r="4338" spans="1:8">
      <c r="A4338" t="s">
        <v>9302</v>
      </c>
      <c r="B4338">
        <v>0</v>
      </c>
      <c r="C4338">
        <v>1</v>
      </c>
      <c r="D4338">
        <v>4</v>
      </c>
      <c r="E4338">
        <v>4</v>
      </c>
      <c r="F4338" t="str">
        <f>VLOOKUP(E4338,$L$1:$M$25,2,FALSE)</f>
        <v>coffee</v>
      </c>
      <c r="G4338">
        <f>LOG(C4338)</f>
        <v>0</v>
      </c>
      <c r="H4338">
        <f>G4338/(B4338-1)</f>
        <v>0</v>
      </c>
    </row>
    <row r="4339" spans="1:8">
      <c r="A4339" t="s">
        <v>9310</v>
      </c>
      <c r="B4339">
        <v>0</v>
      </c>
      <c r="C4339">
        <v>1</v>
      </c>
      <c r="D4339">
        <v>6</v>
      </c>
      <c r="E4339">
        <v>6</v>
      </c>
      <c r="F4339" t="str">
        <f>VLOOKUP(E4339,$L$1:$M$25,2,FALSE)</f>
        <v>cpi</v>
      </c>
      <c r="G4339">
        <f>LOG(C4339)</f>
        <v>0</v>
      </c>
      <c r="H4339">
        <f>G4339/(B4339-1)</f>
        <v>0</v>
      </c>
    </row>
    <row r="4340" spans="1:8">
      <c r="A4340" t="s">
        <v>9314</v>
      </c>
      <c r="B4340">
        <v>0</v>
      </c>
      <c r="C4340">
        <v>1</v>
      </c>
      <c r="D4340">
        <v>17</v>
      </c>
      <c r="E4340">
        <v>17</v>
      </c>
      <c r="F4340" t="str">
        <f>VLOOKUP(E4340,$L$1:$M$25,2,FALSE)</f>
        <v>nat-gas</v>
      </c>
      <c r="G4340">
        <f>LOG(C4340)</f>
        <v>0</v>
      </c>
      <c r="H4340">
        <f>G4340/(B4340-1)</f>
        <v>0</v>
      </c>
    </row>
    <row r="4341" spans="1:8">
      <c r="A4341" t="s">
        <v>9318</v>
      </c>
      <c r="B4341">
        <v>0</v>
      </c>
      <c r="C4341">
        <v>1</v>
      </c>
      <c r="D4341">
        <v>5</v>
      </c>
      <c r="E4341">
        <v>5</v>
      </c>
      <c r="F4341" t="str">
        <f>VLOOKUP(E4341,$L$1:$M$25,2,FALSE)</f>
        <v>corn</v>
      </c>
      <c r="G4341">
        <f>LOG(C4341)</f>
        <v>0</v>
      </c>
      <c r="H4341">
        <f>G4341/(B4341-1)</f>
        <v>0</v>
      </c>
    </row>
    <row r="4342" spans="1:8">
      <c r="A4342" t="s">
        <v>9319</v>
      </c>
      <c r="B4342">
        <v>0</v>
      </c>
      <c r="C4342">
        <v>1</v>
      </c>
      <c r="D4342">
        <v>9</v>
      </c>
      <c r="E4342">
        <v>9</v>
      </c>
      <c r="F4342" t="str">
        <f>VLOOKUP(E4342,$L$1:$M$25,2,FALSE)</f>
        <v>earn</v>
      </c>
      <c r="G4342">
        <f>LOG(C4342)</f>
        <v>0</v>
      </c>
      <c r="H4342">
        <f>G4342/(B4342-1)</f>
        <v>0</v>
      </c>
    </row>
    <row r="4343" spans="1:8">
      <c r="A4343" t="s">
        <v>9320</v>
      </c>
      <c r="B4343">
        <v>0</v>
      </c>
      <c r="C4343">
        <v>1</v>
      </c>
      <c r="D4343">
        <v>15</v>
      </c>
      <c r="E4343">
        <v>15</v>
      </c>
      <c r="F4343" t="str">
        <f>VLOOKUP(E4343,$L$1:$M$25,2,FALSE)</f>
        <v>money-fx</v>
      </c>
      <c r="G4343">
        <f>LOG(C4343)</f>
        <v>0</v>
      </c>
      <c r="H4343">
        <f>G4343/(B4343-1)</f>
        <v>0</v>
      </c>
    </row>
    <row r="4344" spans="1:8">
      <c r="A4344" t="s">
        <v>9327</v>
      </c>
      <c r="B4344">
        <v>0</v>
      </c>
      <c r="C4344">
        <v>1</v>
      </c>
      <c r="D4344">
        <v>16</v>
      </c>
      <c r="E4344">
        <v>16</v>
      </c>
      <c r="F4344" t="str">
        <f>VLOOKUP(E4344,$L$1:$M$25,2,FALSE)</f>
        <v>money-supply</v>
      </c>
      <c r="G4344">
        <f>LOG(C4344)</f>
        <v>0</v>
      </c>
      <c r="H4344">
        <f>G4344/(B4344-1)</f>
        <v>0</v>
      </c>
    </row>
    <row r="4345" spans="1:8">
      <c r="A4345" t="s">
        <v>9328</v>
      </c>
      <c r="B4345">
        <v>0</v>
      </c>
      <c r="C4345">
        <v>1</v>
      </c>
      <c r="D4345">
        <v>7</v>
      </c>
      <c r="E4345">
        <v>7</v>
      </c>
      <c r="F4345" t="str">
        <f>VLOOKUP(E4345,$L$1:$M$25,2,FALSE)</f>
        <v>crude</v>
      </c>
      <c r="G4345">
        <f>LOG(C4345)</f>
        <v>0</v>
      </c>
      <c r="H4345">
        <f>G4345/(B4345-1)</f>
        <v>0</v>
      </c>
    </row>
    <row r="4346" spans="1:8">
      <c r="A4346" t="s">
        <v>9331</v>
      </c>
      <c r="B4346">
        <v>0</v>
      </c>
      <c r="C4346">
        <v>1</v>
      </c>
      <c r="D4346">
        <v>3</v>
      </c>
      <c r="E4346">
        <v>3</v>
      </c>
      <c r="F4346" t="str">
        <f>VLOOKUP(E4346,$L$1:$M$25,2,FALSE)</f>
        <v>cocoa</v>
      </c>
      <c r="G4346">
        <f>LOG(C4346)</f>
        <v>0</v>
      </c>
      <c r="H4346">
        <f>G4346/(B4346-1)</f>
        <v>0</v>
      </c>
    </row>
    <row r="4347" spans="1:8">
      <c r="A4347" t="s">
        <v>9336</v>
      </c>
      <c r="B4347">
        <v>0</v>
      </c>
      <c r="C4347">
        <v>1</v>
      </c>
      <c r="D4347">
        <v>1</v>
      </c>
      <c r="E4347">
        <v>1</v>
      </c>
      <c r="F4347" t="str">
        <f>VLOOKUP(E4347,$L$1:$M$25,2,FALSE)</f>
        <v>acq</v>
      </c>
      <c r="G4347">
        <f>LOG(C4347)</f>
        <v>0</v>
      </c>
      <c r="H4347">
        <f>G4347/(B4347-1)</f>
        <v>0</v>
      </c>
    </row>
    <row r="4348" spans="1:8">
      <c r="A4348" t="s">
        <v>9342</v>
      </c>
      <c r="B4348">
        <v>0</v>
      </c>
      <c r="C4348">
        <v>1</v>
      </c>
      <c r="D4348">
        <v>4</v>
      </c>
      <c r="E4348">
        <v>4</v>
      </c>
      <c r="F4348" t="str">
        <f>VLOOKUP(E4348,$L$1:$M$25,2,FALSE)</f>
        <v>coffee</v>
      </c>
      <c r="G4348">
        <f>LOG(C4348)</f>
        <v>0</v>
      </c>
      <c r="H4348">
        <f>G4348/(B4348-1)</f>
        <v>0</v>
      </c>
    </row>
    <row r="4349" spans="1:8">
      <c r="A4349" t="s">
        <v>9343</v>
      </c>
      <c r="B4349">
        <v>0</v>
      </c>
      <c r="C4349">
        <v>1</v>
      </c>
      <c r="D4349">
        <v>16</v>
      </c>
      <c r="E4349">
        <v>16</v>
      </c>
      <c r="F4349" t="str">
        <f>VLOOKUP(E4349,$L$1:$M$25,2,FALSE)</f>
        <v>money-supply</v>
      </c>
      <c r="G4349">
        <f>LOG(C4349)</f>
        <v>0</v>
      </c>
      <c r="H4349">
        <f>G4349/(B4349-1)</f>
        <v>0</v>
      </c>
    </row>
    <row r="4350" spans="1:8">
      <c r="A4350" t="s">
        <v>9346</v>
      </c>
      <c r="B4350">
        <v>0</v>
      </c>
      <c r="C4350">
        <v>1</v>
      </c>
      <c r="D4350">
        <v>13</v>
      </c>
      <c r="E4350">
        <v>13</v>
      </c>
      <c r="F4350" t="str">
        <f>VLOOKUP(E4350,$L$1:$M$25,2,FALSE)</f>
        <v>interest</v>
      </c>
      <c r="G4350">
        <f>LOG(C4350)</f>
        <v>0</v>
      </c>
      <c r="H4350">
        <f>G4350/(B4350-1)</f>
        <v>0</v>
      </c>
    </row>
    <row r="4351" spans="1:8">
      <c r="A4351" t="s">
        <v>9349</v>
      </c>
      <c r="B4351">
        <v>0</v>
      </c>
      <c r="C4351">
        <v>1</v>
      </c>
      <c r="D4351">
        <v>14</v>
      </c>
      <c r="E4351">
        <v>14</v>
      </c>
      <c r="F4351" t="str">
        <f>VLOOKUP(E4351,$L$1:$M$25,2,FALSE)</f>
        <v>livestock</v>
      </c>
      <c r="G4351">
        <f>LOG(C4351)</f>
        <v>0</v>
      </c>
      <c r="H4351">
        <f>G4351/(B4351-1)</f>
        <v>0</v>
      </c>
    </row>
    <row r="4352" spans="1:8">
      <c r="A4352" t="s">
        <v>9351</v>
      </c>
      <c r="B4352">
        <v>0</v>
      </c>
      <c r="C4352">
        <v>1</v>
      </c>
      <c r="D4352">
        <v>1</v>
      </c>
      <c r="E4352">
        <v>1</v>
      </c>
      <c r="F4352" t="str">
        <f>VLOOKUP(E4352,$L$1:$M$25,2,FALSE)</f>
        <v>acq</v>
      </c>
      <c r="G4352">
        <f>LOG(C4352)</f>
        <v>0</v>
      </c>
      <c r="H4352">
        <f>G4352/(B4352-1)</f>
        <v>0</v>
      </c>
    </row>
    <row r="4353" spans="1:8">
      <c r="A4353" t="s">
        <v>9352</v>
      </c>
      <c r="B4353">
        <v>0</v>
      </c>
      <c r="C4353">
        <v>1</v>
      </c>
      <c r="D4353">
        <v>11</v>
      </c>
      <c r="E4353">
        <v>11</v>
      </c>
      <c r="F4353" t="str">
        <f>VLOOKUP(E4353,$L$1:$M$25,2,FALSE)</f>
        <v>gold</v>
      </c>
      <c r="G4353">
        <f>LOG(C4353)</f>
        <v>0</v>
      </c>
      <c r="H4353">
        <f>G4353/(B4353-1)</f>
        <v>0</v>
      </c>
    </row>
    <row r="4354" spans="1:8">
      <c r="A4354" t="s">
        <v>9353</v>
      </c>
      <c r="B4354">
        <v>0</v>
      </c>
      <c r="C4354">
        <v>1</v>
      </c>
      <c r="D4354">
        <v>16</v>
      </c>
      <c r="E4354">
        <v>16</v>
      </c>
      <c r="F4354" t="str">
        <f>VLOOKUP(E4354,$L$1:$M$25,2,FALSE)</f>
        <v>money-supply</v>
      </c>
      <c r="G4354">
        <f>LOG(C4354)</f>
        <v>0</v>
      </c>
      <c r="H4354">
        <f>G4354/(B4354-1)</f>
        <v>0</v>
      </c>
    </row>
    <row r="4355" spans="1:8">
      <c r="A4355" t="s">
        <v>9354</v>
      </c>
      <c r="B4355">
        <v>0</v>
      </c>
      <c r="C4355">
        <v>1</v>
      </c>
      <c r="D4355">
        <v>1</v>
      </c>
      <c r="E4355">
        <v>1</v>
      </c>
      <c r="F4355" t="str">
        <f>VLOOKUP(E4355,$L$1:$M$25,2,FALSE)</f>
        <v>acq</v>
      </c>
      <c r="G4355">
        <f>LOG(C4355)</f>
        <v>0</v>
      </c>
      <c r="H4355">
        <f>G4355/(B4355-1)</f>
        <v>0</v>
      </c>
    </row>
    <row r="4356" spans="1:8">
      <c r="A4356" t="s">
        <v>9355</v>
      </c>
      <c r="B4356">
        <v>0</v>
      </c>
      <c r="C4356">
        <v>1</v>
      </c>
      <c r="D4356">
        <v>4</v>
      </c>
      <c r="E4356">
        <v>4</v>
      </c>
      <c r="F4356" t="str">
        <f>VLOOKUP(E4356,$L$1:$M$25,2,FALSE)</f>
        <v>coffee</v>
      </c>
      <c r="G4356">
        <f>LOG(C4356)</f>
        <v>0</v>
      </c>
      <c r="H4356">
        <f>G4356/(B4356-1)</f>
        <v>0</v>
      </c>
    </row>
    <row r="4357" spans="1:8">
      <c r="A4357" t="s">
        <v>9360</v>
      </c>
      <c r="B4357">
        <v>0</v>
      </c>
      <c r="C4357">
        <v>1</v>
      </c>
      <c r="D4357">
        <v>23</v>
      </c>
      <c r="E4357">
        <v>23</v>
      </c>
      <c r="F4357" t="str">
        <f>VLOOKUP(E4357,$L$1:$M$25,2,FALSE)</f>
        <v>trade</v>
      </c>
      <c r="G4357">
        <f>LOG(C4357)</f>
        <v>0</v>
      </c>
      <c r="H4357">
        <f>G4357/(B4357-1)</f>
        <v>0</v>
      </c>
    </row>
    <row r="4358" spans="1:8">
      <c r="A4358" t="s">
        <v>9361</v>
      </c>
      <c r="B4358">
        <v>0</v>
      </c>
      <c r="C4358">
        <v>1</v>
      </c>
      <c r="D4358">
        <v>16</v>
      </c>
      <c r="E4358">
        <v>16</v>
      </c>
      <c r="F4358" t="str">
        <f>VLOOKUP(E4358,$L$1:$M$25,2,FALSE)</f>
        <v>money-supply</v>
      </c>
      <c r="G4358">
        <f>LOG(C4358)</f>
        <v>0</v>
      </c>
      <c r="H4358">
        <f>G4358/(B4358-1)</f>
        <v>0</v>
      </c>
    </row>
    <row r="4359" spans="1:8">
      <c r="A4359" t="s">
        <v>9363</v>
      </c>
      <c r="B4359">
        <v>0</v>
      </c>
      <c r="C4359">
        <v>1</v>
      </c>
      <c r="D4359">
        <v>1</v>
      </c>
      <c r="E4359">
        <v>1</v>
      </c>
      <c r="F4359" t="str">
        <f>VLOOKUP(E4359,$L$1:$M$25,2,FALSE)</f>
        <v>acq</v>
      </c>
      <c r="G4359">
        <f>LOG(C4359)</f>
        <v>0</v>
      </c>
      <c r="H4359">
        <f>G4359/(B4359-1)</f>
        <v>0</v>
      </c>
    </row>
    <row r="4360" spans="1:8">
      <c r="A4360" t="s">
        <v>9364</v>
      </c>
      <c r="B4360">
        <v>0</v>
      </c>
      <c r="C4360">
        <v>1</v>
      </c>
      <c r="D4360">
        <v>14</v>
      </c>
      <c r="E4360">
        <v>14</v>
      </c>
      <c r="F4360" t="str">
        <f>VLOOKUP(E4360,$L$1:$M$25,2,FALSE)</f>
        <v>livestock</v>
      </c>
      <c r="G4360">
        <f>LOG(C4360)</f>
        <v>0</v>
      </c>
      <c r="H4360">
        <f>G4360/(B4360-1)</f>
        <v>0</v>
      </c>
    </row>
    <row r="4361" spans="1:8">
      <c r="A4361" t="s">
        <v>9370</v>
      </c>
      <c r="B4361">
        <v>0</v>
      </c>
      <c r="C4361">
        <v>1</v>
      </c>
      <c r="D4361">
        <v>4</v>
      </c>
      <c r="E4361">
        <v>4</v>
      </c>
      <c r="F4361" t="str">
        <f>VLOOKUP(E4361,$L$1:$M$25,2,FALSE)</f>
        <v>coffee</v>
      </c>
      <c r="G4361">
        <f>LOG(C4361)</f>
        <v>0</v>
      </c>
      <c r="H4361">
        <f>G4361/(B4361-1)</f>
        <v>0</v>
      </c>
    </row>
    <row r="4362" spans="1:8">
      <c r="A4362" t="s">
        <v>9373</v>
      </c>
      <c r="B4362">
        <v>0</v>
      </c>
      <c r="C4362">
        <v>1</v>
      </c>
      <c r="D4362">
        <v>10</v>
      </c>
      <c r="E4362">
        <v>10</v>
      </c>
      <c r="F4362" t="str">
        <f>VLOOKUP(E4362,$L$1:$M$25,2,FALSE)</f>
        <v>gnp</v>
      </c>
      <c r="G4362">
        <f>LOG(C4362)</f>
        <v>0</v>
      </c>
      <c r="H4362">
        <f>G4362/(B4362-1)</f>
        <v>0</v>
      </c>
    </row>
    <row r="4363" spans="1:8">
      <c r="A4363" t="s">
        <v>9385</v>
      </c>
      <c r="B4363">
        <v>0</v>
      </c>
      <c r="C4363">
        <v>1</v>
      </c>
      <c r="D4363">
        <v>1</v>
      </c>
      <c r="E4363">
        <v>1</v>
      </c>
      <c r="F4363" t="str">
        <f>VLOOKUP(E4363,$L$1:$M$25,2,FALSE)</f>
        <v>acq</v>
      </c>
      <c r="G4363">
        <f>LOG(C4363)</f>
        <v>0</v>
      </c>
      <c r="H4363">
        <f>G4363/(B4363-1)</f>
        <v>0</v>
      </c>
    </row>
    <row r="4364" spans="1:8">
      <c r="A4364" t="s">
        <v>9387</v>
      </c>
      <c r="B4364">
        <v>0</v>
      </c>
      <c r="C4364">
        <v>1</v>
      </c>
      <c r="D4364">
        <v>11</v>
      </c>
      <c r="E4364">
        <v>11</v>
      </c>
      <c r="F4364" t="str">
        <f>VLOOKUP(E4364,$L$1:$M$25,2,FALSE)</f>
        <v>gold</v>
      </c>
      <c r="G4364">
        <f>LOG(C4364)</f>
        <v>0</v>
      </c>
      <c r="H4364">
        <f>G4364/(B4364-1)</f>
        <v>0</v>
      </c>
    </row>
    <row r="4365" spans="1:8">
      <c r="A4365" t="s">
        <v>9396</v>
      </c>
      <c r="B4365">
        <v>0</v>
      </c>
      <c r="C4365">
        <v>1</v>
      </c>
      <c r="D4365">
        <v>7</v>
      </c>
      <c r="E4365">
        <v>7</v>
      </c>
      <c r="F4365" t="str">
        <f>VLOOKUP(E4365,$L$1:$M$25,2,FALSE)</f>
        <v>crude</v>
      </c>
      <c r="G4365">
        <f>LOG(C4365)</f>
        <v>0</v>
      </c>
      <c r="H4365">
        <f>G4365/(B4365-1)</f>
        <v>0</v>
      </c>
    </row>
    <row r="4366" spans="1:8">
      <c r="A4366" t="s">
        <v>9399</v>
      </c>
      <c r="B4366">
        <v>0</v>
      </c>
      <c r="C4366">
        <v>1</v>
      </c>
      <c r="D4366">
        <v>2</v>
      </c>
      <c r="E4366">
        <v>2</v>
      </c>
      <c r="F4366" t="str">
        <f>VLOOKUP(E4366,$L$1:$M$25,2,FALSE)</f>
        <v>bop</v>
      </c>
      <c r="G4366">
        <f>LOG(C4366)</f>
        <v>0</v>
      </c>
      <c r="H4366">
        <f>G4366/(B4366-1)</f>
        <v>0</v>
      </c>
    </row>
    <row r="4367" spans="1:8">
      <c r="A4367" t="s">
        <v>9400</v>
      </c>
      <c r="B4367">
        <v>0</v>
      </c>
      <c r="C4367">
        <v>1</v>
      </c>
      <c r="D4367">
        <v>22</v>
      </c>
      <c r="E4367">
        <v>22</v>
      </c>
      <c r="F4367" t="str">
        <f>VLOOKUP(E4367,$L$1:$M$25,2,FALSE)</f>
        <v>sugar</v>
      </c>
      <c r="G4367">
        <f>LOG(C4367)</f>
        <v>0</v>
      </c>
      <c r="H4367">
        <f>G4367/(B4367-1)</f>
        <v>0</v>
      </c>
    </row>
    <row r="4368" spans="1:8">
      <c r="A4368" t="s">
        <v>9402</v>
      </c>
      <c r="B4368">
        <v>0</v>
      </c>
      <c r="C4368">
        <v>1</v>
      </c>
      <c r="D4368">
        <v>16</v>
      </c>
      <c r="E4368">
        <v>16</v>
      </c>
      <c r="F4368" t="str">
        <f>VLOOKUP(E4368,$L$1:$M$25,2,FALSE)</f>
        <v>money-supply</v>
      </c>
      <c r="G4368">
        <f>LOG(C4368)</f>
        <v>0</v>
      </c>
      <c r="H4368">
        <f>G4368/(B4368-1)</f>
        <v>0</v>
      </c>
    </row>
    <row r="4369" spans="1:8">
      <c r="A4369" t="s">
        <v>9404</v>
      </c>
      <c r="B4369">
        <v>0</v>
      </c>
      <c r="C4369">
        <v>1</v>
      </c>
      <c r="D4369">
        <v>10</v>
      </c>
      <c r="E4369">
        <v>10</v>
      </c>
      <c r="F4369" t="str">
        <f>VLOOKUP(E4369,$L$1:$M$25,2,FALSE)</f>
        <v>gnp</v>
      </c>
      <c r="G4369">
        <f>LOG(C4369)</f>
        <v>0</v>
      </c>
      <c r="H4369">
        <f>G4369/(B4369-1)</f>
        <v>0</v>
      </c>
    </row>
    <row r="4370" spans="1:8">
      <c r="A4370" t="s">
        <v>9414</v>
      </c>
      <c r="B4370">
        <v>0</v>
      </c>
      <c r="C4370">
        <v>1</v>
      </c>
      <c r="D4370">
        <v>3</v>
      </c>
      <c r="E4370">
        <v>3</v>
      </c>
      <c r="F4370" t="str">
        <f>VLOOKUP(E4370,$L$1:$M$25,2,FALSE)</f>
        <v>cocoa</v>
      </c>
      <c r="G4370">
        <f>LOG(C4370)</f>
        <v>0</v>
      </c>
      <c r="H4370">
        <f>G4370/(B4370-1)</f>
        <v>0</v>
      </c>
    </row>
    <row r="4371" spans="1:8">
      <c r="A4371" t="s">
        <v>9417</v>
      </c>
      <c r="B4371">
        <v>0</v>
      </c>
      <c r="C4371">
        <v>1</v>
      </c>
      <c r="D4371">
        <v>17</v>
      </c>
      <c r="E4371">
        <v>17</v>
      </c>
      <c r="F4371" t="str">
        <f>VLOOKUP(E4371,$L$1:$M$25,2,FALSE)</f>
        <v>nat-gas</v>
      </c>
      <c r="G4371">
        <f>LOG(C4371)</f>
        <v>0</v>
      </c>
      <c r="H4371">
        <f>G4371/(B4371-1)</f>
        <v>0</v>
      </c>
    </row>
    <row r="4372" spans="1:8">
      <c r="A4372" t="s">
        <v>9425</v>
      </c>
      <c r="B4372">
        <v>0</v>
      </c>
      <c r="C4372">
        <v>1</v>
      </c>
      <c r="D4372">
        <v>11</v>
      </c>
      <c r="E4372">
        <v>11</v>
      </c>
      <c r="F4372" t="str">
        <f>VLOOKUP(E4372,$L$1:$M$25,2,FALSE)</f>
        <v>gold</v>
      </c>
      <c r="G4372">
        <f>LOG(C4372)</f>
        <v>0</v>
      </c>
      <c r="H4372">
        <f>G4372/(B4372-1)</f>
        <v>0</v>
      </c>
    </row>
    <row r="4373" spans="1:8">
      <c r="A4373" t="s">
        <v>9426</v>
      </c>
      <c r="B4373">
        <v>0</v>
      </c>
      <c r="C4373">
        <v>1</v>
      </c>
      <c r="D4373">
        <v>17</v>
      </c>
      <c r="E4373">
        <v>17</v>
      </c>
      <c r="F4373" t="str">
        <f>VLOOKUP(E4373,$L$1:$M$25,2,FALSE)</f>
        <v>nat-gas</v>
      </c>
      <c r="G4373">
        <f>LOG(C4373)</f>
        <v>0</v>
      </c>
      <c r="H4373">
        <f>G4373/(B4373-1)</f>
        <v>0</v>
      </c>
    </row>
    <row r="4374" spans="1:8">
      <c r="A4374" t="s">
        <v>9429</v>
      </c>
      <c r="B4374">
        <v>0</v>
      </c>
      <c r="C4374">
        <v>1</v>
      </c>
      <c r="D4374">
        <v>10</v>
      </c>
      <c r="E4374">
        <v>10</v>
      </c>
      <c r="F4374" t="str">
        <f>VLOOKUP(E4374,$L$1:$M$25,2,FALSE)</f>
        <v>gnp</v>
      </c>
      <c r="G4374">
        <f>LOG(C4374)</f>
        <v>0</v>
      </c>
      <c r="H4374">
        <f>G4374/(B4374-1)</f>
        <v>0</v>
      </c>
    </row>
    <row r="4375" spans="1:8">
      <c r="A4375" t="s">
        <v>9430</v>
      </c>
      <c r="B4375">
        <v>0</v>
      </c>
      <c r="C4375">
        <v>1</v>
      </c>
      <c r="D4375">
        <v>7</v>
      </c>
      <c r="E4375">
        <v>7</v>
      </c>
      <c r="F4375" t="str">
        <f>VLOOKUP(E4375,$L$1:$M$25,2,FALSE)</f>
        <v>crude</v>
      </c>
      <c r="G4375">
        <f>LOG(C4375)</f>
        <v>0</v>
      </c>
      <c r="H4375">
        <f>G4375/(B4375-1)</f>
        <v>0</v>
      </c>
    </row>
    <row r="4376" spans="1:8">
      <c r="A4376" t="s">
        <v>9432</v>
      </c>
      <c r="B4376">
        <v>0</v>
      </c>
      <c r="C4376">
        <v>1</v>
      </c>
      <c r="D4376">
        <v>10</v>
      </c>
      <c r="E4376">
        <v>10</v>
      </c>
      <c r="F4376" t="str">
        <f>VLOOKUP(E4376,$L$1:$M$25,2,FALSE)</f>
        <v>gnp</v>
      </c>
      <c r="G4376">
        <f>LOG(C4376)</f>
        <v>0</v>
      </c>
      <c r="H4376">
        <f>G4376/(B4376-1)</f>
        <v>0</v>
      </c>
    </row>
    <row r="4377" spans="1:8">
      <c r="A4377" t="s">
        <v>9436</v>
      </c>
      <c r="B4377">
        <v>0</v>
      </c>
      <c r="C4377">
        <v>1</v>
      </c>
      <c r="D4377">
        <v>9</v>
      </c>
      <c r="E4377">
        <v>9</v>
      </c>
      <c r="F4377" t="str">
        <f>VLOOKUP(E4377,$L$1:$M$25,2,FALSE)</f>
        <v>earn</v>
      </c>
      <c r="G4377">
        <f>LOG(C4377)</f>
        <v>0</v>
      </c>
      <c r="H4377">
        <f>G4377/(B4377-1)</f>
        <v>0</v>
      </c>
    </row>
    <row r="4378" spans="1:8">
      <c r="A4378" t="s">
        <v>9439</v>
      </c>
      <c r="B4378">
        <v>0</v>
      </c>
      <c r="C4378">
        <v>1</v>
      </c>
      <c r="D4378">
        <v>10</v>
      </c>
      <c r="E4378">
        <v>10</v>
      </c>
      <c r="F4378" t="str">
        <f>VLOOKUP(E4378,$L$1:$M$25,2,FALSE)</f>
        <v>gnp</v>
      </c>
      <c r="G4378">
        <f>LOG(C4378)</f>
        <v>0</v>
      </c>
      <c r="H4378">
        <f>G4378/(B4378-1)</f>
        <v>0</v>
      </c>
    </row>
    <row r="4379" spans="1:8">
      <c r="A4379" t="s">
        <v>9444</v>
      </c>
      <c r="B4379">
        <v>0</v>
      </c>
      <c r="C4379">
        <v>1</v>
      </c>
      <c r="D4379">
        <v>7</v>
      </c>
      <c r="E4379">
        <v>7</v>
      </c>
      <c r="F4379" t="str">
        <f>VLOOKUP(E4379,$L$1:$M$25,2,FALSE)</f>
        <v>crude</v>
      </c>
      <c r="G4379">
        <f>LOG(C4379)</f>
        <v>0</v>
      </c>
      <c r="H4379">
        <f>G4379/(B4379-1)</f>
        <v>0</v>
      </c>
    </row>
    <row r="4380" spans="1:8">
      <c r="A4380" t="s">
        <v>9445</v>
      </c>
      <c r="B4380">
        <v>0</v>
      </c>
      <c r="C4380">
        <v>1</v>
      </c>
      <c r="D4380">
        <v>22</v>
      </c>
      <c r="E4380">
        <v>22</v>
      </c>
      <c r="F4380" t="str">
        <f>VLOOKUP(E4380,$L$1:$M$25,2,FALSE)</f>
        <v>sugar</v>
      </c>
      <c r="G4380">
        <f>LOG(C4380)</f>
        <v>0</v>
      </c>
      <c r="H4380">
        <f>G4380/(B4380-1)</f>
        <v>0</v>
      </c>
    </row>
    <row r="4381" spans="1:8">
      <c r="A4381" t="s">
        <v>9446</v>
      </c>
      <c r="B4381">
        <v>0</v>
      </c>
      <c r="C4381">
        <v>1</v>
      </c>
      <c r="D4381">
        <v>23</v>
      </c>
      <c r="E4381">
        <v>23</v>
      </c>
      <c r="F4381" t="str">
        <f>VLOOKUP(E4381,$L$1:$M$25,2,FALSE)</f>
        <v>trade</v>
      </c>
      <c r="G4381">
        <f>LOG(C4381)</f>
        <v>0</v>
      </c>
      <c r="H4381">
        <f>G4381/(B4381-1)</f>
        <v>0</v>
      </c>
    </row>
    <row r="4382" spans="1:8">
      <c r="A4382" t="s">
        <v>9448</v>
      </c>
      <c r="B4382">
        <v>0</v>
      </c>
      <c r="C4382">
        <v>1</v>
      </c>
      <c r="D4382">
        <v>11</v>
      </c>
      <c r="E4382">
        <v>11</v>
      </c>
      <c r="F4382" t="str">
        <f>VLOOKUP(E4382,$L$1:$M$25,2,FALSE)</f>
        <v>gold</v>
      </c>
      <c r="G4382">
        <f>LOG(C4382)</f>
        <v>0</v>
      </c>
      <c r="H4382">
        <f>G4382/(B4382-1)</f>
        <v>0</v>
      </c>
    </row>
    <row r="4383" spans="1:8">
      <c r="A4383" t="s">
        <v>9450</v>
      </c>
      <c r="B4383">
        <v>0</v>
      </c>
      <c r="C4383">
        <v>1</v>
      </c>
      <c r="D4383">
        <v>22</v>
      </c>
      <c r="E4383">
        <v>22</v>
      </c>
      <c r="F4383" t="str">
        <f>VLOOKUP(E4383,$L$1:$M$25,2,FALSE)</f>
        <v>sugar</v>
      </c>
      <c r="G4383">
        <f>LOG(C4383)</f>
        <v>0</v>
      </c>
      <c r="H4383">
        <f>G4383/(B4383-1)</f>
        <v>0</v>
      </c>
    </row>
    <row r="4384" spans="1:8">
      <c r="A4384" t="s">
        <v>9451</v>
      </c>
      <c r="B4384">
        <v>0</v>
      </c>
      <c r="C4384">
        <v>1</v>
      </c>
      <c r="D4384">
        <v>9</v>
      </c>
      <c r="E4384">
        <v>9</v>
      </c>
      <c r="F4384" t="str">
        <f>VLOOKUP(E4384,$L$1:$M$25,2,FALSE)</f>
        <v>earn</v>
      </c>
      <c r="G4384">
        <f>LOG(C4384)</f>
        <v>0</v>
      </c>
      <c r="H4384">
        <f>G4384/(B4384-1)</f>
        <v>0</v>
      </c>
    </row>
    <row r="4385" spans="1:8">
      <c r="A4385" t="s">
        <v>9453</v>
      </c>
      <c r="B4385">
        <v>0</v>
      </c>
      <c r="C4385">
        <v>1</v>
      </c>
      <c r="D4385">
        <v>11</v>
      </c>
      <c r="E4385">
        <v>11</v>
      </c>
      <c r="F4385" t="str">
        <f>VLOOKUP(E4385,$L$1:$M$25,2,FALSE)</f>
        <v>gold</v>
      </c>
      <c r="G4385">
        <f>LOG(C4385)</f>
        <v>0</v>
      </c>
      <c r="H4385">
        <f>G4385/(B4385-1)</f>
        <v>0</v>
      </c>
    </row>
    <row r="4386" spans="1:8">
      <c r="A4386" t="s">
        <v>9454</v>
      </c>
      <c r="B4386">
        <v>0</v>
      </c>
      <c r="C4386">
        <v>1</v>
      </c>
      <c r="D4386">
        <v>22</v>
      </c>
      <c r="E4386">
        <v>22</v>
      </c>
      <c r="F4386" t="str">
        <f>VLOOKUP(E4386,$L$1:$M$25,2,FALSE)</f>
        <v>sugar</v>
      </c>
      <c r="G4386">
        <f>LOG(C4386)</f>
        <v>0</v>
      </c>
      <c r="H4386">
        <f>G4386/(B4386-1)</f>
        <v>0</v>
      </c>
    </row>
    <row r="4387" spans="1:8">
      <c r="A4387" t="s">
        <v>9456</v>
      </c>
      <c r="B4387">
        <v>0</v>
      </c>
      <c r="C4387">
        <v>1</v>
      </c>
      <c r="D4387">
        <v>22</v>
      </c>
      <c r="E4387">
        <v>22</v>
      </c>
      <c r="F4387" t="str">
        <f>VLOOKUP(E4387,$L$1:$M$25,2,FALSE)</f>
        <v>sugar</v>
      </c>
      <c r="G4387">
        <f>LOG(C4387)</f>
        <v>0</v>
      </c>
      <c r="H4387">
        <f>G4387/(B4387-1)</f>
        <v>0</v>
      </c>
    </row>
    <row r="4388" spans="1:8">
      <c r="A4388" t="s">
        <v>9458</v>
      </c>
      <c r="B4388">
        <v>0</v>
      </c>
      <c r="C4388">
        <v>1</v>
      </c>
      <c r="D4388">
        <v>7</v>
      </c>
      <c r="E4388">
        <v>7</v>
      </c>
      <c r="F4388" t="str">
        <f>VLOOKUP(E4388,$L$1:$M$25,2,FALSE)</f>
        <v>crude</v>
      </c>
      <c r="G4388">
        <f>LOG(C4388)</f>
        <v>0</v>
      </c>
      <c r="H4388">
        <f>G4388/(B4388-1)</f>
        <v>0</v>
      </c>
    </row>
    <row r="4389" spans="1:8">
      <c r="A4389" t="s">
        <v>9461</v>
      </c>
      <c r="B4389">
        <v>0</v>
      </c>
      <c r="C4389">
        <v>1</v>
      </c>
      <c r="D4389">
        <v>8</v>
      </c>
      <c r="E4389">
        <v>8</v>
      </c>
      <c r="F4389" t="str">
        <f>VLOOKUP(E4389,$L$1:$M$25,2,FALSE)</f>
        <v>dlr</v>
      </c>
      <c r="G4389">
        <f>LOG(C4389)</f>
        <v>0</v>
      </c>
      <c r="H4389">
        <f>G4389/(B4389-1)</f>
        <v>0</v>
      </c>
    </row>
    <row r="4390" spans="1:8">
      <c r="A4390" t="s">
        <v>9465</v>
      </c>
      <c r="B4390">
        <v>0</v>
      </c>
      <c r="C4390">
        <v>1</v>
      </c>
      <c r="D4390">
        <v>23</v>
      </c>
      <c r="E4390">
        <v>23</v>
      </c>
      <c r="F4390" t="str">
        <f>VLOOKUP(E4390,$L$1:$M$25,2,FALSE)</f>
        <v>trade</v>
      </c>
      <c r="G4390">
        <f>LOG(C4390)</f>
        <v>0</v>
      </c>
      <c r="H4390">
        <f>G4390/(B4390-1)</f>
        <v>0</v>
      </c>
    </row>
    <row r="4391" spans="1:8">
      <c r="A4391" t="s">
        <v>9468</v>
      </c>
      <c r="B4391">
        <v>0</v>
      </c>
      <c r="C4391">
        <v>1</v>
      </c>
      <c r="D4391">
        <v>15</v>
      </c>
      <c r="E4391">
        <v>15</v>
      </c>
      <c r="F4391" t="str">
        <f>VLOOKUP(E4391,$L$1:$M$25,2,FALSE)</f>
        <v>money-fx</v>
      </c>
      <c r="G4391">
        <f>LOG(C4391)</f>
        <v>0</v>
      </c>
      <c r="H4391">
        <f>G4391/(B4391-1)</f>
        <v>0</v>
      </c>
    </row>
    <row r="4392" spans="1:8">
      <c r="A4392" t="s">
        <v>9469</v>
      </c>
      <c r="B4392">
        <v>0</v>
      </c>
      <c r="C4392">
        <v>1</v>
      </c>
      <c r="D4392">
        <v>1</v>
      </c>
      <c r="E4392">
        <v>1</v>
      </c>
      <c r="F4392" t="str">
        <f>VLOOKUP(E4392,$L$1:$M$25,2,FALSE)</f>
        <v>acq</v>
      </c>
      <c r="G4392">
        <f>LOG(C4392)</f>
        <v>0</v>
      </c>
      <c r="H4392">
        <f>G4392/(B4392-1)</f>
        <v>0</v>
      </c>
    </row>
    <row r="4393" spans="1:8">
      <c r="A4393" t="s">
        <v>9472</v>
      </c>
      <c r="B4393">
        <v>0</v>
      </c>
      <c r="C4393">
        <v>1</v>
      </c>
      <c r="D4393">
        <v>4</v>
      </c>
      <c r="E4393">
        <v>4</v>
      </c>
      <c r="F4393" t="str">
        <f>VLOOKUP(E4393,$L$1:$M$25,2,FALSE)</f>
        <v>coffee</v>
      </c>
      <c r="G4393">
        <f>LOG(C4393)</f>
        <v>0</v>
      </c>
      <c r="H4393">
        <f>G4393/(B4393-1)</f>
        <v>0</v>
      </c>
    </row>
    <row r="4394" spans="1:8">
      <c r="A4394" t="s">
        <v>9474</v>
      </c>
      <c r="B4394">
        <v>0</v>
      </c>
      <c r="C4394">
        <v>1</v>
      </c>
      <c r="D4394">
        <v>2</v>
      </c>
      <c r="E4394">
        <v>2</v>
      </c>
      <c r="F4394" t="str">
        <f>VLOOKUP(E4394,$L$1:$M$25,2,FALSE)</f>
        <v>bop</v>
      </c>
      <c r="G4394">
        <f>LOG(C4394)</f>
        <v>0</v>
      </c>
      <c r="H4394">
        <f>G4394/(B4394-1)</f>
        <v>0</v>
      </c>
    </row>
    <row r="4395" spans="1:8">
      <c r="A4395" t="s">
        <v>9477</v>
      </c>
      <c r="B4395">
        <v>0</v>
      </c>
      <c r="C4395">
        <v>1</v>
      </c>
      <c r="D4395">
        <v>17</v>
      </c>
      <c r="E4395">
        <v>17</v>
      </c>
      <c r="F4395" t="str">
        <f>VLOOKUP(E4395,$L$1:$M$25,2,FALSE)</f>
        <v>nat-gas</v>
      </c>
      <c r="G4395">
        <f>LOG(C4395)</f>
        <v>0</v>
      </c>
      <c r="H4395">
        <f>G4395/(B4395-1)</f>
        <v>0</v>
      </c>
    </row>
    <row r="4396" spans="1:8">
      <c r="A4396" t="s">
        <v>9479</v>
      </c>
      <c r="B4396">
        <v>0</v>
      </c>
      <c r="C4396">
        <v>1</v>
      </c>
      <c r="D4396">
        <v>3</v>
      </c>
      <c r="E4396">
        <v>3</v>
      </c>
      <c r="F4396" t="str">
        <f>VLOOKUP(E4396,$L$1:$M$25,2,FALSE)</f>
        <v>cocoa</v>
      </c>
      <c r="G4396">
        <f>LOG(C4396)</f>
        <v>0</v>
      </c>
      <c r="H4396">
        <f>G4396/(B4396-1)</f>
        <v>0</v>
      </c>
    </row>
    <row r="4397" spans="1:8">
      <c r="A4397" t="s">
        <v>9495</v>
      </c>
      <c r="B4397">
        <v>0</v>
      </c>
      <c r="C4397">
        <v>1</v>
      </c>
      <c r="D4397">
        <v>10</v>
      </c>
      <c r="E4397">
        <v>10</v>
      </c>
      <c r="F4397" t="str">
        <f>VLOOKUP(E4397,$L$1:$M$25,2,FALSE)</f>
        <v>gnp</v>
      </c>
      <c r="G4397">
        <f>LOG(C4397)</f>
        <v>0</v>
      </c>
      <c r="H4397">
        <f>G4397/(B4397-1)</f>
        <v>0</v>
      </c>
    </row>
    <row r="4398" spans="1:8">
      <c r="A4398" t="s">
        <v>9496</v>
      </c>
      <c r="B4398">
        <v>0</v>
      </c>
      <c r="C4398">
        <v>1</v>
      </c>
      <c r="D4398">
        <v>9</v>
      </c>
      <c r="E4398">
        <v>9</v>
      </c>
      <c r="F4398" t="str">
        <f>VLOOKUP(E4398,$L$1:$M$25,2,FALSE)</f>
        <v>earn</v>
      </c>
      <c r="G4398">
        <f>LOG(C4398)</f>
        <v>0</v>
      </c>
      <c r="H4398">
        <f>G4398/(B4398-1)</f>
        <v>0</v>
      </c>
    </row>
    <row r="4399" spans="1:8">
      <c r="A4399" t="s">
        <v>9498</v>
      </c>
      <c r="B4399">
        <v>0</v>
      </c>
      <c r="C4399">
        <v>1</v>
      </c>
      <c r="D4399">
        <v>1</v>
      </c>
      <c r="E4399">
        <v>1</v>
      </c>
      <c r="F4399" t="str">
        <f>VLOOKUP(E4399,$L$1:$M$25,2,FALSE)</f>
        <v>acq</v>
      </c>
      <c r="G4399">
        <f>LOG(C4399)</f>
        <v>0</v>
      </c>
      <c r="H4399">
        <f>G4399/(B4399-1)</f>
        <v>0</v>
      </c>
    </row>
    <row r="4400" spans="1:8">
      <c r="A4400" t="s">
        <v>9499</v>
      </c>
      <c r="B4400">
        <v>0</v>
      </c>
      <c r="C4400">
        <v>1</v>
      </c>
      <c r="D4400">
        <v>4</v>
      </c>
      <c r="E4400">
        <v>4</v>
      </c>
      <c r="F4400" t="str">
        <f>VLOOKUP(E4400,$L$1:$M$25,2,FALSE)</f>
        <v>coffee</v>
      </c>
      <c r="G4400">
        <f>LOG(C4400)</f>
        <v>0</v>
      </c>
      <c r="H4400">
        <f>G4400/(B4400-1)</f>
        <v>0</v>
      </c>
    </row>
    <row r="4401" spans="1:8">
      <c r="A4401" t="s">
        <v>9500</v>
      </c>
      <c r="B4401">
        <v>0</v>
      </c>
      <c r="C4401">
        <v>1</v>
      </c>
      <c r="D4401">
        <v>13</v>
      </c>
      <c r="E4401">
        <v>13</v>
      </c>
      <c r="F4401" t="str">
        <f>VLOOKUP(E4401,$L$1:$M$25,2,FALSE)</f>
        <v>interest</v>
      </c>
      <c r="G4401">
        <f>LOG(C4401)</f>
        <v>0</v>
      </c>
      <c r="H4401">
        <f>G4401/(B4401-1)</f>
        <v>0</v>
      </c>
    </row>
    <row r="4402" spans="1:8">
      <c r="A4402" t="s">
        <v>9512</v>
      </c>
      <c r="B4402">
        <v>0</v>
      </c>
      <c r="C4402">
        <v>1</v>
      </c>
      <c r="D4402">
        <v>1</v>
      </c>
      <c r="E4402">
        <v>1</v>
      </c>
      <c r="F4402" t="str">
        <f>VLOOKUP(E4402,$L$1:$M$25,2,FALSE)</f>
        <v>acq</v>
      </c>
      <c r="G4402">
        <f>LOG(C4402)</f>
        <v>0</v>
      </c>
      <c r="H4402">
        <f>G4402/(B4402-1)</f>
        <v>0</v>
      </c>
    </row>
    <row r="4403" spans="1:8">
      <c r="A4403" t="s">
        <v>9514</v>
      </c>
      <c r="B4403">
        <v>0</v>
      </c>
      <c r="C4403">
        <v>1</v>
      </c>
      <c r="D4403">
        <v>1</v>
      </c>
      <c r="E4403">
        <v>1</v>
      </c>
      <c r="F4403" t="str">
        <f>VLOOKUP(E4403,$L$1:$M$25,2,FALSE)</f>
        <v>acq</v>
      </c>
      <c r="G4403">
        <f>LOG(C4403)</f>
        <v>0</v>
      </c>
      <c r="H4403">
        <f>G4403/(B4403-1)</f>
        <v>0</v>
      </c>
    </row>
    <row r="4404" spans="1:8">
      <c r="A4404" t="s">
        <v>9515</v>
      </c>
      <c r="B4404">
        <v>0</v>
      </c>
      <c r="C4404">
        <v>1</v>
      </c>
      <c r="D4404">
        <v>5</v>
      </c>
      <c r="E4404">
        <v>5</v>
      </c>
      <c r="F4404" t="str">
        <f>VLOOKUP(E4404,$L$1:$M$25,2,FALSE)</f>
        <v>corn</v>
      </c>
      <c r="G4404">
        <f>LOG(C4404)</f>
        <v>0</v>
      </c>
      <c r="H4404">
        <f>G4404/(B4404-1)</f>
        <v>0</v>
      </c>
    </row>
    <row r="4405" spans="1:8">
      <c r="A4405" t="s">
        <v>9516</v>
      </c>
      <c r="B4405">
        <v>0</v>
      </c>
      <c r="C4405">
        <v>1</v>
      </c>
      <c r="D4405">
        <v>8</v>
      </c>
      <c r="E4405">
        <v>8</v>
      </c>
      <c r="F4405" t="str">
        <f>VLOOKUP(E4405,$L$1:$M$25,2,FALSE)</f>
        <v>dlr</v>
      </c>
      <c r="G4405">
        <f>LOG(C4405)</f>
        <v>0</v>
      </c>
      <c r="H4405">
        <f>G4405/(B4405-1)</f>
        <v>0</v>
      </c>
    </row>
    <row r="4406" spans="1:8">
      <c r="A4406" t="s">
        <v>9518</v>
      </c>
      <c r="B4406">
        <v>0</v>
      </c>
      <c r="C4406">
        <v>1</v>
      </c>
      <c r="D4406">
        <v>8</v>
      </c>
      <c r="E4406">
        <v>8</v>
      </c>
      <c r="F4406" t="str">
        <f>VLOOKUP(E4406,$L$1:$M$25,2,FALSE)</f>
        <v>dlr</v>
      </c>
      <c r="G4406">
        <f>LOG(C4406)</f>
        <v>0</v>
      </c>
      <c r="H4406">
        <f>G4406/(B4406-1)</f>
        <v>0</v>
      </c>
    </row>
    <row r="4407" spans="1:8">
      <c r="A4407" t="s">
        <v>9519</v>
      </c>
      <c r="B4407">
        <v>0</v>
      </c>
      <c r="C4407">
        <v>1</v>
      </c>
      <c r="D4407">
        <v>1</v>
      </c>
      <c r="E4407">
        <v>1</v>
      </c>
      <c r="F4407" t="str">
        <f>VLOOKUP(E4407,$L$1:$M$25,2,FALSE)</f>
        <v>acq</v>
      </c>
      <c r="G4407">
        <f>LOG(C4407)</f>
        <v>0</v>
      </c>
      <c r="H4407">
        <f>G4407/(B4407-1)</f>
        <v>0</v>
      </c>
    </row>
    <row r="4408" spans="1:8">
      <c r="A4408" t="s">
        <v>9528</v>
      </c>
      <c r="B4408">
        <v>0</v>
      </c>
      <c r="C4408">
        <v>1</v>
      </c>
      <c r="D4408">
        <v>9</v>
      </c>
      <c r="E4408">
        <v>9</v>
      </c>
      <c r="F4408" t="str">
        <f>VLOOKUP(E4408,$L$1:$M$25,2,FALSE)</f>
        <v>earn</v>
      </c>
      <c r="G4408">
        <f>LOG(C4408)</f>
        <v>0</v>
      </c>
      <c r="H4408">
        <f>G4408/(B4408-1)</f>
        <v>0</v>
      </c>
    </row>
    <row r="4409" spans="1:8">
      <c r="A4409" t="s">
        <v>9531</v>
      </c>
      <c r="B4409">
        <v>0</v>
      </c>
      <c r="C4409">
        <v>1</v>
      </c>
      <c r="D4409">
        <v>22</v>
      </c>
      <c r="E4409">
        <v>22</v>
      </c>
      <c r="F4409" t="str">
        <f>VLOOKUP(E4409,$L$1:$M$25,2,FALSE)</f>
        <v>sugar</v>
      </c>
      <c r="G4409">
        <f>LOG(C4409)</f>
        <v>0</v>
      </c>
      <c r="H4409">
        <f>G4409/(B4409-1)</f>
        <v>0</v>
      </c>
    </row>
    <row r="4410" spans="1:8">
      <c r="A4410" t="s">
        <v>9536</v>
      </c>
      <c r="B4410">
        <v>0</v>
      </c>
      <c r="C4410">
        <v>1</v>
      </c>
      <c r="D4410">
        <v>11</v>
      </c>
      <c r="E4410">
        <v>11</v>
      </c>
      <c r="F4410" t="str">
        <f>VLOOKUP(E4410,$L$1:$M$25,2,FALSE)</f>
        <v>gold</v>
      </c>
      <c r="G4410">
        <f>LOG(C4410)</f>
        <v>0</v>
      </c>
      <c r="H4410">
        <f>G4410/(B4410-1)</f>
        <v>0</v>
      </c>
    </row>
    <row r="4411" spans="1:8">
      <c r="A4411" t="s">
        <v>9537</v>
      </c>
      <c r="B4411">
        <v>0</v>
      </c>
      <c r="C4411">
        <v>1</v>
      </c>
      <c r="D4411">
        <v>16</v>
      </c>
      <c r="E4411">
        <v>16</v>
      </c>
      <c r="F4411" t="str">
        <f>VLOOKUP(E4411,$L$1:$M$25,2,FALSE)</f>
        <v>money-supply</v>
      </c>
      <c r="G4411">
        <f>LOG(C4411)</f>
        <v>0</v>
      </c>
      <c r="H4411">
        <f>G4411/(B4411-1)</f>
        <v>0</v>
      </c>
    </row>
    <row r="4412" spans="1:8">
      <c r="A4412" t="s">
        <v>9539</v>
      </c>
      <c r="B4412">
        <v>0</v>
      </c>
      <c r="C4412">
        <v>1</v>
      </c>
      <c r="D4412">
        <v>7</v>
      </c>
      <c r="E4412">
        <v>7</v>
      </c>
      <c r="F4412" t="str">
        <f>VLOOKUP(E4412,$L$1:$M$25,2,FALSE)</f>
        <v>crude</v>
      </c>
      <c r="G4412">
        <f>LOG(C4412)</f>
        <v>0</v>
      </c>
      <c r="H4412">
        <f>G4412/(B4412-1)</f>
        <v>0</v>
      </c>
    </row>
    <row r="4413" spans="1:8">
      <c r="A4413" t="s">
        <v>9541</v>
      </c>
      <c r="B4413">
        <v>0</v>
      </c>
      <c r="C4413">
        <v>1</v>
      </c>
      <c r="D4413">
        <v>7</v>
      </c>
      <c r="E4413">
        <v>7</v>
      </c>
      <c r="F4413" t="str">
        <f>VLOOKUP(E4413,$L$1:$M$25,2,FALSE)</f>
        <v>crude</v>
      </c>
      <c r="G4413">
        <f>LOG(C4413)</f>
        <v>0</v>
      </c>
      <c r="H4413">
        <f>G4413/(B4413-1)</f>
        <v>0</v>
      </c>
    </row>
    <row r="4414" spans="1:8">
      <c r="A4414" t="s">
        <v>9544</v>
      </c>
      <c r="B4414">
        <v>0</v>
      </c>
      <c r="C4414">
        <v>1</v>
      </c>
      <c r="D4414">
        <v>3</v>
      </c>
      <c r="E4414">
        <v>3</v>
      </c>
      <c r="F4414" t="str">
        <f>VLOOKUP(E4414,$L$1:$M$25,2,FALSE)</f>
        <v>cocoa</v>
      </c>
      <c r="G4414">
        <f>LOG(C4414)</f>
        <v>0</v>
      </c>
      <c r="H4414">
        <f>G4414/(B4414-1)</f>
        <v>0</v>
      </c>
    </row>
    <row r="4415" spans="1:8">
      <c r="A4415" t="s">
        <v>9549</v>
      </c>
      <c r="B4415">
        <v>0</v>
      </c>
      <c r="C4415">
        <v>1</v>
      </c>
      <c r="D4415">
        <v>10</v>
      </c>
      <c r="E4415">
        <v>10</v>
      </c>
      <c r="F4415" t="str">
        <f>VLOOKUP(E4415,$L$1:$M$25,2,FALSE)</f>
        <v>gnp</v>
      </c>
      <c r="G4415">
        <f>LOG(C4415)</f>
        <v>0</v>
      </c>
      <c r="H4415">
        <f>G4415/(B4415-1)</f>
        <v>0</v>
      </c>
    </row>
    <row r="4416" spans="1:8">
      <c r="A4416" t="s">
        <v>9552</v>
      </c>
      <c r="B4416">
        <v>0</v>
      </c>
      <c r="C4416">
        <v>1</v>
      </c>
      <c r="D4416">
        <v>1</v>
      </c>
      <c r="E4416">
        <v>1</v>
      </c>
      <c r="F4416" t="str">
        <f>VLOOKUP(E4416,$L$1:$M$25,2,FALSE)</f>
        <v>acq</v>
      </c>
      <c r="G4416">
        <f>LOG(C4416)</f>
        <v>0</v>
      </c>
      <c r="H4416">
        <f>G4416/(B4416-1)</f>
        <v>0</v>
      </c>
    </row>
    <row r="4417" spans="1:8">
      <c r="A4417" t="s">
        <v>9555</v>
      </c>
      <c r="B4417">
        <v>0</v>
      </c>
      <c r="C4417">
        <v>1</v>
      </c>
      <c r="D4417">
        <v>17</v>
      </c>
      <c r="E4417">
        <v>17</v>
      </c>
      <c r="F4417" t="str">
        <f>VLOOKUP(E4417,$L$1:$M$25,2,FALSE)</f>
        <v>nat-gas</v>
      </c>
      <c r="G4417">
        <f>LOG(C4417)</f>
        <v>0</v>
      </c>
      <c r="H4417">
        <f>G4417/(B4417-1)</f>
        <v>0</v>
      </c>
    </row>
    <row r="4418" spans="1:8">
      <c r="A4418" t="s">
        <v>9558</v>
      </c>
      <c r="B4418">
        <v>0</v>
      </c>
      <c r="C4418">
        <v>1</v>
      </c>
      <c r="D4418">
        <v>7</v>
      </c>
      <c r="E4418">
        <v>7</v>
      </c>
      <c r="F4418" t="str">
        <f>VLOOKUP(E4418,$L$1:$M$25,2,FALSE)</f>
        <v>crude</v>
      </c>
      <c r="G4418">
        <f>LOG(C4418)</f>
        <v>0</v>
      </c>
      <c r="H4418">
        <f>G4418/(B4418-1)</f>
        <v>0</v>
      </c>
    </row>
    <row r="4419" spans="1:8">
      <c r="A4419" t="s">
        <v>9559</v>
      </c>
      <c r="B4419">
        <v>0</v>
      </c>
      <c r="C4419">
        <v>1</v>
      </c>
      <c r="D4419">
        <v>23</v>
      </c>
      <c r="E4419">
        <v>23</v>
      </c>
      <c r="F4419" t="str">
        <f>VLOOKUP(E4419,$L$1:$M$25,2,FALSE)</f>
        <v>trade</v>
      </c>
      <c r="G4419">
        <f>LOG(C4419)</f>
        <v>0</v>
      </c>
      <c r="H4419">
        <f>G4419/(B4419-1)</f>
        <v>0</v>
      </c>
    </row>
    <row r="4420" spans="1:8">
      <c r="A4420" t="s">
        <v>9561</v>
      </c>
      <c r="B4420">
        <v>0</v>
      </c>
      <c r="C4420">
        <v>1</v>
      </c>
      <c r="D4420">
        <v>1</v>
      </c>
      <c r="E4420">
        <v>1</v>
      </c>
      <c r="F4420" t="str">
        <f>VLOOKUP(E4420,$L$1:$M$25,2,FALSE)</f>
        <v>acq</v>
      </c>
      <c r="G4420">
        <f>LOG(C4420)</f>
        <v>0</v>
      </c>
      <c r="H4420">
        <f>G4420/(B4420-1)</f>
        <v>0</v>
      </c>
    </row>
    <row r="4421" spans="1:8">
      <c r="A4421" t="s">
        <v>9562</v>
      </c>
      <c r="B4421">
        <v>0</v>
      </c>
      <c r="C4421">
        <v>1</v>
      </c>
      <c r="D4421">
        <v>10</v>
      </c>
      <c r="E4421">
        <v>10</v>
      </c>
      <c r="F4421" t="str">
        <f>VLOOKUP(E4421,$L$1:$M$25,2,FALSE)</f>
        <v>gnp</v>
      </c>
      <c r="G4421">
        <f>LOG(C4421)</f>
        <v>0</v>
      </c>
      <c r="H4421">
        <f>G4421/(B4421-1)</f>
        <v>0</v>
      </c>
    </row>
    <row r="4422" spans="1:8">
      <c r="A4422" t="s">
        <v>9563</v>
      </c>
      <c r="B4422">
        <v>0</v>
      </c>
      <c r="C4422">
        <v>1</v>
      </c>
      <c r="D4422">
        <v>3</v>
      </c>
      <c r="E4422">
        <v>3</v>
      </c>
      <c r="F4422" t="str">
        <f>VLOOKUP(E4422,$L$1:$M$25,2,FALSE)</f>
        <v>cocoa</v>
      </c>
      <c r="G4422">
        <f>LOG(C4422)</f>
        <v>0</v>
      </c>
      <c r="H4422">
        <f>G4422/(B4422-1)</f>
        <v>0</v>
      </c>
    </row>
    <row r="4423" spans="1:8">
      <c r="A4423" t="s">
        <v>9566</v>
      </c>
      <c r="B4423">
        <v>0</v>
      </c>
      <c r="C4423">
        <v>1</v>
      </c>
      <c r="D4423">
        <v>23</v>
      </c>
      <c r="E4423">
        <v>23</v>
      </c>
      <c r="F4423" t="str">
        <f>VLOOKUP(E4423,$L$1:$M$25,2,FALSE)</f>
        <v>trade</v>
      </c>
      <c r="G4423">
        <f>LOG(C4423)</f>
        <v>0</v>
      </c>
      <c r="H4423">
        <f>G4423/(B4423-1)</f>
        <v>0</v>
      </c>
    </row>
    <row r="4424" spans="1:8">
      <c r="A4424" t="s">
        <v>9568</v>
      </c>
      <c r="B4424">
        <v>0</v>
      </c>
      <c r="C4424">
        <v>1</v>
      </c>
      <c r="D4424">
        <v>7</v>
      </c>
      <c r="E4424">
        <v>7</v>
      </c>
      <c r="F4424" t="str">
        <f>VLOOKUP(E4424,$L$1:$M$25,2,FALSE)</f>
        <v>crude</v>
      </c>
      <c r="G4424">
        <f>LOG(C4424)</f>
        <v>0</v>
      </c>
      <c r="H4424">
        <f>G4424/(B4424-1)</f>
        <v>0</v>
      </c>
    </row>
    <row r="4425" spans="1:8">
      <c r="A4425" t="s">
        <v>9573</v>
      </c>
      <c r="B4425">
        <v>0</v>
      </c>
      <c r="C4425">
        <v>1</v>
      </c>
      <c r="D4425">
        <v>13</v>
      </c>
      <c r="E4425">
        <v>13</v>
      </c>
      <c r="F4425" t="str">
        <f>VLOOKUP(E4425,$L$1:$M$25,2,FALSE)</f>
        <v>interest</v>
      </c>
      <c r="G4425">
        <f>LOG(C4425)</f>
        <v>0</v>
      </c>
      <c r="H4425">
        <f>G4425/(B4425-1)</f>
        <v>0</v>
      </c>
    </row>
    <row r="4426" spans="1:8">
      <c r="A4426" t="s">
        <v>9575</v>
      </c>
      <c r="B4426">
        <v>0</v>
      </c>
      <c r="C4426">
        <v>1</v>
      </c>
      <c r="D4426">
        <v>14</v>
      </c>
      <c r="E4426">
        <v>14</v>
      </c>
      <c r="F4426" t="str">
        <f>VLOOKUP(E4426,$L$1:$M$25,2,FALSE)</f>
        <v>livestock</v>
      </c>
      <c r="G4426">
        <f>LOG(C4426)</f>
        <v>0</v>
      </c>
      <c r="H4426">
        <f>G4426/(B4426-1)</f>
        <v>0</v>
      </c>
    </row>
    <row r="4427" spans="1:8">
      <c r="A4427" t="s">
        <v>9576</v>
      </c>
      <c r="B4427">
        <v>0</v>
      </c>
      <c r="C4427">
        <v>1</v>
      </c>
      <c r="D4427">
        <v>1</v>
      </c>
      <c r="E4427">
        <v>1</v>
      </c>
      <c r="F4427" t="str">
        <f>VLOOKUP(E4427,$L$1:$M$25,2,FALSE)</f>
        <v>acq</v>
      </c>
      <c r="G4427">
        <f>LOG(C4427)</f>
        <v>0</v>
      </c>
      <c r="H4427">
        <f>G4427/(B4427-1)</f>
        <v>0</v>
      </c>
    </row>
    <row r="4428" spans="1:8">
      <c r="A4428" t="s">
        <v>9577</v>
      </c>
      <c r="B4428">
        <v>0</v>
      </c>
      <c r="C4428">
        <v>1</v>
      </c>
      <c r="D4428">
        <v>14</v>
      </c>
      <c r="E4428">
        <v>14</v>
      </c>
      <c r="F4428" t="str">
        <f>VLOOKUP(E4428,$L$1:$M$25,2,FALSE)</f>
        <v>livestock</v>
      </c>
      <c r="G4428">
        <f>LOG(C4428)</f>
        <v>0</v>
      </c>
      <c r="H4428">
        <f>G4428/(B4428-1)</f>
        <v>0</v>
      </c>
    </row>
    <row r="4429" spans="1:8">
      <c r="A4429" t="s">
        <v>9578</v>
      </c>
      <c r="B4429">
        <v>0</v>
      </c>
      <c r="C4429">
        <v>1</v>
      </c>
      <c r="D4429">
        <v>8</v>
      </c>
      <c r="E4429">
        <v>8</v>
      </c>
      <c r="F4429" t="str">
        <f>VLOOKUP(E4429,$L$1:$M$25,2,FALSE)</f>
        <v>dlr</v>
      </c>
      <c r="G4429">
        <f>LOG(C4429)</f>
        <v>0</v>
      </c>
      <c r="H4429">
        <f>G4429/(B4429-1)</f>
        <v>0</v>
      </c>
    </row>
    <row r="4430" spans="1:8">
      <c r="A4430" t="s">
        <v>9579</v>
      </c>
      <c r="B4430">
        <v>0</v>
      </c>
      <c r="C4430">
        <v>1</v>
      </c>
      <c r="D4430">
        <v>1</v>
      </c>
      <c r="E4430">
        <v>1</v>
      </c>
      <c r="F4430" t="str">
        <f>VLOOKUP(E4430,$L$1:$M$25,2,FALSE)</f>
        <v>acq</v>
      </c>
      <c r="G4430">
        <f>LOG(C4430)</f>
        <v>0</v>
      </c>
      <c r="H4430">
        <f>G4430/(B4430-1)</f>
        <v>0</v>
      </c>
    </row>
    <row r="4431" spans="1:8">
      <c r="A4431" t="s">
        <v>9580</v>
      </c>
      <c r="B4431">
        <v>0</v>
      </c>
      <c r="C4431">
        <v>1</v>
      </c>
      <c r="D4431">
        <v>16</v>
      </c>
      <c r="E4431">
        <v>16</v>
      </c>
      <c r="F4431" t="str">
        <f>VLOOKUP(E4431,$L$1:$M$25,2,FALSE)</f>
        <v>money-supply</v>
      </c>
      <c r="G4431">
        <f>LOG(C4431)</f>
        <v>0</v>
      </c>
      <c r="H4431">
        <f>G4431/(B4431-1)</f>
        <v>0</v>
      </c>
    </row>
    <row r="4432" spans="1:8">
      <c r="A4432" t="s">
        <v>9582</v>
      </c>
      <c r="B4432">
        <v>0</v>
      </c>
      <c r="C4432">
        <v>1</v>
      </c>
      <c r="D4432">
        <v>23</v>
      </c>
      <c r="E4432">
        <v>23</v>
      </c>
      <c r="F4432" t="str">
        <f>VLOOKUP(E4432,$L$1:$M$25,2,FALSE)</f>
        <v>trade</v>
      </c>
      <c r="G4432">
        <f>LOG(C4432)</f>
        <v>0</v>
      </c>
      <c r="H4432">
        <f>G4432/(B4432-1)</f>
        <v>0</v>
      </c>
    </row>
    <row r="4433" spans="1:8">
      <c r="A4433" t="s">
        <v>9583</v>
      </c>
      <c r="B4433">
        <v>0</v>
      </c>
      <c r="C4433">
        <v>1</v>
      </c>
      <c r="D4433">
        <v>7</v>
      </c>
      <c r="E4433">
        <v>7</v>
      </c>
      <c r="F4433" t="str">
        <f>VLOOKUP(E4433,$L$1:$M$25,2,FALSE)</f>
        <v>crude</v>
      </c>
      <c r="G4433">
        <f>LOG(C4433)</f>
        <v>0</v>
      </c>
      <c r="H4433">
        <f>G4433/(B4433-1)</f>
        <v>0</v>
      </c>
    </row>
    <row r="4434" spans="1:8">
      <c r="A4434" t="s">
        <v>9584</v>
      </c>
      <c r="B4434">
        <v>0</v>
      </c>
      <c r="C4434">
        <v>1</v>
      </c>
      <c r="D4434">
        <v>2</v>
      </c>
      <c r="E4434">
        <v>2</v>
      </c>
      <c r="F4434" t="str">
        <f>VLOOKUP(E4434,$L$1:$M$25,2,FALSE)</f>
        <v>bop</v>
      </c>
      <c r="G4434">
        <f>LOG(C4434)</f>
        <v>0</v>
      </c>
      <c r="H4434">
        <f>G4434/(B4434-1)</f>
        <v>0</v>
      </c>
    </row>
    <row r="4435" spans="1:8">
      <c r="A4435" t="s">
        <v>9585</v>
      </c>
      <c r="B4435">
        <v>0</v>
      </c>
      <c r="C4435">
        <v>1</v>
      </c>
      <c r="D4435">
        <v>24</v>
      </c>
      <c r="E4435">
        <v>24</v>
      </c>
      <c r="F4435" t="str">
        <f>VLOOKUP(E4435,$L$1:$M$25,2,FALSE)</f>
        <v>veg-oil</v>
      </c>
      <c r="G4435">
        <f>LOG(C4435)</f>
        <v>0</v>
      </c>
      <c r="H4435">
        <f>G4435/(B4435-1)</f>
        <v>0</v>
      </c>
    </row>
    <row r="4436" spans="1:8">
      <c r="A4436" t="s">
        <v>9586</v>
      </c>
      <c r="B4436">
        <v>0</v>
      </c>
      <c r="C4436">
        <v>1</v>
      </c>
      <c r="D4436">
        <v>4</v>
      </c>
      <c r="E4436">
        <v>4</v>
      </c>
      <c r="F4436" t="str">
        <f>VLOOKUP(E4436,$L$1:$M$25,2,FALSE)</f>
        <v>coffee</v>
      </c>
      <c r="G4436">
        <f>LOG(C4436)</f>
        <v>0</v>
      </c>
      <c r="H4436">
        <f>G4436/(B4436-1)</f>
        <v>0</v>
      </c>
    </row>
    <row r="4437" spans="1:8">
      <c r="A4437" t="s">
        <v>9588</v>
      </c>
      <c r="B4437">
        <v>0</v>
      </c>
      <c r="C4437">
        <v>1</v>
      </c>
      <c r="D4437">
        <v>11</v>
      </c>
      <c r="E4437">
        <v>11</v>
      </c>
      <c r="F4437" t="str">
        <f>VLOOKUP(E4437,$L$1:$M$25,2,FALSE)</f>
        <v>gold</v>
      </c>
      <c r="G4437">
        <f>LOG(C4437)</f>
        <v>0</v>
      </c>
      <c r="H4437">
        <f>G4437/(B4437-1)</f>
        <v>0</v>
      </c>
    </row>
    <row r="4438" spans="1:8">
      <c r="A4438" t="s">
        <v>9589</v>
      </c>
      <c r="B4438">
        <v>0</v>
      </c>
      <c r="C4438">
        <v>1</v>
      </c>
      <c r="D4438">
        <v>15</v>
      </c>
      <c r="E4438">
        <v>15</v>
      </c>
      <c r="F4438" t="str">
        <f>VLOOKUP(E4438,$L$1:$M$25,2,FALSE)</f>
        <v>money-fx</v>
      </c>
      <c r="G4438">
        <f>LOG(C4438)</f>
        <v>0</v>
      </c>
      <c r="H4438">
        <f>G4438/(B4438-1)</f>
        <v>0</v>
      </c>
    </row>
    <row r="4439" spans="1:8">
      <c r="A4439" t="s">
        <v>9599</v>
      </c>
      <c r="B4439">
        <v>0</v>
      </c>
      <c r="C4439">
        <v>1</v>
      </c>
      <c r="D4439">
        <v>15</v>
      </c>
      <c r="E4439">
        <v>15</v>
      </c>
      <c r="F4439" t="str">
        <f>VLOOKUP(E4439,$L$1:$M$25,2,FALSE)</f>
        <v>money-fx</v>
      </c>
      <c r="G4439">
        <f>LOG(C4439)</f>
        <v>0</v>
      </c>
      <c r="H4439">
        <f>G4439/(B4439-1)</f>
        <v>0</v>
      </c>
    </row>
    <row r="4440" spans="1:8">
      <c r="A4440" t="s">
        <v>9603</v>
      </c>
      <c r="B4440">
        <v>0</v>
      </c>
      <c r="C4440">
        <v>1</v>
      </c>
      <c r="D4440">
        <v>10</v>
      </c>
      <c r="E4440">
        <v>10</v>
      </c>
      <c r="F4440" t="str">
        <f>VLOOKUP(E4440,$L$1:$M$25,2,FALSE)</f>
        <v>gnp</v>
      </c>
      <c r="G4440">
        <f>LOG(C4440)</f>
        <v>0</v>
      </c>
      <c r="H4440">
        <f>G4440/(B4440-1)</f>
        <v>0</v>
      </c>
    </row>
    <row r="4441" spans="1:8">
      <c r="A4441" t="s">
        <v>9604</v>
      </c>
      <c r="B4441">
        <v>0</v>
      </c>
      <c r="C4441">
        <v>1</v>
      </c>
      <c r="D4441">
        <v>5</v>
      </c>
      <c r="E4441">
        <v>5</v>
      </c>
      <c r="F4441" t="str">
        <f>VLOOKUP(E4441,$L$1:$M$25,2,FALSE)</f>
        <v>corn</v>
      </c>
      <c r="G4441">
        <f>LOG(C4441)</f>
        <v>0</v>
      </c>
      <c r="H4441">
        <f>G4441/(B4441-1)</f>
        <v>0</v>
      </c>
    </row>
    <row r="4442" spans="1:8">
      <c r="A4442" t="s">
        <v>9605</v>
      </c>
      <c r="B4442">
        <v>0</v>
      </c>
      <c r="C4442">
        <v>1</v>
      </c>
      <c r="D4442">
        <v>3</v>
      </c>
      <c r="E4442">
        <v>3</v>
      </c>
      <c r="F4442" t="str">
        <f>VLOOKUP(E4442,$L$1:$M$25,2,FALSE)</f>
        <v>cocoa</v>
      </c>
      <c r="G4442">
        <f>LOG(C4442)</f>
        <v>0</v>
      </c>
      <c r="H4442">
        <f>G4442/(B4442-1)</f>
        <v>0</v>
      </c>
    </row>
    <row r="4443" spans="1:8">
      <c r="A4443" t="s">
        <v>9607</v>
      </c>
      <c r="B4443">
        <v>0</v>
      </c>
      <c r="C4443">
        <v>1</v>
      </c>
      <c r="D4443">
        <v>7</v>
      </c>
      <c r="E4443">
        <v>7</v>
      </c>
      <c r="F4443" t="str">
        <f>VLOOKUP(E4443,$L$1:$M$25,2,FALSE)</f>
        <v>crude</v>
      </c>
      <c r="G4443">
        <f>LOG(C4443)</f>
        <v>0</v>
      </c>
      <c r="H4443">
        <f>G4443/(B4443-1)</f>
        <v>0</v>
      </c>
    </row>
    <row r="4444" spans="1:8">
      <c r="A4444" t="s">
        <v>9610</v>
      </c>
      <c r="B4444">
        <v>0</v>
      </c>
      <c r="C4444">
        <v>1</v>
      </c>
      <c r="D4444">
        <v>23</v>
      </c>
      <c r="E4444">
        <v>23</v>
      </c>
      <c r="F4444" t="str">
        <f>VLOOKUP(E4444,$L$1:$M$25,2,FALSE)</f>
        <v>trade</v>
      </c>
      <c r="G4444">
        <f>LOG(C4444)</f>
        <v>0</v>
      </c>
      <c r="H4444">
        <f>G4444/(B4444-1)</f>
        <v>0</v>
      </c>
    </row>
    <row r="4445" spans="1:8">
      <c r="A4445" t="s">
        <v>9612</v>
      </c>
      <c r="B4445">
        <v>0</v>
      </c>
      <c r="C4445">
        <v>1</v>
      </c>
      <c r="D4445">
        <v>20</v>
      </c>
      <c r="E4445">
        <v>20</v>
      </c>
      <c r="F4445" t="str">
        <f>VLOOKUP(E4445,$L$1:$M$25,2,FALSE)</f>
        <v>ship</v>
      </c>
      <c r="G4445">
        <f>LOG(C4445)</f>
        <v>0</v>
      </c>
      <c r="H4445">
        <f>G4445/(B4445-1)</f>
        <v>0</v>
      </c>
    </row>
    <row r="4446" spans="1:8">
      <c r="A4446" t="s">
        <v>9614</v>
      </c>
      <c r="B4446">
        <v>0</v>
      </c>
      <c r="C4446">
        <v>1</v>
      </c>
      <c r="D4446">
        <v>15</v>
      </c>
      <c r="E4446">
        <v>15</v>
      </c>
      <c r="F4446" t="str">
        <f>VLOOKUP(E4446,$L$1:$M$25,2,FALSE)</f>
        <v>money-fx</v>
      </c>
      <c r="G4446">
        <f>LOG(C4446)</f>
        <v>0</v>
      </c>
      <c r="H4446">
        <f>G4446/(B4446-1)</f>
        <v>0</v>
      </c>
    </row>
    <row r="4447" spans="1:8">
      <c r="A4447" t="s">
        <v>9619</v>
      </c>
      <c r="B4447">
        <v>0</v>
      </c>
      <c r="C4447">
        <v>1</v>
      </c>
      <c r="D4447">
        <v>20</v>
      </c>
      <c r="E4447">
        <v>20</v>
      </c>
      <c r="F4447" t="str">
        <f>VLOOKUP(E4447,$L$1:$M$25,2,FALSE)</f>
        <v>ship</v>
      </c>
      <c r="G4447">
        <f>LOG(C4447)</f>
        <v>0</v>
      </c>
      <c r="H4447">
        <f>G4447/(B4447-1)</f>
        <v>0</v>
      </c>
    </row>
    <row r="4448" spans="1:8">
      <c r="A4448" t="s">
        <v>9620</v>
      </c>
      <c r="B4448">
        <v>0</v>
      </c>
      <c r="C4448">
        <v>1</v>
      </c>
      <c r="D4448">
        <v>13</v>
      </c>
      <c r="E4448">
        <v>13</v>
      </c>
      <c r="F4448" t="str">
        <f>VLOOKUP(E4448,$L$1:$M$25,2,FALSE)</f>
        <v>interest</v>
      </c>
      <c r="G4448">
        <f>LOG(C4448)</f>
        <v>0</v>
      </c>
      <c r="H4448">
        <f>G4448/(B4448-1)</f>
        <v>0</v>
      </c>
    </row>
    <row r="4449" spans="1:8">
      <c r="A4449" t="s">
        <v>9626</v>
      </c>
      <c r="B4449">
        <v>0</v>
      </c>
      <c r="C4449">
        <v>1</v>
      </c>
      <c r="D4449">
        <v>25</v>
      </c>
      <c r="E4449">
        <v>25</v>
      </c>
      <c r="F4449" t="str">
        <f>VLOOKUP(E4449,$L$1:$M$25,2,FALSE)</f>
        <v>wheat</v>
      </c>
      <c r="G4449">
        <f>LOG(C4449)</f>
        <v>0</v>
      </c>
      <c r="H4449">
        <f>G4449/(B4449-1)</f>
        <v>0</v>
      </c>
    </row>
    <row r="4450" spans="1:8">
      <c r="A4450" t="s">
        <v>9627</v>
      </c>
      <c r="B4450">
        <v>0</v>
      </c>
      <c r="C4450">
        <v>1</v>
      </c>
      <c r="D4450">
        <v>20</v>
      </c>
      <c r="E4450">
        <v>20</v>
      </c>
      <c r="F4450" t="str">
        <f>VLOOKUP(E4450,$L$1:$M$25,2,FALSE)</f>
        <v>ship</v>
      </c>
      <c r="G4450">
        <f>LOG(C4450)</f>
        <v>0</v>
      </c>
      <c r="H4450">
        <f>G4450/(B4450-1)</f>
        <v>0</v>
      </c>
    </row>
    <row r="4451" spans="1:8">
      <c r="A4451" t="s">
        <v>9629</v>
      </c>
      <c r="B4451">
        <v>0</v>
      </c>
      <c r="C4451">
        <v>1</v>
      </c>
      <c r="D4451">
        <v>23</v>
      </c>
      <c r="E4451">
        <v>23</v>
      </c>
      <c r="F4451" t="str">
        <f>VLOOKUP(E4451,$L$1:$M$25,2,FALSE)</f>
        <v>trade</v>
      </c>
      <c r="G4451">
        <f>LOG(C4451)</f>
        <v>0</v>
      </c>
      <c r="H4451">
        <f>G4451/(B4451-1)</f>
        <v>0</v>
      </c>
    </row>
    <row r="4452" spans="1:8">
      <c r="A4452" t="s">
        <v>9630</v>
      </c>
      <c r="B4452">
        <v>0</v>
      </c>
      <c r="C4452">
        <v>1</v>
      </c>
      <c r="D4452">
        <v>4</v>
      </c>
      <c r="E4452">
        <v>4</v>
      </c>
      <c r="F4452" t="str">
        <f>VLOOKUP(E4452,$L$1:$M$25,2,FALSE)</f>
        <v>coffee</v>
      </c>
      <c r="G4452">
        <f>LOG(C4452)</f>
        <v>0</v>
      </c>
      <c r="H4452">
        <f>G4452/(B4452-1)</f>
        <v>0</v>
      </c>
    </row>
    <row r="4453" spans="1:8">
      <c r="A4453" t="s">
        <v>9634</v>
      </c>
      <c r="B4453">
        <v>0</v>
      </c>
      <c r="C4453">
        <v>1</v>
      </c>
      <c r="D4453">
        <v>22</v>
      </c>
      <c r="E4453">
        <v>22</v>
      </c>
      <c r="F4453" t="str">
        <f>VLOOKUP(E4453,$L$1:$M$25,2,FALSE)</f>
        <v>sugar</v>
      </c>
      <c r="G4453">
        <f>LOG(C4453)</f>
        <v>0</v>
      </c>
      <c r="H4453">
        <f>G4453/(B4453-1)</f>
        <v>0</v>
      </c>
    </row>
    <row r="4454" spans="1:8">
      <c r="A4454" t="s">
        <v>9635</v>
      </c>
      <c r="B4454">
        <v>0</v>
      </c>
      <c r="C4454">
        <v>1</v>
      </c>
      <c r="D4454">
        <v>22</v>
      </c>
      <c r="E4454">
        <v>22</v>
      </c>
      <c r="F4454" t="str">
        <f>VLOOKUP(E4454,$L$1:$M$25,2,FALSE)</f>
        <v>sugar</v>
      </c>
      <c r="G4454">
        <f>LOG(C4454)</f>
        <v>0</v>
      </c>
      <c r="H4454">
        <f>G4454/(B4454-1)</f>
        <v>0</v>
      </c>
    </row>
    <row r="4455" spans="1:8">
      <c r="A4455" t="s">
        <v>9641</v>
      </c>
      <c r="B4455">
        <v>0</v>
      </c>
      <c r="C4455">
        <v>1</v>
      </c>
      <c r="D4455">
        <v>4</v>
      </c>
      <c r="E4455">
        <v>4</v>
      </c>
      <c r="F4455" t="str">
        <f>VLOOKUP(E4455,$L$1:$M$25,2,FALSE)</f>
        <v>coffee</v>
      </c>
      <c r="G4455">
        <f>LOG(C4455)</f>
        <v>0</v>
      </c>
      <c r="H4455">
        <f>G4455/(B4455-1)</f>
        <v>0</v>
      </c>
    </row>
    <row r="4456" spans="1:8">
      <c r="A4456" t="s">
        <v>9645</v>
      </c>
      <c r="B4456">
        <v>0</v>
      </c>
      <c r="C4456">
        <v>1</v>
      </c>
      <c r="D4456">
        <v>24</v>
      </c>
      <c r="E4456">
        <v>24</v>
      </c>
      <c r="F4456" t="str">
        <f>VLOOKUP(E4456,$L$1:$M$25,2,FALSE)</f>
        <v>veg-oil</v>
      </c>
      <c r="G4456">
        <f>LOG(C4456)</f>
        <v>0</v>
      </c>
      <c r="H4456">
        <f>G4456/(B4456-1)</f>
        <v>0</v>
      </c>
    </row>
    <row r="4457" spans="1:8">
      <c r="A4457" t="s">
        <v>9646</v>
      </c>
      <c r="B4457">
        <v>0</v>
      </c>
      <c r="C4457">
        <v>1</v>
      </c>
      <c r="D4457">
        <v>6</v>
      </c>
      <c r="E4457">
        <v>6</v>
      </c>
      <c r="F4457" t="str">
        <f>VLOOKUP(E4457,$L$1:$M$25,2,FALSE)</f>
        <v>cpi</v>
      </c>
      <c r="G4457">
        <f>LOG(C4457)</f>
        <v>0</v>
      </c>
      <c r="H4457">
        <f>G4457/(B4457-1)</f>
        <v>0</v>
      </c>
    </row>
    <row r="4458" spans="1:8">
      <c r="A4458" t="s">
        <v>9652</v>
      </c>
      <c r="B4458">
        <v>0</v>
      </c>
      <c r="C4458">
        <v>1</v>
      </c>
      <c r="D4458">
        <v>3</v>
      </c>
      <c r="E4458">
        <v>3</v>
      </c>
      <c r="F4458" t="str">
        <f>VLOOKUP(E4458,$L$1:$M$25,2,FALSE)</f>
        <v>cocoa</v>
      </c>
      <c r="G4458">
        <f>LOG(C4458)</f>
        <v>0</v>
      </c>
      <c r="H4458">
        <f>G4458/(B4458-1)</f>
        <v>0</v>
      </c>
    </row>
    <row r="4459" spans="1:8">
      <c r="A4459" t="s">
        <v>9654</v>
      </c>
      <c r="B4459">
        <v>0</v>
      </c>
      <c r="C4459">
        <v>1</v>
      </c>
      <c r="D4459">
        <v>7</v>
      </c>
      <c r="E4459">
        <v>7</v>
      </c>
      <c r="F4459" t="str">
        <f>VLOOKUP(E4459,$L$1:$M$25,2,FALSE)</f>
        <v>crude</v>
      </c>
      <c r="G4459">
        <f>LOG(C4459)</f>
        <v>0</v>
      </c>
      <c r="H4459">
        <f>G4459/(B4459-1)</f>
        <v>0</v>
      </c>
    </row>
    <row r="4460" spans="1:8">
      <c r="A4460" t="s">
        <v>9658</v>
      </c>
      <c r="B4460">
        <v>0</v>
      </c>
      <c r="C4460">
        <v>1</v>
      </c>
      <c r="D4460">
        <v>14</v>
      </c>
      <c r="E4460">
        <v>14</v>
      </c>
      <c r="F4460" t="str">
        <f>VLOOKUP(E4460,$L$1:$M$25,2,FALSE)</f>
        <v>livestock</v>
      </c>
      <c r="G4460">
        <f>LOG(C4460)</f>
        <v>0</v>
      </c>
      <c r="H4460">
        <f>G4460/(B4460-1)</f>
        <v>0</v>
      </c>
    </row>
    <row r="4461" spans="1:8">
      <c r="A4461" t="s">
        <v>9659</v>
      </c>
      <c r="B4461">
        <v>0</v>
      </c>
      <c r="C4461">
        <v>1</v>
      </c>
      <c r="D4461">
        <v>15</v>
      </c>
      <c r="E4461">
        <v>15</v>
      </c>
      <c r="F4461" t="str">
        <f>VLOOKUP(E4461,$L$1:$M$25,2,FALSE)</f>
        <v>money-fx</v>
      </c>
      <c r="G4461">
        <f>LOG(C4461)</f>
        <v>0</v>
      </c>
      <c r="H4461">
        <f>G4461/(B4461-1)</f>
        <v>0</v>
      </c>
    </row>
    <row r="4462" spans="1:8">
      <c r="A4462" t="s">
        <v>9663</v>
      </c>
      <c r="B4462">
        <v>0</v>
      </c>
      <c r="C4462">
        <v>1</v>
      </c>
      <c r="D4462">
        <v>20</v>
      </c>
      <c r="E4462">
        <v>20</v>
      </c>
      <c r="F4462" t="str">
        <f>VLOOKUP(E4462,$L$1:$M$25,2,FALSE)</f>
        <v>ship</v>
      </c>
      <c r="G4462">
        <f>LOG(C4462)</f>
        <v>0</v>
      </c>
      <c r="H4462">
        <f>G4462/(B4462-1)</f>
        <v>0</v>
      </c>
    </row>
    <row r="4463" spans="1:8">
      <c r="A4463" t="e">
        <f>-mile</f>
        <v>#NAME?</v>
      </c>
      <c r="B4463">
        <v>0</v>
      </c>
      <c r="C4463">
        <v>1</v>
      </c>
      <c r="D4463">
        <v>17</v>
      </c>
      <c r="E4463">
        <v>17</v>
      </c>
      <c r="F4463" t="str">
        <f>VLOOKUP(E4463,$L$1:$M$25,2,FALSE)</f>
        <v>nat-gas</v>
      </c>
      <c r="G4463">
        <f>LOG(C4463)</f>
        <v>0</v>
      </c>
      <c r="H4463">
        <f>G4463/(B4463-1)</f>
        <v>0</v>
      </c>
    </row>
    <row r="4464" spans="1:8">
      <c r="A4464" t="s">
        <v>9668</v>
      </c>
      <c r="B4464">
        <v>0</v>
      </c>
      <c r="C4464">
        <v>1</v>
      </c>
      <c r="D4464">
        <v>1</v>
      </c>
      <c r="E4464">
        <v>1</v>
      </c>
      <c r="F4464" t="str">
        <f>VLOOKUP(E4464,$L$1:$M$25,2,FALSE)</f>
        <v>acq</v>
      </c>
      <c r="G4464">
        <f>LOG(C4464)</f>
        <v>0</v>
      </c>
      <c r="H4464">
        <f>G4464/(B4464-1)</f>
        <v>0</v>
      </c>
    </row>
    <row r="4465" spans="1:8">
      <c r="A4465" t="s">
        <v>9670</v>
      </c>
      <c r="B4465">
        <v>0</v>
      </c>
      <c r="C4465">
        <v>1</v>
      </c>
      <c r="D4465">
        <v>20</v>
      </c>
      <c r="E4465">
        <v>20</v>
      </c>
      <c r="F4465" t="str">
        <f>VLOOKUP(E4465,$L$1:$M$25,2,FALSE)</f>
        <v>ship</v>
      </c>
      <c r="G4465">
        <f>LOG(C4465)</f>
        <v>0</v>
      </c>
      <c r="H4465">
        <f>G4465/(B4465-1)</f>
        <v>0</v>
      </c>
    </row>
    <row r="4466" spans="1:8">
      <c r="A4466" t="s">
        <v>9675</v>
      </c>
      <c r="B4466">
        <v>0</v>
      </c>
      <c r="C4466">
        <v>1</v>
      </c>
      <c r="D4466">
        <v>12</v>
      </c>
      <c r="E4466">
        <v>12</v>
      </c>
      <c r="F4466" t="str">
        <f>VLOOKUP(E4466,$L$1:$M$25,2,FALSE)</f>
        <v>grain</v>
      </c>
      <c r="G4466">
        <f>LOG(C4466)</f>
        <v>0</v>
      </c>
      <c r="H4466">
        <f>G4466/(B4466-1)</f>
        <v>0</v>
      </c>
    </row>
    <row r="4467" spans="1:8">
      <c r="A4467" t="s">
        <v>9681</v>
      </c>
      <c r="B4467">
        <v>0</v>
      </c>
      <c r="C4467">
        <v>1</v>
      </c>
      <c r="D4467">
        <v>10</v>
      </c>
      <c r="E4467">
        <v>10</v>
      </c>
      <c r="F4467" t="str">
        <f>VLOOKUP(E4467,$L$1:$M$25,2,FALSE)</f>
        <v>gnp</v>
      </c>
      <c r="G4467">
        <f>LOG(C4467)</f>
        <v>0</v>
      </c>
      <c r="H4467">
        <f>G4467/(B4467-1)</f>
        <v>0</v>
      </c>
    </row>
    <row r="4468" spans="1:8">
      <c r="A4468" t="s">
        <v>9683</v>
      </c>
      <c r="B4468">
        <v>0</v>
      </c>
      <c r="C4468">
        <v>1</v>
      </c>
      <c r="D4468">
        <v>23</v>
      </c>
      <c r="E4468">
        <v>23</v>
      </c>
      <c r="F4468" t="str">
        <f>VLOOKUP(E4468,$L$1:$M$25,2,FALSE)</f>
        <v>trade</v>
      </c>
      <c r="G4468">
        <f>LOG(C4468)</f>
        <v>0</v>
      </c>
      <c r="H4468">
        <f>G4468/(B4468-1)</f>
        <v>0</v>
      </c>
    </row>
    <row r="4469" spans="1:8">
      <c r="A4469" t="s">
        <v>9684</v>
      </c>
      <c r="B4469">
        <v>0</v>
      </c>
      <c r="C4469">
        <v>1</v>
      </c>
      <c r="D4469">
        <v>23</v>
      </c>
      <c r="E4469">
        <v>23</v>
      </c>
      <c r="F4469" t="str">
        <f>VLOOKUP(E4469,$L$1:$M$25,2,FALSE)</f>
        <v>trade</v>
      </c>
      <c r="G4469">
        <f>LOG(C4469)</f>
        <v>0</v>
      </c>
      <c r="H4469">
        <f>G4469/(B4469-1)</f>
        <v>0</v>
      </c>
    </row>
    <row r="4470" spans="1:8">
      <c r="A4470" t="s">
        <v>9688</v>
      </c>
      <c r="B4470">
        <v>0</v>
      </c>
      <c r="C4470">
        <v>1</v>
      </c>
      <c r="D4470">
        <v>20</v>
      </c>
      <c r="E4470">
        <v>20</v>
      </c>
      <c r="F4470" t="str">
        <f>VLOOKUP(E4470,$L$1:$M$25,2,FALSE)</f>
        <v>ship</v>
      </c>
      <c r="G4470">
        <f>LOG(C4470)</f>
        <v>0</v>
      </c>
      <c r="H4470">
        <f>G4470/(B4470-1)</f>
        <v>0</v>
      </c>
    </row>
    <row r="4471" spans="1:8">
      <c r="A4471" t="s">
        <v>9689</v>
      </c>
      <c r="B4471">
        <v>0</v>
      </c>
      <c r="C4471">
        <v>1</v>
      </c>
      <c r="D4471">
        <v>4</v>
      </c>
      <c r="E4471">
        <v>4</v>
      </c>
      <c r="F4471" t="str">
        <f>VLOOKUP(E4471,$L$1:$M$25,2,FALSE)</f>
        <v>coffee</v>
      </c>
      <c r="G4471">
        <f>LOG(C4471)</f>
        <v>0</v>
      </c>
      <c r="H4471">
        <f>G4471/(B4471-1)</f>
        <v>0</v>
      </c>
    </row>
    <row r="4472" spans="1:8">
      <c r="A4472" t="s">
        <v>9690</v>
      </c>
      <c r="B4472">
        <v>0</v>
      </c>
      <c r="C4472">
        <v>1</v>
      </c>
      <c r="D4472">
        <v>10</v>
      </c>
      <c r="E4472">
        <v>10</v>
      </c>
      <c r="F4472" t="str">
        <f>VLOOKUP(E4472,$L$1:$M$25,2,FALSE)</f>
        <v>gnp</v>
      </c>
      <c r="G4472">
        <f>LOG(C4472)</f>
        <v>0</v>
      </c>
      <c r="H4472">
        <f>G4472/(B4472-1)</f>
        <v>0</v>
      </c>
    </row>
    <row r="4473" spans="1:8">
      <c r="A4473" t="s">
        <v>9692</v>
      </c>
      <c r="B4473">
        <v>0</v>
      </c>
      <c r="C4473">
        <v>1</v>
      </c>
      <c r="D4473">
        <v>8</v>
      </c>
      <c r="E4473">
        <v>8</v>
      </c>
      <c r="F4473" t="str">
        <f>VLOOKUP(E4473,$L$1:$M$25,2,FALSE)</f>
        <v>dlr</v>
      </c>
      <c r="G4473">
        <f>LOG(C4473)</f>
        <v>0</v>
      </c>
      <c r="H4473">
        <f>G4473/(B4473-1)</f>
        <v>0</v>
      </c>
    </row>
    <row r="4474" spans="1:8">
      <c r="A4474" t="s">
        <v>9695</v>
      </c>
      <c r="B4474">
        <v>0</v>
      </c>
      <c r="C4474">
        <v>1</v>
      </c>
      <c r="D4474">
        <v>14</v>
      </c>
      <c r="E4474">
        <v>14</v>
      </c>
      <c r="F4474" t="str">
        <f>VLOOKUP(E4474,$L$1:$M$25,2,FALSE)</f>
        <v>livestock</v>
      </c>
      <c r="G4474">
        <f>LOG(C4474)</f>
        <v>0</v>
      </c>
      <c r="H4474">
        <f>G4474/(B4474-1)</f>
        <v>0</v>
      </c>
    </row>
    <row r="4475" spans="1:8">
      <c r="A4475" t="s">
        <v>9700</v>
      </c>
      <c r="B4475">
        <v>0</v>
      </c>
      <c r="C4475">
        <v>1</v>
      </c>
      <c r="D4475">
        <v>7</v>
      </c>
      <c r="E4475">
        <v>7</v>
      </c>
      <c r="F4475" t="str">
        <f>VLOOKUP(E4475,$L$1:$M$25,2,FALSE)</f>
        <v>crude</v>
      </c>
      <c r="G4475">
        <f>LOG(C4475)</f>
        <v>0</v>
      </c>
      <c r="H4475">
        <f>G4475/(B4475-1)</f>
        <v>0</v>
      </c>
    </row>
    <row r="4476" spans="1:8">
      <c r="A4476" t="s">
        <v>9704</v>
      </c>
      <c r="B4476">
        <v>0</v>
      </c>
      <c r="C4476">
        <v>1</v>
      </c>
      <c r="D4476">
        <v>1</v>
      </c>
      <c r="E4476">
        <v>1</v>
      </c>
      <c r="F4476" t="str">
        <f>VLOOKUP(E4476,$L$1:$M$25,2,FALSE)</f>
        <v>acq</v>
      </c>
      <c r="G4476">
        <f>LOG(C4476)</f>
        <v>0</v>
      </c>
      <c r="H4476">
        <f>G4476/(B4476-1)</f>
        <v>0</v>
      </c>
    </row>
    <row r="4477" spans="1:8">
      <c r="A4477" t="s">
        <v>9713</v>
      </c>
      <c r="B4477">
        <v>0</v>
      </c>
      <c r="C4477">
        <v>1</v>
      </c>
      <c r="D4477">
        <v>17</v>
      </c>
      <c r="E4477">
        <v>17</v>
      </c>
      <c r="F4477" t="str">
        <f>VLOOKUP(E4477,$L$1:$M$25,2,FALSE)</f>
        <v>nat-gas</v>
      </c>
      <c r="G4477">
        <f>LOG(C4477)</f>
        <v>0</v>
      </c>
      <c r="H4477">
        <f>G4477/(B4477-1)</f>
        <v>0</v>
      </c>
    </row>
    <row r="4478" spans="1:8">
      <c r="A4478" t="s">
        <v>9717</v>
      </c>
      <c r="B4478">
        <v>0</v>
      </c>
      <c r="C4478">
        <v>1</v>
      </c>
      <c r="D4478">
        <v>1</v>
      </c>
      <c r="E4478">
        <v>1</v>
      </c>
      <c r="F4478" t="str">
        <f>VLOOKUP(E4478,$L$1:$M$25,2,FALSE)</f>
        <v>acq</v>
      </c>
      <c r="G4478">
        <f>LOG(C4478)</f>
        <v>0</v>
      </c>
      <c r="H4478">
        <f>G4478/(B4478-1)</f>
        <v>0</v>
      </c>
    </row>
    <row r="4479" spans="1:8">
      <c r="A4479" t="s">
        <v>9720</v>
      </c>
      <c r="B4479">
        <v>0</v>
      </c>
      <c r="C4479">
        <v>1</v>
      </c>
      <c r="D4479">
        <v>22</v>
      </c>
      <c r="E4479">
        <v>22</v>
      </c>
      <c r="F4479" t="str">
        <f>VLOOKUP(E4479,$L$1:$M$25,2,FALSE)</f>
        <v>sugar</v>
      </c>
      <c r="G4479">
        <f>LOG(C4479)</f>
        <v>0</v>
      </c>
      <c r="H4479">
        <f>G4479/(B4479-1)</f>
        <v>0</v>
      </c>
    </row>
    <row r="4480" spans="1:8">
      <c r="A4480" t="s">
        <v>9724</v>
      </c>
      <c r="B4480">
        <v>0</v>
      </c>
      <c r="C4480">
        <v>1</v>
      </c>
      <c r="D4480">
        <v>9</v>
      </c>
      <c r="E4480">
        <v>9</v>
      </c>
      <c r="F4480" t="str">
        <f>VLOOKUP(E4480,$L$1:$M$25,2,FALSE)</f>
        <v>earn</v>
      </c>
      <c r="G4480">
        <f>LOG(C4480)</f>
        <v>0</v>
      </c>
      <c r="H4480">
        <f>G4480/(B4480-1)</f>
        <v>0</v>
      </c>
    </row>
    <row r="4481" spans="1:8">
      <c r="A4481" t="s">
        <v>9727</v>
      </c>
      <c r="B4481">
        <v>0</v>
      </c>
      <c r="C4481">
        <v>1</v>
      </c>
      <c r="D4481">
        <v>19</v>
      </c>
      <c r="E4481">
        <v>19</v>
      </c>
      <c r="F4481" t="str">
        <f>VLOOKUP(E4481,$L$1:$M$25,2,FALSE)</f>
        <v>reserves</v>
      </c>
      <c r="G4481">
        <f>LOG(C4481)</f>
        <v>0</v>
      </c>
      <c r="H4481">
        <f>G4481/(B4481-1)</f>
        <v>0</v>
      </c>
    </row>
    <row r="4482" spans="1:8">
      <c r="A4482" t="s">
        <v>9729</v>
      </c>
      <c r="B4482">
        <v>0</v>
      </c>
      <c r="C4482">
        <v>1</v>
      </c>
      <c r="D4482">
        <v>3</v>
      </c>
      <c r="E4482">
        <v>3</v>
      </c>
      <c r="F4482" t="str">
        <f>VLOOKUP(E4482,$L$1:$M$25,2,FALSE)</f>
        <v>cocoa</v>
      </c>
      <c r="G4482">
        <f>LOG(C4482)</f>
        <v>0</v>
      </c>
      <c r="H4482">
        <f>G4482/(B4482-1)</f>
        <v>0</v>
      </c>
    </row>
    <row r="4483" spans="1:8">
      <c r="A4483" t="s">
        <v>9731</v>
      </c>
      <c r="B4483">
        <v>0</v>
      </c>
      <c r="C4483">
        <v>1</v>
      </c>
      <c r="D4483">
        <v>4</v>
      </c>
      <c r="E4483">
        <v>4</v>
      </c>
      <c r="F4483" t="str">
        <f>VLOOKUP(E4483,$L$1:$M$25,2,FALSE)</f>
        <v>coffee</v>
      </c>
      <c r="G4483">
        <f>LOG(C4483)</f>
        <v>0</v>
      </c>
      <c r="H4483">
        <f>G4483/(B4483-1)</f>
        <v>0</v>
      </c>
    </row>
    <row r="4484" spans="1:8">
      <c r="A4484" t="s">
        <v>9735</v>
      </c>
      <c r="B4484">
        <v>0</v>
      </c>
      <c r="C4484">
        <v>1</v>
      </c>
      <c r="D4484">
        <v>15</v>
      </c>
      <c r="E4484">
        <v>15</v>
      </c>
      <c r="F4484" t="str">
        <f>VLOOKUP(E4484,$L$1:$M$25,2,FALSE)</f>
        <v>money-fx</v>
      </c>
      <c r="G4484">
        <f>LOG(C4484)</f>
        <v>0</v>
      </c>
      <c r="H4484">
        <f>G4484/(B4484-1)</f>
        <v>0</v>
      </c>
    </row>
    <row r="4485" spans="1:8">
      <c r="A4485" t="s">
        <v>9737</v>
      </c>
      <c r="B4485">
        <v>0</v>
      </c>
      <c r="C4485">
        <v>1</v>
      </c>
      <c r="D4485">
        <v>1</v>
      </c>
      <c r="E4485">
        <v>1</v>
      </c>
      <c r="F4485" t="str">
        <f>VLOOKUP(E4485,$L$1:$M$25,2,FALSE)</f>
        <v>acq</v>
      </c>
      <c r="G4485">
        <f>LOG(C4485)</f>
        <v>0</v>
      </c>
      <c r="H4485">
        <f>G4485/(B4485-1)</f>
        <v>0</v>
      </c>
    </row>
    <row r="4486" spans="1:8">
      <c r="A4486" t="s">
        <v>9741</v>
      </c>
      <c r="B4486">
        <v>0</v>
      </c>
      <c r="C4486">
        <v>1</v>
      </c>
      <c r="D4486">
        <v>7</v>
      </c>
      <c r="E4486">
        <v>7</v>
      </c>
      <c r="F4486" t="str">
        <f>VLOOKUP(E4486,$L$1:$M$25,2,FALSE)</f>
        <v>crude</v>
      </c>
      <c r="G4486">
        <f>LOG(C4486)</f>
        <v>0</v>
      </c>
      <c r="H4486">
        <f>G4486/(B4486-1)</f>
        <v>0</v>
      </c>
    </row>
    <row r="4487" spans="1:8">
      <c r="A4487" t="s">
        <v>9744</v>
      </c>
      <c r="B4487">
        <v>0</v>
      </c>
      <c r="C4487">
        <v>1</v>
      </c>
      <c r="D4487">
        <v>14</v>
      </c>
      <c r="E4487">
        <v>14</v>
      </c>
      <c r="F4487" t="str">
        <f>VLOOKUP(E4487,$L$1:$M$25,2,FALSE)</f>
        <v>livestock</v>
      </c>
      <c r="G4487">
        <f>LOG(C4487)</f>
        <v>0</v>
      </c>
      <c r="H4487">
        <f>G4487/(B4487-1)</f>
        <v>0</v>
      </c>
    </row>
    <row r="4488" spans="1:8">
      <c r="A4488" t="s">
        <v>9747</v>
      </c>
      <c r="B4488">
        <v>0</v>
      </c>
      <c r="C4488">
        <v>1</v>
      </c>
      <c r="D4488">
        <v>9</v>
      </c>
      <c r="E4488">
        <v>9</v>
      </c>
      <c r="F4488" t="str">
        <f>VLOOKUP(E4488,$L$1:$M$25,2,FALSE)</f>
        <v>earn</v>
      </c>
      <c r="G4488">
        <f>LOG(C4488)</f>
        <v>0</v>
      </c>
      <c r="H4488">
        <f>G4488/(B4488-1)</f>
        <v>0</v>
      </c>
    </row>
    <row r="4489" spans="1:8">
      <c r="A4489" t="s">
        <v>9748</v>
      </c>
      <c r="B4489">
        <v>0</v>
      </c>
      <c r="C4489">
        <v>1</v>
      </c>
      <c r="D4489">
        <v>14</v>
      </c>
      <c r="E4489">
        <v>14</v>
      </c>
      <c r="F4489" t="str">
        <f>VLOOKUP(E4489,$L$1:$M$25,2,FALSE)</f>
        <v>livestock</v>
      </c>
      <c r="G4489">
        <f>LOG(C4489)</f>
        <v>0</v>
      </c>
      <c r="H4489">
        <f>G4489/(B4489-1)</f>
        <v>0</v>
      </c>
    </row>
    <row r="4490" spans="1:8">
      <c r="A4490" t="s">
        <v>9749</v>
      </c>
      <c r="B4490">
        <v>0</v>
      </c>
      <c r="C4490">
        <v>1</v>
      </c>
      <c r="D4490">
        <v>22</v>
      </c>
      <c r="E4490">
        <v>22</v>
      </c>
      <c r="F4490" t="str">
        <f>VLOOKUP(E4490,$L$1:$M$25,2,FALSE)</f>
        <v>sugar</v>
      </c>
      <c r="G4490">
        <f>LOG(C4490)</f>
        <v>0</v>
      </c>
      <c r="H4490">
        <f>G4490/(B4490-1)</f>
        <v>0</v>
      </c>
    </row>
    <row r="4491" spans="1:8">
      <c r="A4491" t="s">
        <v>9751</v>
      </c>
      <c r="B4491">
        <v>0</v>
      </c>
      <c r="C4491">
        <v>1</v>
      </c>
      <c r="D4491">
        <v>9</v>
      </c>
      <c r="E4491">
        <v>9</v>
      </c>
      <c r="F4491" t="str">
        <f>VLOOKUP(E4491,$L$1:$M$25,2,FALSE)</f>
        <v>earn</v>
      </c>
      <c r="G4491">
        <f>LOG(C4491)</f>
        <v>0</v>
      </c>
      <c r="H4491">
        <f>G4491/(B4491-1)</f>
        <v>0</v>
      </c>
    </row>
    <row r="4492" spans="1:8">
      <c r="A4492" t="s">
        <v>9753</v>
      </c>
      <c r="B4492">
        <v>0</v>
      </c>
      <c r="C4492">
        <v>1</v>
      </c>
      <c r="D4492">
        <v>25</v>
      </c>
      <c r="E4492">
        <v>25</v>
      </c>
      <c r="F4492" t="str">
        <f>VLOOKUP(E4492,$L$1:$M$25,2,FALSE)</f>
        <v>wheat</v>
      </c>
      <c r="G4492">
        <f>LOG(C4492)</f>
        <v>0</v>
      </c>
      <c r="H4492">
        <f>G4492/(B4492-1)</f>
        <v>0</v>
      </c>
    </row>
    <row r="4493" spans="1:8">
      <c r="A4493" t="s">
        <v>9755</v>
      </c>
      <c r="B4493">
        <v>0</v>
      </c>
      <c r="C4493">
        <v>1</v>
      </c>
      <c r="D4493">
        <v>13</v>
      </c>
      <c r="E4493">
        <v>13</v>
      </c>
      <c r="F4493" t="str">
        <f>VLOOKUP(E4493,$L$1:$M$25,2,FALSE)</f>
        <v>interest</v>
      </c>
      <c r="G4493">
        <f>LOG(C4493)</f>
        <v>0</v>
      </c>
      <c r="H4493">
        <f>G4493/(B4493-1)</f>
        <v>0</v>
      </c>
    </row>
    <row r="4494" spans="1:8">
      <c r="A4494" t="s">
        <v>9756</v>
      </c>
      <c r="B4494">
        <v>0</v>
      </c>
      <c r="C4494">
        <v>1</v>
      </c>
      <c r="D4494">
        <v>1</v>
      </c>
      <c r="E4494">
        <v>1</v>
      </c>
      <c r="F4494" t="str">
        <f>VLOOKUP(E4494,$L$1:$M$25,2,FALSE)</f>
        <v>acq</v>
      </c>
      <c r="G4494">
        <f>LOG(C4494)</f>
        <v>0</v>
      </c>
      <c r="H4494">
        <f>G4494/(B4494-1)</f>
        <v>0</v>
      </c>
    </row>
    <row r="4495" spans="1:8">
      <c r="A4495" t="s">
        <v>9762</v>
      </c>
      <c r="B4495">
        <v>0</v>
      </c>
      <c r="C4495">
        <v>1</v>
      </c>
      <c r="D4495">
        <v>2</v>
      </c>
      <c r="E4495">
        <v>2</v>
      </c>
      <c r="F4495" t="str">
        <f>VLOOKUP(E4495,$L$1:$M$25,2,FALSE)</f>
        <v>bop</v>
      </c>
      <c r="G4495">
        <f>LOG(C4495)</f>
        <v>0</v>
      </c>
      <c r="H4495">
        <f>G4495/(B4495-1)</f>
        <v>0</v>
      </c>
    </row>
    <row r="4496" spans="1:8">
      <c r="A4496" t="s">
        <v>9766</v>
      </c>
      <c r="B4496">
        <v>0</v>
      </c>
      <c r="C4496">
        <v>1</v>
      </c>
      <c r="D4496">
        <v>4</v>
      </c>
      <c r="E4496">
        <v>4</v>
      </c>
      <c r="F4496" t="str">
        <f>VLOOKUP(E4496,$L$1:$M$25,2,FALSE)</f>
        <v>coffee</v>
      </c>
      <c r="G4496">
        <f>LOG(C4496)</f>
        <v>0</v>
      </c>
      <c r="H4496">
        <f>G4496/(B4496-1)</f>
        <v>0</v>
      </c>
    </row>
    <row r="4497" spans="1:8">
      <c r="A4497" t="s">
        <v>9767</v>
      </c>
      <c r="B4497">
        <v>0</v>
      </c>
      <c r="C4497">
        <v>1</v>
      </c>
      <c r="D4497">
        <v>13</v>
      </c>
      <c r="E4497">
        <v>13</v>
      </c>
      <c r="F4497" t="str">
        <f>VLOOKUP(E4497,$L$1:$M$25,2,FALSE)</f>
        <v>interest</v>
      </c>
      <c r="G4497">
        <f>LOG(C4497)</f>
        <v>0</v>
      </c>
      <c r="H4497">
        <f>G4497/(B4497-1)</f>
        <v>0</v>
      </c>
    </row>
    <row r="4498" spans="1:8">
      <c r="A4498" t="s">
        <v>9769</v>
      </c>
      <c r="B4498">
        <v>0</v>
      </c>
      <c r="C4498">
        <v>1</v>
      </c>
      <c r="D4498">
        <v>1</v>
      </c>
      <c r="E4498">
        <v>1</v>
      </c>
      <c r="F4498" t="str">
        <f>VLOOKUP(E4498,$L$1:$M$25,2,FALSE)</f>
        <v>acq</v>
      </c>
      <c r="G4498">
        <f>LOG(C4498)</f>
        <v>0</v>
      </c>
      <c r="H4498">
        <f>G4498/(B4498-1)</f>
        <v>0</v>
      </c>
    </row>
    <row r="4499" spans="1:8">
      <c r="A4499" t="s">
        <v>9770</v>
      </c>
      <c r="B4499">
        <v>0</v>
      </c>
      <c r="C4499">
        <v>1</v>
      </c>
      <c r="D4499">
        <v>24</v>
      </c>
      <c r="E4499">
        <v>24</v>
      </c>
      <c r="F4499" t="str">
        <f>VLOOKUP(E4499,$L$1:$M$25,2,FALSE)</f>
        <v>veg-oil</v>
      </c>
      <c r="G4499">
        <f>LOG(C4499)</f>
        <v>0</v>
      </c>
      <c r="H4499">
        <f>G4499/(B4499-1)</f>
        <v>0</v>
      </c>
    </row>
    <row r="4500" spans="1:8">
      <c r="A4500" t="s">
        <v>9771</v>
      </c>
      <c r="B4500">
        <v>0</v>
      </c>
      <c r="C4500">
        <v>1</v>
      </c>
      <c r="D4500">
        <v>14</v>
      </c>
      <c r="E4500">
        <v>14</v>
      </c>
      <c r="F4500" t="str">
        <f>VLOOKUP(E4500,$L$1:$M$25,2,FALSE)</f>
        <v>livestock</v>
      </c>
      <c r="G4500">
        <f>LOG(C4500)</f>
        <v>0</v>
      </c>
      <c r="H4500">
        <f>G4500/(B4500-1)</f>
        <v>0</v>
      </c>
    </row>
    <row r="4501" spans="1:8">
      <c r="A4501" t="s">
        <v>9773</v>
      </c>
      <c r="B4501">
        <v>0</v>
      </c>
      <c r="C4501">
        <v>1</v>
      </c>
      <c r="D4501">
        <v>23</v>
      </c>
      <c r="E4501">
        <v>23</v>
      </c>
      <c r="F4501" t="str">
        <f>VLOOKUP(E4501,$L$1:$M$25,2,FALSE)</f>
        <v>trade</v>
      </c>
      <c r="G4501">
        <f>LOG(C4501)</f>
        <v>0</v>
      </c>
      <c r="H4501">
        <f>G4501/(B4501-1)</f>
        <v>0</v>
      </c>
    </row>
    <row r="4502" spans="1:8">
      <c r="A4502" t="s">
        <v>9775</v>
      </c>
      <c r="B4502">
        <v>0</v>
      </c>
      <c r="C4502">
        <v>1</v>
      </c>
      <c r="D4502">
        <v>7</v>
      </c>
      <c r="E4502">
        <v>7</v>
      </c>
      <c r="F4502" t="str">
        <f>VLOOKUP(E4502,$L$1:$M$25,2,FALSE)</f>
        <v>crude</v>
      </c>
      <c r="G4502">
        <f>LOG(C4502)</f>
        <v>0</v>
      </c>
      <c r="H4502">
        <f>G4502/(B4502-1)</f>
        <v>0</v>
      </c>
    </row>
    <row r="4503" spans="1:8">
      <c r="A4503" t="s">
        <v>9779</v>
      </c>
      <c r="B4503">
        <v>0</v>
      </c>
      <c r="C4503">
        <v>1</v>
      </c>
      <c r="D4503">
        <v>16</v>
      </c>
      <c r="E4503">
        <v>16</v>
      </c>
      <c r="F4503" t="str">
        <f>VLOOKUP(E4503,$L$1:$M$25,2,FALSE)</f>
        <v>money-supply</v>
      </c>
      <c r="G4503">
        <f>LOG(C4503)</f>
        <v>0</v>
      </c>
      <c r="H4503">
        <f>G4503/(B4503-1)</f>
        <v>0</v>
      </c>
    </row>
    <row r="4504" spans="1:8">
      <c r="A4504" t="s">
        <v>9781</v>
      </c>
      <c r="B4504">
        <v>0</v>
      </c>
      <c r="C4504">
        <v>1</v>
      </c>
      <c r="D4504">
        <v>13</v>
      </c>
      <c r="E4504">
        <v>13</v>
      </c>
      <c r="F4504" t="str">
        <f>VLOOKUP(E4504,$L$1:$M$25,2,FALSE)</f>
        <v>interest</v>
      </c>
      <c r="G4504">
        <f>LOG(C4504)</f>
        <v>0</v>
      </c>
      <c r="H4504">
        <f>G4504/(B4504-1)</f>
        <v>0</v>
      </c>
    </row>
    <row r="4505" spans="1:8">
      <c r="A4505" t="s">
        <v>9783</v>
      </c>
      <c r="B4505">
        <v>0</v>
      </c>
      <c r="C4505">
        <v>1</v>
      </c>
      <c r="D4505">
        <v>11</v>
      </c>
      <c r="E4505">
        <v>11</v>
      </c>
      <c r="F4505" t="str">
        <f>VLOOKUP(E4505,$L$1:$M$25,2,FALSE)</f>
        <v>gold</v>
      </c>
      <c r="G4505">
        <f>LOG(C4505)</f>
        <v>0</v>
      </c>
      <c r="H4505">
        <f>G4505/(B4505-1)</f>
        <v>0</v>
      </c>
    </row>
    <row r="4506" spans="1:8">
      <c r="A4506" t="s">
        <v>9784</v>
      </c>
      <c r="B4506">
        <v>0</v>
      </c>
      <c r="C4506">
        <v>1</v>
      </c>
      <c r="D4506">
        <v>20</v>
      </c>
      <c r="E4506">
        <v>20</v>
      </c>
      <c r="F4506" t="str">
        <f>VLOOKUP(E4506,$L$1:$M$25,2,FALSE)</f>
        <v>ship</v>
      </c>
      <c r="G4506">
        <f>LOG(C4506)</f>
        <v>0</v>
      </c>
      <c r="H4506">
        <f>G4506/(B4506-1)</f>
        <v>0</v>
      </c>
    </row>
    <row r="4507" spans="1:8">
      <c r="A4507" t="s">
        <v>9785</v>
      </c>
      <c r="B4507">
        <v>0</v>
      </c>
      <c r="C4507">
        <v>1</v>
      </c>
      <c r="D4507">
        <v>23</v>
      </c>
      <c r="E4507">
        <v>23</v>
      </c>
      <c r="F4507" t="str">
        <f>VLOOKUP(E4507,$L$1:$M$25,2,FALSE)</f>
        <v>trade</v>
      </c>
      <c r="G4507">
        <f>LOG(C4507)</f>
        <v>0</v>
      </c>
      <c r="H4507">
        <f>G4507/(B4507-1)</f>
        <v>0</v>
      </c>
    </row>
    <row r="4508" spans="1:8">
      <c r="A4508" t="s">
        <v>9787</v>
      </c>
      <c r="B4508">
        <v>0</v>
      </c>
      <c r="C4508">
        <v>1</v>
      </c>
      <c r="D4508">
        <v>24</v>
      </c>
      <c r="E4508">
        <v>24</v>
      </c>
      <c r="F4508" t="str">
        <f>VLOOKUP(E4508,$L$1:$M$25,2,FALSE)</f>
        <v>veg-oil</v>
      </c>
      <c r="G4508">
        <f>LOG(C4508)</f>
        <v>0</v>
      </c>
      <c r="H4508">
        <f>G4508/(B4508-1)</f>
        <v>0</v>
      </c>
    </row>
    <row r="4509" spans="1:8">
      <c r="A4509" t="s">
        <v>9788</v>
      </c>
      <c r="B4509">
        <v>0</v>
      </c>
      <c r="C4509">
        <v>1</v>
      </c>
      <c r="D4509">
        <v>20</v>
      </c>
      <c r="E4509">
        <v>20</v>
      </c>
      <c r="F4509" t="str">
        <f>VLOOKUP(E4509,$L$1:$M$25,2,FALSE)</f>
        <v>ship</v>
      </c>
      <c r="G4509">
        <f>LOG(C4509)</f>
        <v>0</v>
      </c>
      <c r="H4509">
        <f>G4509/(B4509-1)</f>
        <v>0</v>
      </c>
    </row>
    <row r="4510" spans="1:8">
      <c r="A4510" t="s">
        <v>9791</v>
      </c>
      <c r="B4510">
        <v>0</v>
      </c>
      <c r="C4510">
        <v>1</v>
      </c>
      <c r="D4510">
        <v>11</v>
      </c>
      <c r="E4510">
        <v>11</v>
      </c>
      <c r="F4510" t="str">
        <f>VLOOKUP(E4510,$L$1:$M$25,2,FALSE)</f>
        <v>gold</v>
      </c>
      <c r="G4510">
        <f>LOG(C4510)</f>
        <v>0</v>
      </c>
      <c r="H4510">
        <f>G4510/(B4510-1)</f>
        <v>0</v>
      </c>
    </row>
    <row r="4511" spans="1:8">
      <c r="A4511" t="s">
        <v>9793</v>
      </c>
      <c r="B4511">
        <v>0</v>
      </c>
      <c r="C4511">
        <v>1</v>
      </c>
      <c r="D4511">
        <v>9</v>
      </c>
      <c r="E4511">
        <v>9</v>
      </c>
      <c r="F4511" t="str">
        <f>VLOOKUP(E4511,$L$1:$M$25,2,FALSE)</f>
        <v>earn</v>
      </c>
      <c r="G4511">
        <f>LOG(C4511)</f>
        <v>0</v>
      </c>
      <c r="H4511">
        <f>G4511/(B4511-1)</f>
        <v>0</v>
      </c>
    </row>
    <row r="4512" spans="1:8">
      <c r="A4512" t="s">
        <v>9795</v>
      </c>
      <c r="B4512">
        <v>0</v>
      </c>
      <c r="C4512">
        <v>1</v>
      </c>
      <c r="D4512">
        <v>14</v>
      </c>
      <c r="E4512">
        <v>14</v>
      </c>
      <c r="F4512" t="str">
        <f>VLOOKUP(E4512,$L$1:$M$25,2,FALSE)</f>
        <v>livestock</v>
      </c>
      <c r="G4512">
        <f>LOG(C4512)</f>
        <v>0</v>
      </c>
      <c r="H4512">
        <f>G4512/(B4512-1)</f>
        <v>0</v>
      </c>
    </row>
    <row r="4513" spans="1:8">
      <c r="A4513" t="s">
        <v>9800</v>
      </c>
      <c r="B4513">
        <v>0</v>
      </c>
      <c r="C4513">
        <v>1</v>
      </c>
      <c r="D4513">
        <v>7</v>
      </c>
      <c r="E4513">
        <v>7</v>
      </c>
      <c r="F4513" t="str">
        <f>VLOOKUP(E4513,$L$1:$M$25,2,FALSE)</f>
        <v>crude</v>
      </c>
      <c r="G4513">
        <f>LOG(C4513)</f>
        <v>0</v>
      </c>
      <c r="H4513">
        <f>G4513/(B4513-1)</f>
        <v>0</v>
      </c>
    </row>
    <row r="4514" spans="1:8">
      <c r="A4514" t="s">
        <v>9802</v>
      </c>
      <c r="B4514">
        <v>0</v>
      </c>
      <c r="C4514">
        <v>1</v>
      </c>
      <c r="D4514">
        <v>20</v>
      </c>
      <c r="E4514">
        <v>20</v>
      </c>
      <c r="F4514" t="str">
        <f>VLOOKUP(E4514,$L$1:$M$25,2,FALSE)</f>
        <v>ship</v>
      </c>
      <c r="G4514">
        <f>LOG(C4514)</f>
        <v>0</v>
      </c>
      <c r="H4514">
        <f>G4514/(B4514-1)</f>
        <v>0</v>
      </c>
    </row>
    <row r="4515" spans="1:8">
      <c r="A4515" t="s">
        <v>9803</v>
      </c>
      <c r="B4515">
        <v>0</v>
      </c>
      <c r="C4515">
        <v>1</v>
      </c>
      <c r="D4515">
        <v>20</v>
      </c>
      <c r="E4515">
        <v>20</v>
      </c>
      <c r="F4515" t="str">
        <f>VLOOKUP(E4515,$L$1:$M$25,2,FALSE)</f>
        <v>ship</v>
      </c>
      <c r="G4515">
        <f>LOG(C4515)</f>
        <v>0</v>
      </c>
      <c r="H4515">
        <f>G4515/(B4515-1)</f>
        <v>0</v>
      </c>
    </row>
    <row r="4516" spans="1:8">
      <c r="A4516" t="s">
        <v>9806</v>
      </c>
      <c r="B4516">
        <v>0</v>
      </c>
      <c r="C4516">
        <v>1</v>
      </c>
      <c r="D4516">
        <v>15</v>
      </c>
      <c r="E4516">
        <v>15</v>
      </c>
      <c r="F4516" t="str">
        <f>VLOOKUP(E4516,$L$1:$M$25,2,FALSE)</f>
        <v>money-fx</v>
      </c>
      <c r="G4516">
        <f>LOG(C4516)</f>
        <v>0</v>
      </c>
      <c r="H4516">
        <f>G4516/(B4516-1)</f>
        <v>0</v>
      </c>
    </row>
    <row r="4517" spans="1:8">
      <c r="A4517" t="s">
        <v>9808</v>
      </c>
      <c r="B4517">
        <v>0</v>
      </c>
      <c r="C4517">
        <v>1</v>
      </c>
      <c r="D4517">
        <v>7</v>
      </c>
      <c r="E4517">
        <v>7</v>
      </c>
      <c r="F4517" t="str">
        <f>VLOOKUP(E4517,$L$1:$M$25,2,FALSE)</f>
        <v>crude</v>
      </c>
      <c r="G4517">
        <f>LOG(C4517)</f>
        <v>0</v>
      </c>
      <c r="H4517">
        <f>G4517/(B4517-1)</f>
        <v>0</v>
      </c>
    </row>
    <row r="4518" spans="1:8">
      <c r="A4518" t="s">
        <v>9809</v>
      </c>
      <c r="B4518">
        <v>0</v>
      </c>
      <c r="C4518">
        <v>1</v>
      </c>
      <c r="D4518">
        <v>2</v>
      </c>
      <c r="E4518">
        <v>2</v>
      </c>
      <c r="F4518" t="str">
        <f>VLOOKUP(E4518,$L$1:$M$25,2,FALSE)</f>
        <v>bop</v>
      </c>
      <c r="G4518">
        <f>LOG(C4518)</f>
        <v>0</v>
      </c>
      <c r="H4518">
        <f>G4518/(B4518-1)</f>
        <v>0</v>
      </c>
    </row>
    <row r="4519" spans="1:8">
      <c r="A4519" t="s">
        <v>9813</v>
      </c>
      <c r="B4519">
        <v>0</v>
      </c>
      <c r="C4519">
        <v>1</v>
      </c>
      <c r="D4519">
        <v>9</v>
      </c>
      <c r="E4519">
        <v>9</v>
      </c>
      <c r="F4519" t="str">
        <f>VLOOKUP(E4519,$L$1:$M$25,2,FALSE)</f>
        <v>earn</v>
      </c>
      <c r="G4519">
        <f>LOG(C4519)</f>
        <v>0</v>
      </c>
      <c r="H4519">
        <f>G4519/(B4519-1)</f>
        <v>0</v>
      </c>
    </row>
    <row r="4520" spans="1:8">
      <c r="A4520" t="s">
        <v>9817</v>
      </c>
      <c r="B4520">
        <v>0</v>
      </c>
      <c r="C4520">
        <v>1</v>
      </c>
      <c r="D4520">
        <v>16</v>
      </c>
      <c r="E4520">
        <v>16</v>
      </c>
      <c r="F4520" t="str">
        <f>VLOOKUP(E4520,$L$1:$M$25,2,FALSE)</f>
        <v>money-supply</v>
      </c>
      <c r="G4520">
        <f>LOG(C4520)</f>
        <v>0</v>
      </c>
      <c r="H4520">
        <f>G4520/(B4520-1)</f>
        <v>0</v>
      </c>
    </row>
    <row r="4521" spans="1:8">
      <c r="A4521" t="s">
        <v>9820</v>
      </c>
      <c r="B4521">
        <v>0</v>
      </c>
      <c r="C4521">
        <v>1</v>
      </c>
      <c r="D4521">
        <v>4</v>
      </c>
      <c r="E4521">
        <v>4</v>
      </c>
      <c r="F4521" t="str">
        <f>VLOOKUP(E4521,$L$1:$M$25,2,FALSE)</f>
        <v>coffee</v>
      </c>
      <c r="G4521">
        <f>LOG(C4521)</f>
        <v>0</v>
      </c>
      <c r="H4521">
        <f>G4521/(B4521-1)</f>
        <v>0</v>
      </c>
    </row>
    <row r="4522" spans="1:8">
      <c r="A4522" t="s">
        <v>9821</v>
      </c>
      <c r="B4522">
        <v>0</v>
      </c>
      <c r="C4522">
        <v>1</v>
      </c>
      <c r="D4522">
        <v>20</v>
      </c>
      <c r="E4522">
        <v>20</v>
      </c>
      <c r="F4522" t="str">
        <f>VLOOKUP(E4522,$L$1:$M$25,2,FALSE)</f>
        <v>ship</v>
      </c>
      <c r="G4522">
        <f>LOG(C4522)</f>
        <v>0</v>
      </c>
      <c r="H4522">
        <f>G4522/(B4522-1)</f>
        <v>0</v>
      </c>
    </row>
    <row r="4523" spans="1:8">
      <c r="A4523" t="s">
        <v>9822</v>
      </c>
      <c r="B4523">
        <v>0</v>
      </c>
      <c r="C4523">
        <v>1</v>
      </c>
      <c r="D4523">
        <v>24</v>
      </c>
      <c r="E4523">
        <v>24</v>
      </c>
      <c r="F4523" t="str">
        <f>VLOOKUP(E4523,$L$1:$M$25,2,FALSE)</f>
        <v>veg-oil</v>
      </c>
      <c r="G4523">
        <f>LOG(C4523)</f>
        <v>0</v>
      </c>
      <c r="H4523">
        <f>G4523/(B4523-1)</f>
        <v>0</v>
      </c>
    </row>
    <row r="4524" spans="1:8">
      <c r="A4524" t="s">
        <v>9823</v>
      </c>
      <c r="B4524">
        <v>0</v>
      </c>
      <c r="C4524">
        <v>1</v>
      </c>
      <c r="D4524">
        <v>4</v>
      </c>
      <c r="E4524">
        <v>4</v>
      </c>
      <c r="F4524" t="str">
        <f>VLOOKUP(E4524,$L$1:$M$25,2,FALSE)</f>
        <v>coffee</v>
      </c>
      <c r="G4524">
        <f>LOG(C4524)</f>
        <v>0</v>
      </c>
      <c r="H4524">
        <f>G4524/(B4524-1)</f>
        <v>0</v>
      </c>
    </row>
    <row r="4525" spans="1:8">
      <c r="A4525" t="s">
        <v>9824</v>
      </c>
      <c r="B4525">
        <v>0</v>
      </c>
      <c r="C4525">
        <v>1</v>
      </c>
      <c r="D4525">
        <v>1</v>
      </c>
      <c r="E4525">
        <v>1</v>
      </c>
      <c r="F4525" t="str">
        <f>VLOOKUP(E4525,$L$1:$M$25,2,FALSE)</f>
        <v>acq</v>
      </c>
      <c r="G4525">
        <f>LOG(C4525)</f>
        <v>0</v>
      </c>
      <c r="H4525">
        <f>G4525/(B4525-1)</f>
        <v>0</v>
      </c>
    </row>
    <row r="4526" spans="1:8">
      <c r="A4526" t="s">
        <v>9828</v>
      </c>
      <c r="B4526">
        <v>0</v>
      </c>
      <c r="C4526">
        <v>1</v>
      </c>
      <c r="D4526">
        <v>20</v>
      </c>
      <c r="E4526">
        <v>20</v>
      </c>
      <c r="F4526" t="str">
        <f>VLOOKUP(E4526,$L$1:$M$25,2,FALSE)</f>
        <v>ship</v>
      </c>
      <c r="G4526">
        <f>LOG(C4526)</f>
        <v>0</v>
      </c>
      <c r="H4526">
        <f>G4526/(B4526-1)</f>
        <v>0</v>
      </c>
    </row>
    <row r="4527" spans="1:8">
      <c r="A4527" t="s">
        <v>9839</v>
      </c>
      <c r="B4527">
        <v>0</v>
      </c>
      <c r="C4527">
        <v>1</v>
      </c>
      <c r="D4527">
        <v>19</v>
      </c>
      <c r="E4527">
        <v>19</v>
      </c>
      <c r="F4527" t="str">
        <f>VLOOKUP(E4527,$L$1:$M$25,2,FALSE)</f>
        <v>reserves</v>
      </c>
      <c r="G4527">
        <f>LOG(C4527)</f>
        <v>0</v>
      </c>
      <c r="H4527">
        <f>G4527/(B4527-1)</f>
        <v>0</v>
      </c>
    </row>
    <row r="4528" spans="1:8">
      <c r="A4528" t="s">
        <v>9840</v>
      </c>
      <c r="B4528">
        <v>0</v>
      </c>
      <c r="C4528">
        <v>1</v>
      </c>
      <c r="D4528">
        <v>10</v>
      </c>
      <c r="E4528">
        <v>10</v>
      </c>
      <c r="F4528" t="str">
        <f>VLOOKUP(E4528,$L$1:$M$25,2,FALSE)</f>
        <v>gnp</v>
      </c>
      <c r="G4528">
        <f>LOG(C4528)</f>
        <v>0</v>
      </c>
      <c r="H4528">
        <f>G4528/(B4528-1)</f>
        <v>0</v>
      </c>
    </row>
    <row r="4529" spans="1:8">
      <c r="A4529" t="s">
        <v>9842</v>
      </c>
      <c r="B4529">
        <v>0</v>
      </c>
      <c r="C4529">
        <v>1</v>
      </c>
      <c r="D4529">
        <v>4</v>
      </c>
      <c r="E4529">
        <v>4</v>
      </c>
      <c r="F4529" t="str">
        <f>VLOOKUP(E4529,$L$1:$M$25,2,FALSE)</f>
        <v>coffee</v>
      </c>
      <c r="G4529">
        <f>LOG(C4529)</f>
        <v>0</v>
      </c>
      <c r="H4529">
        <f>G4529/(B4529-1)</f>
        <v>0</v>
      </c>
    </row>
    <row r="4530" spans="1:8">
      <c r="A4530" t="s">
        <v>9843</v>
      </c>
      <c r="B4530">
        <v>0</v>
      </c>
      <c r="C4530">
        <v>1</v>
      </c>
      <c r="D4530">
        <v>24</v>
      </c>
      <c r="E4530">
        <v>24</v>
      </c>
      <c r="F4530" t="str">
        <f>VLOOKUP(E4530,$L$1:$M$25,2,FALSE)</f>
        <v>veg-oil</v>
      </c>
      <c r="G4530">
        <f>LOG(C4530)</f>
        <v>0</v>
      </c>
      <c r="H4530">
        <f>G4530/(B4530-1)</f>
        <v>0</v>
      </c>
    </row>
    <row r="4531" spans="1:8">
      <c r="A4531" t="s">
        <v>9846</v>
      </c>
      <c r="B4531">
        <v>0</v>
      </c>
      <c r="C4531">
        <v>1</v>
      </c>
      <c r="D4531">
        <v>14</v>
      </c>
      <c r="E4531">
        <v>14</v>
      </c>
      <c r="F4531" t="str">
        <f>VLOOKUP(E4531,$L$1:$M$25,2,FALSE)</f>
        <v>livestock</v>
      </c>
      <c r="G4531">
        <f>LOG(C4531)</f>
        <v>0</v>
      </c>
      <c r="H4531">
        <f>G4531/(B4531-1)</f>
        <v>0</v>
      </c>
    </row>
    <row r="4532" spans="1:8">
      <c r="A4532" t="s">
        <v>9848</v>
      </c>
      <c r="B4532">
        <v>0</v>
      </c>
      <c r="C4532">
        <v>1</v>
      </c>
      <c r="D4532">
        <v>23</v>
      </c>
      <c r="E4532">
        <v>23</v>
      </c>
      <c r="F4532" t="str">
        <f>VLOOKUP(E4532,$L$1:$M$25,2,FALSE)</f>
        <v>trade</v>
      </c>
      <c r="G4532">
        <f>LOG(C4532)</f>
        <v>0</v>
      </c>
      <c r="H4532">
        <f>G4532/(B4532-1)</f>
        <v>0</v>
      </c>
    </row>
    <row r="4533" spans="1:8">
      <c r="A4533" t="s">
        <v>9851</v>
      </c>
      <c r="B4533">
        <v>0</v>
      </c>
      <c r="C4533">
        <v>1</v>
      </c>
      <c r="D4533">
        <v>7</v>
      </c>
      <c r="E4533">
        <v>7</v>
      </c>
      <c r="F4533" t="str">
        <f>VLOOKUP(E4533,$L$1:$M$25,2,FALSE)</f>
        <v>crude</v>
      </c>
      <c r="G4533">
        <f>LOG(C4533)</f>
        <v>0</v>
      </c>
      <c r="H4533">
        <f>G4533/(B4533-1)</f>
        <v>0</v>
      </c>
    </row>
    <row r="4534" spans="1:8">
      <c r="A4534" t="s">
        <v>9855</v>
      </c>
      <c r="B4534">
        <v>0</v>
      </c>
      <c r="C4534">
        <v>1</v>
      </c>
      <c r="D4534">
        <v>22</v>
      </c>
      <c r="E4534">
        <v>22</v>
      </c>
      <c r="F4534" t="str">
        <f>VLOOKUP(E4534,$L$1:$M$25,2,FALSE)</f>
        <v>sugar</v>
      </c>
      <c r="G4534">
        <f>LOG(C4534)</f>
        <v>0</v>
      </c>
      <c r="H4534">
        <f>G4534/(B4534-1)</f>
        <v>0</v>
      </c>
    </row>
    <row r="4535" spans="1:8">
      <c r="A4535" t="s">
        <v>9856</v>
      </c>
      <c r="B4535">
        <v>0</v>
      </c>
      <c r="C4535">
        <v>1</v>
      </c>
      <c r="D4535">
        <v>20</v>
      </c>
      <c r="E4535">
        <v>20</v>
      </c>
      <c r="F4535" t="str">
        <f>VLOOKUP(E4535,$L$1:$M$25,2,FALSE)</f>
        <v>ship</v>
      </c>
      <c r="G4535">
        <f>LOG(C4535)</f>
        <v>0</v>
      </c>
      <c r="H4535">
        <f>G4535/(B4535-1)</f>
        <v>0</v>
      </c>
    </row>
    <row r="4536" spans="1:8">
      <c r="A4536" t="s">
        <v>9858</v>
      </c>
      <c r="B4536">
        <v>0</v>
      </c>
      <c r="C4536">
        <v>1</v>
      </c>
      <c r="D4536">
        <v>5</v>
      </c>
      <c r="E4536">
        <v>5</v>
      </c>
      <c r="F4536" t="str">
        <f>VLOOKUP(E4536,$L$1:$M$25,2,FALSE)</f>
        <v>corn</v>
      </c>
      <c r="G4536">
        <f>LOG(C4536)</f>
        <v>0</v>
      </c>
      <c r="H4536">
        <f>G4536/(B4536-1)</f>
        <v>0</v>
      </c>
    </row>
    <row r="4537" spans="1:8">
      <c r="A4537" t="s">
        <v>9868</v>
      </c>
      <c r="B4537">
        <v>0</v>
      </c>
      <c r="C4537">
        <v>1</v>
      </c>
      <c r="D4537">
        <v>1</v>
      </c>
      <c r="E4537">
        <v>1</v>
      </c>
      <c r="F4537" t="str">
        <f>VLOOKUP(E4537,$L$1:$M$25,2,FALSE)</f>
        <v>acq</v>
      </c>
      <c r="G4537">
        <f>LOG(C4537)</f>
        <v>0</v>
      </c>
      <c r="H4537">
        <f>G4537/(B4537-1)</f>
        <v>0</v>
      </c>
    </row>
    <row r="4538" spans="1:8">
      <c r="A4538" t="s">
        <v>9870</v>
      </c>
      <c r="B4538">
        <v>0</v>
      </c>
      <c r="C4538">
        <v>1</v>
      </c>
      <c r="D4538">
        <v>10</v>
      </c>
      <c r="E4538">
        <v>10</v>
      </c>
      <c r="F4538" t="str">
        <f>VLOOKUP(E4538,$L$1:$M$25,2,FALSE)</f>
        <v>gnp</v>
      </c>
      <c r="G4538">
        <f>LOG(C4538)</f>
        <v>0</v>
      </c>
      <c r="H4538">
        <f>G4538/(B4538-1)</f>
        <v>0</v>
      </c>
    </row>
    <row r="4539" spans="1:8">
      <c r="A4539" t="s">
        <v>9872</v>
      </c>
      <c r="B4539">
        <v>0</v>
      </c>
      <c r="C4539">
        <v>1</v>
      </c>
      <c r="D4539">
        <v>18</v>
      </c>
      <c r="E4539">
        <v>18</v>
      </c>
      <c r="F4539" t="str">
        <f>VLOOKUP(E4539,$L$1:$M$25,2,FALSE)</f>
        <v>oilseed</v>
      </c>
      <c r="G4539">
        <f>LOG(C4539)</f>
        <v>0</v>
      </c>
      <c r="H4539">
        <f>G4539/(B4539-1)</f>
        <v>0</v>
      </c>
    </row>
    <row r="4540" spans="1:8">
      <c r="A4540" t="s">
        <v>9877</v>
      </c>
      <c r="B4540">
        <v>0</v>
      </c>
      <c r="C4540">
        <v>1</v>
      </c>
      <c r="D4540">
        <v>23</v>
      </c>
      <c r="E4540">
        <v>23</v>
      </c>
      <c r="F4540" t="str">
        <f>VLOOKUP(E4540,$L$1:$M$25,2,FALSE)</f>
        <v>trade</v>
      </c>
      <c r="G4540">
        <f>LOG(C4540)</f>
        <v>0</v>
      </c>
      <c r="H4540">
        <f>G4540/(B4540-1)</f>
        <v>0</v>
      </c>
    </row>
    <row r="4541" spans="1:8">
      <c r="A4541" t="s">
        <v>9878</v>
      </c>
      <c r="B4541">
        <v>0</v>
      </c>
      <c r="C4541">
        <v>1</v>
      </c>
      <c r="D4541">
        <v>11</v>
      </c>
      <c r="E4541">
        <v>11</v>
      </c>
      <c r="F4541" t="str">
        <f>VLOOKUP(E4541,$L$1:$M$25,2,FALSE)</f>
        <v>gold</v>
      </c>
      <c r="G4541">
        <f>LOG(C4541)</f>
        <v>0</v>
      </c>
      <c r="H4541">
        <f>G4541/(B4541-1)</f>
        <v>0</v>
      </c>
    </row>
    <row r="4542" spans="1:8">
      <c r="A4542" t="s">
        <v>9885</v>
      </c>
      <c r="B4542">
        <v>0</v>
      </c>
      <c r="C4542">
        <v>1</v>
      </c>
      <c r="D4542">
        <v>10</v>
      </c>
      <c r="E4542">
        <v>10</v>
      </c>
      <c r="F4542" t="str">
        <f>VLOOKUP(E4542,$L$1:$M$25,2,FALSE)</f>
        <v>gnp</v>
      </c>
      <c r="G4542">
        <f>LOG(C4542)</f>
        <v>0</v>
      </c>
      <c r="H4542">
        <f>G4542/(B4542-1)</f>
        <v>0</v>
      </c>
    </row>
    <row r="4543" spans="1:8">
      <c r="A4543" t="s">
        <v>9887</v>
      </c>
      <c r="B4543">
        <v>0</v>
      </c>
      <c r="C4543">
        <v>1</v>
      </c>
      <c r="D4543">
        <v>25</v>
      </c>
      <c r="E4543">
        <v>25</v>
      </c>
      <c r="F4543" t="str">
        <f>VLOOKUP(E4543,$L$1:$M$25,2,FALSE)</f>
        <v>wheat</v>
      </c>
      <c r="G4543">
        <f>LOG(C4543)</f>
        <v>0</v>
      </c>
      <c r="H4543">
        <f>G4543/(B4543-1)</f>
        <v>0</v>
      </c>
    </row>
    <row r="4544" spans="1:8">
      <c r="A4544" t="s">
        <v>9891</v>
      </c>
      <c r="B4544">
        <v>0</v>
      </c>
      <c r="C4544">
        <v>1</v>
      </c>
      <c r="D4544">
        <v>23</v>
      </c>
      <c r="E4544">
        <v>23</v>
      </c>
      <c r="F4544" t="str">
        <f>VLOOKUP(E4544,$L$1:$M$25,2,FALSE)</f>
        <v>trade</v>
      </c>
      <c r="G4544">
        <f>LOG(C4544)</f>
        <v>0</v>
      </c>
      <c r="H4544">
        <f>G4544/(B4544-1)</f>
        <v>0</v>
      </c>
    </row>
    <row r="4545" spans="1:8">
      <c r="A4545" t="s">
        <v>9892</v>
      </c>
      <c r="B4545">
        <v>0</v>
      </c>
      <c r="C4545">
        <v>1</v>
      </c>
      <c r="D4545">
        <v>23</v>
      </c>
      <c r="E4545">
        <v>23</v>
      </c>
      <c r="F4545" t="str">
        <f>VLOOKUP(E4545,$L$1:$M$25,2,FALSE)</f>
        <v>trade</v>
      </c>
      <c r="G4545">
        <f>LOG(C4545)</f>
        <v>0</v>
      </c>
      <c r="H4545">
        <f>G4545/(B4545-1)</f>
        <v>0</v>
      </c>
    </row>
    <row r="4546" spans="1:8">
      <c r="A4546" t="s">
        <v>9896</v>
      </c>
      <c r="B4546">
        <v>0</v>
      </c>
      <c r="C4546">
        <v>1</v>
      </c>
      <c r="D4546">
        <v>7</v>
      </c>
      <c r="E4546">
        <v>7</v>
      </c>
      <c r="F4546" t="str">
        <f>VLOOKUP(E4546,$L$1:$M$25,2,FALSE)</f>
        <v>crude</v>
      </c>
      <c r="G4546">
        <f>LOG(C4546)</f>
        <v>0</v>
      </c>
      <c r="H4546">
        <f>G4546/(B4546-1)</f>
        <v>0</v>
      </c>
    </row>
    <row r="4547" spans="1:8">
      <c r="A4547" t="s">
        <v>9897</v>
      </c>
      <c r="B4547">
        <v>0</v>
      </c>
      <c r="C4547">
        <v>1</v>
      </c>
      <c r="D4547">
        <v>20</v>
      </c>
      <c r="E4547">
        <v>20</v>
      </c>
      <c r="F4547" t="str">
        <f>VLOOKUP(E4547,$L$1:$M$25,2,FALSE)</f>
        <v>ship</v>
      </c>
      <c r="G4547">
        <f>LOG(C4547)</f>
        <v>0</v>
      </c>
      <c r="H4547">
        <f>G4547/(B4547-1)</f>
        <v>0</v>
      </c>
    </row>
    <row r="4548" spans="1:8">
      <c r="A4548" t="s">
        <v>9899</v>
      </c>
      <c r="B4548">
        <v>0</v>
      </c>
      <c r="C4548">
        <v>1</v>
      </c>
      <c r="D4548">
        <v>1</v>
      </c>
      <c r="E4548">
        <v>1</v>
      </c>
      <c r="F4548" t="str">
        <f>VLOOKUP(E4548,$L$1:$M$25,2,FALSE)</f>
        <v>acq</v>
      </c>
      <c r="G4548">
        <f>LOG(C4548)</f>
        <v>0</v>
      </c>
      <c r="H4548">
        <f>G4548/(B4548-1)</f>
        <v>0</v>
      </c>
    </row>
    <row r="4549" spans="1:8">
      <c r="A4549" t="s">
        <v>9903</v>
      </c>
      <c r="B4549">
        <v>0</v>
      </c>
      <c r="C4549">
        <v>1</v>
      </c>
      <c r="D4549">
        <v>7</v>
      </c>
      <c r="E4549">
        <v>7</v>
      </c>
      <c r="F4549" t="str">
        <f>VLOOKUP(E4549,$L$1:$M$25,2,FALSE)</f>
        <v>crude</v>
      </c>
      <c r="G4549">
        <f>LOG(C4549)</f>
        <v>0</v>
      </c>
      <c r="H4549">
        <f>G4549/(B4549-1)</f>
        <v>0</v>
      </c>
    </row>
    <row r="4550" spans="1:8">
      <c r="A4550" t="s">
        <v>9904</v>
      </c>
      <c r="B4550">
        <v>0</v>
      </c>
      <c r="C4550">
        <v>1</v>
      </c>
      <c r="D4550">
        <v>4</v>
      </c>
      <c r="E4550">
        <v>4</v>
      </c>
      <c r="F4550" t="str">
        <f>VLOOKUP(E4550,$L$1:$M$25,2,FALSE)</f>
        <v>coffee</v>
      </c>
      <c r="G4550">
        <f>LOG(C4550)</f>
        <v>0</v>
      </c>
      <c r="H4550">
        <f>G4550/(B4550-1)</f>
        <v>0</v>
      </c>
    </row>
    <row r="4551" spans="1:8">
      <c r="A4551" t="s">
        <v>9907</v>
      </c>
      <c r="B4551">
        <v>0</v>
      </c>
      <c r="C4551">
        <v>1</v>
      </c>
      <c r="D4551">
        <v>24</v>
      </c>
      <c r="E4551">
        <v>24</v>
      </c>
      <c r="F4551" t="str">
        <f>VLOOKUP(E4551,$L$1:$M$25,2,FALSE)</f>
        <v>veg-oil</v>
      </c>
      <c r="G4551">
        <f>LOG(C4551)</f>
        <v>0</v>
      </c>
      <c r="H4551">
        <f>G4551/(B4551-1)</f>
        <v>0</v>
      </c>
    </row>
    <row r="4552" spans="1:8">
      <c r="A4552" t="s">
        <v>9911</v>
      </c>
      <c r="B4552">
        <v>0</v>
      </c>
      <c r="C4552">
        <v>1</v>
      </c>
      <c r="D4552">
        <v>9</v>
      </c>
      <c r="E4552">
        <v>9</v>
      </c>
      <c r="F4552" t="str">
        <f>VLOOKUP(E4552,$L$1:$M$25,2,FALSE)</f>
        <v>earn</v>
      </c>
      <c r="G4552">
        <f>LOG(C4552)</f>
        <v>0</v>
      </c>
      <c r="H4552">
        <f>G4552/(B4552-1)</f>
        <v>0</v>
      </c>
    </row>
    <row r="4553" spans="1:8">
      <c r="A4553" t="s">
        <v>9921</v>
      </c>
      <c r="B4553">
        <v>0</v>
      </c>
      <c r="C4553">
        <v>1</v>
      </c>
      <c r="D4553">
        <v>3</v>
      </c>
      <c r="E4553">
        <v>3</v>
      </c>
      <c r="F4553" t="str">
        <f>VLOOKUP(E4553,$L$1:$M$25,2,FALSE)</f>
        <v>cocoa</v>
      </c>
      <c r="G4553">
        <f>LOG(C4553)</f>
        <v>0</v>
      </c>
      <c r="H4553">
        <f>G4553/(B4553-1)</f>
        <v>0</v>
      </c>
    </row>
    <row r="4554" spans="1:8">
      <c r="A4554" t="s">
        <v>9922</v>
      </c>
      <c r="B4554">
        <v>0</v>
      </c>
      <c r="C4554">
        <v>1</v>
      </c>
      <c r="D4554">
        <v>9</v>
      </c>
      <c r="E4554">
        <v>9</v>
      </c>
      <c r="F4554" t="str">
        <f>VLOOKUP(E4554,$L$1:$M$25,2,FALSE)</f>
        <v>earn</v>
      </c>
      <c r="G4554">
        <f>LOG(C4554)</f>
        <v>0</v>
      </c>
      <c r="H4554">
        <f>G4554/(B4554-1)</f>
        <v>0</v>
      </c>
    </row>
    <row r="4555" spans="1:8">
      <c r="A4555" t="s">
        <v>9923</v>
      </c>
      <c r="B4555">
        <v>0</v>
      </c>
      <c r="C4555">
        <v>1</v>
      </c>
      <c r="D4555">
        <v>9</v>
      </c>
      <c r="E4555">
        <v>9</v>
      </c>
      <c r="F4555" t="str">
        <f>VLOOKUP(E4555,$L$1:$M$25,2,FALSE)</f>
        <v>earn</v>
      </c>
      <c r="G4555">
        <f>LOG(C4555)</f>
        <v>0</v>
      </c>
      <c r="H4555">
        <f>G4555/(B4555-1)</f>
        <v>0</v>
      </c>
    </row>
    <row r="4556" spans="1:8">
      <c r="A4556" t="s">
        <v>9924</v>
      </c>
      <c r="B4556">
        <v>0</v>
      </c>
      <c r="C4556">
        <v>1</v>
      </c>
      <c r="D4556">
        <v>19</v>
      </c>
      <c r="E4556">
        <v>19</v>
      </c>
      <c r="F4556" t="str">
        <f>VLOOKUP(E4556,$L$1:$M$25,2,FALSE)</f>
        <v>reserves</v>
      </c>
      <c r="G4556">
        <f>LOG(C4556)</f>
        <v>0</v>
      </c>
      <c r="H4556">
        <f>G4556/(B4556-1)</f>
        <v>0</v>
      </c>
    </row>
    <row r="4557" spans="1:8">
      <c r="A4557" t="s">
        <v>9926</v>
      </c>
      <c r="B4557">
        <v>0</v>
      </c>
      <c r="C4557">
        <v>1</v>
      </c>
      <c r="D4557">
        <v>1</v>
      </c>
      <c r="E4557">
        <v>1</v>
      </c>
      <c r="F4557" t="str">
        <f>VLOOKUP(E4557,$L$1:$M$25,2,FALSE)</f>
        <v>acq</v>
      </c>
      <c r="G4557">
        <f>LOG(C4557)</f>
        <v>0</v>
      </c>
      <c r="H4557">
        <f>G4557/(B4557-1)</f>
        <v>0</v>
      </c>
    </row>
    <row r="4558" spans="1:8">
      <c r="A4558" t="s">
        <v>9928</v>
      </c>
      <c r="B4558">
        <v>0</v>
      </c>
      <c r="C4558">
        <v>1</v>
      </c>
      <c r="D4558">
        <v>16</v>
      </c>
      <c r="E4558">
        <v>16</v>
      </c>
      <c r="F4558" t="str">
        <f>VLOOKUP(E4558,$L$1:$M$25,2,FALSE)</f>
        <v>money-supply</v>
      </c>
      <c r="G4558">
        <f>LOG(C4558)</f>
        <v>0</v>
      </c>
      <c r="H4558">
        <f>G4558/(B4558-1)</f>
        <v>0</v>
      </c>
    </row>
    <row r="4559" spans="1:8">
      <c r="A4559" t="s">
        <v>9932</v>
      </c>
      <c r="B4559">
        <v>0</v>
      </c>
      <c r="C4559">
        <v>1</v>
      </c>
      <c r="D4559">
        <v>7</v>
      </c>
      <c r="E4559">
        <v>7</v>
      </c>
      <c r="F4559" t="str">
        <f>VLOOKUP(E4559,$L$1:$M$25,2,FALSE)</f>
        <v>crude</v>
      </c>
      <c r="G4559">
        <f>LOG(C4559)</f>
        <v>0</v>
      </c>
      <c r="H4559">
        <f>G4559/(B4559-1)</f>
        <v>0</v>
      </c>
    </row>
    <row r="4560" spans="1:8">
      <c r="A4560" t="s">
        <v>9935</v>
      </c>
      <c r="B4560">
        <v>0</v>
      </c>
      <c r="C4560">
        <v>1</v>
      </c>
      <c r="D4560">
        <v>17</v>
      </c>
      <c r="E4560">
        <v>17</v>
      </c>
      <c r="F4560" t="str">
        <f>VLOOKUP(E4560,$L$1:$M$25,2,FALSE)</f>
        <v>nat-gas</v>
      </c>
      <c r="G4560">
        <f>LOG(C4560)</f>
        <v>0</v>
      </c>
      <c r="H4560">
        <f>G4560/(B4560-1)</f>
        <v>0</v>
      </c>
    </row>
    <row r="4561" spans="1:8">
      <c r="A4561" t="s">
        <v>9943</v>
      </c>
      <c r="B4561">
        <v>0</v>
      </c>
      <c r="C4561">
        <v>1</v>
      </c>
      <c r="D4561">
        <v>24</v>
      </c>
      <c r="E4561">
        <v>24</v>
      </c>
      <c r="F4561" t="str">
        <f>VLOOKUP(E4561,$L$1:$M$25,2,FALSE)</f>
        <v>veg-oil</v>
      </c>
      <c r="G4561">
        <f>LOG(C4561)</f>
        <v>0</v>
      </c>
      <c r="H4561">
        <f>G4561/(B4561-1)</f>
        <v>0</v>
      </c>
    </row>
    <row r="4562" spans="1:8">
      <c r="A4562" t="s">
        <v>9946</v>
      </c>
      <c r="B4562">
        <v>0</v>
      </c>
      <c r="C4562">
        <v>1</v>
      </c>
      <c r="D4562">
        <v>1</v>
      </c>
      <c r="E4562">
        <v>1</v>
      </c>
      <c r="F4562" t="str">
        <f>VLOOKUP(E4562,$L$1:$M$25,2,FALSE)</f>
        <v>acq</v>
      </c>
      <c r="G4562">
        <f>LOG(C4562)</f>
        <v>0</v>
      </c>
      <c r="H4562">
        <f>G4562/(B4562-1)</f>
        <v>0</v>
      </c>
    </row>
    <row r="4563" spans="1:8">
      <c r="A4563" t="s">
        <v>9949</v>
      </c>
      <c r="B4563">
        <v>0</v>
      </c>
      <c r="C4563">
        <v>1</v>
      </c>
      <c r="D4563">
        <v>1</v>
      </c>
      <c r="E4563">
        <v>1</v>
      </c>
      <c r="F4563" t="str">
        <f>VLOOKUP(E4563,$L$1:$M$25,2,FALSE)</f>
        <v>acq</v>
      </c>
      <c r="G4563">
        <f>LOG(C4563)</f>
        <v>0</v>
      </c>
      <c r="H4563">
        <f>G4563/(B4563-1)</f>
        <v>0</v>
      </c>
    </row>
    <row r="4564" spans="1:8">
      <c r="A4564" t="s">
        <v>9950</v>
      </c>
      <c r="B4564">
        <v>0</v>
      </c>
      <c r="C4564">
        <v>1</v>
      </c>
      <c r="D4564">
        <v>4</v>
      </c>
      <c r="E4564">
        <v>4</v>
      </c>
      <c r="F4564" t="str">
        <f>VLOOKUP(E4564,$L$1:$M$25,2,FALSE)</f>
        <v>coffee</v>
      </c>
      <c r="G4564">
        <f>LOG(C4564)</f>
        <v>0</v>
      </c>
      <c r="H4564">
        <f>G4564/(B4564-1)</f>
        <v>0</v>
      </c>
    </row>
    <row r="4565" spans="1:8">
      <c r="A4565" t="s">
        <v>9951</v>
      </c>
      <c r="B4565">
        <v>0</v>
      </c>
      <c r="C4565">
        <v>1</v>
      </c>
      <c r="D4565">
        <v>8</v>
      </c>
      <c r="E4565">
        <v>8</v>
      </c>
      <c r="F4565" t="str">
        <f>VLOOKUP(E4565,$L$1:$M$25,2,FALSE)</f>
        <v>dlr</v>
      </c>
      <c r="G4565">
        <f>LOG(C4565)</f>
        <v>0</v>
      </c>
      <c r="H4565">
        <f>G4565/(B4565-1)</f>
        <v>0</v>
      </c>
    </row>
    <row r="4566" spans="1:8">
      <c r="A4566" t="s">
        <v>9952</v>
      </c>
      <c r="B4566">
        <v>0</v>
      </c>
      <c r="C4566">
        <v>1</v>
      </c>
      <c r="D4566">
        <v>6</v>
      </c>
      <c r="E4566">
        <v>6</v>
      </c>
      <c r="F4566" t="str">
        <f>VLOOKUP(E4566,$L$1:$M$25,2,FALSE)</f>
        <v>cpi</v>
      </c>
      <c r="G4566">
        <f>LOG(C4566)</f>
        <v>0</v>
      </c>
      <c r="H4566">
        <f>G4566/(B4566-1)</f>
        <v>0</v>
      </c>
    </row>
    <row r="4567" spans="1:8">
      <c r="A4567" t="s">
        <v>9953</v>
      </c>
      <c r="B4567">
        <v>0</v>
      </c>
      <c r="C4567">
        <v>1</v>
      </c>
      <c r="D4567">
        <v>11</v>
      </c>
      <c r="E4567">
        <v>11</v>
      </c>
      <c r="F4567" t="str">
        <f>VLOOKUP(E4567,$L$1:$M$25,2,FALSE)</f>
        <v>gold</v>
      </c>
      <c r="G4567">
        <f>LOG(C4567)</f>
        <v>0</v>
      </c>
      <c r="H4567">
        <f>G4567/(B4567-1)</f>
        <v>0</v>
      </c>
    </row>
    <row r="4568" spans="1:8">
      <c r="A4568" t="s">
        <v>9957</v>
      </c>
      <c r="B4568">
        <v>0</v>
      </c>
      <c r="C4568">
        <v>1</v>
      </c>
      <c r="D4568">
        <v>20</v>
      </c>
      <c r="E4568">
        <v>20</v>
      </c>
      <c r="F4568" t="str">
        <f>VLOOKUP(E4568,$L$1:$M$25,2,FALSE)</f>
        <v>ship</v>
      </c>
      <c r="G4568">
        <f>LOG(C4568)</f>
        <v>0</v>
      </c>
      <c r="H4568">
        <f>G4568/(B4568-1)</f>
        <v>0</v>
      </c>
    </row>
    <row r="4569" spans="1:8">
      <c r="A4569" t="s">
        <v>9959</v>
      </c>
      <c r="B4569">
        <v>0</v>
      </c>
      <c r="C4569">
        <v>1</v>
      </c>
      <c r="D4569">
        <v>5</v>
      </c>
      <c r="E4569">
        <v>5</v>
      </c>
      <c r="F4569" t="str">
        <f>VLOOKUP(E4569,$L$1:$M$25,2,FALSE)</f>
        <v>corn</v>
      </c>
      <c r="G4569">
        <f>LOG(C4569)</f>
        <v>0</v>
      </c>
      <c r="H4569">
        <f>G4569/(B4569-1)</f>
        <v>0</v>
      </c>
    </row>
    <row r="4570" spans="1:8">
      <c r="A4570" t="s">
        <v>9960</v>
      </c>
      <c r="B4570">
        <v>0</v>
      </c>
      <c r="C4570">
        <v>1</v>
      </c>
      <c r="D4570">
        <v>1</v>
      </c>
      <c r="E4570">
        <v>1</v>
      </c>
      <c r="F4570" t="str">
        <f>VLOOKUP(E4570,$L$1:$M$25,2,FALSE)</f>
        <v>acq</v>
      </c>
      <c r="G4570">
        <f>LOG(C4570)</f>
        <v>0</v>
      </c>
      <c r="H4570">
        <f>G4570/(B4570-1)</f>
        <v>0</v>
      </c>
    </row>
    <row r="4571" spans="1:8">
      <c r="A4571" t="s">
        <v>9965</v>
      </c>
      <c r="B4571">
        <v>0</v>
      </c>
      <c r="C4571">
        <v>1</v>
      </c>
      <c r="D4571">
        <v>16</v>
      </c>
      <c r="E4571">
        <v>16</v>
      </c>
      <c r="F4571" t="str">
        <f>VLOOKUP(E4571,$L$1:$M$25,2,FALSE)</f>
        <v>money-supply</v>
      </c>
      <c r="G4571">
        <f>LOG(C4571)</f>
        <v>0</v>
      </c>
      <c r="H4571">
        <f>G4571/(B4571-1)</f>
        <v>0</v>
      </c>
    </row>
    <row r="4572" spans="1:8">
      <c r="A4572" t="s">
        <v>9968</v>
      </c>
      <c r="B4572">
        <v>0</v>
      </c>
      <c r="C4572">
        <v>1</v>
      </c>
      <c r="D4572">
        <v>2</v>
      </c>
      <c r="E4572">
        <v>2</v>
      </c>
      <c r="F4572" t="str">
        <f>VLOOKUP(E4572,$L$1:$M$25,2,FALSE)</f>
        <v>bop</v>
      </c>
      <c r="G4572">
        <f>LOG(C4572)</f>
        <v>0</v>
      </c>
      <c r="H4572">
        <f>G4572/(B4572-1)</f>
        <v>0</v>
      </c>
    </row>
    <row r="4573" spans="1:8">
      <c r="A4573" t="s">
        <v>9972</v>
      </c>
      <c r="B4573">
        <v>0</v>
      </c>
      <c r="C4573">
        <v>1</v>
      </c>
      <c r="D4573">
        <v>24</v>
      </c>
      <c r="E4573">
        <v>24</v>
      </c>
      <c r="F4573" t="str">
        <f>VLOOKUP(E4573,$L$1:$M$25,2,FALSE)</f>
        <v>veg-oil</v>
      </c>
      <c r="G4573">
        <f>LOG(C4573)</f>
        <v>0</v>
      </c>
      <c r="H4573">
        <f>G4573/(B4573-1)</f>
        <v>0</v>
      </c>
    </row>
    <row r="4574" spans="1:8">
      <c r="A4574" t="s">
        <v>9975</v>
      </c>
      <c r="B4574">
        <v>0</v>
      </c>
      <c r="C4574">
        <v>1</v>
      </c>
      <c r="D4574">
        <v>23</v>
      </c>
      <c r="E4574">
        <v>23</v>
      </c>
      <c r="F4574" t="str">
        <f>VLOOKUP(E4574,$L$1:$M$25,2,FALSE)</f>
        <v>trade</v>
      </c>
      <c r="G4574">
        <f>LOG(C4574)</f>
        <v>0</v>
      </c>
      <c r="H4574">
        <f>G4574/(B4574-1)</f>
        <v>0</v>
      </c>
    </row>
    <row r="4575" spans="1:8">
      <c r="A4575" t="s">
        <v>9978</v>
      </c>
      <c r="B4575">
        <v>0</v>
      </c>
      <c r="C4575">
        <v>1</v>
      </c>
      <c r="D4575">
        <v>11</v>
      </c>
      <c r="E4575">
        <v>11</v>
      </c>
      <c r="F4575" t="str">
        <f>VLOOKUP(E4575,$L$1:$M$25,2,FALSE)</f>
        <v>gold</v>
      </c>
      <c r="G4575">
        <f>LOG(C4575)</f>
        <v>0</v>
      </c>
      <c r="H4575">
        <f>G4575/(B4575-1)</f>
        <v>0</v>
      </c>
    </row>
    <row r="4576" spans="1:8">
      <c r="A4576" t="s">
        <v>9979</v>
      </c>
      <c r="B4576">
        <v>0</v>
      </c>
      <c r="C4576">
        <v>1</v>
      </c>
      <c r="D4576">
        <v>25</v>
      </c>
      <c r="E4576">
        <v>25</v>
      </c>
      <c r="F4576" t="str">
        <f>VLOOKUP(E4576,$L$1:$M$25,2,FALSE)</f>
        <v>wheat</v>
      </c>
      <c r="G4576">
        <f>LOG(C4576)</f>
        <v>0</v>
      </c>
      <c r="H4576">
        <f>G4576/(B4576-1)</f>
        <v>0</v>
      </c>
    </row>
    <row r="4577" spans="1:8">
      <c r="A4577" t="s">
        <v>9980</v>
      </c>
      <c r="B4577">
        <v>0</v>
      </c>
      <c r="C4577">
        <v>1</v>
      </c>
      <c r="D4577">
        <v>7</v>
      </c>
      <c r="E4577">
        <v>7</v>
      </c>
      <c r="F4577" t="str">
        <f>VLOOKUP(E4577,$L$1:$M$25,2,FALSE)</f>
        <v>crude</v>
      </c>
      <c r="G4577">
        <f>LOG(C4577)</f>
        <v>0</v>
      </c>
      <c r="H4577">
        <f>G4577/(B4577-1)</f>
        <v>0</v>
      </c>
    </row>
    <row r="4578" spans="1:8">
      <c r="A4578" t="b">
        <v>0</v>
      </c>
      <c r="B4578">
        <v>0</v>
      </c>
      <c r="C4578">
        <v>1</v>
      </c>
      <c r="D4578">
        <v>4</v>
      </c>
      <c r="E4578">
        <v>4</v>
      </c>
      <c r="F4578" t="str">
        <f>VLOOKUP(E4578,$L$1:$M$25,2,FALSE)</f>
        <v>coffee</v>
      </c>
      <c r="G4578">
        <f>LOG(C4578)</f>
        <v>0</v>
      </c>
      <c r="H4578">
        <f>G4578/(B4578-1)</f>
        <v>0</v>
      </c>
    </row>
    <row r="4579" spans="1:8">
      <c r="A4579" t="s">
        <v>9991</v>
      </c>
      <c r="B4579">
        <v>0</v>
      </c>
      <c r="C4579">
        <v>1</v>
      </c>
      <c r="D4579">
        <v>15</v>
      </c>
      <c r="E4579">
        <v>15</v>
      </c>
      <c r="F4579" t="str">
        <f>VLOOKUP(E4579,$L$1:$M$25,2,FALSE)</f>
        <v>money-fx</v>
      </c>
      <c r="G4579">
        <f>LOG(C4579)</f>
        <v>0</v>
      </c>
      <c r="H4579">
        <f>G4579/(B4579-1)</f>
        <v>0</v>
      </c>
    </row>
    <row r="4580" spans="1:8">
      <c r="A4580" t="s">
        <v>10001</v>
      </c>
      <c r="B4580">
        <v>0</v>
      </c>
      <c r="C4580">
        <v>1</v>
      </c>
      <c r="D4580">
        <v>23</v>
      </c>
      <c r="E4580">
        <v>23</v>
      </c>
      <c r="F4580" t="str">
        <f>VLOOKUP(E4580,$L$1:$M$25,2,FALSE)</f>
        <v>trade</v>
      </c>
      <c r="G4580">
        <f>LOG(C4580)</f>
        <v>0</v>
      </c>
      <c r="H4580">
        <f>G4580/(B4580-1)</f>
        <v>0</v>
      </c>
    </row>
    <row r="4581" spans="1:8">
      <c r="A4581" t="s">
        <v>10004</v>
      </c>
      <c r="B4581">
        <v>0</v>
      </c>
      <c r="C4581">
        <v>1</v>
      </c>
      <c r="D4581">
        <v>7</v>
      </c>
      <c r="E4581">
        <v>7</v>
      </c>
      <c r="F4581" t="str">
        <f>VLOOKUP(E4581,$L$1:$M$25,2,FALSE)</f>
        <v>crude</v>
      </c>
      <c r="G4581">
        <f>LOG(C4581)</f>
        <v>0</v>
      </c>
      <c r="H4581">
        <f>G4581/(B4581-1)</f>
        <v>0</v>
      </c>
    </row>
    <row r="4582" spans="1:8">
      <c r="A4582" t="s">
        <v>10012</v>
      </c>
      <c r="B4582">
        <v>0</v>
      </c>
      <c r="C4582">
        <v>1</v>
      </c>
      <c r="D4582">
        <v>1</v>
      </c>
      <c r="E4582">
        <v>1</v>
      </c>
      <c r="F4582" t="str">
        <f>VLOOKUP(E4582,$L$1:$M$25,2,FALSE)</f>
        <v>acq</v>
      </c>
      <c r="G4582">
        <f>LOG(C4582)</f>
        <v>0</v>
      </c>
      <c r="H4582">
        <f>G4582/(B4582-1)</f>
        <v>0</v>
      </c>
    </row>
    <row r="4583" spans="1:8">
      <c r="A4583" t="s">
        <v>10015</v>
      </c>
      <c r="B4583">
        <v>0</v>
      </c>
      <c r="C4583">
        <v>1</v>
      </c>
      <c r="D4583">
        <v>14</v>
      </c>
      <c r="E4583">
        <v>14</v>
      </c>
      <c r="F4583" t="str">
        <f>VLOOKUP(E4583,$L$1:$M$25,2,FALSE)</f>
        <v>livestock</v>
      </c>
      <c r="G4583">
        <f>LOG(C4583)</f>
        <v>0</v>
      </c>
      <c r="H4583">
        <f>G4583/(B4583-1)</f>
        <v>0</v>
      </c>
    </row>
    <row r="4584" spans="1:8">
      <c r="A4584" t="s">
        <v>10018</v>
      </c>
      <c r="B4584">
        <v>0</v>
      </c>
      <c r="C4584">
        <v>1</v>
      </c>
      <c r="D4584">
        <v>24</v>
      </c>
      <c r="E4584">
        <v>24</v>
      </c>
      <c r="F4584" t="str">
        <f>VLOOKUP(E4584,$L$1:$M$25,2,FALSE)</f>
        <v>veg-oil</v>
      </c>
      <c r="G4584">
        <f>LOG(C4584)</f>
        <v>0</v>
      </c>
      <c r="H4584">
        <f>G4584/(B4584-1)</f>
        <v>0</v>
      </c>
    </row>
    <row r="4585" spans="1:8">
      <c r="A4585" t="s">
        <v>10022</v>
      </c>
      <c r="B4585">
        <v>0</v>
      </c>
      <c r="C4585">
        <v>1</v>
      </c>
      <c r="D4585">
        <v>4</v>
      </c>
      <c r="E4585">
        <v>4</v>
      </c>
      <c r="F4585" t="str">
        <f>VLOOKUP(E4585,$L$1:$M$25,2,FALSE)</f>
        <v>coffee</v>
      </c>
      <c r="G4585">
        <f>LOG(C4585)</f>
        <v>0</v>
      </c>
      <c r="H4585">
        <f>G4585/(B4585-1)</f>
        <v>0</v>
      </c>
    </row>
    <row r="4586" spans="1:8">
      <c r="A4586" t="s">
        <v>10024</v>
      </c>
      <c r="B4586">
        <v>0</v>
      </c>
      <c r="C4586">
        <v>1</v>
      </c>
      <c r="D4586">
        <v>17</v>
      </c>
      <c r="E4586">
        <v>17</v>
      </c>
      <c r="F4586" t="str">
        <f>VLOOKUP(E4586,$L$1:$M$25,2,FALSE)</f>
        <v>nat-gas</v>
      </c>
      <c r="G4586">
        <f>LOG(C4586)</f>
        <v>0</v>
      </c>
      <c r="H4586">
        <f>G4586/(B4586-1)</f>
        <v>0</v>
      </c>
    </row>
    <row r="4587" spans="1:8">
      <c r="A4587" t="s">
        <v>10029</v>
      </c>
      <c r="B4587">
        <v>0</v>
      </c>
      <c r="C4587">
        <v>1</v>
      </c>
      <c r="D4587">
        <v>23</v>
      </c>
      <c r="E4587">
        <v>23</v>
      </c>
      <c r="F4587" t="str">
        <f>VLOOKUP(E4587,$L$1:$M$25,2,FALSE)</f>
        <v>trade</v>
      </c>
      <c r="G4587">
        <f>LOG(C4587)</f>
        <v>0</v>
      </c>
      <c r="H4587">
        <f>G4587/(B4587-1)</f>
        <v>0</v>
      </c>
    </row>
    <row r="4588" spans="1:8">
      <c r="A4588" t="s">
        <v>10033</v>
      </c>
      <c r="B4588">
        <v>0</v>
      </c>
      <c r="C4588">
        <v>1</v>
      </c>
      <c r="D4588">
        <v>10</v>
      </c>
      <c r="E4588">
        <v>10</v>
      </c>
      <c r="F4588" t="str">
        <f>VLOOKUP(E4588,$L$1:$M$25,2,FALSE)</f>
        <v>gnp</v>
      </c>
      <c r="G4588">
        <f>LOG(C4588)</f>
        <v>0</v>
      </c>
      <c r="H4588">
        <f>G4588/(B4588-1)</f>
        <v>0</v>
      </c>
    </row>
    <row r="4589" spans="1:8">
      <c r="A4589" t="s">
        <v>10034</v>
      </c>
      <c r="B4589">
        <v>0</v>
      </c>
      <c r="C4589">
        <v>1</v>
      </c>
      <c r="D4589">
        <v>19</v>
      </c>
      <c r="E4589">
        <v>19</v>
      </c>
      <c r="F4589" t="str">
        <f>VLOOKUP(E4589,$L$1:$M$25,2,FALSE)</f>
        <v>reserves</v>
      </c>
      <c r="G4589">
        <f>LOG(C4589)</f>
        <v>0</v>
      </c>
      <c r="H4589">
        <f>G4589/(B4589-1)</f>
        <v>0</v>
      </c>
    </row>
    <row r="4590" spans="1:8">
      <c r="A4590" t="s">
        <v>10045</v>
      </c>
      <c r="B4590">
        <v>0</v>
      </c>
      <c r="C4590">
        <v>1</v>
      </c>
      <c r="D4590">
        <v>4</v>
      </c>
      <c r="E4590">
        <v>4</v>
      </c>
      <c r="F4590" t="str">
        <f>VLOOKUP(E4590,$L$1:$M$25,2,FALSE)</f>
        <v>coffee</v>
      </c>
      <c r="G4590">
        <f>LOG(C4590)</f>
        <v>0</v>
      </c>
      <c r="H4590">
        <f>G4590/(B4590-1)</f>
        <v>0</v>
      </c>
    </row>
    <row r="4591" spans="1:8">
      <c r="A4591" t="s">
        <v>10049</v>
      </c>
      <c r="B4591">
        <v>0</v>
      </c>
      <c r="C4591">
        <v>1</v>
      </c>
      <c r="D4591">
        <v>7</v>
      </c>
      <c r="E4591">
        <v>7</v>
      </c>
      <c r="F4591" t="str">
        <f>VLOOKUP(E4591,$L$1:$M$25,2,FALSE)</f>
        <v>crude</v>
      </c>
      <c r="G4591">
        <f>LOG(C4591)</f>
        <v>0</v>
      </c>
      <c r="H4591">
        <f>G4591/(B4591-1)</f>
        <v>0</v>
      </c>
    </row>
    <row r="4592" spans="1:8">
      <c r="A4592" t="s">
        <v>10051</v>
      </c>
      <c r="B4592">
        <v>0</v>
      </c>
      <c r="C4592">
        <v>1</v>
      </c>
      <c r="D4592">
        <v>14</v>
      </c>
      <c r="E4592">
        <v>14</v>
      </c>
      <c r="F4592" t="str">
        <f>VLOOKUP(E4592,$L$1:$M$25,2,FALSE)</f>
        <v>livestock</v>
      </c>
      <c r="G4592">
        <f>LOG(C4592)</f>
        <v>0</v>
      </c>
      <c r="H4592">
        <f>G4592/(B4592-1)</f>
        <v>0</v>
      </c>
    </row>
    <row r="4593" spans="1:8">
      <c r="A4593" t="s">
        <v>10052</v>
      </c>
      <c r="B4593">
        <v>0</v>
      </c>
      <c r="C4593">
        <v>1</v>
      </c>
      <c r="D4593">
        <v>24</v>
      </c>
      <c r="E4593">
        <v>24</v>
      </c>
      <c r="F4593" t="str">
        <f>VLOOKUP(E4593,$L$1:$M$25,2,FALSE)</f>
        <v>veg-oil</v>
      </c>
      <c r="G4593">
        <f>LOG(C4593)</f>
        <v>0</v>
      </c>
      <c r="H4593">
        <f>G4593/(B4593-1)</f>
        <v>0</v>
      </c>
    </row>
    <row r="4594" spans="1:8">
      <c r="A4594" t="s">
        <v>10053</v>
      </c>
      <c r="B4594">
        <v>0</v>
      </c>
      <c r="C4594">
        <v>1</v>
      </c>
      <c r="D4594">
        <v>20</v>
      </c>
      <c r="E4594">
        <v>20</v>
      </c>
      <c r="F4594" t="str">
        <f>VLOOKUP(E4594,$L$1:$M$25,2,FALSE)</f>
        <v>ship</v>
      </c>
      <c r="G4594">
        <f>LOG(C4594)</f>
        <v>0</v>
      </c>
      <c r="H4594">
        <f>G4594/(B4594-1)</f>
        <v>0</v>
      </c>
    </row>
    <row r="4595" spans="1:8">
      <c r="A4595" t="s">
        <v>10059</v>
      </c>
      <c r="B4595">
        <v>0</v>
      </c>
      <c r="C4595">
        <v>1</v>
      </c>
      <c r="D4595">
        <v>17</v>
      </c>
      <c r="E4595">
        <v>17</v>
      </c>
      <c r="F4595" t="str">
        <f>VLOOKUP(E4595,$L$1:$M$25,2,FALSE)</f>
        <v>nat-gas</v>
      </c>
      <c r="G4595">
        <f>LOG(C4595)</f>
        <v>0</v>
      </c>
      <c r="H4595">
        <f>G4595/(B4595-1)</f>
        <v>0</v>
      </c>
    </row>
    <row r="4596" spans="1:8">
      <c r="A4596" t="s">
        <v>10063</v>
      </c>
      <c r="B4596">
        <v>0</v>
      </c>
      <c r="C4596">
        <v>1</v>
      </c>
      <c r="D4596">
        <v>23</v>
      </c>
      <c r="E4596">
        <v>23</v>
      </c>
      <c r="F4596" t="str">
        <f>VLOOKUP(E4596,$L$1:$M$25,2,FALSE)</f>
        <v>trade</v>
      </c>
      <c r="G4596">
        <f>LOG(C4596)</f>
        <v>0</v>
      </c>
      <c r="H4596">
        <f>G4596/(B4596-1)</f>
        <v>0</v>
      </c>
    </row>
    <row r="4597" spans="1:8">
      <c r="A4597" t="s">
        <v>10076</v>
      </c>
      <c r="B4597">
        <v>0</v>
      </c>
      <c r="C4597">
        <v>1</v>
      </c>
      <c r="D4597">
        <v>22</v>
      </c>
      <c r="E4597">
        <v>22</v>
      </c>
      <c r="F4597" t="str">
        <f>VLOOKUP(E4597,$L$1:$M$25,2,FALSE)</f>
        <v>sugar</v>
      </c>
      <c r="G4597">
        <f>LOG(C4597)</f>
        <v>0</v>
      </c>
      <c r="H4597">
        <f>G4597/(B4597-1)</f>
        <v>0</v>
      </c>
    </row>
    <row r="4598" spans="1:8">
      <c r="A4598" t="s">
        <v>10079</v>
      </c>
      <c r="B4598">
        <v>0</v>
      </c>
      <c r="C4598">
        <v>1</v>
      </c>
      <c r="D4598">
        <v>14</v>
      </c>
      <c r="E4598">
        <v>14</v>
      </c>
      <c r="F4598" t="str">
        <f>VLOOKUP(E4598,$L$1:$M$25,2,FALSE)</f>
        <v>livestock</v>
      </c>
      <c r="G4598">
        <f>LOG(C4598)</f>
        <v>0</v>
      </c>
      <c r="H4598">
        <f>G4598/(B4598-1)</f>
        <v>0</v>
      </c>
    </row>
    <row r="4599" spans="1:8">
      <c r="A4599" t="s">
        <v>10080</v>
      </c>
      <c r="B4599">
        <v>0</v>
      </c>
      <c r="C4599">
        <v>1</v>
      </c>
      <c r="D4599">
        <v>20</v>
      </c>
      <c r="E4599">
        <v>20</v>
      </c>
      <c r="F4599" t="str">
        <f>VLOOKUP(E4599,$L$1:$M$25,2,FALSE)</f>
        <v>ship</v>
      </c>
      <c r="G4599">
        <f>LOG(C4599)</f>
        <v>0</v>
      </c>
      <c r="H4599">
        <f>G4599/(B4599-1)</f>
        <v>0</v>
      </c>
    </row>
    <row r="4600" spans="1:8">
      <c r="A4600" t="s">
        <v>10083</v>
      </c>
      <c r="B4600">
        <v>0</v>
      </c>
      <c r="C4600">
        <v>1</v>
      </c>
      <c r="D4600">
        <v>6</v>
      </c>
      <c r="E4600">
        <v>6</v>
      </c>
      <c r="F4600" t="str">
        <f>VLOOKUP(E4600,$L$1:$M$25,2,FALSE)</f>
        <v>cpi</v>
      </c>
      <c r="G4600">
        <f>LOG(C4600)</f>
        <v>0</v>
      </c>
      <c r="H4600">
        <f>G4600/(B4600-1)</f>
        <v>0</v>
      </c>
    </row>
    <row r="4601" spans="1:8">
      <c r="A4601" t="s">
        <v>10089</v>
      </c>
      <c r="B4601">
        <v>0</v>
      </c>
      <c r="C4601">
        <v>1</v>
      </c>
      <c r="D4601">
        <v>9</v>
      </c>
      <c r="E4601">
        <v>9</v>
      </c>
      <c r="F4601" t="str">
        <f>VLOOKUP(E4601,$L$1:$M$25,2,FALSE)</f>
        <v>earn</v>
      </c>
      <c r="G4601">
        <f>LOG(C4601)</f>
        <v>0</v>
      </c>
      <c r="H4601">
        <f>G4601/(B4601-1)</f>
        <v>0</v>
      </c>
    </row>
    <row r="4602" spans="1:8">
      <c r="A4602" t="s">
        <v>10090</v>
      </c>
      <c r="B4602">
        <v>0</v>
      </c>
      <c r="C4602">
        <v>1</v>
      </c>
      <c r="D4602">
        <v>6</v>
      </c>
      <c r="E4602">
        <v>6</v>
      </c>
      <c r="F4602" t="str">
        <f>VLOOKUP(E4602,$L$1:$M$25,2,FALSE)</f>
        <v>cpi</v>
      </c>
      <c r="G4602">
        <f>LOG(C4602)</f>
        <v>0</v>
      </c>
      <c r="H4602">
        <f>G4602/(B4602-1)</f>
        <v>0</v>
      </c>
    </row>
    <row r="4603" spans="1:8">
      <c r="A4603" t="s">
        <v>10095</v>
      </c>
      <c r="B4603">
        <v>0</v>
      </c>
      <c r="C4603">
        <v>1</v>
      </c>
      <c r="D4603">
        <v>6</v>
      </c>
      <c r="E4603">
        <v>6</v>
      </c>
      <c r="F4603" t="str">
        <f>VLOOKUP(E4603,$L$1:$M$25,2,FALSE)</f>
        <v>cpi</v>
      </c>
      <c r="G4603">
        <f>LOG(C4603)</f>
        <v>0</v>
      </c>
      <c r="H4603">
        <f>G4603/(B4603-1)</f>
        <v>0</v>
      </c>
    </row>
    <row r="4604" spans="1:8">
      <c r="A4604" t="s">
        <v>10096</v>
      </c>
      <c r="B4604">
        <v>0</v>
      </c>
      <c r="C4604">
        <v>1</v>
      </c>
      <c r="D4604">
        <v>23</v>
      </c>
      <c r="E4604">
        <v>23</v>
      </c>
      <c r="F4604" t="str">
        <f>VLOOKUP(E4604,$L$1:$M$25,2,FALSE)</f>
        <v>trade</v>
      </c>
      <c r="G4604">
        <f>LOG(C4604)</f>
        <v>0</v>
      </c>
      <c r="H4604">
        <f>G4604/(B4604-1)</f>
        <v>0</v>
      </c>
    </row>
    <row r="4605" spans="1:8">
      <c r="A4605" t="s">
        <v>10099</v>
      </c>
      <c r="B4605">
        <v>0</v>
      </c>
      <c r="C4605">
        <v>1</v>
      </c>
      <c r="D4605">
        <v>15</v>
      </c>
      <c r="E4605">
        <v>15</v>
      </c>
      <c r="F4605" t="str">
        <f>VLOOKUP(E4605,$L$1:$M$25,2,FALSE)</f>
        <v>money-fx</v>
      </c>
      <c r="G4605">
        <f>LOG(C4605)</f>
        <v>0</v>
      </c>
      <c r="H4605">
        <f>G4605/(B4605-1)</f>
        <v>0</v>
      </c>
    </row>
    <row r="4606" spans="1:8">
      <c r="A4606" t="s">
        <v>10100</v>
      </c>
      <c r="B4606">
        <v>0</v>
      </c>
      <c r="C4606">
        <v>1</v>
      </c>
      <c r="D4606">
        <v>8</v>
      </c>
      <c r="E4606">
        <v>8</v>
      </c>
      <c r="F4606" t="str">
        <f>VLOOKUP(E4606,$L$1:$M$25,2,FALSE)</f>
        <v>dlr</v>
      </c>
      <c r="G4606">
        <f>LOG(C4606)</f>
        <v>0</v>
      </c>
      <c r="H4606">
        <f>G4606/(B4606-1)</f>
        <v>0</v>
      </c>
    </row>
    <row r="4607" spans="1:8">
      <c r="A4607" t="s">
        <v>10103</v>
      </c>
      <c r="B4607">
        <v>0</v>
      </c>
      <c r="C4607">
        <v>1</v>
      </c>
      <c r="D4607">
        <v>14</v>
      </c>
      <c r="E4607">
        <v>14</v>
      </c>
      <c r="F4607" t="str">
        <f>VLOOKUP(E4607,$L$1:$M$25,2,FALSE)</f>
        <v>livestock</v>
      </c>
      <c r="G4607">
        <f>LOG(C4607)</f>
        <v>0</v>
      </c>
      <c r="H4607">
        <f>G4607/(B4607-1)</f>
        <v>0</v>
      </c>
    </row>
    <row r="4608" spans="1:8">
      <c r="A4608" t="s">
        <v>10105</v>
      </c>
      <c r="B4608">
        <v>0</v>
      </c>
      <c r="C4608">
        <v>1</v>
      </c>
      <c r="D4608">
        <v>23</v>
      </c>
      <c r="E4608">
        <v>23</v>
      </c>
      <c r="F4608" t="str">
        <f>VLOOKUP(E4608,$L$1:$M$25,2,FALSE)</f>
        <v>trade</v>
      </c>
      <c r="G4608">
        <f>LOG(C4608)</f>
        <v>0</v>
      </c>
      <c r="H4608">
        <f>G4608/(B4608-1)</f>
        <v>0</v>
      </c>
    </row>
    <row r="4609" spans="1:8">
      <c r="A4609" t="s">
        <v>10107</v>
      </c>
      <c r="B4609">
        <v>0</v>
      </c>
      <c r="C4609">
        <v>1</v>
      </c>
      <c r="D4609">
        <v>17</v>
      </c>
      <c r="E4609">
        <v>17</v>
      </c>
      <c r="F4609" t="str">
        <f>VLOOKUP(E4609,$L$1:$M$25,2,FALSE)</f>
        <v>nat-gas</v>
      </c>
      <c r="G4609">
        <f>LOG(C4609)</f>
        <v>0</v>
      </c>
      <c r="H4609">
        <f>G4609/(B4609-1)</f>
        <v>0</v>
      </c>
    </row>
    <row r="4610" spans="1:8">
      <c r="A4610" t="s">
        <v>10112</v>
      </c>
      <c r="B4610">
        <v>0</v>
      </c>
      <c r="C4610">
        <v>1</v>
      </c>
      <c r="D4610">
        <v>25</v>
      </c>
      <c r="E4610">
        <v>25</v>
      </c>
      <c r="F4610" t="str">
        <f>VLOOKUP(E4610,$L$1:$M$25,2,FALSE)</f>
        <v>wheat</v>
      </c>
      <c r="G4610">
        <f>LOG(C4610)</f>
        <v>0</v>
      </c>
      <c r="H4610">
        <f>G4610/(B4610-1)</f>
        <v>0</v>
      </c>
    </row>
    <row r="4611" spans="1:8">
      <c r="A4611" t="s">
        <v>10113</v>
      </c>
      <c r="B4611">
        <v>0</v>
      </c>
      <c r="C4611">
        <v>1</v>
      </c>
      <c r="D4611">
        <v>3</v>
      </c>
      <c r="E4611">
        <v>3</v>
      </c>
      <c r="F4611" t="str">
        <f>VLOOKUP(E4611,$L$1:$M$25,2,FALSE)</f>
        <v>cocoa</v>
      </c>
      <c r="G4611">
        <f>LOG(C4611)</f>
        <v>0</v>
      </c>
      <c r="H4611">
        <f>G4611/(B4611-1)</f>
        <v>0</v>
      </c>
    </row>
    <row r="4612" spans="1:8">
      <c r="A4612" t="s">
        <v>10115</v>
      </c>
      <c r="B4612">
        <v>0</v>
      </c>
      <c r="C4612">
        <v>1</v>
      </c>
      <c r="D4612">
        <v>16</v>
      </c>
      <c r="E4612">
        <v>16</v>
      </c>
      <c r="F4612" t="str">
        <f>VLOOKUP(E4612,$L$1:$M$25,2,FALSE)</f>
        <v>money-supply</v>
      </c>
      <c r="G4612">
        <f>LOG(C4612)</f>
        <v>0</v>
      </c>
      <c r="H4612">
        <f>G4612/(B4612-1)</f>
        <v>0</v>
      </c>
    </row>
    <row r="4613" spans="1:8">
      <c r="A4613" t="s">
        <v>10116</v>
      </c>
      <c r="B4613">
        <v>0</v>
      </c>
      <c r="C4613">
        <v>1</v>
      </c>
      <c r="D4613">
        <v>3</v>
      </c>
      <c r="E4613">
        <v>3</v>
      </c>
      <c r="F4613" t="str">
        <f>VLOOKUP(E4613,$L$1:$M$25,2,FALSE)</f>
        <v>cocoa</v>
      </c>
      <c r="G4613">
        <f>LOG(C4613)</f>
        <v>0</v>
      </c>
      <c r="H4613">
        <f>G4613/(B4613-1)</f>
        <v>0</v>
      </c>
    </row>
    <row r="4614" spans="1:8">
      <c r="A4614" t="s">
        <v>10117</v>
      </c>
      <c r="B4614">
        <v>0</v>
      </c>
      <c r="C4614">
        <v>1</v>
      </c>
      <c r="D4614">
        <v>14</v>
      </c>
      <c r="E4614">
        <v>14</v>
      </c>
      <c r="F4614" t="str">
        <f>VLOOKUP(E4614,$L$1:$M$25,2,FALSE)</f>
        <v>livestock</v>
      </c>
      <c r="G4614">
        <f>LOG(C4614)</f>
        <v>0</v>
      </c>
      <c r="H4614">
        <f>G4614/(B4614-1)</f>
        <v>0</v>
      </c>
    </row>
    <row r="4615" spans="1:8">
      <c r="A4615" t="s">
        <v>10118</v>
      </c>
      <c r="B4615">
        <v>0</v>
      </c>
      <c r="C4615">
        <v>1</v>
      </c>
      <c r="D4615">
        <v>15</v>
      </c>
      <c r="E4615">
        <v>15</v>
      </c>
      <c r="F4615" t="str">
        <f>VLOOKUP(E4615,$L$1:$M$25,2,FALSE)</f>
        <v>money-fx</v>
      </c>
      <c r="G4615">
        <f>LOG(C4615)</f>
        <v>0</v>
      </c>
      <c r="H4615">
        <f>G4615/(B4615-1)</f>
        <v>0</v>
      </c>
    </row>
    <row r="4616" spans="1:8">
      <c r="A4616" t="s">
        <v>10121</v>
      </c>
      <c r="B4616">
        <v>0</v>
      </c>
      <c r="C4616">
        <v>1</v>
      </c>
      <c r="D4616">
        <v>17</v>
      </c>
      <c r="E4616">
        <v>17</v>
      </c>
      <c r="F4616" t="str">
        <f>VLOOKUP(E4616,$L$1:$M$25,2,FALSE)</f>
        <v>nat-gas</v>
      </c>
      <c r="G4616">
        <f>LOG(C4616)</f>
        <v>0</v>
      </c>
      <c r="H4616">
        <f>G4616/(B4616-1)</f>
        <v>0</v>
      </c>
    </row>
    <row r="4617" spans="1:8">
      <c r="A4617" t="s">
        <v>10123</v>
      </c>
      <c r="B4617">
        <v>0</v>
      </c>
      <c r="C4617">
        <v>1</v>
      </c>
      <c r="D4617">
        <v>4</v>
      </c>
      <c r="E4617">
        <v>4</v>
      </c>
      <c r="F4617" t="str">
        <f>VLOOKUP(E4617,$L$1:$M$25,2,FALSE)</f>
        <v>coffee</v>
      </c>
      <c r="G4617">
        <f>LOG(C4617)</f>
        <v>0</v>
      </c>
      <c r="H4617">
        <f>G4617/(B4617-1)</f>
        <v>0</v>
      </c>
    </row>
    <row r="4618" spans="1:8">
      <c r="A4618" t="s">
        <v>10126</v>
      </c>
      <c r="B4618">
        <v>0</v>
      </c>
      <c r="C4618">
        <v>1</v>
      </c>
      <c r="D4618">
        <v>3</v>
      </c>
      <c r="E4618">
        <v>3</v>
      </c>
      <c r="F4618" t="str">
        <f>VLOOKUP(E4618,$L$1:$M$25,2,FALSE)</f>
        <v>cocoa</v>
      </c>
      <c r="G4618">
        <f>LOG(C4618)</f>
        <v>0</v>
      </c>
      <c r="H4618">
        <f>G4618/(B4618-1)</f>
        <v>0</v>
      </c>
    </row>
    <row r="4619" spans="1:8">
      <c r="A4619" t="s">
        <v>10127</v>
      </c>
      <c r="B4619">
        <v>0</v>
      </c>
      <c r="C4619">
        <v>1</v>
      </c>
      <c r="D4619">
        <v>24</v>
      </c>
      <c r="E4619">
        <v>24</v>
      </c>
      <c r="F4619" t="str">
        <f>VLOOKUP(E4619,$L$1:$M$25,2,FALSE)</f>
        <v>veg-oil</v>
      </c>
      <c r="G4619">
        <f>LOG(C4619)</f>
        <v>0</v>
      </c>
      <c r="H4619">
        <f>G4619/(B4619-1)</f>
        <v>0</v>
      </c>
    </row>
    <row r="4620" spans="1:8">
      <c r="A4620" t="s">
        <v>10130</v>
      </c>
      <c r="B4620">
        <v>0</v>
      </c>
      <c r="C4620">
        <v>1</v>
      </c>
      <c r="D4620">
        <v>13</v>
      </c>
      <c r="E4620">
        <v>13</v>
      </c>
      <c r="F4620" t="str">
        <f>VLOOKUP(E4620,$L$1:$M$25,2,FALSE)</f>
        <v>interest</v>
      </c>
      <c r="G4620">
        <f>LOG(C4620)</f>
        <v>0</v>
      </c>
      <c r="H4620">
        <f>G4620/(B4620-1)</f>
        <v>0</v>
      </c>
    </row>
    <row r="4621" spans="1:8">
      <c r="A4621" t="s">
        <v>10132</v>
      </c>
      <c r="B4621">
        <v>0</v>
      </c>
      <c r="C4621">
        <v>1</v>
      </c>
      <c r="D4621">
        <v>10</v>
      </c>
      <c r="E4621">
        <v>10</v>
      </c>
      <c r="F4621" t="str">
        <f>VLOOKUP(E4621,$L$1:$M$25,2,FALSE)</f>
        <v>gnp</v>
      </c>
      <c r="G4621">
        <f>LOG(C4621)</f>
        <v>0</v>
      </c>
      <c r="H4621">
        <f>G4621/(B4621-1)</f>
        <v>0</v>
      </c>
    </row>
    <row r="4622" spans="1:8">
      <c r="A4622" t="s">
        <v>10136</v>
      </c>
      <c r="B4622">
        <v>0</v>
      </c>
      <c r="C4622">
        <v>1</v>
      </c>
      <c r="D4622">
        <v>22</v>
      </c>
      <c r="E4622">
        <v>22</v>
      </c>
      <c r="F4622" t="str">
        <f>VLOOKUP(E4622,$L$1:$M$25,2,FALSE)</f>
        <v>sugar</v>
      </c>
      <c r="G4622">
        <f>LOG(C4622)</f>
        <v>0</v>
      </c>
      <c r="H4622">
        <f>G4622/(B4622-1)</f>
        <v>0</v>
      </c>
    </row>
    <row r="4623" spans="1:8">
      <c r="A4623" t="s">
        <v>10137</v>
      </c>
      <c r="B4623">
        <v>0</v>
      </c>
      <c r="C4623">
        <v>1</v>
      </c>
      <c r="D4623">
        <v>7</v>
      </c>
      <c r="E4623">
        <v>7</v>
      </c>
      <c r="F4623" t="str">
        <f>VLOOKUP(E4623,$L$1:$M$25,2,FALSE)</f>
        <v>crude</v>
      </c>
      <c r="G4623">
        <f>LOG(C4623)</f>
        <v>0</v>
      </c>
      <c r="H4623">
        <f>G4623/(B4623-1)</f>
        <v>0</v>
      </c>
    </row>
    <row r="4624" spans="1:8">
      <c r="A4624" t="s">
        <v>10143</v>
      </c>
      <c r="B4624">
        <v>0</v>
      </c>
      <c r="C4624">
        <v>1</v>
      </c>
      <c r="D4624">
        <v>9</v>
      </c>
      <c r="E4624">
        <v>9</v>
      </c>
      <c r="F4624" t="str">
        <f>VLOOKUP(E4624,$L$1:$M$25,2,FALSE)</f>
        <v>earn</v>
      </c>
      <c r="G4624">
        <f>LOG(C4624)</f>
        <v>0</v>
      </c>
      <c r="H4624">
        <f>G4624/(B4624-1)</f>
        <v>0</v>
      </c>
    </row>
    <row r="4625" spans="1:8">
      <c r="A4625" t="s">
        <v>10145</v>
      </c>
      <c r="B4625">
        <v>0</v>
      </c>
      <c r="C4625">
        <v>1</v>
      </c>
      <c r="D4625">
        <v>23</v>
      </c>
      <c r="E4625">
        <v>23</v>
      </c>
      <c r="F4625" t="str">
        <f>VLOOKUP(E4625,$L$1:$M$25,2,FALSE)</f>
        <v>trade</v>
      </c>
      <c r="G4625">
        <f>LOG(C4625)</f>
        <v>0</v>
      </c>
      <c r="H4625">
        <f>G4625/(B4625-1)</f>
        <v>0</v>
      </c>
    </row>
    <row r="4626" spans="1:8">
      <c r="A4626" t="s">
        <v>10148</v>
      </c>
      <c r="B4626">
        <v>0</v>
      </c>
      <c r="C4626">
        <v>1</v>
      </c>
      <c r="D4626">
        <v>23</v>
      </c>
      <c r="E4626">
        <v>23</v>
      </c>
      <c r="F4626" t="str">
        <f>VLOOKUP(E4626,$L$1:$M$25,2,FALSE)</f>
        <v>trade</v>
      </c>
      <c r="G4626">
        <f>LOG(C4626)</f>
        <v>0</v>
      </c>
      <c r="H4626">
        <f>G4626/(B4626-1)</f>
        <v>0</v>
      </c>
    </row>
    <row r="4627" spans="1:8">
      <c r="A4627" t="s">
        <v>10149</v>
      </c>
      <c r="B4627">
        <v>0</v>
      </c>
      <c r="C4627">
        <v>1</v>
      </c>
      <c r="D4627">
        <v>24</v>
      </c>
      <c r="E4627">
        <v>24</v>
      </c>
      <c r="F4627" t="str">
        <f>VLOOKUP(E4627,$L$1:$M$25,2,FALSE)</f>
        <v>veg-oil</v>
      </c>
      <c r="G4627">
        <f>LOG(C4627)</f>
        <v>0</v>
      </c>
      <c r="H4627">
        <f>G4627/(B4627-1)</f>
        <v>0</v>
      </c>
    </row>
    <row r="4628" spans="1:8">
      <c r="A4628" t="s">
        <v>10150</v>
      </c>
      <c r="B4628">
        <v>0</v>
      </c>
      <c r="C4628">
        <v>1</v>
      </c>
      <c r="D4628">
        <v>15</v>
      </c>
      <c r="E4628">
        <v>15</v>
      </c>
      <c r="F4628" t="str">
        <f>VLOOKUP(E4628,$L$1:$M$25,2,FALSE)</f>
        <v>money-fx</v>
      </c>
      <c r="G4628">
        <f>LOG(C4628)</f>
        <v>0</v>
      </c>
      <c r="H4628">
        <f>G4628/(B4628-1)</f>
        <v>0</v>
      </c>
    </row>
    <row r="4629" spans="1:8">
      <c r="A4629" t="s">
        <v>10158</v>
      </c>
      <c r="B4629">
        <v>0</v>
      </c>
      <c r="C4629">
        <v>1</v>
      </c>
      <c r="D4629">
        <v>8</v>
      </c>
      <c r="E4629">
        <v>8</v>
      </c>
      <c r="F4629" t="str">
        <f>VLOOKUP(E4629,$L$1:$M$25,2,FALSE)</f>
        <v>dlr</v>
      </c>
      <c r="G4629">
        <f>LOG(C4629)</f>
        <v>0</v>
      </c>
      <c r="H4629">
        <f>G4629/(B4629-1)</f>
        <v>0</v>
      </c>
    </row>
    <row r="4630" spans="1:8">
      <c r="A4630" t="s">
        <v>10166</v>
      </c>
      <c r="B4630">
        <v>0</v>
      </c>
      <c r="C4630">
        <v>1</v>
      </c>
      <c r="D4630">
        <v>1</v>
      </c>
      <c r="E4630">
        <v>1</v>
      </c>
      <c r="F4630" t="str">
        <f>VLOOKUP(E4630,$L$1:$M$25,2,FALSE)</f>
        <v>acq</v>
      </c>
      <c r="G4630">
        <f>LOG(C4630)</f>
        <v>0</v>
      </c>
      <c r="H4630">
        <f>G4630/(B4630-1)</f>
        <v>0</v>
      </c>
    </row>
    <row r="4631" spans="1:8">
      <c r="A4631" t="s">
        <v>10169</v>
      </c>
      <c r="B4631">
        <v>0</v>
      </c>
      <c r="C4631">
        <v>1</v>
      </c>
      <c r="D4631">
        <v>1</v>
      </c>
      <c r="E4631">
        <v>1</v>
      </c>
      <c r="F4631" t="str">
        <f>VLOOKUP(E4631,$L$1:$M$25,2,FALSE)</f>
        <v>acq</v>
      </c>
      <c r="G4631">
        <f>LOG(C4631)</f>
        <v>0</v>
      </c>
      <c r="H4631">
        <f>G4631/(B4631-1)</f>
        <v>0</v>
      </c>
    </row>
    <row r="4632" spans="1:8">
      <c r="A4632" t="s">
        <v>10172</v>
      </c>
      <c r="B4632">
        <v>0</v>
      </c>
      <c r="C4632">
        <v>1</v>
      </c>
      <c r="D4632">
        <v>17</v>
      </c>
      <c r="E4632">
        <v>17</v>
      </c>
      <c r="F4632" t="str">
        <f>VLOOKUP(E4632,$L$1:$M$25,2,FALSE)</f>
        <v>nat-gas</v>
      </c>
      <c r="G4632">
        <f>LOG(C4632)</f>
        <v>0</v>
      </c>
      <c r="H4632">
        <f>G4632/(B4632-1)</f>
        <v>0</v>
      </c>
    </row>
    <row r="4633" spans="1:8">
      <c r="A4633" t="s">
        <v>10173</v>
      </c>
      <c r="B4633">
        <v>0</v>
      </c>
      <c r="C4633">
        <v>1</v>
      </c>
      <c r="D4633">
        <v>17</v>
      </c>
      <c r="E4633">
        <v>17</v>
      </c>
      <c r="F4633" t="str">
        <f>VLOOKUP(E4633,$L$1:$M$25,2,FALSE)</f>
        <v>nat-gas</v>
      </c>
      <c r="G4633">
        <f>LOG(C4633)</f>
        <v>0</v>
      </c>
      <c r="H4633">
        <f>G4633/(B4633-1)</f>
        <v>0</v>
      </c>
    </row>
    <row r="4634" spans="1:8">
      <c r="A4634" t="s">
        <v>10174</v>
      </c>
      <c r="B4634">
        <v>0</v>
      </c>
      <c r="C4634">
        <v>1</v>
      </c>
      <c r="D4634">
        <v>17</v>
      </c>
      <c r="E4634">
        <v>17</v>
      </c>
      <c r="F4634" t="str">
        <f>VLOOKUP(E4634,$L$1:$M$25,2,FALSE)</f>
        <v>nat-gas</v>
      </c>
      <c r="G4634">
        <f>LOG(C4634)</f>
        <v>0</v>
      </c>
      <c r="H4634">
        <f>G4634/(B4634-1)</f>
        <v>0</v>
      </c>
    </row>
    <row r="4635" spans="1:8">
      <c r="A4635" t="s">
        <v>10177</v>
      </c>
      <c r="B4635">
        <v>0</v>
      </c>
      <c r="C4635">
        <v>1</v>
      </c>
      <c r="D4635">
        <v>17</v>
      </c>
      <c r="E4635">
        <v>17</v>
      </c>
      <c r="F4635" t="str">
        <f>VLOOKUP(E4635,$L$1:$M$25,2,FALSE)</f>
        <v>nat-gas</v>
      </c>
      <c r="G4635">
        <f>LOG(C4635)</f>
        <v>0</v>
      </c>
      <c r="H4635">
        <f>G4635/(B4635-1)</f>
        <v>0</v>
      </c>
    </row>
    <row r="4636" spans="1:8">
      <c r="A4636" t="s">
        <v>10184</v>
      </c>
      <c r="B4636">
        <v>0</v>
      </c>
      <c r="C4636">
        <v>1</v>
      </c>
      <c r="D4636">
        <v>12</v>
      </c>
      <c r="E4636">
        <v>12</v>
      </c>
      <c r="F4636" t="str">
        <f>VLOOKUP(E4636,$L$1:$M$25,2,FALSE)</f>
        <v>grain</v>
      </c>
      <c r="G4636">
        <f>LOG(C4636)</f>
        <v>0</v>
      </c>
      <c r="H4636">
        <f>G4636/(B4636-1)</f>
        <v>0</v>
      </c>
    </row>
    <row r="4637" spans="1:8">
      <c r="A4637" t="s">
        <v>10185</v>
      </c>
      <c r="B4637">
        <v>0</v>
      </c>
      <c r="C4637">
        <v>1</v>
      </c>
      <c r="D4637">
        <v>4</v>
      </c>
      <c r="E4637">
        <v>4</v>
      </c>
      <c r="F4637" t="str">
        <f>VLOOKUP(E4637,$L$1:$M$25,2,FALSE)</f>
        <v>coffee</v>
      </c>
      <c r="G4637">
        <f>LOG(C4637)</f>
        <v>0</v>
      </c>
      <c r="H4637">
        <f>G4637/(B4637-1)</f>
        <v>0</v>
      </c>
    </row>
    <row r="4638" spans="1:8">
      <c r="A4638" t="s">
        <v>10188</v>
      </c>
      <c r="B4638">
        <v>0</v>
      </c>
      <c r="C4638">
        <v>1</v>
      </c>
      <c r="D4638">
        <v>15</v>
      </c>
      <c r="E4638">
        <v>15</v>
      </c>
      <c r="F4638" t="str">
        <f>VLOOKUP(E4638,$L$1:$M$25,2,FALSE)</f>
        <v>money-fx</v>
      </c>
      <c r="G4638">
        <f>LOG(C4638)</f>
        <v>0</v>
      </c>
      <c r="H4638">
        <f>G4638/(B4638-1)</f>
        <v>0</v>
      </c>
    </row>
    <row r="4639" spans="1:8">
      <c r="A4639" t="s">
        <v>10189</v>
      </c>
      <c r="B4639">
        <v>0</v>
      </c>
      <c r="C4639">
        <v>1</v>
      </c>
      <c r="D4639">
        <v>23</v>
      </c>
      <c r="E4639">
        <v>23</v>
      </c>
      <c r="F4639" t="str">
        <f>VLOOKUP(E4639,$L$1:$M$25,2,FALSE)</f>
        <v>trade</v>
      </c>
      <c r="G4639">
        <f>LOG(C4639)</f>
        <v>0</v>
      </c>
      <c r="H4639">
        <f>G4639/(B4639-1)</f>
        <v>0</v>
      </c>
    </row>
    <row r="4640" spans="1:8">
      <c r="A4640" t="s">
        <v>10190</v>
      </c>
      <c r="B4640">
        <v>0</v>
      </c>
      <c r="C4640">
        <v>1</v>
      </c>
      <c r="D4640">
        <v>17</v>
      </c>
      <c r="E4640">
        <v>17</v>
      </c>
      <c r="F4640" t="str">
        <f>VLOOKUP(E4640,$L$1:$M$25,2,FALSE)</f>
        <v>nat-gas</v>
      </c>
      <c r="G4640">
        <f>LOG(C4640)</f>
        <v>0</v>
      </c>
      <c r="H4640">
        <f>G4640/(B4640-1)</f>
        <v>0</v>
      </c>
    </row>
    <row r="4641" spans="1:8">
      <c r="A4641" t="s">
        <v>10196</v>
      </c>
      <c r="B4641">
        <v>0</v>
      </c>
      <c r="C4641">
        <v>1</v>
      </c>
      <c r="D4641">
        <v>1</v>
      </c>
      <c r="E4641">
        <v>1</v>
      </c>
      <c r="F4641" t="str">
        <f>VLOOKUP(E4641,$L$1:$M$25,2,FALSE)</f>
        <v>acq</v>
      </c>
      <c r="G4641">
        <f>LOG(C4641)</f>
        <v>0</v>
      </c>
      <c r="H4641">
        <f>G4641/(B4641-1)</f>
        <v>0</v>
      </c>
    </row>
    <row r="4642" spans="1:8">
      <c r="A4642" t="s">
        <v>10198</v>
      </c>
      <c r="B4642">
        <v>0</v>
      </c>
      <c r="C4642">
        <v>1</v>
      </c>
      <c r="D4642">
        <v>9</v>
      </c>
      <c r="E4642">
        <v>9</v>
      </c>
      <c r="F4642" t="str">
        <f>VLOOKUP(E4642,$L$1:$M$25,2,FALSE)</f>
        <v>earn</v>
      </c>
      <c r="G4642">
        <f>LOG(C4642)</f>
        <v>0</v>
      </c>
      <c r="H4642">
        <f>G4642/(B4642-1)</f>
        <v>0</v>
      </c>
    </row>
    <row r="4643" spans="1:8">
      <c r="A4643" t="s">
        <v>10199</v>
      </c>
      <c r="B4643">
        <v>0</v>
      </c>
      <c r="C4643">
        <v>1</v>
      </c>
      <c r="D4643">
        <v>11</v>
      </c>
      <c r="E4643">
        <v>11</v>
      </c>
      <c r="F4643" t="str">
        <f>VLOOKUP(E4643,$L$1:$M$25,2,FALSE)</f>
        <v>gold</v>
      </c>
      <c r="G4643">
        <f>LOG(C4643)</f>
        <v>0</v>
      </c>
      <c r="H4643">
        <f>G4643/(B4643-1)</f>
        <v>0</v>
      </c>
    </row>
    <row r="4644" spans="1:8">
      <c r="A4644" t="s">
        <v>10202</v>
      </c>
      <c r="B4644">
        <v>0</v>
      </c>
      <c r="C4644">
        <v>1</v>
      </c>
      <c r="D4644">
        <v>4</v>
      </c>
      <c r="E4644">
        <v>4</v>
      </c>
      <c r="F4644" t="str">
        <f>VLOOKUP(E4644,$L$1:$M$25,2,FALSE)</f>
        <v>coffee</v>
      </c>
      <c r="G4644">
        <f>LOG(C4644)</f>
        <v>0</v>
      </c>
      <c r="H4644">
        <f>G4644/(B4644-1)</f>
        <v>0</v>
      </c>
    </row>
    <row r="4645" spans="1:8">
      <c r="A4645" t="s">
        <v>10210</v>
      </c>
      <c r="B4645">
        <v>0</v>
      </c>
      <c r="C4645">
        <v>1</v>
      </c>
      <c r="D4645">
        <v>2</v>
      </c>
      <c r="E4645">
        <v>2</v>
      </c>
      <c r="F4645" t="str">
        <f>VLOOKUP(E4645,$L$1:$M$25,2,FALSE)</f>
        <v>bop</v>
      </c>
      <c r="G4645">
        <f>LOG(C4645)</f>
        <v>0</v>
      </c>
      <c r="H4645">
        <f>G4645/(B4645-1)</f>
        <v>0</v>
      </c>
    </row>
    <row r="4646" spans="1:8">
      <c r="A4646" t="s">
        <v>10211</v>
      </c>
      <c r="B4646">
        <v>0</v>
      </c>
      <c r="C4646">
        <v>1</v>
      </c>
      <c r="D4646">
        <v>23</v>
      </c>
      <c r="E4646">
        <v>23</v>
      </c>
      <c r="F4646" t="str">
        <f>VLOOKUP(E4646,$L$1:$M$25,2,FALSE)</f>
        <v>trade</v>
      </c>
      <c r="G4646">
        <f>LOG(C4646)</f>
        <v>0</v>
      </c>
      <c r="H4646">
        <f>G4646/(B4646-1)</f>
        <v>0</v>
      </c>
    </row>
    <row r="4647" spans="1:8">
      <c r="A4647" t="s">
        <v>10215</v>
      </c>
      <c r="B4647">
        <v>0</v>
      </c>
      <c r="C4647">
        <v>1</v>
      </c>
      <c r="D4647">
        <v>7</v>
      </c>
      <c r="E4647">
        <v>7</v>
      </c>
      <c r="F4647" t="str">
        <f>VLOOKUP(E4647,$L$1:$M$25,2,FALSE)</f>
        <v>crude</v>
      </c>
      <c r="G4647">
        <f>LOG(C4647)</f>
        <v>0</v>
      </c>
      <c r="H4647">
        <f>G4647/(B4647-1)</f>
        <v>0</v>
      </c>
    </row>
    <row r="4648" spans="1:8">
      <c r="A4648" t="s">
        <v>10217</v>
      </c>
      <c r="B4648">
        <v>0</v>
      </c>
      <c r="C4648">
        <v>1</v>
      </c>
      <c r="D4648">
        <v>10</v>
      </c>
      <c r="E4648">
        <v>10</v>
      </c>
      <c r="F4648" t="str">
        <f>VLOOKUP(E4648,$L$1:$M$25,2,FALSE)</f>
        <v>gnp</v>
      </c>
      <c r="G4648">
        <f>LOG(C4648)</f>
        <v>0</v>
      </c>
      <c r="H4648">
        <f>G4648/(B4648-1)</f>
        <v>0</v>
      </c>
    </row>
    <row r="4649" spans="1:8">
      <c r="A4649" t="s">
        <v>10224</v>
      </c>
      <c r="B4649">
        <v>0</v>
      </c>
      <c r="C4649">
        <v>1</v>
      </c>
      <c r="D4649">
        <v>20</v>
      </c>
      <c r="E4649">
        <v>20</v>
      </c>
      <c r="F4649" t="str">
        <f>VLOOKUP(E4649,$L$1:$M$25,2,FALSE)</f>
        <v>ship</v>
      </c>
      <c r="G4649">
        <f>LOG(C4649)</f>
        <v>0</v>
      </c>
      <c r="H4649">
        <f>G4649/(B4649-1)</f>
        <v>0</v>
      </c>
    </row>
    <row r="4650" spans="1:8">
      <c r="A4650" t="s">
        <v>10226</v>
      </c>
      <c r="B4650">
        <v>0</v>
      </c>
      <c r="C4650">
        <v>1</v>
      </c>
      <c r="D4650">
        <v>13</v>
      </c>
      <c r="E4650">
        <v>13</v>
      </c>
      <c r="F4650" t="str">
        <f>VLOOKUP(E4650,$L$1:$M$25,2,FALSE)</f>
        <v>interest</v>
      </c>
      <c r="G4650">
        <f>LOG(C4650)</f>
        <v>0</v>
      </c>
      <c r="H4650">
        <f>G4650/(B4650-1)</f>
        <v>0</v>
      </c>
    </row>
    <row r="4651" spans="1:8">
      <c r="A4651" t="s">
        <v>10227</v>
      </c>
      <c r="B4651">
        <v>0</v>
      </c>
      <c r="C4651">
        <v>1</v>
      </c>
      <c r="D4651">
        <v>4</v>
      </c>
      <c r="E4651">
        <v>4</v>
      </c>
      <c r="F4651" t="str">
        <f>VLOOKUP(E4651,$L$1:$M$25,2,FALSE)</f>
        <v>coffee</v>
      </c>
      <c r="G4651">
        <f>LOG(C4651)</f>
        <v>0</v>
      </c>
      <c r="H4651">
        <f>G4651/(B4651-1)</f>
        <v>0</v>
      </c>
    </row>
    <row r="4652" spans="1:8">
      <c r="A4652" t="s">
        <v>10230</v>
      </c>
      <c r="B4652">
        <v>0</v>
      </c>
      <c r="C4652">
        <v>1</v>
      </c>
      <c r="D4652">
        <v>4</v>
      </c>
      <c r="E4652">
        <v>4</v>
      </c>
      <c r="F4652" t="str">
        <f>VLOOKUP(E4652,$L$1:$M$25,2,FALSE)</f>
        <v>coffee</v>
      </c>
      <c r="G4652">
        <f>LOG(C4652)</f>
        <v>0</v>
      </c>
      <c r="H4652">
        <f>G4652/(B4652-1)</f>
        <v>0</v>
      </c>
    </row>
    <row r="4653" spans="1:8">
      <c r="A4653" t="s">
        <v>10235</v>
      </c>
      <c r="B4653">
        <v>0</v>
      </c>
      <c r="C4653">
        <v>1</v>
      </c>
      <c r="D4653">
        <v>1</v>
      </c>
      <c r="E4653">
        <v>1</v>
      </c>
      <c r="F4653" t="str">
        <f>VLOOKUP(E4653,$L$1:$M$25,2,FALSE)</f>
        <v>acq</v>
      </c>
      <c r="G4653">
        <f>LOG(C4653)</f>
        <v>0</v>
      </c>
      <c r="H4653">
        <f>G4653/(B4653-1)</f>
        <v>0</v>
      </c>
    </row>
    <row r="4654" spans="1:8">
      <c r="A4654" t="s">
        <v>10239</v>
      </c>
      <c r="B4654">
        <v>0</v>
      </c>
      <c r="C4654">
        <v>1</v>
      </c>
      <c r="D4654">
        <v>22</v>
      </c>
      <c r="E4654">
        <v>22</v>
      </c>
      <c r="F4654" t="str">
        <f>VLOOKUP(E4654,$L$1:$M$25,2,FALSE)</f>
        <v>sugar</v>
      </c>
      <c r="G4654">
        <f>LOG(C4654)</f>
        <v>0</v>
      </c>
      <c r="H4654">
        <f>G4654/(B4654-1)</f>
        <v>0</v>
      </c>
    </row>
    <row r="4655" spans="1:8">
      <c r="A4655" t="s">
        <v>10240</v>
      </c>
      <c r="B4655">
        <v>0</v>
      </c>
      <c r="C4655">
        <v>1</v>
      </c>
      <c r="D4655">
        <v>1</v>
      </c>
      <c r="E4655">
        <v>1</v>
      </c>
      <c r="F4655" t="str">
        <f>VLOOKUP(E4655,$L$1:$M$25,2,FALSE)</f>
        <v>acq</v>
      </c>
      <c r="G4655">
        <f>LOG(C4655)</f>
        <v>0</v>
      </c>
      <c r="H4655">
        <f>G4655/(B4655-1)</f>
        <v>0</v>
      </c>
    </row>
    <row r="4656" spans="1:8">
      <c r="A4656" t="s">
        <v>10241</v>
      </c>
      <c r="B4656">
        <v>0</v>
      </c>
      <c r="C4656">
        <v>1</v>
      </c>
      <c r="D4656">
        <v>1</v>
      </c>
      <c r="E4656">
        <v>1</v>
      </c>
      <c r="F4656" t="str">
        <f>VLOOKUP(E4656,$L$1:$M$25,2,FALSE)</f>
        <v>acq</v>
      </c>
      <c r="G4656">
        <f>LOG(C4656)</f>
        <v>0</v>
      </c>
      <c r="H4656">
        <f>G4656/(B4656-1)</f>
        <v>0</v>
      </c>
    </row>
    <row r="4657" spans="1:8">
      <c r="A4657" t="s">
        <v>10242</v>
      </c>
      <c r="B4657">
        <v>0</v>
      </c>
      <c r="C4657">
        <v>1</v>
      </c>
      <c r="D4657">
        <v>20</v>
      </c>
      <c r="E4657">
        <v>20</v>
      </c>
      <c r="F4657" t="str">
        <f>VLOOKUP(E4657,$L$1:$M$25,2,FALSE)</f>
        <v>ship</v>
      </c>
      <c r="G4657">
        <f>LOG(C4657)</f>
        <v>0</v>
      </c>
      <c r="H4657">
        <f>G4657/(B4657-1)</f>
        <v>0</v>
      </c>
    </row>
    <row r="4658" spans="1:8">
      <c r="A4658" t="s">
        <v>10249</v>
      </c>
      <c r="B4658">
        <v>0</v>
      </c>
      <c r="C4658">
        <v>1</v>
      </c>
      <c r="D4658">
        <v>22</v>
      </c>
      <c r="E4658">
        <v>22</v>
      </c>
      <c r="F4658" t="str">
        <f>VLOOKUP(E4658,$L$1:$M$25,2,FALSE)</f>
        <v>sugar</v>
      </c>
      <c r="G4658">
        <f>LOG(C4658)</f>
        <v>0</v>
      </c>
      <c r="H4658">
        <f>G4658/(B4658-1)</f>
        <v>0</v>
      </c>
    </row>
    <row r="4659" spans="1:8">
      <c r="A4659" t="s">
        <v>10252</v>
      </c>
      <c r="B4659">
        <v>0</v>
      </c>
      <c r="C4659">
        <v>1</v>
      </c>
      <c r="D4659">
        <v>22</v>
      </c>
      <c r="E4659">
        <v>22</v>
      </c>
      <c r="F4659" t="str">
        <f>VLOOKUP(E4659,$L$1:$M$25,2,FALSE)</f>
        <v>sugar</v>
      </c>
      <c r="G4659">
        <f>LOG(C4659)</f>
        <v>0</v>
      </c>
      <c r="H4659">
        <f>G4659/(B4659-1)</f>
        <v>0</v>
      </c>
    </row>
    <row r="4660" spans="1:8">
      <c r="A4660" t="s">
        <v>10253</v>
      </c>
      <c r="B4660">
        <v>0</v>
      </c>
      <c r="C4660">
        <v>1</v>
      </c>
      <c r="D4660">
        <v>25</v>
      </c>
      <c r="E4660">
        <v>25</v>
      </c>
      <c r="F4660" t="str">
        <f>VLOOKUP(E4660,$L$1:$M$25,2,FALSE)</f>
        <v>wheat</v>
      </c>
      <c r="G4660">
        <f>LOG(C4660)</f>
        <v>0</v>
      </c>
      <c r="H4660">
        <f>G4660/(B4660-1)</f>
        <v>0</v>
      </c>
    </row>
    <row r="4661" spans="1:8">
      <c r="A4661" t="s">
        <v>10256</v>
      </c>
      <c r="B4661">
        <v>0</v>
      </c>
      <c r="C4661">
        <v>1</v>
      </c>
      <c r="D4661">
        <v>20</v>
      </c>
      <c r="E4661">
        <v>20</v>
      </c>
      <c r="F4661" t="str">
        <f>VLOOKUP(E4661,$L$1:$M$25,2,FALSE)</f>
        <v>ship</v>
      </c>
      <c r="G4661">
        <f>LOG(C4661)</f>
        <v>0</v>
      </c>
      <c r="H4661">
        <f>G4661/(B4661-1)</f>
        <v>0</v>
      </c>
    </row>
    <row r="4662" spans="1:8">
      <c r="A4662" t="s">
        <v>10259</v>
      </c>
      <c r="B4662">
        <v>0</v>
      </c>
      <c r="C4662">
        <v>1</v>
      </c>
      <c r="D4662">
        <v>23</v>
      </c>
      <c r="E4662">
        <v>23</v>
      </c>
      <c r="F4662" t="str">
        <f>VLOOKUP(E4662,$L$1:$M$25,2,FALSE)</f>
        <v>trade</v>
      </c>
      <c r="G4662">
        <f>LOG(C4662)</f>
        <v>0</v>
      </c>
      <c r="H4662">
        <f>G4662/(B4662-1)</f>
        <v>0</v>
      </c>
    </row>
    <row r="4663" spans="1:8">
      <c r="A4663" t="s">
        <v>10262</v>
      </c>
      <c r="B4663">
        <v>0</v>
      </c>
      <c r="C4663">
        <v>1</v>
      </c>
      <c r="D4663">
        <v>7</v>
      </c>
      <c r="E4663">
        <v>7</v>
      </c>
      <c r="F4663" t="str">
        <f>VLOOKUP(E4663,$L$1:$M$25,2,FALSE)</f>
        <v>crude</v>
      </c>
      <c r="G4663">
        <f>LOG(C4663)</f>
        <v>0</v>
      </c>
      <c r="H4663">
        <f>G4663/(B4663-1)</f>
        <v>0</v>
      </c>
    </row>
    <row r="4664" spans="1:8">
      <c r="A4664" t="s">
        <v>10265</v>
      </c>
      <c r="B4664">
        <v>0</v>
      </c>
      <c r="C4664">
        <v>1</v>
      </c>
      <c r="D4664">
        <v>17</v>
      </c>
      <c r="E4664">
        <v>17</v>
      </c>
      <c r="F4664" t="str">
        <f>VLOOKUP(E4664,$L$1:$M$25,2,FALSE)</f>
        <v>nat-gas</v>
      </c>
      <c r="G4664">
        <f>LOG(C4664)</f>
        <v>0</v>
      </c>
      <c r="H4664">
        <f>G4664/(B4664-1)</f>
        <v>0</v>
      </c>
    </row>
    <row r="4665" spans="1:8">
      <c r="A4665" t="s">
        <v>10270</v>
      </c>
      <c r="B4665">
        <v>0</v>
      </c>
      <c r="C4665">
        <v>1</v>
      </c>
      <c r="D4665">
        <v>1</v>
      </c>
      <c r="E4665">
        <v>1</v>
      </c>
      <c r="F4665" t="str">
        <f>VLOOKUP(E4665,$L$1:$M$25,2,FALSE)</f>
        <v>acq</v>
      </c>
      <c r="G4665">
        <f>LOG(C4665)</f>
        <v>0</v>
      </c>
      <c r="H4665">
        <f>G4665/(B4665-1)</f>
        <v>0</v>
      </c>
    </row>
    <row r="4666" spans="1:8">
      <c r="A4666" t="s">
        <v>10271</v>
      </c>
      <c r="B4666">
        <v>0</v>
      </c>
      <c r="C4666">
        <v>1</v>
      </c>
      <c r="D4666">
        <v>4</v>
      </c>
      <c r="E4666">
        <v>4</v>
      </c>
      <c r="F4666" t="str">
        <f>VLOOKUP(E4666,$L$1:$M$25,2,FALSE)</f>
        <v>coffee</v>
      </c>
      <c r="G4666">
        <f>LOG(C4666)</f>
        <v>0</v>
      </c>
      <c r="H4666">
        <f>G4666/(B4666-1)</f>
        <v>0</v>
      </c>
    </row>
    <row r="4667" spans="1:8">
      <c r="A4667" t="s">
        <v>10272</v>
      </c>
      <c r="B4667">
        <v>0</v>
      </c>
      <c r="C4667">
        <v>1</v>
      </c>
      <c r="D4667">
        <v>15</v>
      </c>
      <c r="E4667">
        <v>15</v>
      </c>
      <c r="F4667" t="str">
        <f>VLOOKUP(E4667,$L$1:$M$25,2,FALSE)</f>
        <v>money-fx</v>
      </c>
      <c r="G4667">
        <f>LOG(C4667)</f>
        <v>0</v>
      </c>
      <c r="H4667">
        <f>G4667/(B4667-1)</f>
        <v>0</v>
      </c>
    </row>
    <row r="4668" spans="1:8">
      <c r="A4668" t="s">
        <v>10273</v>
      </c>
      <c r="B4668">
        <v>0</v>
      </c>
      <c r="C4668">
        <v>1</v>
      </c>
      <c r="D4668">
        <v>23</v>
      </c>
      <c r="E4668">
        <v>23</v>
      </c>
      <c r="F4668" t="str">
        <f>VLOOKUP(E4668,$L$1:$M$25,2,FALSE)</f>
        <v>trade</v>
      </c>
      <c r="G4668">
        <f>LOG(C4668)</f>
        <v>0</v>
      </c>
      <c r="H4668">
        <f>G4668/(B4668-1)</f>
        <v>0</v>
      </c>
    </row>
    <row r="4669" spans="1:8">
      <c r="A4669" t="s">
        <v>10275</v>
      </c>
      <c r="B4669">
        <v>0</v>
      </c>
      <c r="C4669">
        <v>1</v>
      </c>
      <c r="D4669">
        <v>7</v>
      </c>
      <c r="E4669">
        <v>7</v>
      </c>
      <c r="F4669" t="str">
        <f>VLOOKUP(E4669,$L$1:$M$25,2,FALSE)</f>
        <v>crude</v>
      </c>
      <c r="G4669">
        <f>LOG(C4669)</f>
        <v>0</v>
      </c>
      <c r="H4669">
        <f>G4669/(B4669-1)</f>
        <v>0</v>
      </c>
    </row>
    <row r="4670" spans="1:8">
      <c r="A4670" t="s">
        <v>10279</v>
      </c>
      <c r="B4670">
        <v>0</v>
      </c>
      <c r="C4670">
        <v>1</v>
      </c>
      <c r="D4670">
        <v>25</v>
      </c>
      <c r="E4670">
        <v>25</v>
      </c>
      <c r="F4670" t="str">
        <f>VLOOKUP(E4670,$L$1:$M$25,2,FALSE)</f>
        <v>wheat</v>
      </c>
      <c r="G4670">
        <f>LOG(C4670)</f>
        <v>0</v>
      </c>
      <c r="H4670">
        <f>G4670/(B4670-1)</f>
        <v>0</v>
      </c>
    </row>
    <row r="4671" spans="1:8">
      <c r="A4671" t="s">
        <v>10280</v>
      </c>
      <c r="B4671">
        <v>0</v>
      </c>
      <c r="C4671">
        <v>1</v>
      </c>
      <c r="D4671">
        <v>13</v>
      </c>
      <c r="E4671">
        <v>13</v>
      </c>
      <c r="F4671" t="str">
        <f>VLOOKUP(E4671,$L$1:$M$25,2,FALSE)</f>
        <v>interest</v>
      </c>
      <c r="G4671">
        <f>LOG(C4671)</f>
        <v>0</v>
      </c>
      <c r="H4671">
        <f>G4671/(B4671-1)</f>
        <v>0</v>
      </c>
    </row>
    <row r="4672" spans="1:8">
      <c r="A4672" t="s">
        <v>10283</v>
      </c>
      <c r="B4672">
        <v>0</v>
      </c>
      <c r="C4672">
        <v>1</v>
      </c>
      <c r="D4672">
        <v>20</v>
      </c>
      <c r="E4672">
        <v>20</v>
      </c>
      <c r="F4672" t="str">
        <f>VLOOKUP(E4672,$L$1:$M$25,2,FALSE)</f>
        <v>ship</v>
      </c>
      <c r="G4672">
        <f>LOG(C4672)</f>
        <v>0</v>
      </c>
      <c r="H4672">
        <f>G4672/(B4672-1)</f>
        <v>0</v>
      </c>
    </row>
    <row r="4673" spans="1:8">
      <c r="A4673" t="s">
        <v>10286</v>
      </c>
      <c r="B4673">
        <v>0</v>
      </c>
      <c r="C4673">
        <v>1</v>
      </c>
      <c r="D4673">
        <v>1</v>
      </c>
      <c r="E4673">
        <v>1</v>
      </c>
      <c r="F4673" t="str">
        <f>VLOOKUP(E4673,$L$1:$M$25,2,FALSE)</f>
        <v>acq</v>
      </c>
      <c r="G4673">
        <f>LOG(C4673)</f>
        <v>0</v>
      </c>
      <c r="H4673">
        <f>G4673/(B4673-1)</f>
        <v>0</v>
      </c>
    </row>
    <row r="4674" spans="1:8">
      <c r="A4674" t="s">
        <v>10287</v>
      </c>
      <c r="B4674">
        <v>0</v>
      </c>
      <c r="C4674">
        <v>1</v>
      </c>
      <c r="D4674">
        <v>8</v>
      </c>
      <c r="E4674">
        <v>8</v>
      </c>
      <c r="F4674" t="str">
        <f>VLOOKUP(E4674,$L$1:$M$25,2,FALSE)</f>
        <v>dlr</v>
      </c>
      <c r="G4674">
        <f>LOG(C4674)</f>
        <v>0</v>
      </c>
      <c r="H4674">
        <f>G4674/(B4674-1)</f>
        <v>0</v>
      </c>
    </row>
    <row r="4675" spans="1:8">
      <c r="A4675" t="s">
        <v>10288</v>
      </c>
      <c r="B4675">
        <v>0</v>
      </c>
      <c r="C4675">
        <v>1</v>
      </c>
      <c r="D4675">
        <v>7</v>
      </c>
      <c r="E4675">
        <v>7</v>
      </c>
      <c r="F4675" t="str">
        <f>VLOOKUP(E4675,$L$1:$M$25,2,FALSE)</f>
        <v>crude</v>
      </c>
      <c r="G4675">
        <f>LOG(C4675)</f>
        <v>0</v>
      </c>
      <c r="H4675">
        <f>G4675/(B4675-1)</f>
        <v>0</v>
      </c>
    </row>
    <row r="4676" spans="1:8">
      <c r="A4676" t="s">
        <v>10289</v>
      </c>
      <c r="B4676">
        <v>0</v>
      </c>
      <c r="C4676">
        <v>1</v>
      </c>
      <c r="D4676">
        <v>20</v>
      </c>
      <c r="E4676">
        <v>20</v>
      </c>
      <c r="F4676" t="str">
        <f>VLOOKUP(E4676,$L$1:$M$25,2,FALSE)</f>
        <v>ship</v>
      </c>
      <c r="G4676">
        <f>LOG(C4676)</f>
        <v>0</v>
      </c>
      <c r="H4676">
        <f>G4676/(B4676-1)</f>
        <v>0</v>
      </c>
    </row>
    <row r="4677" spans="1:8">
      <c r="A4677" t="s">
        <v>10290</v>
      </c>
      <c r="B4677">
        <v>0</v>
      </c>
      <c r="C4677">
        <v>1</v>
      </c>
      <c r="D4677">
        <v>17</v>
      </c>
      <c r="E4677">
        <v>17</v>
      </c>
      <c r="F4677" t="str">
        <f>VLOOKUP(E4677,$L$1:$M$25,2,FALSE)</f>
        <v>nat-gas</v>
      </c>
      <c r="G4677">
        <f>LOG(C4677)</f>
        <v>0</v>
      </c>
      <c r="H4677">
        <f>G4677/(B4677-1)</f>
        <v>0</v>
      </c>
    </row>
    <row r="4678" spans="1:8">
      <c r="A4678" t="s">
        <v>10299</v>
      </c>
      <c r="B4678">
        <v>0</v>
      </c>
      <c r="C4678">
        <v>1</v>
      </c>
      <c r="D4678">
        <v>22</v>
      </c>
      <c r="E4678">
        <v>22</v>
      </c>
      <c r="F4678" t="str">
        <f>VLOOKUP(E4678,$L$1:$M$25,2,FALSE)</f>
        <v>sugar</v>
      </c>
      <c r="G4678">
        <f>LOG(C4678)</f>
        <v>0</v>
      </c>
      <c r="H4678">
        <f>G4678/(B4678-1)</f>
        <v>0</v>
      </c>
    </row>
    <row r="4679" spans="1:8">
      <c r="A4679" t="s">
        <v>10303</v>
      </c>
      <c r="B4679">
        <v>0</v>
      </c>
      <c r="C4679">
        <v>1</v>
      </c>
      <c r="D4679">
        <v>15</v>
      </c>
      <c r="E4679">
        <v>15</v>
      </c>
      <c r="F4679" t="str">
        <f>VLOOKUP(E4679,$L$1:$M$25,2,FALSE)</f>
        <v>money-fx</v>
      </c>
      <c r="G4679">
        <f>LOG(C4679)</f>
        <v>0</v>
      </c>
      <c r="H4679">
        <f>G4679/(B4679-1)</f>
        <v>0</v>
      </c>
    </row>
    <row r="4680" spans="1:8">
      <c r="A4680" t="s">
        <v>10305</v>
      </c>
      <c r="B4680">
        <v>0</v>
      </c>
      <c r="C4680">
        <v>1</v>
      </c>
      <c r="D4680">
        <v>3</v>
      </c>
      <c r="E4680">
        <v>3</v>
      </c>
      <c r="F4680" t="str">
        <f>VLOOKUP(E4680,$L$1:$M$25,2,FALSE)</f>
        <v>cocoa</v>
      </c>
      <c r="G4680">
        <f>LOG(C4680)</f>
        <v>0</v>
      </c>
      <c r="H4680">
        <f>G4680/(B4680-1)</f>
        <v>0</v>
      </c>
    </row>
    <row r="4681" spans="1:8">
      <c r="A4681" t="s">
        <v>10306</v>
      </c>
      <c r="B4681">
        <v>0</v>
      </c>
      <c r="C4681">
        <v>1</v>
      </c>
      <c r="D4681">
        <v>17</v>
      </c>
      <c r="E4681">
        <v>17</v>
      </c>
      <c r="F4681" t="str">
        <f>VLOOKUP(E4681,$L$1:$M$25,2,FALSE)</f>
        <v>nat-gas</v>
      </c>
      <c r="G4681">
        <f>LOG(C4681)</f>
        <v>0</v>
      </c>
      <c r="H4681">
        <f>G4681/(B4681-1)</f>
        <v>0</v>
      </c>
    </row>
    <row r="4682" spans="1:8">
      <c r="A4682" t="s">
        <v>10308</v>
      </c>
      <c r="B4682">
        <v>0</v>
      </c>
      <c r="C4682">
        <v>1</v>
      </c>
      <c r="D4682">
        <v>1</v>
      </c>
      <c r="E4682">
        <v>1</v>
      </c>
      <c r="F4682" t="str">
        <f>VLOOKUP(E4682,$L$1:$M$25,2,FALSE)</f>
        <v>acq</v>
      </c>
      <c r="G4682">
        <f>LOG(C4682)</f>
        <v>0</v>
      </c>
      <c r="H4682">
        <f>G4682/(B4682-1)</f>
        <v>0</v>
      </c>
    </row>
    <row r="4683" spans="1:8">
      <c r="A4683" t="s">
        <v>10314</v>
      </c>
      <c r="B4683">
        <v>0</v>
      </c>
      <c r="C4683">
        <v>1</v>
      </c>
      <c r="D4683">
        <v>1</v>
      </c>
      <c r="E4683">
        <v>1</v>
      </c>
      <c r="F4683" t="str">
        <f>VLOOKUP(E4683,$L$1:$M$25,2,FALSE)</f>
        <v>acq</v>
      </c>
      <c r="G4683">
        <f>LOG(C4683)</f>
        <v>0</v>
      </c>
      <c r="H4683">
        <f>G4683/(B4683-1)</f>
        <v>0</v>
      </c>
    </row>
    <row r="4684" spans="1:8">
      <c r="A4684" t="s">
        <v>10317</v>
      </c>
      <c r="B4684">
        <v>0</v>
      </c>
      <c r="C4684">
        <v>1</v>
      </c>
      <c r="D4684">
        <v>15</v>
      </c>
      <c r="E4684">
        <v>15</v>
      </c>
      <c r="F4684" t="str">
        <f>VLOOKUP(E4684,$L$1:$M$25,2,FALSE)</f>
        <v>money-fx</v>
      </c>
      <c r="G4684">
        <f>LOG(C4684)</f>
        <v>0</v>
      </c>
      <c r="H4684">
        <f>G4684/(B4684-1)</f>
        <v>0</v>
      </c>
    </row>
    <row r="4685" spans="1:8">
      <c r="A4685" t="s">
        <v>10318</v>
      </c>
      <c r="B4685">
        <v>0</v>
      </c>
      <c r="C4685">
        <v>1</v>
      </c>
      <c r="D4685">
        <v>5</v>
      </c>
      <c r="E4685">
        <v>5</v>
      </c>
      <c r="F4685" t="str">
        <f>VLOOKUP(E4685,$L$1:$M$25,2,FALSE)</f>
        <v>corn</v>
      </c>
      <c r="G4685">
        <f>LOG(C4685)</f>
        <v>0</v>
      </c>
      <c r="H4685">
        <f>G4685/(B4685-1)</f>
        <v>0</v>
      </c>
    </row>
    <row r="4686" spans="1:8">
      <c r="A4686" t="s">
        <v>10322</v>
      </c>
      <c r="B4686">
        <v>0</v>
      </c>
      <c r="C4686">
        <v>1</v>
      </c>
      <c r="D4686">
        <v>11</v>
      </c>
      <c r="E4686">
        <v>11</v>
      </c>
      <c r="F4686" t="str">
        <f>VLOOKUP(E4686,$L$1:$M$25,2,FALSE)</f>
        <v>gold</v>
      </c>
      <c r="G4686">
        <f>LOG(C4686)</f>
        <v>0</v>
      </c>
      <c r="H4686">
        <f>G4686/(B4686-1)</f>
        <v>0</v>
      </c>
    </row>
    <row r="4687" spans="1:8">
      <c r="A4687" t="s">
        <v>10328</v>
      </c>
      <c r="B4687">
        <v>0</v>
      </c>
      <c r="C4687">
        <v>1</v>
      </c>
      <c r="D4687">
        <v>20</v>
      </c>
      <c r="E4687">
        <v>20</v>
      </c>
      <c r="F4687" t="str">
        <f>VLOOKUP(E4687,$L$1:$M$25,2,FALSE)</f>
        <v>ship</v>
      </c>
      <c r="G4687">
        <f>LOG(C4687)</f>
        <v>0</v>
      </c>
      <c r="H4687">
        <f>G4687/(B4687-1)</f>
        <v>0</v>
      </c>
    </row>
    <row r="4688" spans="1:8">
      <c r="A4688" t="s">
        <v>10329</v>
      </c>
      <c r="B4688">
        <v>0</v>
      </c>
      <c r="C4688">
        <v>1</v>
      </c>
      <c r="D4688">
        <v>9</v>
      </c>
      <c r="E4688">
        <v>9</v>
      </c>
      <c r="F4688" t="str">
        <f>VLOOKUP(E4688,$L$1:$M$25,2,FALSE)</f>
        <v>earn</v>
      </c>
      <c r="G4688">
        <f>LOG(C4688)</f>
        <v>0</v>
      </c>
      <c r="H4688">
        <f>G4688/(B4688-1)</f>
        <v>0</v>
      </c>
    </row>
    <row r="4689" spans="1:8">
      <c r="A4689" t="s">
        <v>10330</v>
      </c>
      <c r="B4689">
        <v>0</v>
      </c>
      <c r="C4689">
        <v>1</v>
      </c>
      <c r="D4689">
        <v>6</v>
      </c>
      <c r="E4689">
        <v>6</v>
      </c>
      <c r="F4689" t="str">
        <f>VLOOKUP(E4689,$L$1:$M$25,2,FALSE)</f>
        <v>cpi</v>
      </c>
      <c r="G4689">
        <f>LOG(C4689)</f>
        <v>0</v>
      </c>
      <c r="H4689">
        <f>G4689/(B4689-1)</f>
        <v>0</v>
      </c>
    </row>
    <row r="4690" spans="1:8">
      <c r="A4690" t="s">
        <v>10331</v>
      </c>
      <c r="B4690">
        <v>0</v>
      </c>
      <c r="C4690">
        <v>1</v>
      </c>
      <c r="D4690">
        <v>15</v>
      </c>
      <c r="E4690">
        <v>15</v>
      </c>
      <c r="F4690" t="str">
        <f>VLOOKUP(E4690,$L$1:$M$25,2,FALSE)</f>
        <v>money-fx</v>
      </c>
      <c r="G4690">
        <f>LOG(C4690)</f>
        <v>0</v>
      </c>
      <c r="H4690">
        <f>G4690/(B4690-1)</f>
        <v>0</v>
      </c>
    </row>
    <row r="4691" spans="1:8">
      <c r="A4691" t="s">
        <v>10342</v>
      </c>
      <c r="B4691">
        <v>0</v>
      </c>
      <c r="C4691">
        <v>1</v>
      </c>
      <c r="D4691">
        <v>3</v>
      </c>
      <c r="E4691">
        <v>3</v>
      </c>
      <c r="F4691" t="str">
        <f>VLOOKUP(E4691,$L$1:$M$25,2,FALSE)</f>
        <v>cocoa</v>
      </c>
      <c r="G4691">
        <f>LOG(C4691)</f>
        <v>0</v>
      </c>
      <c r="H4691">
        <f>G4691/(B4691-1)</f>
        <v>0</v>
      </c>
    </row>
    <row r="4692" spans="1:8">
      <c r="A4692" t="s">
        <v>10351</v>
      </c>
      <c r="B4692">
        <v>0</v>
      </c>
      <c r="C4692">
        <v>1</v>
      </c>
      <c r="D4692">
        <v>8</v>
      </c>
      <c r="E4692">
        <v>8</v>
      </c>
      <c r="F4692" t="str">
        <f>VLOOKUP(E4692,$L$1:$M$25,2,FALSE)</f>
        <v>dlr</v>
      </c>
      <c r="G4692">
        <f>LOG(C4692)</f>
        <v>0</v>
      </c>
      <c r="H4692">
        <f>G4692/(B4692-1)</f>
        <v>0</v>
      </c>
    </row>
    <row r="4693" spans="1:8">
      <c r="A4693" t="s">
        <v>10354</v>
      </c>
      <c r="B4693">
        <v>0</v>
      </c>
      <c r="C4693">
        <v>1</v>
      </c>
      <c r="D4693">
        <v>23</v>
      </c>
      <c r="E4693">
        <v>23</v>
      </c>
      <c r="F4693" t="str">
        <f>VLOOKUP(E4693,$L$1:$M$25,2,FALSE)</f>
        <v>trade</v>
      </c>
      <c r="G4693">
        <f>LOG(C4693)</f>
        <v>0</v>
      </c>
      <c r="H4693">
        <f>G4693/(B4693-1)</f>
        <v>0</v>
      </c>
    </row>
    <row r="4694" spans="1:8">
      <c r="A4694" t="s">
        <v>10360</v>
      </c>
      <c r="B4694">
        <v>0</v>
      </c>
      <c r="C4694">
        <v>1</v>
      </c>
      <c r="D4694">
        <v>24</v>
      </c>
      <c r="E4694">
        <v>24</v>
      </c>
      <c r="F4694" t="str">
        <f>VLOOKUP(E4694,$L$1:$M$25,2,FALSE)</f>
        <v>veg-oil</v>
      </c>
      <c r="G4694">
        <f>LOG(C4694)</f>
        <v>0</v>
      </c>
      <c r="H4694">
        <f>G4694/(B4694-1)</f>
        <v>0</v>
      </c>
    </row>
    <row r="4695" spans="1:8">
      <c r="A4695" t="s">
        <v>10361</v>
      </c>
      <c r="B4695">
        <v>0</v>
      </c>
      <c r="C4695">
        <v>1</v>
      </c>
      <c r="D4695">
        <v>10</v>
      </c>
      <c r="E4695">
        <v>10</v>
      </c>
      <c r="F4695" t="str">
        <f>VLOOKUP(E4695,$L$1:$M$25,2,FALSE)</f>
        <v>gnp</v>
      </c>
      <c r="G4695">
        <f>LOG(C4695)</f>
        <v>0</v>
      </c>
      <c r="H4695">
        <f>G4695/(B4695-1)</f>
        <v>0</v>
      </c>
    </row>
    <row r="4696" spans="1:8">
      <c r="A4696" t="s">
        <v>10362</v>
      </c>
      <c r="B4696">
        <v>0</v>
      </c>
      <c r="C4696">
        <v>1</v>
      </c>
      <c r="D4696">
        <v>7</v>
      </c>
      <c r="E4696">
        <v>7</v>
      </c>
      <c r="F4696" t="str">
        <f>VLOOKUP(E4696,$L$1:$M$25,2,FALSE)</f>
        <v>crude</v>
      </c>
      <c r="G4696">
        <f>LOG(C4696)</f>
        <v>0</v>
      </c>
      <c r="H4696">
        <f>G4696/(B4696-1)</f>
        <v>0</v>
      </c>
    </row>
    <row r="4697" spans="1:8">
      <c r="A4697" t="s">
        <v>10367</v>
      </c>
      <c r="B4697">
        <v>0</v>
      </c>
      <c r="C4697">
        <v>1</v>
      </c>
      <c r="D4697">
        <v>1</v>
      </c>
      <c r="E4697">
        <v>1</v>
      </c>
      <c r="F4697" t="str">
        <f>VLOOKUP(E4697,$L$1:$M$25,2,FALSE)</f>
        <v>acq</v>
      </c>
      <c r="G4697">
        <f>LOG(C4697)</f>
        <v>0</v>
      </c>
      <c r="H4697">
        <f>G4697/(B4697-1)</f>
        <v>0</v>
      </c>
    </row>
    <row r="4698" spans="1:8">
      <c r="A4698" t="s">
        <v>10374</v>
      </c>
      <c r="B4698">
        <v>0</v>
      </c>
      <c r="C4698">
        <v>1</v>
      </c>
      <c r="D4698">
        <v>1</v>
      </c>
      <c r="E4698">
        <v>1</v>
      </c>
      <c r="F4698" t="str">
        <f>VLOOKUP(E4698,$L$1:$M$25,2,FALSE)</f>
        <v>acq</v>
      </c>
      <c r="G4698">
        <f>LOG(C4698)</f>
        <v>0</v>
      </c>
      <c r="H4698">
        <f>G4698/(B4698-1)</f>
        <v>0</v>
      </c>
    </row>
    <row r="4699" spans="1:8">
      <c r="A4699" t="s">
        <v>10375</v>
      </c>
      <c r="B4699">
        <v>0</v>
      </c>
      <c r="C4699">
        <v>1</v>
      </c>
      <c r="D4699">
        <v>7</v>
      </c>
      <c r="E4699">
        <v>7</v>
      </c>
      <c r="F4699" t="str">
        <f>VLOOKUP(E4699,$L$1:$M$25,2,FALSE)</f>
        <v>crude</v>
      </c>
      <c r="G4699">
        <f>LOG(C4699)</f>
        <v>0</v>
      </c>
      <c r="H4699">
        <f>G4699/(B4699-1)</f>
        <v>0</v>
      </c>
    </row>
    <row r="4700" spans="1:8">
      <c r="A4700" t="s">
        <v>10376</v>
      </c>
      <c r="B4700">
        <v>0</v>
      </c>
      <c r="C4700">
        <v>1</v>
      </c>
      <c r="D4700">
        <v>1</v>
      </c>
      <c r="E4700">
        <v>1</v>
      </c>
      <c r="F4700" t="str">
        <f>VLOOKUP(E4700,$L$1:$M$25,2,FALSE)</f>
        <v>acq</v>
      </c>
      <c r="G4700">
        <f>LOG(C4700)</f>
        <v>0</v>
      </c>
      <c r="H4700">
        <f>G4700/(B4700-1)</f>
        <v>0</v>
      </c>
    </row>
    <row r="4701" spans="1:8">
      <c r="A4701" t="s">
        <v>10377</v>
      </c>
      <c r="B4701">
        <v>0</v>
      </c>
      <c r="C4701">
        <v>1</v>
      </c>
      <c r="D4701">
        <v>7</v>
      </c>
      <c r="E4701">
        <v>7</v>
      </c>
      <c r="F4701" t="str">
        <f>VLOOKUP(E4701,$L$1:$M$25,2,FALSE)</f>
        <v>crude</v>
      </c>
      <c r="G4701">
        <f>LOG(C4701)</f>
        <v>0</v>
      </c>
      <c r="H4701">
        <f>G4701/(B4701-1)</f>
        <v>0</v>
      </c>
    </row>
    <row r="4702" spans="1:8">
      <c r="A4702" t="s">
        <v>10378</v>
      </c>
      <c r="B4702">
        <v>0</v>
      </c>
      <c r="C4702">
        <v>1</v>
      </c>
      <c r="D4702">
        <v>11</v>
      </c>
      <c r="E4702">
        <v>11</v>
      </c>
      <c r="F4702" t="str">
        <f>VLOOKUP(E4702,$L$1:$M$25,2,FALSE)</f>
        <v>gold</v>
      </c>
      <c r="G4702">
        <f>LOG(C4702)</f>
        <v>0</v>
      </c>
      <c r="H4702">
        <f>G4702/(B4702-1)</f>
        <v>0</v>
      </c>
    </row>
    <row r="4703" spans="1:8">
      <c r="A4703" t="s">
        <v>10381</v>
      </c>
      <c r="B4703">
        <v>0</v>
      </c>
      <c r="C4703">
        <v>1</v>
      </c>
      <c r="D4703">
        <v>9</v>
      </c>
      <c r="E4703">
        <v>9</v>
      </c>
      <c r="F4703" t="str">
        <f>VLOOKUP(E4703,$L$1:$M$25,2,FALSE)</f>
        <v>earn</v>
      </c>
      <c r="G4703">
        <f>LOG(C4703)</f>
        <v>0</v>
      </c>
      <c r="H4703">
        <f>G4703/(B4703-1)</f>
        <v>0</v>
      </c>
    </row>
    <row r="4704" spans="1:8">
      <c r="A4704" t="s">
        <v>10385</v>
      </c>
      <c r="B4704">
        <v>0</v>
      </c>
      <c r="C4704">
        <v>1</v>
      </c>
      <c r="D4704">
        <v>11</v>
      </c>
      <c r="E4704">
        <v>11</v>
      </c>
      <c r="F4704" t="str">
        <f>VLOOKUP(E4704,$L$1:$M$25,2,FALSE)</f>
        <v>gold</v>
      </c>
      <c r="G4704">
        <f>LOG(C4704)</f>
        <v>0</v>
      </c>
      <c r="H4704">
        <f>G4704/(B4704-1)</f>
        <v>0</v>
      </c>
    </row>
    <row r="4705" spans="1:8">
      <c r="A4705" t="s">
        <v>10391</v>
      </c>
      <c r="B4705">
        <v>0</v>
      </c>
      <c r="C4705">
        <v>1</v>
      </c>
      <c r="D4705">
        <v>20</v>
      </c>
      <c r="E4705">
        <v>20</v>
      </c>
      <c r="F4705" t="str">
        <f>VLOOKUP(E4705,$L$1:$M$25,2,FALSE)</f>
        <v>ship</v>
      </c>
      <c r="G4705">
        <f>LOG(C4705)</f>
        <v>0</v>
      </c>
      <c r="H4705">
        <f>G4705/(B4705-1)</f>
        <v>0</v>
      </c>
    </row>
    <row r="4706" spans="1:8">
      <c r="A4706" t="s">
        <v>10393</v>
      </c>
      <c r="B4706">
        <v>0</v>
      </c>
      <c r="C4706">
        <v>1</v>
      </c>
      <c r="D4706">
        <v>17</v>
      </c>
      <c r="E4706">
        <v>17</v>
      </c>
      <c r="F4706" t="str">
        <f>VLOOKUP(E4706,$L$1:$M$25,2,FALSE)</f>
        <v>nat-gas</v>
      </c>
      <c r="G4706">
        <f>LOG(C4706)</f>
        <v>0</v>
      </c>
      <c r="H4706">
        <f>G4706/(B4706-1)</f>
        <v>0</v>
      </c>
    </row>
    <row r="4707" spans="1:8">
      <c r="A4707" t="s">
        <v>10395</v>
      </c>
      <c r="B4707">
        <v>0</v>
      </c>
      <c r="C4707">
        <v>1</v>
      </c>
      <c r="D4707">
        <v>20</v>
      </c>
      <c r="E4707">
        <v>20</v>
      </c>
      <c r="F4707" t="str">
        <f>VLOOKUP(E4707,$L$1:$M$25,2,FALSE)</f>
        <v>ship</v>
      </c>
      <c r="G4707">
        <f>LOG(C4707)</f>
        <v>0</v>
      </c>
      <c r="H4707">
        <f>G4707/(B4707-1)</f>
        <v>0</v>
      </c>
    </row>
    <row r="4708" spans="1:8">
      <c r="A4708" t="s">
        <v>10398</v>
      </c>
      <c r="B4708">
        <v>0</v>
      </c>
      <c r="C4708">
        <v>1</v>
      </c>
      <c r="D4708">
        <v>17</v>
      </c>
      <c r="E4708">
        <v>17</v>
      </c>
      <c r="F4708" t="str">
        <f>VLOOKUP(E4708,$L$1:$M$25,2,FALSE)</f>
        <v>nat-gas</v>
      </c>
      <c r="G4708">
        <f>LOG(C4708)</f>
        <v>0</v>
      </c>
      <c r="H4708">
        <f>G4708/(B4708-1)</f>
        <v>0</v>
      </c>
    </row>
    <row r="4709" spans="1:8">
      <c r="A4709" t="s">
        <v>10399</v>
      </c>
      <c r="B4709">
        <v>0</v>
      </c>
      <c r="C4709">
        <v>1</v>
      </c>
      <c r="D4709">
        <v>19</v>
      </c>
      <c r="E4709">
        <v>19</v>
      </c>
      <c r="F4709" t="str">
        <f>VLOOKUP(E4709,$L$1:$M$25,2,FALSE)</f>
        <v>reserves</v>
      </c>
      <c r="G4709">
        <f>LOG(C4709)</f>
        <v>0</v>
      </c>
      <c r="H4709">
        <f>G4709/(B4709-1)</f>
        <v>0</v>
      </c>
    </row>
    <row r="4710" spans="1:8">
      <c r="A4710" t="s">
        <v>10401</v>
      </c>
      <c r="B4710">
        <v>0</v>
      </c>
      <c r="C4710">
        <v>1</v>
      </c>
      <c r="D4710">
        <v>12</v>
      </c>
      <c r="E4710">
        <v>12</v>
      </c>
      <c r="F4710" t="str">
        <f>VLOOKUP(E4710,$L$1:$M$25,2,FALSE)</f>
        <v>grain</v>
      </c>
      <c r="G4710">
        <f>LOG(C4710)</f>
        <v>0</v>
      </c>
      <c r="H4710">
        <f>G4710/(B4710-1)</f>
        <v>0</v>
      </c>
    </row>
    <row r="4711" spans="1:8">
      <c r="A4711" t="s">
        <v>10405</v>
      </c>
      <c r="B4711">
        <v>0</v>
      </c>
      <c r="C4711">
        <v>1</v>
      </c>
      <c r="D4711">
        <v>22</v>
      </c>
      <c r="E4711">
        <v>22</v>
      </c>
      <c r="F4711" t="str">
        <f>VLOOKUP(E4711,$L$1:$M$25,2,FALSE)</f>
        <v>sugar</v>
      </c>
      <c r="G4711">
        <f>LOG(C4711)</f>
        <v>0</v>
      </c>
      <c r="H4711">
        <f>G4711/(B4711-1)</f>
        <v>0</v>
      </c>
    </row>
    <row r="4712" spans="1:8">
      <c r="A4712" t="s">
        <v>10406</v>
      </c>
      <c r="B4712">
        <v>0</v>
      </c>
      <c r="C4712">
        <v>1</v>
      </c>
      <c r="D4712">
        <v>25</v>
      </c>
      <c r="E4712">
        <v>25</v>
      </c>
      <c r="F4712" t="str">
        <f>VLOOKUP(E4712,$L$1:$M$25,2,FALSE)</f>
        <v>wheat</v>
      </c>
      <c r="G4712">
        <f>LOG(C4712)</f>
        <v>0</v>
      </c>
      <c r="H4712">
        <f>G4712/(B4712-1)</f>
        <v>0</v>
      </c>
    </row>
    <row r="4713" spans="1:8">
      <c r="A4713" t="s">
        <v>10407</v>
      </c>
      <c r="B4713">
        <v>0</v>
      </c>
      <c r="C4713">
        <v>1</v>
      </c>
      <c r="D4713">
        <v>1</v>
      </c>
      <c r="E4713">
        <v>1</v>
      </c>
      <c r="F4713" t="str">
        <f>VLOOKUP(E4713,$L$1:$M$25,2,FALSE)</f>
        <v>acq</v>
      </c>
      <c r="G4713">
        <f>LOG(C4713)</f>
        <v>0</v>
      </c>
      <c r="H4713">
        <f>G4713/(B4713-1)</f>
        <v>0</v>
      </c>
    </row>
    <row r="4714" spans="1:8">
      <c r="A4714" t="s">
        <v>10408</v>
      </c>
      <c r="B4714">
        <v>0</v>
      </c>
      <c r="C4714">
        <v>1</v>
      </c>
      <c r="D4714">
        <v>8</v>
      </c>
      <c r="E4714">
        <v>8</v>
      </c>
      <c r="F4714" t="str">
        <f>VLOOKUP(E4714,$L$1:$M$25,2,FALSE)</f>
        <v>dlr</v>
      </c>
      <c r="G4714">
        <f>LOG(C4714)</f>
        <v>0</v>
      </c>
      <c r="H4714">
        <f>G4714/(B4714-1)</f>
        <v>0</v>
      </c>
    </row>
    <row r="4715" spans="1:8">
      <c r="A4715" t="s">
        <v>10409</v>
      </c>
      <c r="B4715">
        <v>0</v>
      </c>
      <c r="C4715">
        <v>1</v>
      </c>
      <c r="D4715">
        <v>5</v>
      </c>
      <c r="E4715">
        <v>5</v>
      </c>
      <c r="F4715" t="str">
        <f>VLOOKUP(E4715,$L$1:$M$25,2,FALSE)</f>
        <v>corn</v>
      </c>
      <c r="G4715">
        <f>LOG(C4715)</f>
        <v>0</v>
      </c>
      <c r="H4715">
        <f>G4715/(B4715-1)</f>
        <v>0</v>
      </c>
    </row>
    <row r="4716" spans="1:8">
      <c r="A4716" t="s">
        <v>10412</v>
      </c>
      <c r="B4716">
        <v>0</v>
      </c>
      <c r="C4716">
        <v>1</v>
      </c>
      <c r="D4716">
        <v>7</v>
      </c>
      <c r="E4716">
        <v>7</v>
      </c>
      <c r="F4716" t="str">
        <f>VLOOKUP(E4716,$L$1:$M$25,2,FALSE)</f>
        <v>crude</v>
      </c>
      <c r="G4716">
        <f>LOG(C4716)</f>
        <v>0</v>
      </c>
      <c r="H4716">
        <f>G4716/(B4716-1)</f>
        <v>0</v>
      </c>
    </row>
    <row r="4717" spans="1:8">
      <c r="A4717" t="s">
        <v>10418</v>
      </c>
      <c r="B4717">
        <v>0</v>
      </c>
      <c r="C4717">
        <v>1</v>
      </c>
      <c r="D4717">
        <v>8</v>
      </c>
      <c r="E4717">
        <v>8</v>
      </c>
      <c r="F4717" t="str">
        <f>VLOOKUP(E4717,$L$1:$M$25,2,FALSE)</f>
        <v>dlr</v>
      </c>
      <c r="G4717">
        <f>LOG(C4717)</f>
        <v>0</v>
      </c>
      <c r="H4717">
        <f>G4717/(B4717-1)</f>
        <v>0</v>
      </c>
    </row>
    <row r="4718" spans="1:8">
      <c r="A4718" t="s">
        <v>10428</v>
      </c>
      <c r="B4718">
        <v>0</v>
      </c>
      <c r="C4718">
        <v>1</v>
      </c>
      <c r="D4718">
        <v>20</v>
      </c>
      <c r="E4718">
        <v>20</v>
      </c>
      <c r="F4718" t="str">
        <f>VLOOKUP(E4718,$L$1:$M$25,2,FALSE)</f>
        <v>ship</v>
      </c>
      <c r="G4718">
        <f>LOG(C4718)</f>
        <v>0</v>
      </c>
      <c r="H4718">
        <f>G4718/(B4718-1)</f>
        <v>0</v>
      </c>
    </row>
    <row r="4719" spans="1:8">
      <c r="A4719" t="s">
        <v>10434</v>
      </c>
      <c r="B4719">
        <v>0</v>
      </c>
      <c r="C4719">
        <v>1</v>
      </c>
      <c r="D4719">
        <v>23</v>
      </c>
      <c r="E4719">
        <v>23</v>
      </c>
      <c r="F4719" t="str">
        <f>VLOOKUP(E4719,$L$1:$M$25,2,FALSE)</f>
        <v>trade</v>
      </c>
      <c r="G4719">
        <f>LOG(C4719)</f>
        <v>0</v>
      </c>
      <c r="H4719">
        <f>G4719/(B4719-1)</f>
        <v>0</v>
      </c>
    </row>
    <row r="4720" spans="1:8">
      <c r="A4720" t="s">
        <v>10441</v>
      </c>
      <c r="B4720">
        <v>0</v>
      </c>
      <c r="C4720">
        <v>1</v>
      </c>
      <c r="D4720">
        <v>23</v>
      </c>
      <c r="E4720">
        <v>23</v>
      </c>
      <c r="F4720" t="str">
        <f>VLOOKUP(E4720,$L$1:$M$25,2,FALSE)</f>
        <v>trade</v>
      </c>
      <c r="G4720">
        <f>LOG(C4720)</f>
        <v>0</v>
      </c>
      <c r="H4720">
        <f>G4720/(B4720-1)</f>
        <v>0</v>
      </c>
    </row>
    <row r="4721" spans="1:8">
      <c r="A4721" t="s">
        <v>10442</v>
      </c>
      <c r="B4721">
        <v>0</v>
      </c>
      <c r="C4721">
        <v>1</v>
      </c>
      <c r="D4721">
        <v>16</v>
      </c>
      <c r="E4721">
        <v>16</v>
      </c>
      <c r="F4721" t="str">
        <f>VLOOKUP(E4721,$L$1:$M$25,2,FALSE)</f>
        <v>money-supply</v>
      </c>
      <c r="G4721">
        <f>LOG(C4721)</f>
        <v>0</v>
      </c>
      <c r="H4721">
        <f>G4721/(B4721-1)</f>
        <v>0</v>
      </c>
    </row>
    <row r="4722" spans="1:8">
      <c r="A4722" t="s">
        <v>10443</v>
      </c>
      <c r="B4722">
        <v>0</v>
      </c>
      <c r="C4722">
        <v>1</v>
      </c>
      <c r="D4722">
        <v>4</v>
      </c>
      <c r="E4722">
        <v>4</v>
      </c>
      <c r="F4722" t="str">
        <f>VLOOKUP(E4722,$L$1:$M$25,2,FALSE)</f>
        <v>coffee</v>
      </c>
      <c r="G4722">
        <f>LOG(C4722)</f>
        <v>0</v>
      </c>
      <c r="H4722">
        <f>G4722/(B4722-1)</f>
        <v>0</v>
      </c>
    </row>
    <row r="4723" spans="1:8">
      <c r="A4723" t="s">
        <v>10445</v>
      </c>
      <c r="B4723">
        <v>0</v>
      </c>
      <c r="C4723">
        <v>1</v>
      </c>
      <c r="D4723">
        <v>15</v>
      </c>
      <c r="E4723">
        <v>15</v>
      </c>
      <c r="F4723" t="str">
        <f>VLOOKUP(E4723,$L$1:$M$25,2,FALSE)</f>
        <v>money-fx</v>
      </c>
      <c r="G4723">
        <f>LOG(C4723)</f>
        <v>0</v>
      </c>
      <c r="H4723">
        <f>G4723/(B4723-1)</f>
        <v>0</v>
      </c>
    </row>
    <row r="4724" spans="1:8">
      <c r="A4724" t="s">
        <v>10446</v>
      </c>
      <c r="B4724">
        <v>0</v>
      </c>
      <c r="C4724">
        <v>1</v>
      </c>
      <c r="D4724">
        <v>4</v>
      </c>
      <c r="E4724">
        <v>4</v>
      </c>
      <c r="F4724" t="str">
        <f>VLOOKUP(E4724,$L$1:$M$25,2,FALSE)</f>
        <v>coffee</v>
      </c>
      <c r="G4724">
        <f>LOG(C4724)</f>
        <v>0</v>
      </c>
      <c r="H4724">
        <f>G4724/(B4724-1)</f>
        <v>0</v>
      </c>
    </row>
    <row r="4725" spans="1:8">
      <c r="A4725" t="s">
        <v>10447</v>
      </c>
      <c r="B4725">
        <v>0</v>
      </c>
      <c r="C4725">
        <v>1</v>
      </c>
      <c r="D4725">
        <v>24</v>
      </c>
      <c r="E4725">
        <v>24</v>
      </c>
      <c r="F4725" t="str">
        <f>VLOOKUP(E4725,$L$1:$M$25,2,FALSE)</f>
        <v>veg-oil</v>
      </c>
      <c r="G4725">
        <f>LOG(C4725)</f>
        <v>0</v>
      </c>
      <c r="H4725">
        <f>G4725/(B4725-1)</f>
        <v>0</v>
      </c>
    </row>
    <row r="4726" spans="1:8">
      <c r="A4726" t="s">
        <v>10452</v>
      </c>
      <c r="B4726">
        <v>0</v>
      </c>
      <c r="C4726">
        <v>1</v>
      </c>
      <c r="D4726">
        <v>23</v>
      </c>
      <c r="E4726">
        <v>23</v>
      </c>
      <c r="F4726" t="str">
        <f>VLOOKUP(E4726,$L$1:$M$25,2,FALSE)</f>
        <v>trade</v>
      </c>
      <c r="G4726">
        <f>LOG(C4726)</f>
        <v>0</v>
      </c>
      <c r="H4726">
        <f>G4726/(B4726-1)</f>
        <v>0</v>
      </c>
    </row>
    <row r="4727" spans="1:8">
      <c r="A4727" t="s">
        <v>10453</v>
      </c>
      <c r="B4727">
        <v>0</v>
      </c>
      <c r="C4727">
        <v>1</v>
      </c>
      <c r="D4727">
        <v>20</v>
      </c>
      <c r="E4727">
        <v>20</v>
      </c>
      <c r="F4727" t="str">
        <f>VLOOKUP(E4727,$L$1:$M$25,2,FALSE)</f>
        <v>ship</v>
      </c>
      <c r="G4727">
        <f>LOG(C4727)</f>
        <v>0</v>
      </c>
      <c r="H4727">
        <f>G4727/(B4727-1)</f>
        <v>0</v>
      </c>
    </row>
    <row r="4728" spans="1:8">
      <c r="A4728" t="s">
        <v>10456</v>
      </c>
      <c r="B4728">
        <v>0</v>
      </c>
      <c r="C4728">
        <v>1</v>
      </c>
      <c r="D4728">
        <v>20</v>
      </c>
      <c r="E4728">
        <v>20</v>
      </c>
      <c r="F4728" t="str">
        <f>VLOOKUP(E4728,$L$1:$M$25,2,FALSE)</f>
        <v>ship</v>
      </c>
      <c r="G4728">
        <f>LOG(C4728)</f>
        <v>0</v>
      </c>
      <c r="H4728">
        <f>G4728/(B4728-1)</f>
        <v>0</v>
      </c>
    </row>
    <row r="4729" spans="1:8">
      <c r="A4729" t="s">
        <v>10460</v>
      </c>
      <c r="B4729">
        <v>0</v>
      </c>
      <c r="C4729">
        <v>1</v>
      </c>
      <c r="D4729">
        <v>15</v>
      </c>
      <c r="E4729">
        <v>15</v>
      </c>
      <c r="F4729" t="str">
        <f>VLOOKUP(E4729,$L$1:$M$25,2,FALSE)</f>
        <v>money-fx</v>
      </c>
      <c r="G4729">
        <f>LOG(C4729)</f>
        <v>0</v>
      </c>
      <c r="H4729">
        <f>G4729/(B4729-1)</f>
        <v>0</v>
      </c>
    </row>
    <row r="4730" spans="1:8">
      <c r="A4730" t="s">
        <v>10462</v>
      </c>
      <c r="B4730">
        <v>0</v>
      </c>
      <c r="C4730">
        <v>1</v>
      </c>
      <c r="D4730">
        <v>15</v>
      </c>
      <c r="E4730">
        <v>15</v>
      </c>
      <c r="F4730" t="str">
        <f>VLOOKUP(E4730,$L$1:$M$25,2,FALSE)</f>
        <v>money-fx</v>
      </c>
      <c r="G4730">
        <f>LOG(C4730)</f>
        <v>0</v>
      </c>
      <c r="H4730">
        <f>G4730/(B4730-1)</f>
        <v>0</v>
      </c>
    </row>
    <row r="4731" spans="1:8">
      <c r="A4731" t="s">
        <v>10463</v>
      </c>
      <c r="B4731">
        <v>0</v>
      </c>
      <c r="C4731">
        <v>1</v>
      </c>
      <c r="D4731">
        <v>20</v>
      </c>
      <c r="E4731">
        <v>20</v>
      </c>
      <c r="F4731" t="str">
        <f>VLOOKUP(E4731,$L$1:$M$25,2,FALSE)</f>
        <v>ship</v>
      </c>
      <c r="G4731">
        <f>LOG(C4731)</f>
        <v>0</v>
      </c>
      <c r="H4731">
        <f>G4731/(B4731-1)</f>
        <v>0</v>
      </c>
    </row>
    <row r="4732" spans="1:8">
      <c r="A4732" t="s">
        <v>10464</v>
      </c>
      <c r="B4732">
        <v>0</v>
      </c>
      <c r="C4732">
        <v>1</v>
      </c>
      <c r="D4732">
        <v>20</v>
      </c>
      <c r="E4732">
        <v>20</v>
      </c>
      <c r="F4732" t="str">
        <f>VLOOKUP(E4732,$L$1:$M$25,2,FALSE)</f>
        <v>ship</v>
      </c>
      <c r="G4732">
        <f>LOG(C4732)</f>
        <v>0</v>
      </c>
      <c r="H4732">
        <f>G4732/(B4732-1)</f>
        <v>0</v>
      </c>
    </row>
    <row r="4733" spans="1:8">
      <c r="A4733" t="s">
        <v>10466</v>
      </c>
      <c r="B4733">
        <v>0</v>
      </c>
      <c r="C4733">
        <v>1</v>
      </c>
      <c r="D4733">
        <v>7</v>
      </c>
      <c r="E4733">
        <v>7</v>
      </c>
      <c r="F4733" t="str">
        <f>VLOOKUP(E4733,$L$1:$M$25,2,FALSE)</f>
        <v>crude</v>
      </c>
      <c r="G4733">
        <f>LOG(C4733)</f>
        <v>0</v>
      </c>
      <c r="H4733">
        <f>G4733/(B4733-1)</f>
        <v>0</v>
      </c>
    </row>
    <row r="4734" spans="1:8">
      <c r="A4734" t="s">
        <v>10467</v>
      </c>
      <c r="B4734">
        <v>0</v>
      </c>
      <c r="C4734">
        <v>1</v>
      </c>
      <c r="D4734">
        <v>23</v>
      </c>
      <c r="E4734">
        <v>23</v>
      </c>
      <c r="F4734" t="str">
        <f>VLOOKUP(E4734,$L$1:$M$25,2,FALSE)</f>
        <v>trade</v>
      </c>
      <c r="G4734">
        <f>LOG(C4734)</f>
        <v>0</v>
      </c>
      <c r="H4734">
        <f>G4734/(B4734-1)</f>
        <v>0</v>
      </c>
    </row>
    <row r="4735" spans="1:8">
      <c r="A4735" t="e">
        <f>-grower</f>
        <v>#NAME?</v>
      </c>
      <c r="B4735">
        <v>0</v>
      </c>
      <c r="C4735">
        <v>1</v>
      </c>
      <c r="D4735">
        <v>4</v>
      </c>
      <c r="E4735">
        <v>4</v>
      </c>
      <c r="F4735" t="str">
        <f>VLOOKUP(E4735,$L$1:$M$25,2,FALSE)</f>
        <v>coffee</v>
      </c>
      <c r="G4735">
        <f>LOG(C4735)</f>
        <v>0</v>
      </c>
      <c r="H4735">
        <f>G4735/(B4735-1)</f>
        <v>0</v>
      </c>
    </row>
    <row r="4736" spans="1:8">
      <c r="A4736" t="s">
        <v>10470</v>
      </c>
      <c r="B4736">
        <v>0</v>
      </c>
      <c r="C4736">
        <v>1</v>
      </c>
      <c r="D4736">
        <v>13</v>
      </c>
      <c r="E4736">
        <v>13</v>
      </c>
      <c r="F4736" t="str">
        <f>VLOOKUP(E4736,$L$1:$M$25,2,FALSE)</f>
        <v>interest</v>
      </c>
      <c r="G4736">
        <f>LOG(C4736)</f>
        <v>0</v>
      </c>
      <c r="H4736">
        <f>G4736/(B4736-1)</f>
        <v>0</v>
      </c>
    </row>
    <row r="4737" spans="1:8">
      <c r="A4737" t="s">
        <v>10473</v>
      </c>
      <c r="B4737">
        <v>0</v>
      </c>
      <c r="C4737">
        <v>1</v>
      </c>
      <c r="D4737">
        <v>1</v>
      </c>
      <c r="E4737">
        <v>1</v>
      </c>
      <c r="F4737" t="str">
        <f>VLOOKUP(E4737,$L$1:$M$25,2,FALSE)</f>
        <v>acq</v>
      </c>
      <c r="G4737">
        <f>LOG(C4737)</f>
        <v>0</v>
      </c>
      <c r="H4737">
        <f>G4737/(B4737-1)</f>
        <v>0</v>
      </c>
    </row>
    <row r="4738" spans="1:8">
      <c r="A4738" t="s">
        <v>10477</v>
      </c>
      <c r="B4738">
        <v>0</v>
      </c>
      <c r="C4738">
        <v>1</v>
      </c>
      <c r="D4738">
        <v>1</v>
      </c>
      <c r="E4738">
        <v>1</v>
      </c>
      <c r="F4738" t="str">
        <f>VLOOKUP(E4738,$L$1:$M$25,2,FALSE)</f>
        <v>acq</v>
      </c>
      <c r="G4738">
        <f>LOG(C4738)</f>
        <v>0</v>
      </c>
      <c r="H4738">
        <f>G4738/(B4738-1)</f>
        <v>0</v>
      </c>
    </row>
    <row r="4739" spans="1:8">
      <c r="A4739" t="s">
        <v>10480</v>
      </c>
      <c r="B4739">
        <v>0</v>
      </c>
      <c r="C4739">
        <v>1</v>
      </c>
      <c r="D4739">
        <v>1</v>
      </c>
      <c r="E4739">
        <v>1</v>
      </c>
      <c r="F4739" t="str">
        <f>VLOOKUP(E4739,$L$1:$M$25,2,FALSE)</f>
        <v>acq</v>
      </c>
      <c r="G4739">
        <f>LOG(C4739)</f>
        <v>0</v>
      </c>
      <c r="H4739">
        <f>G4739/(B4739-1)</f>
        <v>0</v>
      </c>
    </row>
    <row r="4740" spans="1:8">
      <c r="A4740" t="s">
        <v>10482</v>
      </c>
      <c r="B4740">
        <v>0</v>
      </c>
      <c r="C4740">
        <v>1</v>
      </c>
      <c r="D4740">
        <v>1</v>
      </c>
      <c r="E4740">
        <v>1</v>
      </c>
      <c r="F4740" t="str">
        <f>VLOOKUP(E4740,$L$1:$M$25,2,FALSE)</f>
        <v>acq</v>
      </c>
      <c r="G4740">
        <f>LOG(C4740)</f>
        <v>0</v>
      </c>
      <c r="H4740">
        <f>G4740/(B4740-1)</f>
        <v>0</v>
      </c>
    </row>
    <row r="4741" spans="1:8">
      <c r="A4741" t="s">
        <v>10487</v>
      </c>
      <c r="B4741">
        <v>0</v>
      </c>
      <c r="C4741">
        <v>1</v>
      </c>
      <c r="D4741">
        <v>1</v>
      </c>
      <c r="E4741">
        <v>1</v>
      </c>
      <c r="F4741" t="str">
        <f>VLOOKUP(E4741,$L$1:$M$25,2,FALSE)</f>
        <v>acq</v>
      </c>
      <c r="G4741">
        <f>LOG(C4741)</f>
        <v>0</v>
      </c>
      <c r="H4741">
        <f>G4741/(B4741-1)</f>
        <v>0</v>
      </c>
    </row>
    <row r="4742" spans="1:8">
      <c r="A4742" t="s">
        <v>10495</v>
      </c>
      <c r="B4742">
        <v>0</v>
      </c>
      <c r="C4742">
        <v>1</v>
      </c>
      <c r="D4742">
        <v>9</v>
      </c>
      <c r="E4742">
        <v>9</v>
      </c>
      <c r="F4742" t="str">
        <f>VLOOKUP(E4742,$L$1:$M$25,2,FALSE)</f>
        <v>earn</v>
      </c>
      <c r="G4742">
        <f>LOG(C4742)</f>
        <v>0</v>
      </c>
      <c r="H4742">
        <f>G4742/(B4742-1)</f>
        <v>0</v>
      </c>
    </row>
    <row r="4743" spans="1:8">
      <c r="A4743" t="s">
        <v>10497</v>
      </c>
      <c r="B4743">
        <v>0</v>
      </c>
      <c r="C4743">
        <v>1</v>
      </c>
      <c r="D4743">
        <v>1</v>
      </c>
      <c r="E4743">
        <v>1</v>
      </c>
      <c r="F4743" t="str">
        <f>VLOOKUP(E4743,$L$1:$M$25,2,FALSE)</f>
        <v>acq</v>
      </c>
      <c r="G4743">
        <f>LOG(C4743)</f>
        <v>0</v>
      </c>
      <c r="H4743">
        <f>G4743/(B4743-1)</f>
        <v>0</v>
      </c>
    </row>
    <row r="4744" spans="1:8">
      <c r="A4744" t="s">
        <v>10499</v>
      </c>
      <c r="B4744">
        <v>0</v>
      </c>
      <c r="C4744">
        <v>1</v>
      </c>
      <c r="D4744">
        <v>4</v>
      </c>
      <c r="E4744">
        <v>4</v>
      </c>
      <c r="F4744" t="str">
        <f>VLOOKUP(E4744,$L$1:$M$25,2,FALSE)</f>
        <v>coffee</v>
      </c>
      <c r="G4744">
        <f>LOG(C4744)</f>
        <v>0</v>
      </c>
      <c r="H4744">
        <f>G4744/(B4744-1)</f>
        <v>0</v>
      </c>
    </row>
    <row r="4745" spans="1:8">
      <c r="A4745" t="s">
        <v>10501</v>
      </c>
      <c r="B4745">
        <v>0</v>
      </c>
      <c r="C4745">
        <v>1</v>
      </c>
      <c r="D4745">
        <v>17</v>
      </c>
      <c r="E4745">
        <v>17</v>
      </c>
      <c r="F4745" t="str">
        <f>VLOOKUP(E4745,$L$1:$M$25,2,FALSE)</f>
        <v>nat-gas</v>
      </c>
      <c r="G4745">
        <f>LOG(C4745)</f>
        <v>0</v>
      </c>
      <c r="H4745">
        <f>G4745/(B4745-1)</f>
        <v>0</v>
      </c>
    </row>
    <row r="4746" spans="1:8">
      <c r="A4746" t="s">
        <v>10503</v>
      </c>
      <c r="B4746">
        <v>0</v>
      </c>
      <c r="C4746">
        <v>1</v>
      </c>
      <c r="D4746">
        <v>14</v>
      </c>
      <c r="E4746">
        <v>14</v>
      </c>
      <c r="F4746" t="str">
        <f>VLOOKUP(E4746,$L$1:$M$25,2,FALSE)</f>
        <v>livestock</v>
      </c>
      <c r="G4746">
        <f>LOG(C4746)</f>
        <v>0</v>
      </c>
      <c r="H4746">
        <f>G4746/(B4746-1)</f>
        <v>0</v>
      </c>
    </row>
    <row r="4747" spans="1:8">
      <c r="A4747" t="s">
        <v>10506</v>
      </c>
      <c r="B4747">
        <v>0</v>
      </c>
      <c r="C4747">
        <v>1</v>
      </c>
      <c r="D4747">
        <v>1</v>
      </c>
      <c r="E4747">
        <v>1</v>
      </c>
      <c r="F4747" t="str">
        <f>VLOOKUP(E4747,$L$1:$M$25,2,FALSE)</f>
        <v>acq</v>
      </c>
      <c r="G4747">
        <f>LOG(C4747)</f>
        <v>0</v>
      </c>
      <c r="H4747">
        <f>G4747/(B4747-1)</f>
        <v>0</v>
      </c>
    </row>
    <row r="4748" spans="1:8">
      <c r="A4748" t="s">
        <v>10509</v>
      </c>
      <c r="B4748">
        <v>0</v>
      </c>
      <c r="C4748">
        <v>1</v>
      </c>
      <c r="D4748">
        <v>11</v>
      </c>
      <c r="E4748">
        <v>11</v>
      </c>
      <c r="F4748" t="str">
        <f>VLOOKUP(E4748,$L$1:$M$25,2,FALSE)</f>
        <v>gold</v>
      </c>
      <c r="G4748">
        <f>LOG(C4748)</f>
        <v>0</v>
      </c>
      <c r="H4748">
        <f>G4748/(B4748-1)</f>
        <v>0</v>
      </c>
    </row>
    <row r="4749" spans="1:8">
      <c r="A4749" t="s">
        <v>10514</v>
      </c>
      <c r="B4749">
        <v>0</v>
      </c>
      <c r="C4749">
        <v>1</v>
      </c>
      <c r="D4749">
        <v>23</v>
      </c>
      <c r="E4749">
        <v>23</v>
      </c>
      <c r="F4749" t="str">
        <f>VLOOKUP(E4749,$L$1:$M$25,2,FALSE)</f>
        <v>trade</v>
      </c>
      <c r="G4749">
        <f>LOG(C4749)</f>
        <v>0</v>
      </c>
      <c r="H4749">
        <f>G4749/(B4749-1)</f>
        <v>0</v>
      </c>
    </row>
    <row r="4750" spans="1:8">
      <c r="A4750" t="s">
        <v>10516</v>
      </c>
      <c r="B4750">
        <v>0</v>
      </c>
      <c r="C4750">
        <v>1</v>
      </c>
      <c r="D4750">
        <v>15</v>
      </c>
      <c r="E4750">
        <v>15</v>
      </c>
      <c r="F4750" t="str">
        <f>VLOOKUP(E4750,$L$1:$M$25,2,FALSE)</f>
        <v>money-fx</v>
      </c>
      <c r="G4750">
        <f>LOG(C4750)</f>
        <v>0</v>
      </c>
      <c r="H4750">
        <f>G4750/(B4750-1)</f>
        <v>0</v>
      </c>
    </row>
    <row r="4751" spans="1:8">
      <c r="A4751" t="s">
        <v>10520</v>
      </c>
      <c r="B4751">
        <v>0</v>
      </c>
      <c r="C4751">
        <v>1</v>
      </c>
      <c r="D4751">
        <v>22</v>
      </c>
      <c r="E4751">
        <v>22</v>
      </c>
      <c r="F4751" t="str">
        <f>VLOOKUP(E4751,$L$1:$M$25,2,FALSE)</f>
        <v>sugar</v>
      </c>
      <c r="G4751">
        <f>LOG(C4751)</f>
        <v>0</v>
      </c>
      <c r="H4751">
        <f>G4751/(B4751-1)</f>
        <v>0</v>
      </c>
    </row>
    <row r="4752" spans="1:8">
      <c r="A4752" t="s">
        <v>10521</v>
      </c>
      <c r="B4752">
        <v>0</v>
      </c>
      <c r="C4752">
        <v>1</v>
      </c>
      <c r="D4752">
        <v>3</v>
      </c>
      <c r="E4752">
        <v>3</v>
      </c>
      <c r="F4752" t="str">
        <f>VLOOKUP(E4752,$L$1:$M$25,2,FALSE)</f>
        <v>cocoa</v>
      </c>
      <c r="G4752">
        <f>LOG(C4752)</f>
        <v>0</v>
      </c>
      <c r="H4752">
        <f>G4752/(B4752-1)</f>
        <v>0</v>
      </c>
    </row>
    <row r="4753" spans="1:8">
      <c r="A4753" t="s">
        <v>10522</v>
      </c>
      <c r="B4753">
        <v>0</v>
      </c>
      <c r="C4753">
        <v>1</v>
      </c>
      <c r="D4753">
        <v>12</v>
      </c>
      <c r="E4753">
        <v>12</v>
      </c>
      <c r="F4753" t="str">
        <f>VLOOKUP(E4753,$L$1:$M$25,2,FALSE)</f>
        <v>grain</v>
      </c>
      <c r="G4753">
        <f>LOG(C4753)</f>
        <v>0</v>
      </c>
      <c r="H4753">
        <f>G4753/(B4753-1)</f>
        <v>0</v>
      </c>
    </row>
    <row r="4754" spans="1:8">
      <c r="A4754" t="s">
        <v>10523</v>
      </c>
      <c r="B4754">
        <v>0</v>
      </c>
      <c r="C4754">
        <v>1</v>
      </c>
      <c r="D4754">
        <v>23</v>
      </c>
      <c r="E4754">
        <v>23</v>
      </c>
      <c r="F4754" t="str">
        <f>VLOOKUP(E4754,$L$1:$M$25,2,FALSE)</f>
        <v>trade</v>
      </c>
      <c r="G4754">
        <f>LOG(C4754)</f>
        <v>0</v>
      </c>
      <c r="H4754">
        <f>G4754/(B4754-1)</f>
        <v>0</v>
      </c>
    </row>
    <row r="4755" spans="1:8">
      <c r="A4755" t="s">
        <v>10526</v>
      </c>
      <c r="B4755">
        <v>0</v>
      </c>
      <c r="C4755">
        <v>1</v>
      </c>
      <c r="D4755">
        <v>4</v>
      </c>
      <c r="E4755">
        <v>4</v>
      </c>
      <c r="F4755" t="str">
        <f>VLOOKUP(E4755,$L$1:$M$25,2,FALSE)</f>
        <v>coffee</v>
      </c>
      <c r="G4755">
        <f>LOG(C4755)</f>
        <v>0</v>
      </c>
      <c r="H4755">
        <f>G4755/(B4755-1)</f>
        <v>0</v>
      </c>
    </row>
    <row r="4756" spans="1:8">
      <c r="A4756" t="s">
        <v>10527</v>
      </c>
      <c r="B4756">
        <v>0</v>
      </c>
      <c r="C4756">
        <v>1</v>
      </c>
      <c r="D4756">
        <v>20</v>
      </c>
      <c r="E4756">
        <v>20</v>
      </c>
      <c r="F4756" t="str">
        <f>VLOOKUP(E4756,$L$1:$M$25,2,FALSE)</f>
        <v>ship</v>
      </c>
      <c r="G4756">
        <f>LOG(C4756)</f>
        <v>0</v>
      </c>
      <c r="H4756">
        <f>G4756/(B4756-1)</f>
        <v>0</v>
      </c>
    </row>
    <row r="4757" spans="1:8">
      <c r="A4757" t="s">
        <v>10529</v>
      </c>
      <c r="B4757">
        <v>0</v>
      </c>
      <c r="C4757">
        <v>1</v>
      </c>
      <c r="D4757">
        <v>14</v>
      </c>
      <c r="E4757">
        <v>14</v>
      </c>
      <c r="F4757" t="str">
        <f>VLOOKUP(E4757,$L$1:$M$25,2,FALSE)</f>
        <v>livestock</v>
      </c>
      <c r="G4757">
        <f>LOG(C4757)</f>
        <v>0</v>
      </c>
      <c r="H4757">
        <f>G4757/(B4757-1)</f>
        <v>0</v>
      </c>
    </row>
    <row r="4758" spans="1:8">
      <c r="A4758" t="s">
        <v>10536</v>
      </c>
      <c r="B4758">
        <v>0</v>
      </c>
      <c r="C4758">
        <v>1</v>
      </c>
      <c r="D4758">
        <v>13</v>
      </c>
      <c r="E4758">
        <v>13</v>
      </c>
      <c r="F4758" t="str">
        <f>VLOOKUP(E4758,$L$1:$M$25,2,FALSE)</f>
        <v>interest</v>
      </c>
      <c r="G4758">
        <f>LOG(C4758)</f>
        <v>0</v>
      </c>
      <c r="H4758">
        <f>G4758/(B4758-1)</f>
        <v>0</v>
      </c>
    </row>
    <row r="4759" spans="1:8">
      <c r="A4759" t="s">
        <v>10537</v>
      </c>
      <c r="B4759">
        <v>0</v>
      </c>
      <c r="C4759">
        <v>1</v>
      </c>
      <c r="D4759">
        <v>17</v>
      </c>
      <c r="E4759">
        <v>17</v>
      </c>
      <c r="F4759" t="str">
        <f>VLOOKUP(E4759,$L$1:$M$25,2,FALSE)</f>
        <v>nat-gas</v>
      </c>
      <c r="G4759">
        <f>LOG(C4759)</f>
        <v>0</v>
      </c>
      <c r="H4759">
        <f>G4759/(B4759-1)</f>
        <v>0</v>
      </c>
    </row>
    <row r="4760" spans="1:8">
      <c r="A4760" t="s">
        <v>10538</v>
      </c>
      <c r="B4760">
        <v>0</v>
      </c>
      <c r="C4760">
        <v>1</v>
      </c>
      <c r="D4760">
        <v>13</v>
      </c>
      <c r="E4760">
        <v>13</v>
      </c>
      <c r="F4760" t="str">
        <f>VLOOKUP(E4760,$L$1:$M$25,2,FALSE)</f>
        <v>interest</v>
      </c>
      <c r="G4760">
        <f>LOG(C4760)</f>
        <v>0</v>
      </c>
      <c r="H4760">
        <f>G4760/(B4760-1)</f>
        <v>0</v>
      </c>
    </row>
    <row r="4761" spans="1:8">
      <c r="A4761" t="s">
        <v>10539</v>
      </c>
      <c r="B4761">
        <v>0</v>
      </c>
      <c r="C4761">
        <v>1</v>
      </c>
      <c r="D4761">
        <v>14</v>
      </c>
      <c r="E4761">
        <v>14</v>
      </c>
      <c r="F4761" t="str">
        <f>VLOOKUP(E4761,$L$1:$M$25,2,FALSE)</f>
        <v>livestock</v>
      </c>
      <c r="G4761">
        <f>LOG(C4761)</f>
        <v>0</v>
      </c>
      <c r="H4761">
        <f>G4761/(B4761-1)</f>
        <v>0</v>
      </c>
    </row>
    <row r="4762" spans="1:8">
      <c r="A4762" t="s">
        <v>10540</v>
      </c>
      <c r="B4762">
        <v>0</v>
      </c>
      <c r="C4762">
        <v>1</v>
      </c>
      <c r="D4762">
        <v>11</v>
      </c>
      <c r="E4762">
        <v>11</v>
      </c>
      <c r="F4762" t="str">
        <f>VLOOKUP(E4762,$L$1:$M$25,2,FALSE)</f>
        <v>gold</v>
      </c>
      <c r="G4762">
        <f>LOG(C4762)</f>
        <v>0</v>
      </c>
      <c r="H4762">
        <f>G4762/(B4762-1)</f>
        <v>0</v>
      </c>
    </row>
    <row r="4763" spans="1:8">
      <c r="A4763" t="s">
        <v>10541</v>
      </c>
      <c r="B4763">
        <v>0</v>
      </c>
      <c r="C4763">
        <v>1</v>
      </c>
      <c r="D4763">
        <v>17</v>
      </c>
      <c r="E4763">
        <v>17</v>
      </c>
      <c r="F4763" t="str">
        <f>VLOOKUP(E4763,$L$1:$M$25,2,FALSE)</f>
        <v>nat-gas</v>
      </c>
      <c r="G4763">
        <f>LOG(C4763)</f>
        <v>0</v>
      </c>
      <c r="H4763">
        <f>G4763/(B4763-1)</f>
        <v>0</v>
      </c>
    </row>
    <row r="4764" spans="1:8">
      <c r="A4764" t="s">
        <v>10543</v>
      </c>
      <c r="B4764">
        <v>0</v>
      </c>
      <c r="C4764">
        <v>1</v>
      </c>
      <c r="D4764">
        <v>9</v>
      </c>
      <c r="E4764">
        <v>9</v>
      </c>
      <c r="F4764" t="str">
        <f>VLOOKUP(E4764,$L$1:$M$25,2,FALSE)</f>
        <v>earn</v>
      </c>
      <c r="G4764">
        <f>LOG(C4764)</f>
        <v>0</v>
      </c>
      <c r="H4764">
        <f>G4764/(B4764-1)</f>
        <v>0</v>
      </c>
    </row>
    <row r="4765" spans="1:8">
      <c r="A4765" t="s">
        <v>10544</v>
      </c>
      <c r="B4765">
        <v>0</v>
      </c>
      <c r="C4765">
        <v>1</v>
      </c>
      <c r="D4765">
        <v>19</v>
      </c>
      <c r="E4765">
        <v>19</v>
      </c>
      <c r="F4765" t="str">
        <f>VLOOKUP(E4765,$L$1:$M$25,2,FALSE)</f>
        <v>reserves</v>
      </c>
      <c r="G4765">
        <f>LOG(C4765)</f>
        <v>0</v>
      </c>
      <c r="H4765">
        <f>G4765/(B4765-1)</f>
        <v>0</v>
      </c>
    </row>
    <row r="4766" spans="1:8">
      <c r="A4766" t="s">
        <v>10545</v>
      </c>
      <c r="B4766">
        <v>0</v>
      </c>
      <c r="C4766">
        <v>1</v>
      </c>
      <c r="D4766">
        <v>11</v>
      </c>
      <c r="E4766">
        <v>11</v>
      </c>
      <c r="F4766" t="str">
        <f>VLOOKUP(E4766,$L$1:$M$25,2,FALSE)</f>
        <v>gold</v>
      </c>
      <c r="G4766">
        <f>LOG(C4766)</f>
        <v>0</v>
      </c>
      <c r="H4766">
        <f>G4766/(B4766-1)</f>
        <v>0</v>
      </c>
    </row>
    <row r="4767" spans="1:8">
      <c r="A4767" t="s">
        <v>10546</v>
      </c>
      <c r="B4767">
        <v>0</v>
      </c>
      <c r="C4767">
        <v>1</v>
      </c>
      <c r="D4767">
        <v>15</v>
      </c>
      <c r="E4767">
        <v>15</v>
      </c>
      <c r="F4767" t="str">
        <f>VLOOKUP(E4767,$L$1:$M$25,2,FALSE)</f>
        <v>money-fx</v>
      </c>
      <c r="G4767">
        <f>LOG(C4767)</f>
        <v>0</v>
      </c>
      <c r="H4767">
        <f>G4767/(B4767-1)</f>
        <v>0</v>
      </c>
    </row>
    <row r="4768" spans="1:8">
      <c r="A4768" t="s">
        <v>10547</v>
      </c>
      <c r="B4768">
        <v>0</v>
      </c>
      <c r="C4768">
        <v>1</v>
      </c>
      <c r="D4768">
        <v>5</v>
      </c>
      <c r="E4768">
        <v>5</v>
      </c>
      <c r="F4768" t="str">
        <f>VLOOKUP(E4768,$L$1:$M$25,2,FALSE)</f>
        <v>corn</v>
      </c>
      <c r="G4768">
        <f>LOG(C4768)</f>
        <v>0</v>
      </c>
      <c r="H4768">
        <f>G4768/(B4768-1)</f>
        <v>0</v>
      </c>
    </row>
    <row r="4769" spans="1:8">
      <c r="A4769" t="s">
        <v>10551</v>
      </c>
      <c r="B4769">
        <v>0</v>
      </c>
      <c r="C4769">
        <v>1</v>
      </c>
      <c r="D4769">
        <v>20</v>
      </c>
      <c r="E4769">
        <v>20</v>
      </c>
      <c r="F4769" t="str">
        <f>VLOOKUP(E4769,$L$1:$M$25,2,FALSE)</f>
        <v>ship</v>
      </c>
      <c r="G4769">
        <f>LOG(C4769)</f>
        <v>0</v>
      </c>
      <c r="H4769">
        <f>G4769/(B4769-1)</f>
        <v>0</v>
      </c>
    </row>
    <row r="4770" spans="1:8">
      <c r="A4770" t="s">
        <v>10555</v>
      </c>
      <c r="B4770">
        <v>0</v>
      </c>
      <c r="C4770">
        <v>1</v>
      </c>
      <c r="D4770">
        <v>24</v>
      </c>
      <c r="E4770">
        <v>24</v>
      </c>
      <c r="F4770" t="str">
        <f>VLOOKUP(E4770,$L$1:$M$25,2,FALSE)</f>
        <v>veg-oil</v>
      </c>
      <c r="G4770">
        <f>LOG(C4770)</f>
        <v>0</v>
      </c>
      <c r="H4770">
        <f>G4770/(B4770-1)</f>
        <v>0</v>
      </c>
    </row>
    <row r="4771" spans="1:8">
      <c r="A4771" t="s">
        <v>10556</v>
      </c>
      <c r="B4771">
        <v>0</v>
      </c>
      <c r="C4771">
        <v>1</v>
      </c>
      <c r="D4771">
        <v>23</v>
      </c>
      <c r="E4771">
        <v>23</v>
      </c>
      <c r="F4771" t="str">
        <f>VLOOKUP(E4771,$L$1:$M$25,2,FALSE)</f>
        <v>trade</v>
      </c>
      <c r="G4771">
        <f>LOG(C4771)</f>
        <v>0</v>
      </c>
      <c r="H4771">
        <f>G4771/(B4771-1)</f>
        <v>0</v>
      </c>
    </row>
    <row r="4772" spans="1:8">
      <c r="A4772" t="s">
        <v>10559</v>
      </c>
      <c r="B4772">
        <v>0</v>
      </c>
      <c r="C4772">
        <v>1</v>
      </c>
      <c r="D4772">
        <v>1</v>
      </c>
      <c r="E4772">
        <v>1</v>
      </c>
      <c r="F4772" t="str">
        <f>VLOOKUP(E4772,$L$1:$M$25,2,FALSE)</f>
        <v>acq</v>
      </c>
      <c r="G4772">
        <f>LOG(C4772)</f>
        <v>0</v>
      </c>
      <c r="H4772">
        <f>G4772/(B4772-1)</f>
        <v>0</v>
      </c>
    </row>
    <row r="4773" spans="1:8">
      <c r="A4773" t="s">
        <v>10560</v>
      </c>
      <c r="B4773">
        <v>0</v>
      </c>
      <c r="C4773">
        <v>1</v>
      </c>
      <c r="D4773">
        <v>19</v>
      </c>
      <c r="E4773">
        <v>19</v>
      </c>
      <c r="F4773" t="str">
        <f>VLOOKUP(E4773,$L$1:$M$25,2,FALSE)</f>
        <v>reserves</v>
      </c>
      <c r="G4773">
        <f>LOG(C4773)</f>
        <v>0</v>
      </c>
      <c r="H4773">
        <f>G4773/(B4773-1)</f>
        <v>0</v>
      </c>
    </row>
    <row r="4774" spans="1:8">
      <c r="A4774" t="s">
        <v>10565</v>
      </c>
      <c r="B4774">
        <v>0</v>
      </c>
      <c r="C4774">
        <v>1</v>
      </c>
      <c r="D4774">
        <v>25</v>
      </c>
      <c r="E4774">
        <v>25</v>
      </c>
      <c r="F4774" t="str">
        <f>VLOOKUP(E4774,$L$1:$M$25,2,FALSE)</f>
        <v>wheat</v>
      </c>
      <c r="G4774">
        <f>LOG(C4774)</f>
        <v>0</v>
      </c>
      <c r="H4774">
        <f>G4774/(B4774-1)</f>
        <v>0</v>
      </c>
    </row>
    <row r="4775" spans="1:8">
      <c r="A4775" t="s">
        <v>10567</v>
      </c>
      <c r="B4775">
        <v>0</v>
      </c>
      <c r="C4775">
        <v>1</v>
      </c>
      <c r="D4775">
        <v>16</v>
      </c>
      <c r="E4775">
        <v>16</v>
      </c>
      <c r="F4775" t="str">
        <f>VLOOKUP(E4775,$L$1:$M$25,2,FALSE)</f>
        <v>money-supply</v>
      </c>
      <c r="G4775">
        <f>LOG(C4775)</f>
        <v>0</v>
      </c>
      <c r="H4775">
        <f>G4775/(B4775-1)</f>
        <v>0</v>
      </c>
    </row>
    <row r="4776" spans="1:8">
      <c r="A4776" t="s">
        <v>10574</v>
      </c>
      <c r="B4776">
        <v>0</v>
      </c>
      <c r="C4776">
        <v>1</v>
      </c>
      <c r="D4776">
        <v>7</v>
      </c>
      <c r="E4776">
        <v>7</v>
      </c>
      <c r="F4776" t="str">
        <f>VLOOKUP(E4776,$L$1:$M$25,2,FALSE)</f>
        <v>crude</v>
      </c>
      <c r="G4776">
        <f>LOG(C4776)</f>
        <v>0</v>
      </c>
      <c r="H4776">
        <f>G4776/(B4776-1)</f>
        <v>0</v>
      </c>
    </row>
    <row r="4777" spans="1:8">
      <c r="A4777" t="s">
        <v>10581</v>
      </c>
      <c r="B4777">
        <v>0</v>
      </c>
      <c r="C4777">
        <v>1</v>
      </c>
      <c r="D4777">
        <v>3</v>
      </c>
      <c r="E4777">
        <v>3</v>
      </c>
      <c r="F4777" t="str">
        <f>VLOOKUP(E4777,$L$1:$M$25,2,FALSE)</f>
        <v>cocoa</v>
      </c>
      <c r="G4777">
        <f>LOG(C4777)</f>
        <v>0</v>
      </c>
      <c r="H4777">
        <f>G4777/(B4777-1)</f>
        <v>0</v>
      </c>
    </row>
    <row r="4778" spans="1:8">
      <c r="A4778" t="s">
        <v>10586</v>
      </c>
      <c r="B4778">
        <v>0</v>
      </c>
      <c r="C4778">
        <v>1</v>
      </c>
      <c r="D4778">
        <v>3</v>
      </c>
      <c r="E4778">
        <v>3</v>
      </c>
      <c r="F4778" t="str">
        <f>VLOOKUP(E4778,$L$1:$M$25,2,FALSE)</f>
        <v>cocoa</v>
      </c>
      <c r="G4778">
        <f>LOG(C4778)</f>
        <v>0</v>
      </c>
      <c r="H4778">
        <f>G4778/(B4778-1)</f>
        <v>0</v>
      </c>
    </row>
    <row r="4779" spans="1:8">
      <c r="A4779" t="s">
        <v>10590</v>
      </c>
      <c r="B4779">
        <v>0</v>
      </c>
      <c r="C4779">
        <v>1</v>
      </c>
      <c r="D4779">
        <v>14</v>
      </c>
      <c r="E4779">
        <v>14</v>
      </c>
      <c r="F4779" t="str">
        <f>VLOOKUP(E4779,$L$1:$M$25,2,FALSE)</f>
        <v>livestock</v>
      </c>
      <c r="G4779">
        <f>LOG(C4779)</f>
        <v>0</v>
      </c>
      <c r="H4779">
        <f>G4779/(B4779-1)</f>
        <v>0</v>
      </c>
    </row>
    <row r="4780" spans="1:8">
      <c r="A4780" t="s">
        <v>10594</v>
      </c>
      <c r="B4780">
        <v>0</v>
      </c>
      <c r="C4780">
        <v>1</v>
      </c>
      <c r="D4780">
        <v>11</v>
      </c>
      <c r="E4780">
        <v>11</v>
      </c>
      <c r="F4780" t="str">
        <f>VLOOKUP(E4780,$L$1:$M$25,2,FALSE)</f>
        <v>gold</v>
      </c>
      <c r="G4780">
        <f>LOG(C4780)</f>
        <v>0</v>
      </c>
      <c r="H4780">
        <f>G4780/(B4780-1)</f>
        <v>0</v>
      </c>
    </row>
    <row r="4781" spans="1:8">
      <c r="A4781" t="s">
        <v>10596</v>
      </c>
      <c r="B4781">
        <v>0</v>
      </c>
      <c r="C4781">
        <v>1</v>
      </c>
      <c r="D4781">
        <v>6</v>
      </c>
      <c r="E4781">
        <v>6</v>
      </c>
      <c r="F4781" t="str">
        <f>VLOOKUP(E4781,$L$1:$M$25,2,FALSE)</f>
        <v>cpi</v>
      </c>
      <c r="G4781">
        <f>LOG(C4781)</f>
        <v>0</v>
      </c>
      <c r="H4781">
        <f>G4781/(B4781-1)</f>
        <v>0</v>
      </c>
    </row>
    <row r="4782" spans="1:8">
      <c r="A4782" t="s">
        <v>10599</v>
      </c>
      <c r="B4782">
        <v>0</v>
      </c>
      <c r="C4782">
        <v>1</v>
      </c>
      <c r="D4782">
        <v>23</v>
      </c>
      <c r="E4782">
        <v>23</v>
      </c>
      <c r="F4782" t="str">
        <f>VLOOKUP(E4782,$L$1:$M$25,2,FALSE)</f>
        <v>trade</v>
      </c>
      <c r="G4782">
        <f>LOG(C4782)</f>
        <v>0</v>
      </c>
      <c r="H4782">
        <f>G4782/(B4782-1)</f>
        <v>0</v>
      </c>
    </row>
    <row r="4783" spans="1:8">
      <c r="A4783" t="s">
        <v>10600</v>
      </c>
      <c r="B4783">
        <v>0</v>
      </c>
      <c r="C4783">
        <v>1</v>
      </c>
      <c r="D4783">
        <v>16</v>
      </c>
      <c r="E4783">
        <v>16</v>
      </c>
      <c r="F4783" t="str">
        <f>VLOOKUP(E4783,$L$1:$M$25,2,FALSE)</f>
        <v>money-supply</v>
      </c>
      <c r="G4783">
        <f>LOG(C4783)</f>
        <v>0</v>
      </c>
      <c r="H4783">
        <f>G4783/(B4783-1)</f>
        <v>0</v>
      </c>
    </row>
    <row r="4784" spans="1:8">
      <c r="A4784" t="s">
        <v>10601</v>
      </c>
      <c r="B4784">
        <v>0</v>
      </c>
      <c r="C4784">
        <v>1</v>
      </c>
      <c r="D4784">
        <v>8</v>
      </c>
      <c r="E4784">
        <v>8</v>
      </c>
      <c r="F4784" t="str">
        <f>VLOOKUP(E4784,$L$1:$M$25,2,FALSE)</f>
        <v>dlr</v>
      </c>
      <c r="G4784">
        <f>LOG(C4784)</f>
        <v>0</v>
      </c>
      <c r="H4784">
        <f>G4784/(B4784-1)</f>
        <v>0</v>
      </c>
    </row>
    <row r="4785" spans="1:8">
      <c r="A4785" t="s">
        <v>10603</v>
      </c>
      <c r="B4785">
        <v>0</v>
      </c>
      <c r="C4785">
        <v>1</v>
      </c>
      <c r="D4785">
        <v>14</v>
      </c>
      <c r="E4785">
        <v>14</v>
      </c>
      <c r="F4785" t="str">
        <f>VLOOKUP(E4785,$L$1:$M$25,2,FALSE)</f>
        <v>livestock</v>
      </c>
      <c r="G4785">
        <f>LOG(C4785)</f>
        <v>0</v>
      </c>
      <c r="H4785">
        <f>G4785/(B4785-1)</f>
        <v>0</v>
      </c>
    </row>
    <row r="4786" spans="1:8">
      <c r="A4786" t="s">
        <v>10605</v>
      </c>
      <c r="B4786">
        <v>0</v>
      </c>
      <c r="C4786">
        <v>1</v>
      </c>
      <c r="D4786">
        <v>20</v>
      </c>
      <c r="E4786">
        <v>20</v>
      </c>
      <c r="F4786" t="str">
        <f>VLOOKUP(E4786,$L$1:$M$25,2,FALSE)</f>
        <v>ship</v>
      </c>
      <c r="G4786">
        <f>LOG(C4786)</f>
        <v>0</v>
      </c>
      <c r="H4786">
        <f>G4786/(B4786-1)</f>
        <v>0</v>
      </c>
    </row>
    <row r="4787" spans="1:8">
      <c r="A4787" t="s">
        <v>10608</v>
      </c>
      <c r="B4787">
        <v>0</v>
      </c>
      <c r="C4787">
        <v>1</v>
      </c>
      <c r="D4787">
        <v>12</v>
      </c>
      <c r="E4787">
        <v>12</v>
      </c>
      <c r="F4787" t="str">
        <f>VLOOKUP(E4787,$L$1:$M$25,2,FALSE)</f>
        <v>grain</v>
      </c>
      <c r="G4787">
        <f>LOG(C4787)</f>
        <v>0</v>
      </c>
      <c r="H4787">
        <f>G4787/(B4787-1)</f>
        <v>0</v>
      </c>
    </row>
    <row r="4788" spans="1:8">
      <c r="A4788" t="s">
        <v>10611</v>
      </c>
      <c r="B4788">
        <v>0</v>
      </c>
      <c r="C4788">
        <v>1</v>
      </c>
      <c r="D4788">
        <v>20</v>
      </c>
      <c r="E4788">
        <v>20</v>
      </c>
      <c r="F4788" t="str">
        <f>VLOOKUP(E4788,$L$1:$M$25,2,FALSE)</f>
        <v>ship</v>
      </c>
      <c r="G4788">
        <f>LOG(C4788)</f>
        <v>0</v>
      </c>
      <c r="H4788">
        <f>G4788/(B4788-1)</f>
        <v>0</v>
      </c>
    </row>
    <row r="4789" spans="1:8">
      <c r="A4789" t="s">
        <v>10613</v>
      </c>
      <c r="B4789">
        <v>0</v>
      </c>
      <c r="C4789">
        <v>1</v>
      </c>
      <c r="D4789">
        <v>7</v>
      </c>
      <c r="E4789">
        <v>7</v>
      </c>
      <c r="F4789" t="str">
        <f>VLOOKUP(E4789,$L$1:$M$25,2,FALSE)</f>
        <v>crude</v>
      </c>
      <c r="G4789">
        <f>LOG(C4789)</f>
        <v>0</v>
      </c>
      <c r="H4789">
        <f>G4789/(B4789-1)</f>
        <v>0</v>
      </c>
    </row>
    <row r="4790" spans="1:8">
      <c r="A4790" t="s">
        <v>10618</v>
      </c>
      <c r="B4790">
        <v>0</v>
      </c>
      <c r="C4790">
        <v>1</v>
      </c>
      <c r="D4790">
        <v>23</v>
      </c>
      <c r="E4790">
        <v>23</v>
      </c>
      <c r="F4790" t="str">
        <f>VLOOKUP(E4790,$L$1:$M$25,2,FALSE)</f>
        <v>trade</v>
      </c>
      <c r="G4790">
        <f>LOG(C4790)</f>
        <v>0</v>
      </c>
      <c r="H4790">
        <f>G4790/(B4790-1)</f>
        <v>0</v>
      </c>
    </row>
    <row r="4791" spans="1:8">
      <c r="A4791" t="s">
        <v>10619</v>
      </c>
      <c r="B4791">
        <v>0</v>
      </c>
      <c r="C4791">
        <v>1</v>
      </c>
      <c r="D4791">
        <v>20</v>
      </c>
      <c r="E4791">
        <v>20</v>
      </c>
      <c r="F4791" t="str">
        <f>VLOOKUP(E4791,$L$1:$M$25,2,FALSE)</f>
        <v>ship</v>
      </c>
      <c r="G4791">
        <f>LOG(C4791)</f>
        <v>0</v>
      </c>
      <c r="H4791">
        <f>G4791/(B4791-1)</f>
        <v>0</v>
      </c>
    </row>
    <row r="4792" spans="1:8">
      <c r="A4792" t="s">
        <v>10621</v>
      </c>
      <c r="B4792">
        <v>0</v>
      </c>
      <c r="C4792">
        <v>1</v>
      </c>
      <c r="D4792">
        <v>11</v>
      </c>
      <c r="E4792">
        <v>11</v>
      </c>
      <c r="F4792" t="str">
        <f>VLOOKUP(E4792,$L$1:$M$25,2,FALSE)</f>
        <v>gold</v>
      </c>
      <c r="G4792">
        <f>LOG(C4792)</f>
        <v>0</v>
      </c>
      <c r="H4792">
        <f>G4792/(B4792-1)</f>
        <v>0</v>
      </c>
    </row>
    <row r="4793" spans="1:8">
      <c r="A4793" t="s">
        <v>10624</v>
      </c>
      <c r="B4793">
        <v>0</v>
      </c>
      <c r="C4793">
        <v>1</v>
      </c>
      <c r="D4793">
        <v>4</v>
      </c>
      <c r="E4793">
        <v>4</v>
      </c>
      <c r="F4793" t="str">
        <f>VLOOKUP(E4793,$L$1:$M$25,2,FALSE)</f>
        <v>coffee</v>
      </c>
      <c r="G4793">
        <f>LOG(C4793)</f>
        <v>0</v>
      </c>
      <c r="H4793">
        <f>G4793/(B4793-1)</f>
        <v>0</v>
      </c>
    </row>
    <row r="4794" spans="1:8">
      <c r="A4794" t="s">
        <v>10627</v>
      </c>
      <c r="B4794">
        <v>0</v>
      </c>
      <c r="C4794">
        <v>1</v>
      </c>
      <c r="D4794">
        <v>1</v>
      </c>
      <c r="E4794">
        <v>1</v>
      </c>
      <c r="F4794" t="str">
        <f>VLOOKUP(E4794,$L$1:$M$25,2,FALSE)</f>
        <v>acq</v>
      </c>
      <c r="G4794">
        <f>LOG(C4794)</f>
        <v>0</v>
      </c>
      <c r="H4794">
        <f>G4794/(B4794-1)</f>
        <v>0</v>
      </c>
    </row>
    <row r="4795" spans="1:8">
      <c r="A4795" t="s">
        <v>10628</v>
      </c>
      <c r="B4795">
        <v>0</v>
      </c>
      <c r="C4795">
        <v>1</v>
      </c>
      <c r="D4795">
        <v>1</v>
      </c>
      <c r="E4795">
        <v>1</v>
      </c>
      <c r="F4795" t="str">
        <f>VLOOKUP(E4795,$L$1:$M$25,2,FALSE)</f>
        <v>acq</v>
      </c>
      <c r="G4795">
        <f>LOG(C4795)</f>
        <v>0</v>
      </c>
      <c r="H4795">
        <f>G4795/(B4795-1)</f>
        <v>0</v>
      </c>
    </row>
    <row r="4796" spans="1:8">
      <c r="A4796" t="s">
        <v>10633</v>
      </c>
      <c r="B4796">
        <v>0</v>
      </c>
      <c r="C4796">
        <v>1</v>
      </c>
      <c r="D4796">
        <v>7</v>
      </c>
      <c r="E4796">
        <v>7</v>
      </c>
      <c r="F4796" t="str">
        <f>VLOOKUP(E4796,$L$1:$M$25,2,FALSE)</f>
        <v>crude</v>
      </c>
      <c r="G4796">
        <f>LOG(C4796)</f>
        <v>0</v>
      </c>
      <c r="H4796">
        <f>G4796/(B4796-1)</f>
        <v>0</v>
      </c>
    </row>
    <row r="4797" spans="1:8">
      <c r="A4797" t="s">
        <v>10636</v>
      </c>
      <c r="B4797">
        <v>0</v>
      </c>
      <c r="C4797">
        <v>1</v>
      </c>
      <c r="D4797">
        <v>17</v>
      </c>
      <c r="E4797">
        <v>17</v>
      </c>
      <c r="F4797" t="str">
        <f>VLOOKUP(E4797,$L$1:$M$25,2,FALSE)</f>
        <v>nat-gas</v>
      </c>
      <c r="G4797">
        <f>LOG(C4797)</f>
        <v>0</v>
      </c>
      <c r="H4797">
        <f>G4797/(B4797-1)</f>
        <v>0</v>
      </c>
    </row>
    <row r="4798" spans="1:8">
      <c r="A4798" t="s">
        <v>10638</v>
      </c>
      <c r="B4798">
        <v>0</v>
      </c>
      <c r="C4798">
        <v>1</v>
      </c>
      <c r="D4798">
        <v>15</v>
      </c>
      <c r="E4798">
        <v>15</v>
      </c>
      <c r="F4798" t="str">
        <f>VLOOKUP(E4798,$L$1:$M$25,2,FALSE)</f>
        <v>money-fx</v>
      </c>
      <c r="G4798">
        <f>LOG(C4798)</f>
        <v>0</v>
      </c>
      <c r="H4798">
        <f>G4798/(B4798-1)</f>
        <v>0</v>
      </c>
    </row>
    <row r="4799" spans="1:8">
      <c r="A4799" t="s">
        <v>10647</v>
      </c>
      <c r="B4799">
        <v>0</v>
      </c>
      <c r="C4799">
        <v>1</v>
      </c>
      <c r="D4799">
        <v>9</v>
      </c>
      <c r="E4799">
        <v>9</v>
      </c>
      <c r="F4799" t="str">
        <f>VLOOKUP(E4799,$L$1:$M$25,2,FALSE)</f>
        <v>earn</v>
      </c>
      <c r="G4799">
        <f>LOG(C4799)</f>
        <v>0</v>
      </c>
      <c r="H4799">
        <f>G4799/(B4799-1)</f>
        <v>0</v>
      </c>
    </row>
    <row r="4800" spans="1:8">
      <c r="A4800" t="s">
        <v>10652</v>
      </c>
      <c r="B4800">
        <v>0</v>
      </c>
      <c r="C4800">
        <v>1</v>
      </c>
      <c r="D4800">
        <v>20</v>
      </c>
      <c r="E4800">
        <v>20</v>
      </c>
      <c r="F4800" t="str">
        <f>VLOOKUP(E4800,$L$1:$M$25,2,FALSE)</f>
        <v>ship</v>
      </c>
      <c r="G4800">
        <f>LOG(C4800)</f>
        <v>0</v>
      </c>
      <c r="H4800">
        <f>G4800/(B4800-1)</f>
        <v>0</v>
      </c>
    </row>
    <row r="4801" spans="1:8">
      <c r="A4801" t="s">
        <v>10656</v>
      </c>
      <c r="B4801">
        <v>0</v>
      </c>
      <c r="C4801">
        <v>1</v>
      </c>
      <c r="D4801">
        <v>15</v>
      </c>
      <c r="E4801">
        <v>15</v>
      </c>
      <c r="F4801" t="str">
        <f>VLOOKUP(E4801,$L$1:$M$25,2,FALSE)</f>
        <v>money-fx</v>
      </c>
      <c r="G4801">
        <f>LOG(C4801)</f>
        <v>0</v>
      </c>
      <c r="H4801">
        <f>G4801/(B4801-1)</f>
        <v>0</v>
      </c>
    </row>
    <row r="4802" spans="1:8">
      <c r="A4802" t="s">
        <v>10659</v>
      </c>
      <c r="B4802">
        <v>0</v>
      </c>
      <c r="C4802">
        <v>1</v>
      </c>
      <c r="D4802">
        <v>21</v>
      </c>
      <c r="E4802">
        <v>21</v>
      </c>
      <c r="F4802" t="str">
        <f>VLOOKUP(E4802,$L$1:$M$25,2,FALSE)</f>
        <v>soybean</v>
      </c>
      <c r="G4802">
        <f>LOG(C4802)</f>
        <v>0</v>
      </c>
      <c r="H4802">
        <f>G4802/(B4802-1)</f>
        <v>0</v>
      </c>
    </row>
    <row r="4803" spans="1:8">
      <c r="A4803" t="s">
        <v>10660</v>
      </c>
      <c r="B4803">
        <v>0</v>
      </c>
      <c r="C4803">
        <v>1</v>
      </c>
      <c r="D4803">
        <v>20</v>
      </c>
      <c r="E4803">
        <v>20</v>
      </c>
      <c r="F4803" t="str">
        <f>VLOOKUP(E4803,$L$1:$M$25,2,FALSE)</f>
        <v>ship</v>
      </c>
      <c r="G4803">
        <f>LOG(C4803)</f>
        <v>0</v>
      </c>
      <c r="H4803">
        <f>G4803/(B4803-1)</f>
        <v>0</v>
      </c>
    </row>
    <row r="4804" spans="1:8">
      <c r="A4804" t="s">
        <v>10663</v>
      </c>
      <c r="B4804">
        <v>0</v>
      </c>
      <c r="C4804">
        <v>1</v>
      </c>
      <c r="D4804">
        <v>16</v>
      </c>
      <c r="E4804">
        <v>16</v>
      </c>
      <c r="F4804" t="str">
        <f>VLOOKUP(E4804,$L$1:$M$25,2,FALSE)</f>
        <v>money-supply</v>
      </c>
      <c r="G4804">
        <f>LOG(C4804)</f>
        <v>0</v>
      </c>
      <c r="H4804">
        <f>G4804/(B4804-1)</f>
        <v>0</v>
      </c>
    </row>
    <row r="4805" spans="1:8">
      <c r="A4805" t="s">
        <v>10666</v>
      </c>
      <c r="B4805">
        <v>0</v>
      </c>
      <c r="C4805">
        <v>1</v>
      </c>
      <c r="D4805">
        <v>17</v>
      </c>
      <c r="E4805">
        <v>17</v>
      </c>
      <c r="F4805" t="str">
        <f>VLOOKUP(E4805,$L$1:$M$25,2,FALSE)</f>
        <v>nat-gas</v>
      </c>
      <c r="G4805">
        <f>LOG(C4805)</f>
        <v>0</v>
      </c>
      <c r="H4805">
        <f>G4805/(B4805-1)</f>
        <v>0</v>
      </c>
    </row>
    <row r="4806" spans="1:8">
      <c r="A4806" t="s">
        <v>10674</v>
      </c>
      <c r="B4806">
        <v>0</v>
      </c>
      <c r="C4806">
        <v>1</v>
      </c>
      <c r="D4806">
        <v>1</v>
      </c>
      <c r="E4806">
        <v>1</v>
      </c>
      <c r="F4806" t="str">
        <f>VLOOKUP(E4806,$L$1:$M$25,2,FALSE)</f>
        <v>acq</v>
      </c>
      <c r="G4806">
        <f>LOG(C4806)</f>
        <v>0</v>
      </c>
      <c r="H4806">
        <f>G4806/(B4806-1)</f>
        <v>0</v>
      </c>
    </row>
    <row r="4807" spans="1:8">
      <c r="A4807" t="s">
        <v>10675</v>
      </c>
      <c r="B4807">
        <v>0</v>
      </c>
      <c r="C4807">
        <v>1</v>
      </c>
      <c r="D4807">
        <v>7</v>
      </c>
      <c r="E4807">
        <v>7</v>
      </c>
      <c r="F4807" t="str">
        <f>VLOOKUP(E4807,$L$1:$M$25,2,FALSE)</f>
        <v>crude</v>
      </c>
      <c r="G4807">
        <f>LOG(C4807)</f>
        <v>0</v>
      </c>
      <c r="H4807">
        <f>G4807/(B4807-1)</f>
        <v>0</v>
      </c>
    </row>
    <row r="4808" spans="1:8">
      <c r="A4808" t="s">
        <v>10685</v>
      </c>
      <c r="B4808">
        <v>0</v>
      </c>
      <c r="C4808">
        <v>1</v>
      </c>
      <c r="D4808">
        <v>9</v>
      </c>
      <c r="E4808">
        <v>9</v>
      </c>
      <c r="F4808" t="str">
        <f>VLOOKUP(E4808,$L$1:$M$25,2,FALSE)</f>
        <v>earn</v>
      </c>
      <c r="G4808">
        <f>LOG(C4808)</f>
        <v>0</v>
      </c>
      <c r="H4808">
        <f>G4808/(B4808-1)</f>
        <v>0</v>
      </c>
    </row>
    <row r="4809" spans="1:8">
      <c r="A4809" t="s">
        <v>10687</v>
      </c>
      <c r="B4809">
        <v>0</v>
      </c>
      <c r="C4809">
        <v>1</v>
      </c>
      <c r="D4809">
        <v>20</v>
      </c>
      <c r="E4809">
        <v>20</v>
      </c>
      <c r="F4809" t="str">
        <f>VLOOKUP(E4809,$L$1:$M$25,2,FALSE)</f>
        <v>ship</v>
      </c>
      <c r="G4809">
        <f>LOG(C4809)</f>
        <v>0</v>
      </c>
      <c r="H4809">
        <f>G4809/(B4809-1)</f>
        <v>0</v>
      </c>
    </row>
    <row r="4810" spans="1:8">
      <c r="A4810" t="s">
        <v>10691</v>
      </c>
      <c r="B4810">
        <v>0</v>
      </c>
      <c r="C4810">
        <v>1</v>
      </c>
      <c r="D4810">
        <v>25</v>
      </c>
      <c r="E4810">
        <v>25</v>
      </c>
      <c r="F4810" t="str">
        <f>VLOOKUP(E4810,$L$1:$M$25,2,FALSE)</f>
        <v>wheat</v>
      </c>
      <c r="G4810">
        <f>LOG(C4810)</f>
        <v>0</v>
      </c>
      <c r="H4810">
        <f>G4810/(B4810-1)</f>
        <v>0</v>
      </c>
    </row>
    <row r="4811" spans="1:8">
      <c r="A4811" t="s">
        <v>10692</v>
      </c>
      <c r="B4811">
        <v>0</v>
      </c>
      <c r="C4811">
        <v>1</v>
      </c>
      <c r="D4811">
        <v>1</v>
      </c>
      <c r="E4811">
        <v>1</v>
      </c>
      <c r="F4811" t="str">
        <f>VLOOKUP(E4811,$L$1:$M$25,2,FALSE)</f>
        <v>acq</v>
      </c>
      <c r="G4811">
        <f>LOG(C4811)</f>
        <v>0</v>
      </c>
      <c r="H4811">
        <f>G4811/(B4811-1)</f>
        <v>0</v>
      </c>
    </row>
    <row r="4812" spans="1:8">
      <c r="A4812" t="s">
        <v>10693</v>
      </c>
      <c r="B4812">
        <v>0</v>
      </c>
      <c r="C4812">
        <v>1</v>
      </c>
      <c r="D4812">
        <v>1</v>
      </c>
      <c r="E4812">
        <v>1</v>
      </c>
      <c r="F4812" t="str">
        <f>VLOOKUP(E4812,$L$1:$M$25,2,FALSE)</f>
        <v>acq</v>
      </c>
      <c r="G4812">
        <f>LOG(C4812)</f>
        <v>0</v>
      </c>
      <c r="H4812">
        <f>G4812/(B4812-1)</f>
        <v>0</v>
      </c>
    </row>
    <row r="4813" spans="1:8">
      <c r="A4813" t="s">
        <v>10697</v>
      </c>
      <c r="B4813">
        <v>0</v>
      </c>
      <c r="C4813">
        <v>1</v>
      </c>
      <c r="D4813">
        <v>9</v>
      </c>
      <c r="E4813">
        <v>9</v>
      </c>
      <c r="F4813" t="str">
        <f>VLOOKUP(E4813,$L$1:$M$25,2,FALSE)</f>
        <v>earn</v>
      </c>
      <c r="G4813">
        <f>LOG(C4813)</f>
        <v>0</v>
      </c>
      <c r="H4813">
        <f>G4813/(B4813-1)</f>
        <v>0</v>
      </c>
    </row>
    <row r="4814" spans="1:8">
      <c r="A4814" t="s">
        <v>10698</v>
      </c>
      <c r="B4814">
        <v>0</v>
      </c>
      <c r="C4814">
        <v>1</v>
      </c>
      <c r="D4814">
        <v>13</v>
      </c>
      <c r="E4814">
        <v>13</v>
      </c>
      <c r="F4814" t="str">
        <f>VLOOKUP(E4814,$L$1:$M$25,2,FALSE)</f>
        <v>interest</v>
      </c>
      <c r="G4814">
        <f>LOG(C4814)</f>
        <v>0</v>
      </c>
      <c r="H4814">
        <f>G4814/(B4814-1)</f>
        <v>0</v>
      </c>
    </row>
    <row r="4815" spans="1:8">
      <c r="A4815" t="s">
        <v>10699</v>
      </c>
      <c r="B4815">
        <v>0</v>
      </c>
      <c r="C4815">
        <v>1</v>
      </c>
      <c r="D4815">
        <v>8</v>
      </c>
      <c r="E4815">
        <v>8</v>
      </c>
      <c r="F4815" t="str">
        <f>VLOOKUP(E4815,$L$1:$M$25,2,FALSE)</f>
        <v>dlr</v>
      </c>
      <c r="G4815">
        <f>LOG(C4815)</f>
        <v>0</v>
      </c>
      <c r="H4815">
        <f>G4815/(B4815-1)</f>
        <v>0</v>
      </c>
    </row>
    <row r="4816" spans="1:8">
      <c r="A4816" t="s">
        <v>10704</v>
      </c>
      <c r="B4816">
        <v>0</v>
      </c>
      <c r="C4816">
        <v>1</v>
      </c>
      <c r="D4816">
        <v>2</v>
      </c>
      <c r="E4816">
        <v>2</v>
      </c>
      <c r="F4816" t="str">
        <f>VLOOKUP(E4816,$L$1:$M$25,2,FALSE)</f>
        <v>bop</v>
      </c>
      <c r="G4816">
        <f>LOG(C4816)</f>
        <v>0</v>
      </c>
      <c r="H4816">
        <f>G4816/(B4816-1)</f>
        <v>0</v>
      </c>
    </row>
    <row r="4817" spans="1:8">
      <c r="A4817" t="s">
        <v>10705</v>
      </c>
      <c r="B4817">
        <v>0</v>
      </c>
      <c r="C4817">
        <v>1</v>
      </c>
      <c r="D4817">
        <v>12</v>
      </c>
      <c r="E4817">
        <v>12</v>
      </c>
      <c r="F4817" t="str">
        <f>VLOOKUP(E4817,$L$1:$M$25,2,FALSE)</f>
        <v>grain</v>
      </c>
      <c r="G4817">
        <f>LOG(C4817)</f>
        <v>0</v>
      </c>
      <c r="H4817">
        <f>G4817/(B4817-1)</f>
        <v>0</v>
      </c>
    </row>
    <row r="4818" spans="1:8">
      <c r="A4818" t="s">
        <v>10709</v>
      </c>
      <c r="B4818">
        <v>0</v>
      </c>
      <c r="C4818">
        <v>1</v>
      </c>
      <c r="D4818">
        <v>23</v>
      </c>
      <c r="E4818">
        <v>23</v>
      </c>
      <c r="F4818" t="str">
        <f>VLOOKUP(E4818,$L$1:$M$25,2,FALSE)</f>
        <v>trade</v>
      </c>
      <c r="G4818">
        <f>LOG(C4818)</f>
        <v>0</v>
      </c>
      <c r="H4818">
        <f>G4818/(B4818-1)</f>
        <v>0</v>
      </c>
    </row>
    <row r="4819" spans="1:8">
      <c r="A4819" t="s">
        <v>10710</v>
      </c>
      <c r="B4819">
        <v>0</v>
      </c>
      <c r="C4819">
        <v>1</v>
      </c>
      <c r="D4819">
        <v>12</v>
      </c>
      <c r="E4819">
        <v>12</v>
      </c>
      <c r="F4819" t="str">
        <f>VLOOKUP(E4819,$L$1:$M$25,2,FALSE)</f>
        <v>grain</v>
      </c>
      <c r="G4819">
        <f>LOG(C4819)</f>
        <v>0</v>
      </c>
      <c r="H4819">
        <f>G4819/(B4819-1)</f>
        <v>0</v>
      </c>
    </row>
    <row r="4820" spans="1:8">
      <c r="A4820" t="s">
        <v>10713</v>
      </c>
      <c r="B4820">
        <v>0</v>
      </c>
      <c r="C4820">
        <v>1</v>
      </c>
      <c r="D4820">
        <v>22</v>
      </c>
      <c r="E4820">
        <v>22</v>
      </c>
      <c r="F4820" t="str">
        <f>VLOOKUP(E4820,$L$1:$M$25,2,FALSE)</f>
        <v>sugar</v>
      </c>
      <c r="G4820">
        <f>LOG(C4820)</f>
        <v>0</v>
      </c>
      <c r="H4820">
        <f>G4820/(B4820-1)</f>
        <v>0</v>
      </c>
    </row>
    <row r="4821" spans="1:8">
      <c r="A4821" t="s">
        <v>10720</v>
      </c>
      <c r="B4821">
        <v>0</v>
      </c>
      <c r="C4821">
        <v>1</v>
      </c>
      <c r="D4821">
        <v>15</v>
      </c>
      <c r="E4821">
        <v>15</v>
      </c>
      <c r="F4821" t="str">
        <f>VLOOKUP(E4821,$L$1:$M$25,2,FALSE)</f>
        <v>money-fx</v>
      </c>
      <c r="G4821">
        <f>LOG(C4821)</f>
        <v>0</v>
      </c>
      <c r="H4821">
        <f>G4821/(B4821-1)</f>
        <v>0</v>
      </c>
    </row>
    <row r="4822" spans="1:8">
      <c r="A4822" t="s">
        <v>10726</v>
      </c>
      <c r="B4822">
        <v>0</v>
      </c>
      <c r="C4822">
        <v>1</v>
      </c>
      <c r="D4822">
        <v>14</v>
      </c>
      <c r="E4822">
        <v>14</v>
      </c>
      <c r="F4822" t="str">
        <f>VLOOKUP(E4822,$L$1:$M$25,2,FALSE)</f>
        <v>livestock</v>
      </c>
      <c r="G4822">
        <f>LOG(C4822)</f>
        <v>0</v>
      </c>
      <c r="H4822">
        <f>G4822/(B4822-1)</f>
        <v>0</v>
      </c>
    </row>
    <row r="4823" spans="1:8">
      <c r="A4823" t="s">
        <v>10727</v>
      </c>
      <c r="B4823">
        <v>0</v>
      </c>
      <c r="C4823">
        <v>1</v>
      </c>
      <c r="D4823">
        <v>2</v>
      </c>
      <c r="E4823">
        <v>2</v>
      </c>
      <c r="F4823" t="str">
        <f>VLOOKUP(E4823,$L$1:$M$25,2,FALSE)</f>
        <v>bop</v>
      </c>
      <c r="G4823">
        <f>LOG(C4823)</f>
        <v>0</v>
      </c>
      <c r="H4823">
        <f>G4823/(B4823-1)</f>
        <v>0</v>
      </c>
    </row>
    <row r="4824" spans="1:8">
      <c r="A4824" t="s">
        <v>10734</v>
      </c>
      <c r="B4824">
        <v>0</v>
      </c>
      <c r="C4824">
        <v>1</v>
      </c>
      <c r="D4824">
        <v>20</v>
      </c>
      <c r="E4824">
        <v>20</v>
      </c>
      <c r="F4824" t="str">
        <f>VLOOKUP(E4824,$L$1:$M$25,2,FALSE)</f>
        <v>ship</v>
      </c>
      <c r="G4824">
        <f>LOG(C4824)</f>
        <v>0</v>
      </c>
      <c r="H4824">
        <f>G4824/(B4824-1)</f>
        <v>0</v>
      </c>
    </row>
    <row r="4825" spans="1:8">
      <c r="A4825" t="s">
        <v>10738</v>
      </c>
      <c r="B4825">
        <v>0</v>
      </c>
      <c r="C4825">
        <v>1</v>
      </c>
      <c r="D4825">
        <v>17</v>
      </c>
      <c r="E4825">
        <v>17</v>
      </c>
      <c r="F4825" t="str">
        <f>VLOOKUP(E4825,$L$1:$M$25,2,FALSE)</f>
        <v>nat-gas</v>
      </c>
      <c r="G4825">
        <f>LOG(C4825)</f>
        <v>0</v>
      </c>
      <c r="H4825">
        <f>G4825/(B4825-1)</f>
        <v>0</v>
      </c>
    </row>
    <row r="4826" spans="1:8">
      <c r="A4826" t="s">
        <v>10739</v>
      </c>
      <c r="B4826">
        <v>0</v>
      </c>
      <c r="C4826">
        <v>1</v>
      </c>
      <c r="D4826">
        <v>4</v>
      </c>
      <c r="E4826">
        <v>4</v>
      </c>
      <c r="F4826" t="str">
        <f>VLOOKUP(E4826,$L$1:$M$25,2,FALSE)</f>
        <v>coffee</v>
      </c>
      <c r="G4826">
        <f>LOG(C4826)</f>
        <v>0</v>
      </c>
      <c r="H4826">
        <f>G4826/(B4826-1)</f>
        <v>0</v>
      </c>
    </row>
    <row r="4827" spans="1:8">
      <c r="A4827" t="s">
        <v>10740</v>
      </c>
      <c r="B4827">
        <v>0</v>
      </c>
      <c r="C4827">
        <v>1</v>
      </c>
      <c r="D4827">
        <v>13</v>
      </c>
      <c r="E4827">
        <v>13</v>
      </c>
      <c r="F4827" t="str">
        <f>VLOOKUP(E4827,$L$1:$M$25,2,FALSE)</f>
        <v>interest</v>
      </c>
      <c r="G4827">
        <f>LOG(C4827)</f>
        <v>0</v>
      </c>
      <c r="H4827">
        <f>G4827/(B4827-1)</f>
        <v>0</v>
      </c>
    </row>
    <row r="4828" spans="1:8">
      <c r="A4828" t="s">
        <v>10741</v>
      </c>
      <c r="B4828">
        <v>0</v>
      </c>
      <c r="C4828">
        <v>1</v>
      </c>
      <c r="D4828">
        <v>9</v>
      </c>
      <c r="E4828">
        <v>9</v>
      </c>
      <c r="F4828" t="str">
        <f>VLOOKUP(E4828,$L$1:$M$25,2,FALSE)</f>
        <v>earn</v>
      </c>
      <c r="G4828">
        <f>LOG(C4828)</f>
        <v>0</v>
      </c>
      <c r="H4828">
        <f>G4828/(B4828-1)</f>
        <v>0</v>
      </c>
    </row>
    <row r="4829" spans="1:8">
      <c r="A4829" t="s">
        <v>10743</v>
      </c>
      <c r="B4829">
        <v>0</v>
      </c>
      <c r="C4829">
        <v>1</v>
      </c>
      <c r="D4829">
        <v>17</v>
      </c>
      <c r="E4829">
        <v>17</v>
      </c>
      <c r="F4829" t="str">
        <f>VLOOKUP(E4829,$L$1:$M$25,2,FALSE)</f>
        <v>nat-gas</v>
      </c>
      <c r="G4829">
        <f>LOG(C4829)</f>
        <v>0</v>
      </c>
      <c r="H4829">
        <f>G4829/(B4829-1)</f>
        <v>0</v>
      </c>
    </row>
    <row r="4830" spans="1:8">
      <c r="A4830" t="e">
        <f>-odd</f>
        <v>#NAME?</v>
      </c>
      <c r="B4830">
        <v>0</v>
      </c>
      <c r="C4830">
        <v>1</v>
      </c>
      <c r="D4830">
        <v>4</v>
      </c>
      <c r="E4830">
        <v>4</v>
      </c>
      <c r="F4830" t="str">
        <f>VLOOKUP(E4830,$L$1:$M$25,2,FALSE)</f>
        <v>coffee</v>
      </c>
      <c r="G4830">
        <f>LOG(C4830)</f>
        <v>0</v>
      </c>
      <c r="H4830">
        <f>G4830/(B4830-1)</f>
        <v>0</v>
      </c>
    </row>
    <row r="4831" spans="1:8">
      <c r="A4831" t="s">
        <v>10749</v>
      </c>
      <c r="B4831">
        <v>0</v>
      </c>
      <c r="C4831">
        <v>1</v>
      </c>
      <c r="D4831">
        <v>17</v>
      </c>
      <c r="E4831">
        <v>17</v>
      </c>
      <c r="F4831" t="str">
        <f>VLOOKUP(E4831,$L$1:$M$25,2,FALSE)</f>
        <v>nat-gas</v>
      </c>
      <c r="G4831">
        <f>LOG(C4831)</f>
        <v>0</v>
      </c>
      <c r="H4831">
        <f>G4831/(B4831-1)</f>
        <v>0</v>
      </c>
    </row>
    <row r="4832" spans="1:8">
      <c r="A4832" t="s">
        <v>10753</v>
      </c>
      <c r="B4832">
        <v>0</v>
      </c>
      <c r="C4832">
        <v>1</v>
      </c>
      <c r="D4832">
        <v>9</v>
      </c>
      <c r="E4832">
        <v>9</v>
      </c>
      <c r="F4832" t="str">
        <f>VLOOKUP(E4832,$L$1:$M$25,2,FALSE)</f>
        <v>earn</v>
      </c>
      <c r="G4832">
        <f>LOG(C4832)</f>
        <v>0</v>
      </c>
      <c r="H4832">
        <f>G4832/(B4832-1)</f>
        <v>0</v>
      </c>
    </row>
    <row r="4833" spans="1:8">
      <c r="A4833" t="s">
        <v>10758</v>
      </c>
      <c r="B4833">
        <v>0</v>
      </c>
      <c r="C4833">
        <v>1</v>
      </c>
      <c r="D4833">
        <v>24</v>
      </c>
      <c r="E4833">
        <v>24</v>
      </c>
      <c r="F4833" t="str">
        <f>VLOOKUP(E4833,$L$1:$M$25,2,FALSE)</f>
        <v>veg-oil</v>
      </c>
      <c r="G4833">
        <f>LOG(C4833)</f>
        <v>0</v>
      </c>
      <c r="H4833">
        <f>G4833/(B4833-1)</f>
        <v>0</v>
      </c>
    </row>
    <row r="4834" spans="1:8">
      <c r="A4834" t="s">
        <v>10761</v>
      </c>
      <c r="B4834">
        <v>0</v>
      </c>
      <c r="C4834">
        <v>1</v>
      </c>
      <c r="D4834">
        <v>22</v>
      </c>
      <c r="E4834">
        <v>22</v>
      </c>
      <c r="F4834" t="str">
        <f>VLOOKUP(E4834,$L$1:$M$25,2,FALSE)</f>
        <v>sugar</v>
      </c>
      <c r="G4834">
        <f>LOG(C4834)</f>
        <v>0</v>
      </c>
      <c r="H4834">
        <f>G4834/(B4834-1)</f>
        <v>0</v>
      </c>
    </row>
    <row r="4835" spans="1:8">
      <c r="A4835" t="s">
        <v>10768</v>
      </c>
      <c r="B4835">
        <v>0</v>
      </c>
      <c r="C4835">
        <v>1</v>
      </c>
      <c r="D4835">
        <v>4</v>
      </c>
      <c r="E4835">
        <v>4</v>
      </c>
      <c r="F4835" t="str">
        <f>VLOOKUP(E4835,$L$1:$M$25,2,FALSE)</f>
        <v>coffee</v>
      </c>
      <c r="G4835">
        <f>LOG(C4835)</f>
        <v>0</v>
      </c>
      <c r="H4835">
        <f>G4835/(B4835-1)</f>
        <v>0</v>
      </c>
    </row>
    <row r="4836" spans="1:8">
      <c r="A4836" t="s">
        <v>10771</v>
      </c>
      <c r="B4836">
        <v>0</v>
      </c>
      <c r="C4836">
        <v>1</v>
      </c>
      <c r="D4836">
        <v>14</v>
      </c>
      <c r="E4836">
        <v>14</v>
      </c>
      <c r="F4836" t="str">
        <f>VLOOKUP(E4836,$L$1:$M$25,2,FALSE)</f>
        <v>livestock</v>
      </c>
      <c r="G4836">
        <f>LOG(C4836)</f>
        <v>0</v>
      </c>
      <c r="H4836">
        <f>G4836/(B4836-1)</f>
        <v>0</v>
      </c>
    </row>
    <row r="4837" spans="1:8">
      <c r="A4837" t="s">
        <v>10772</v>
      </c>
      <c r="B4837">
        <v>0</v>
      </c>
      <c r="C4837">
        <v>1</v>
      </c>
      <c r="D4837">
        <v>10</v>
      </c>
      <c r="E4837">
        <v>10</v>
      </c>
      <c r="F4837" t="str">
        <f>VLOOKUP(E4837,$L$1:$M$25,2,FALSE)</f>
        <v>gnp</v>
      </c>
      <c r="G4837">
        <f>LOG(C4837)</f>
        <v>0</v>
      </c>
      <c r="H4837">
        <f>G4837/(B4837-1)</f>
        <v>0</v>
      </c>
    </row>
    <row r="4838" spans="1:8">
      <c r="A4838" t="s">
        <v>10778</v>
      </c>
      <c r="B4838">
        <v>0</v>
      </c>
      <c r="C4838">
        <v>1</v>
      </c>
      <c r="D4838">
        <v>23</v>
      </c>
      <c r="E4838">
        <v>23</v>
      </c>
      <c r="F4838" t="str">
        <f>VLOOKUP(E4838,$L$1:$M$25,2,FALSE)</f>
        <v>trade</v>
      </c>
      <c r="G4838">
        <f>LOG(C4838)</f>
        <v>0</v>
      </c>
      <c r="H4838">
        <f>G4838/(B4838-1)</f>
        <v>0</v>
      </c>
    </row>
    <row r="4839" spans="1:8">
      <c r="A4839" t="s">
        <v>10780</v>
      </c>
      <c r="B4839">
        <v>0</v>
      </c>
      <c r="C4839">
        <v>1</v>
      </c>
      <c r="D4839">
        <v>9</v>
      </c>
      <c r="E4839">
        <v>9</v>
      </c>
      <c r="F4839" t="str">
        <f>VLOOKUP(E4839,$L$1:$M$25,2,FALSE)</f>
        <v>earn</v>
      </c>
      <c r="G4839">
        <f>LOG(C4839)</f>
        <v>0</v>
      </c>
      <c r="H4839">
        <f>G4839/(B4839-1)</f>
        <v>0</v>
      </c>
    </row>
    <row r="4840" spans="1:8">
      <c r="A4840" t="s">
        <v>10785</v>
      </c>
      <c r="B4840">
        <v>0</v>
      </c>
      <c r="C4840">
        <v>1</v>
      </c>
      <c r="D4840">
        <v>17</v>
      </c>
      <c r="E4840">
        <v>17</v>
      </c>
      <c r="F4840" t="str">
        <f>VLOOKUP(E4840,$L$1:$M$25,2,FALSE)</f>
        <v>nat-gas</v>
      </c>
      <c r="G4840">
        <f>LOG(C4840)</f>
        <v>0</v>
      </c>
      <c r="H4840">
        <f>G4840/(B4840-1)</f>
        <v>0</v>
      </c>
    </row>
    <row r="4841" spans="1:8">
      <c r="A4841" t="s">
        <v>10786</v>
      </c>
      <c r="B4841">
        <v>0</v>
      </c>
      <c r="C4841">
        <v>1</v>
      </c>
      <c r="D4841">
        <v>8</v>
      </c>
      <c r="E4841">
        <v>8</v>
      </c>
      <c r="F4841" t="str">
        <f>VLOOKUP(E4841,$L$1:$M$25,2,FALSE)</f>
        <v>dlr</v>
      </c>
      <c r="G4841">
        <f>LOG(C4841)</f>
        <v>0</v>
      </c>
      <c r="H4841">
        <f>G4841/(B4841-1)</f>
        <v>0</v>
      </c>
    </row>
    <row r="4842" spans="1:8">
      <c r="A4842" t="s">
        <v>10789</v>
      </c>
      <c r="B4842">
        <v>0</v>
      </c>
      <c r="C4842">
        <v>1</v>
      </c>
      <c r="D4842">
        <v>9</v>
      </c>
      <c r="E4842">
        <v>9</v>
      </c>
      <c r="F4842" t="str">
        <f>VLOOKUP(E4842,$L$1:$M$25,2,FALSE)</f>
        <v>earn</v>
      </c>
      <c r="G4842">
        <f>LOG(C4842)</f>
        <v>0</v>
      </c>
      <c r="H4842">
        <f>G4842/(B4842-1)</f>
        <v>0</v>
      </c>
    </row>
    <row r="4843" spans="1:8">
      <c r="A4843" t="s">
        <v>10791</v>
      </c>
      <c r="B4843">
        <v>0</v>
      </c>
      <c r="C4843">
        <v>1</v>
      </c>
      <c r="D4843">
        <v>1</v>
      </c>
      <c r="E4843">
        <v>1</v>
      </c>
      <c r="F4843" t="str">
        <f>VLOOKUP(E4843,$L$1:$M$25,2,FALSE)</f>
        <v>acq</v>
      </c>
      <c r="G4843">
        <f>LOG(C4843)</f>
        <v>0</v>
      </c>
      <c r="H4843">
        <f>G4843/(B4843-1)</f>
        <v>0</v>
      </c>
    </row>
    <row r="4844" spans="1:8">
      <c r="A4844" t="s">
        <v>10793</v>
      </c>
      <c r="B4844">
        <v>0</v>
      </c>
      <c r="C4844">
        <v>1</v>
      </c>
      <c r="D4844">
        <v>11</v>
      </c>
      <c r="E4844">
        <v>11</v>
      </c>
      <c r="F4844" t="str">
        <f>VLOOKUP(E4844,$L$1:$M$25,2,FALSE)</f>
        <v>gold</v>
      </c>
      <c r="G4844">
        <f>LOG(C4844)</f>
        <v>0</v>
      </c>
      <c r="H4844">
        <f>G4844/(B4844-1)</f>
        <v>0</v>
      </c>
    </row>
    <row r="4845" spans="1:8">
      <c r="A4845" t="s">
        <v>10795</v>
      </c>
      <c r="B4845">
        <v>0</v>
      </c>
      <c r="C4845">
        <v>1</v>
      </c>
      <c r="D4845">
        <v>23</v>
      </c>
      <c r="E4845">
        <v>23</v>
      </c>
      <c r="F4845" t="str">
        <f>VLOOKUP(E4845,$L$1:$M$25,2,FALSE)</f>
        <v>trade</v>
      </c>
      <c r="G4845">
        <f>LOG(C4845)</f>
        <v>0</v>
      </c>
      <c r="H4845">
        <f>G4845/(B4845-1)</f>
        <v>0</v>
      </c>
    </row>
    <row r="4846" spans="1:8">
      <c r="A4846" t="s">
        <v>10796</v>
      </c>
      <c r="B4846">
        <v>0</v>
      </c>
      <c r="C4846">
        <v>1</v>
      </c>
      <c r="D4846">
        <v>15</v>
      </c>
      <c r="E4846">
        <v>15</v>
      </c>
      <c r="F4846" t="str">
        <f>VLOOKUP(E4846,$L$1:$M$25,2,FALSE)</f>
        <v>money-fx</v>
      </c>
      <c r="G4846">
        <f>LOG(C4846)</f>
        <v>0</v>
      </c>
      <c r="H4846">
        <f>G4846/(B4846-1)</f>
        <v>0</v>
      </c>
    </row>
    <row r="4847" spans="1:8">
      <c r="A4847" t="s">
        <v>10803</v>
      </c>
      <c r="B4847">
        <v>0</v>
      </c>
      <c r="C4847">
        <v>1</v>
      </c>
      <c r="D4847">
        <v>7</v>
      </c>
      <c r="E4847">
        <v>7</v>
      </c>
      <c r="F4847" t="str">
        <f>VLOOKUP(E4847,$L$1:$M$25,2,FALSE)</f>
        <v>crude</v>
      </c>
      <c r="G4847">
        <f>LOG(C4847)</f>
        <v>0</v>
      </c>
      <c r="H4847">
        <f>G4847/(B4847-1)</f>
        <v>0</v>
      </c>
    </row>
    <row r="4848" spans="1:8">
      <c r="A4848" t="s">
        <v>10804</v>
      </c>
      <c r="B4848">
        <v>0</v>
      </c>
      <c r="C4848">
        <v>1</v>
      </c>
      <c r="D4848">
        <v>8</v>
      </c>
      <c r="E4848">
        <v>8</v>
      </c>
      <c r="F4848" t="str">
        <f>VLOOKUP(E4848,$L$1:$M$25,2,FALSE)</f>
        <v>dlr</v>
      </c>
      <c r="G4848">
        <f>LOG(C4848)</f>
        <v>0</v>
      </c>
      <c r="H4848">
        <f>G4848/(B4848-1)</f>
        <v>0</v>
      </c>
    </row>
    <row r="4849" spans="1:8">
      <c r="A4849" t="s">
        <v>10806</v>
      </c>
      <c r="B4849">
        <v>0</v>
      </c>
      <c r="C4849">
        <v>1</v>
      </c>
      <c r="D4849">
        <v>16</v>
      </c>
      <c r="E4849">
        <v>16</v>
      </c>
      <c r="F4849" t="str">
        <f>VLOOKUP(E4849,$L$1:$M$25,2,FALSE)</f>
        <v>money-supply</v>
      </c>
      <c r="G4849">
        <f>LOG(C4849)</f>
        <v>0</v>
      </c>
      <c r="H4849">
        <f>G4849/(B4849-1)</f>
        <v>0</v>
      </c>
    </row>
    <row r="4850" spans="1:8">
      <c r="A4850" t="s">
        <v>10808</v>
      </c>
      <c r="B4850">
        <v>0</v>
      </c>
      <c r="C4850">
        <v>1</v>
      </c>
      <c r="D4850">
        <v>8</v>
      </c>
      <c r="E4850">
        <v>8</v>
      </c>
      <c r="F4850" t="str">
        <f>VLOOKUP(E4850,$L$1:$M$25,2,FALSE)</f>
        <v>dlr</v>
      </c>
      <c r="G4850">
        <f>LOG(C4850)</f>
        <v>0</v>
      </c>
      <c r="H4850">
        <f>G4850/(B4850-1)</f>
        <v>0</v>
      </c>
    </row>
    <row r="4851" spans="1:8">
      <c r="A4851" t="s">
        <v>10810</v>
      </c>
      <c r="B4851">
        <v>0</v>
      </c>
      <c r="C4851">
        <v>1</v>
      </c>
      <c r="D4851">
        <v>15</v>
      </c>
      <c r="E4851">
        <v>15</v>
      </c>
      <c r="F4851" t="str">
        <f>VLOOKUP(E4851,$L$1:$M$25,2,FALSE)</f>
        <v>money-fx</v>
      </c>
      <c r="G4851">
        <f>LOG(C4851)</f>
        <v>0</v>
      </c>
      <c r="H4851">
        <f>G4851/(B4851-1)</f>
        <v>0</v>
      </c>
    </row>
    <row r="4852" spans="1:8">
      <c r="A4852" t="s">
        <v>10812</v>
      </c>
      <c r="B4852">
        <v>0</v>
      </c>
      <c r="C4852">
        <v>1</v>
      </c>
      <c r="D4852">
        <v>7</v>
      </c>
      <c r="E4852">
        <v>7</v>
      </c>
      <c r="F4852" t="str">
        <f>VLOOKUP(E4852,$L$1:$M$25,2,FALSE)</f>
        <v>crude</v>
      </c>
      <c r="G4852">
        <f>LOG(C4852)</f>
        <v>0</v>
      </c>
      <c r="H4852">
        <f>G4852/(B4852-1)</f>
        <v>0</v>
      </c>
    </row>
    <row r="4853" spans="1:8">
      <c r="A4853" t="s">
        <v>10821</v>
      </c>
      <c r="B4853">
        <v>0</v>
      </c>
      <c r="C4853">
        <v>1</v>
      </c>
      <c r="D4853">
        <v>7</v>
      </c>
      <c r="E4853">
        <v>7</v>
      </c>
      <c r="F4853" t="str">
        <f>VLOOKUP(E4853,$L$1:$M$25,2,FALSE)</f>
        <v>crude</v>
      </c>
      <c r="G4853">
        <f>LOG(C4853)</f>
        <v>0</v>
      </c>
      <c r="H4853">
        <f>G4853/(B4853-1)</f>
        <v>0</v>
      </c>
    </row>
    <row r="4854" spans="1:8">
      <c r="A4854" t="s">
        <v>10824</v>
      </c>
      <c r="B4854">
        <v>0</v>
      </c>
      <c r="C4854">
        <v>1</v>
      </c>
      <c r="D4854">
        <v>15</v>
      </c>
      <c r="E4854">
        <v>15</v>
      </c>
      <c r="F4854" t="str">
        <f>VLOOKUP(E4854,$L$1:$M$25,2,FALSE)</f>
        <v>money-fx</v>
      </c>
      <c r="G4854">
        <f>LOG(C4854)</f>
        <v>0</v>
      </c>
      <c r="H4854">
        <f>G4854/(B4854-1)</f>
        <v>0</v>
      </c>
    </row>
    <row r="4855" spans="1:8">
      <c r="A4855" t="s">
        <v>10826</v>
      </c>
      <c r="B4855">
        <v>0</v>
      </c>
      <c r="C4855">
        <v>1</v>
      </c>
      <c r="D4855">
        <v>1</v>
      </c>
      <c r="E4855">
        <v>1</v>
      </c>
      <c r="F4855" t="str">
        <f>VLOOKUP(E4855,$L$1:$M$25,2,FALSE)</f>
        <v>acq</v>
      </c>
      <c r="G4855">
        <f>LOG(C4855)</f>
        <v>0</v>
      </c>
      <c r="H4855">
        <f>G4855/(B4855-1)</f>
        <v>0</v>
      </c>
    </row>
    <row r="4856" spans="1:8">
      <c r="A4856" t="s">
        <v>10830</v>
      </c>
      <c r="B4856">
        <v>0</v>
      </c>
      <c r="C4856">
        <v>1</v>
      </c>
      <c r="D4856">
        <v>11</v>
      </c>
      <c r="E4856">
        <v>11</v>
      </c>
      <c r="F4856" t="str">
        <f>VLOOKUP(E4856,$L$1:$M$25,2,FALSE)</f>
        <v>gold</v>
      </c>
      <c r="G4856">
        <f>LOG(C4856)</f>
        <v>0</v>
      </c>
      <c r="H4856">
        <f>G4856/(B4856-1)</f>
        <v>0</v>
      </c>
    </row>
    <row r="4857" spans="1:8">
      <c r="A4857" t="s">
        <v>10831</v>
      </c>
      <c r="B4857">
        <v>0</v>
      </c>
      <c r="C4857">
        <v>1</v>
      </c>
      <c r="D4857">
        <v>13</v>
      </c>
      <c r="E4857">
        <v>13</v>
      </c>
      <c r="F4857" t="str">
        <f>VLOOKUP(E4857,$L$1:$M$25,2,FALSE)</f>
        <v>interest</v>
      </c>
      <c r="G4857">
        <f>LOG(C4857)</f>
        <v>0</v>
      </c>
      <c r="H4857">
        <f>G4857/(B4857-1)</f>
        <v>0</v>
      </c>
    </row>
    <row r="4858" spans="1:8">
      <c r="A4858" t="s">
        <v>10833</v>
      </c>
      <c r="B4858">
        <v>0</v>
      </c>
      <c r="C4858">
        <v>1</v>
      </c>
      <c r="D4858">
        <v>20</v>
      </c>
      <c r="E4858">
        <v>20</v>
      </c>
      <c r="F4858" t="str">
        <f>VLOOKUP(E4858,$L$1:$M$25,2,FALSE)</f>
        <v>ship</v>
      </c>
      <c r="G4858">
        <f>LOG(C4858)</f>
        <v>0</v>
      </c>
      <c r="H4858">
        <f>G4858/(B4858-1)</f>
        <v>0</v>
      </c>
    </row>
    <row r="4859" spans="1:8">
      <c r="A4859" t="s">
        <v>10834</v>
      </c>
      <c r="B4859">
        <v>0</v>
      </c>
      <c r="C4859">
        <v>1</v>
      </c>
      <c r="D4859">
        <v>16</v>
      </c>
      <c r="E4859">
        <v>16</v>
      </c>
      <c r="F4859" t="str">
        <f>VLOOKUP(E4859,$L$1:$M$25,2,FALSE)</f>
        <v>money-supply</v>
      </c>
      <c r="G4859">
        <f>LOG(C4859)</f>
        <v>0</v>
      </c>
      <c r="H4859">
        <f>G4859/(B4859-1)</f>
        <v>0</v>
      </c>
    </row>
    <row r="4860" spans="1:8">
      <c r="A4860" t="s">
        <v>10835</v>
      </c>
      <c r="B4860">
        <v>0</v>
      </c>
      <c r="C4860">
        <v>1</v>
      </c>
      <c r="D4860">
        <v>1</v>
      </c>
      <c r="E4860">
        <v>1</v>
      </c>
      <c r="F4860" t="str">
        <f>VLOOKUP(E4860,$L$1:$M$25,2,FALSE)</f>
        <v>acq</v>
      </c>
      <c r="G4860">
        <f>LOG(C4860)</f>
        <v>0</v>
      </c>
      <c r="H4860">
        <f>G4860/(B4860-1)</f>
        <v>0</v>
      </c>
    </row>
    <row r="4861" spans="1:8">
      <c r="A4861" t="s">
        <v>10841</v>
      </c>
      <c r="B4861">
        <v>0</v>
      </c>
      <c r="C4861">
        <v>1</v>
      </c>
      <c r="D4861">
        <v>13</v>
      </c>
      <c r="E4861">
        <v>13</v>
      </c>
      <c r="F4861" t="str">
        <f>VLOOKUP(E4861,$L$1:$M$25,2,FALSE)</f>
        <v>interest</v>
      </c>
      <c r="G4861">
        <f>LOG(C4861)</f>
        <v>0</v>
      </c>
      <c r="H4861">
        <f>G4861/(B4861-1)</f>
        <v>0</v>
      </c>
    </row>
    <row r="4862" spans="1:8">
      <c r="A4862" t="s">
        <v>10843</v>
      </c>
      <c r="B4862">
        <v>0</v>
      </c>
      <c r="C4862">
        <v>1</v>
      </c>
      <c r="D4862">
        <v>13</v>
      </c>
      <c r="E4862">
        <v>13</v>
      </c>
      <c r="F4862" t="str">
        <f>VLOOKUP(E4862,$L$1:$M$25,2,FALSE)</f>
        <v>interest</v>
      </c>
      <c r="G4862">
        <f>LOG(C4862)</f>
        <v>0</v>
      </c>
      <c r="H4862">
        <f>G4862/(B4862-1)</f>
        <v>0</v>
      </c>
    </row>
    <row r="4863" spans="1:8">
      <c r="A4863" t="s">
        <v>10845</v>
      </c>
      <c r="B4863">
        <v>0</v>
      </c>
      <c r="C4863">
        <v>1</v>
      </c>
      <c r="D4863">
        <v>17</v>
      </c>
      <c r="E4863">
        <v>17</v>
      </c>
      <c r="F4863" t="str">
        <f>VLOOKUP(E4863,$L$1:$M$25,2,FALSE)</f>
        <v>nat-gas</v>
      </c>
      <c r="G4863">
        <f>LOG(C4863)</f>
        <v>0</v>
      </c>
      <c r="H4863">
        <f>G4863/(B4863-1)</f>
        <v>0</v>
      </c>
    </row>
    <row r="4864" spans="1:8">
      <c r="A4864" t="s">
        <v>10846</v>
      </c>
      <c r="B4864">
        <v>0</v>
      </c>
      <c r="C4864">
        <v>1</v>
      </c>
      <c r="D4864">
        <v>20</v>
      </c>
      <c r="E4864">
        <v>20</v>
      </c>
      <c r="F4864" t="str">
        <f>VLOOKUP(E4864,$L$1:$M$25,2,FALSE)</f>
        <v>ship</v>
      </c>
      <c r="G4864">
        <f>LOG(C4864)</f>
        <v>0</v>
      </c>
      <c r="H4864">
        <f>G4864/(B4864-1)</f>
        <v>0</v>
      </c>
    </row>
    <row r="4865" spans="1:8">
      <c r="A4865" t="s">
        <v>10848</v>
      </c>
      <c r="B4865">
        <v>0</v>
      </c>
      <c r="C4865">
        <v>1</v>
      </c>
      <c r="D4865">
        <v>20</v>
      </c>
      <c r="E4865">
        <v>20</v>
      </c>
      <c r="F4865" t="str">
        <f>VLOOKUP(E4865,$L$1:$M$25,2,FALSE)</f>
        <v>ship</v>
      </c>
      <c r="G4865">
        <f>LOG(C4865)</f>
        <v>0</v>
      </c>
      <c r="H4865">
        <f>G4865/(B4865-1)</f>
        <v>0</v>
      </c>
    </row>
    <row r="4866" spans="1:8">
      <c r="A4866" t="s">
        <v>10853</v>
      </c>
      <c r="B4866">
        <v>0</v>
      </c>
      <c r="C4866">
        <v>1</v>
      </c>
      <c r="D4866">
        <v>17</v>
      </c>
      <c r="E4866">
        <v>17</v>
      </c>
      <c r="F4866" t="str">
        <f>VLOOKUP(E4866,$L$1:$M$25,2,FALSE)</f>
        <v>nat-gas</v>
      </c>
      <c r="G4866">
        <f>LOG(C4866)</f>
        <v>0</v>
      </c>
      <c r="H4866">
        <f>G4866/(B4866-1)</f>
        <v>0</v>
      </c>
    </row>
    <row r="4867" spans="1:8">
      <c r="A4867" t="s">
        <v>10855</v>
      </c>
      <c r="B4867">
        <v>0</v>
      </c>
      <c r="C4867">
        <v>1</v>
      </c>
      <c r="D4867">
        <v>24</v>
      </c>
      <c r="E4867">
        <v>24</v>
      </c>
      <c r="F4867" t="str">
        <f>VLOOKUP(E4867,$L$1:$M$25,2,FALSE)</f>
        <v>veg-oil</v>
      </c>
      <c r="G4867">
        <f>LOG(C4867)</f>
        <v>0</v>
      </c>
      <c r="H4867">
        <f>G4867/(B4867-1)</f>
        <v>0</v>
      </c>
    </row>
    <row r="4868" spans="1:8">
      <c r="A4868" t="s">
        <v>10857</v>
      </c>
      <c r="B4868">
        <v>0</v>
      </c>
      <c r="C4868">
        <v>1</v>
      </c>
      <c r="D4868">
        <v>17</v>
      </c>
      <c r="E4868">
        <v>17</v>
      </c>
      <c r="F4868" t="str">
        <f>VLOOKUP(E4868,$L$1:$M$25,2,FALSE)</f>
        <v>nat-gas</v>
      </c>
      <c r="G4868">
        <f>LOG(C4868)</f>
        <v>0</v>
      </c>
      <c r="H4868">
        <f>G4868/(B4868-1)</f>
        <v>0</v>
      </c>
    </row>
    <row r="4869" spans="1:8">
      <c r="A4869" t="s">
        <v>10858</v>
      </c>
      <c r="B4869">
        <v>0</v>
      </c>
      <c r="C4869">
        <v>1</v>
      </c>
      <c r="D4869">
        <v>9</v>
      </c>
      <c r="E4869">
        <v>9</v>
      </c>
      <c r="F4869" t="str">
        <f>VLOOKUP(E4869,$L$1:$M$25,2,FALSE)</f>
        <v>earn</v>
      </c>
      <c r="G4869">
        <f>LOG(C4869)</f>
        <v>0</v>
      </c>
      <c r="H4869">
        <f>G4869/(B4869-1)</f>
        <v>0</v>
      </c>
    </row>
    <row r="4870" spans="1:8">
      <c r="A4870" t="s">
        <v>10859</v>
      </c>
      <c r="B4870">
        <v>0</v>
      </c>
      <c r="C4870">
        <v>1</v>
      </c>
      <c r="D4870">
        <v>10</v>
      </c>
      <c r="E4870">
        <v>10</v>
      </c>
      <c r="F4870" t="str">
        <f>VLOOKUP(E4870,$L$1:$M$25,2,FALSE)</f>
        <v>gnp</v>
      </c>
      <c r="G4870">
        <f>LOG(C4870)</f>
        <v>0</v>
      </c>
      <c r="H4870">
        <f>G4870/(B4870-1)</f>
        <v>0</v>
      </c>
    </row>
    <row r="4871" spans="1:8">
      <c r="A4871" t="s">
        <v>10860</v>
      </c>
      <c r="B4871">
        <v>0</v>
      </c>
      <c r="C4871">
        <v>1</v>
      </c>
      <c r="D4871">
        <v>7</v>
      </c>
      <c r="E4871">
        <v>7</v>
      </c>
      <c r="F4871" t="str">
        <f>VLOOKUP(E4871,$L$1:$M$25,2,FALSE)</f>
        <v>crude</v>
      </c>
      <c r="G4871">
        <f>LOG(C4871)</f>
        <v>0</v>
      </c>
      <c r="H4871">
        <f>G4871/(B4871-1)</f>
        <v>0</v>
      </c>
    </row>
    <row r="4872" spans="1:8">
      <c r="A4872" t="s">
        <v>10861</v>
      </c>
      <c r="B4872">
        <v>0</v>
      </c>
      <c r="C4872">
        <v>1</v>
      </c>
      <c r="D4872">
        <v>14</v>
      </c>
      <c r="E4872">
        <v>14</v>
      </c>
      <c r="F4872" t="str">
        <f>VLOOKUP(E4872,$L$1:$M$25,2,FALSE)</f>
        <v>livestock</v>
      </c>
      <c r="G4872">
        <f>LOG(C4872)</f>
        <v>0</v>
      </c>
      <c r="H4872">
        <f>G4872/(B4872-1)</f>
        <v>0</v>
      </c>
    </row>
    <row r="4873" spans="1:8">
      <c r="A4873" t="s">
        <v>10863</v>
      </c>
      <c r="B4873">
        <v>0</v>
      </c>
      <c r="C4873">
        <v>1</v>
      </c>
      <c r="D4873">
        <v>12</v>
      </c>
      <c r="E4873">
        <v>12</v>
      </c>
      <c r="F4873" t="str">
        <f>VLOOKUP(E4873,$L$1:$M$25,2,FALSE)</f>
        <v>grain</v>
      </c>
      <c r="G4873">
        <f>LOG(C4873)</f>
        <v>0</v>
      </c>
      <c r="H4873">
        <f>G4873/(B4873-1)</f>
        <v>0</v>
      </c>
    </row>
    <row r="4874" spans="1:8">
      <c r="A4874" t="s">
        <v>10864</v>
      </c>
      <c r="B4874">
        <v>0</v>
      </c>
      <c r="C4874">
        <v>1</v>
      </c>
      <c r="D4874">
        <v>9</v>
      </c>
      <c r="E4874">
        <v>9</v>
      </c>
      <c r="F4874" t="str">
        <f>VLOOKUP(E4874,$L$1:$M$25,2,FALSE)</f>
        <v>earn</v>
      </c>
      <c r="G4874">
        <f>LOG(C4874)</f>
        <v>0</v>
      </c>
      <c r="H4874">
        <f>G4874/(B4874-1)</f>
        <v>0</v>
      </c>
    </row>
    <row r="4875" spans="1:8">
      <c r="A4875" t="s">
        <v>10873</v>
      </c>
      <c r="B4875">
        <v>0</v>
      </c>
      <c r="C4875">
        <v>1</v>
      </c>
      <c r="D4875">
        <v>3</v>
      </c>
      <c r="E4875">
        <v>3</v>
      </c>
      <c r="F4875" t="str">
        <f>VLOOKUP(E4875,$L$1:$M$25,2,FALSE)</f>
        <v>cocoa</v>
      </c>
      <c r="G4875">
        <f>LOG(C4875)</f>
        <v>0</v>
      </c>
      <c r="H4875">
        <f>G4875/(B4875-1)</f>
        <v>0</v>
      </c>
    </row>
    <row r="4876" spans="1:8">
      <c r="A4876" t="s">
        <v>10874</v>
      </c>
      <c r="B4876">
        <v>0</v>
      </c>
      <c r="C4876">
        <v>1</v>
      </c>
      <c r="D4876">
        <v>24</v>
      </c>
      <c r="E4876">
        <v>24</v>
      </c>
      <c r="F4876" t="str">
        <f>VLOOKUP(E4876,$L$1:$M$25,2,FALSE)</f>
        <v>veg-oil</v>
      </c>
      <c r="G4876">
        <f>LOG(C4876)</f>
        <v>0</v>
      </c>
      <c r="H4876">
        <f>G4876/(B4876-1)</f>
        <v>0</v>
      </c>
    </row>
    <row r="4877" spans="1:8">
      <c r="A4877" t="s">
        <v>10875</v>
      </c>
      <c r="B4877">
        <v>0</v>
      </c>
      <c r="C4877">
        <v>1</v>
      </c>
      <c r="D4877">
        <v>23</v>
      </c>
      <c r="E4877">
        <v>23</v>
      </c>
      <c r="F4877" t="str">
        <f>VLOOKUP(E4877,$L$1:$M$25,2,FALSE)</f>
        <v>trade</v>
      </c>
      <c r="G4877">
        <f>LOG(C4877)</f>
        <v>0</v>
      </c>
      <c r="H4877">
        <f>G4877/(B4877-1)</f>
        <v>0</v>
      </c>
    </row>
    <row r="4878" spans="1:8">
      <c r="A4878" t="s">
        <v>10877</v>
      </c>
      <c r="B4878">
        <v>0</v>
      </c>
      <c r="C4878">
        <v>1</v>
      </c>
      <c r="D4878">
        <v>23</v>
      </c>
      <c r="E4878">
        <v>23</v>
      </c>
      <c r="F4878" t="str">
        <f>VLOOKUP(E4878,$L$1:$M$25,2,FALSE)</f>
        <v>trade</v>
      </c>
      <c r="G4878">
        <f>LOG(C4878)</f>
        <v>0</v>
      </c>
      <c r="H4878">
        <f>G4878/(B4878-1)</f>
        <v>0</v>
      </c>
    </row>
    <row r="4879" spans="1:8">
      <c r="A4879" t="s">
        <v>10878</v>
      </c>
      <c r="B4879">
        <v>0</v>
      </c>
      <c r="C4879">
        <v>1</v>
      </c>
      <c r="D4879">
        <v>16</v>
      </c>
      <c r="E4879">
        <v>16</v>
      </c>
      <c r="F4879" t="str">
        <f>VLOOKUP(E4879,$L$1:$M$25,2,FALSE)</f>
        <v>money-supply</v>
      </c>
      <c r="G4879">
        <f>LOG(C4879)</f>
        <v>0</v>
      </c>
      <c r="H4879">
        <f>G4879/(B4879-1)</f>
        <v>0</v>
      </c>
    </row>
    <row r="4880" spans="1:8">
      <c r="A4880" t="s">
        <v>10882</v>
      </c>
      <c r="B4880">
        <v>0</v>
      </c>
      <c r="C4880">
        <v>1</v>
      </c>
      <c r="D4880">
        <v>10</v>
      </c>
      <c r="E4880">
        <v>10</v>
      </c>
      <c r="F4880" t="str">
        <f>VLOOKUP(E4880,$L$1:$M$25,2,FALSE)</f>
        <v>gnp</v>
      </c>
      <c r="G4880">
        <f>LOG(C4880)</f>
        <v>0</v>
      </c>
      <c r="H4880">
        <f>G4880/(B4880-1)</f>
        <v>0</v>
      </c>
    </row>
    <row r="4881" spans="1:8">
      <c r="A4881" t="s">
        <v>10887</v>
      </c>
      <c r="B4881">
        <v>0</v>
      </c>
      <c r="C4881">
        <v>1</v>
      </c>
      <c r="D4881">
        <v>20</v>
      </c>
      <c r="E4881">
        <v>20</v>
      </c>
      <c r="F4881" t="str">
        <f>VLOOKUP(E4881,$L$1:$M$25,2,FALSE)</f>
        <v>ship</v>
      </c>
      <c r="G4881">
        <f>LOG(C4881)</f>
        <v>0</v>
      </c>
      <c r="H4881">
        <f>G4881/(B4881-1)</f>
        <v>0</v>
      </c>
    </row>
    <row r="4882" spans="1:8">
      <c r="A4882" t="s">
        <v>10888</v>
      </c>
      <c r="B4882">
        <v>0</v>
      </c>
      <c r="C4882">
        <v>1</v>
      </c>
      <c r="D4882">
        <v>1</v>
      </c>
      <c r="E4882">
        <v>1</v>
      </c>
      <c r="F4882" t="str">
        <f>VLOOKUP(E4882,$L$1:$M$25,2,FALSE)</f>
        <v>acq</v>
      </c>
      <c r="G4882">
        <f>LOG(C4882)</f>
        <v>0</v>
      </c>
      <c r="H4882">
        <f>G4882/(B4882-1)</f>
        <v>0</v>
      </c>
    </row>
    <row r="4883" spans="1:8">
      <c r="A4883" t="s">
        <v>10890</v>
      </c>
      <c r="B4883">
        <v>0</v>
      </c>
      <c r="C4883">
        <v>1</v>
      </c>
      <c r="D4883">
        <v>1</v>
      </c>
      <c r="E4883">
        <v>1</v>
      </c>
      <c r="F4883" t="str">
        <f>VLOOKUP(E4883,$L$1:$M$25,2,FALSE)</f>
        <v>acq</v>
      </c>
      <c r="G4883">
        <f>LOG(C4883)</f>
        <v>0</v>
      </c>
      <c r="H4883">
        <f>G4883/(B4883-1)</f>
        <v>0</v>
      </c>
    </row>
    <row r="4884" spans="1:8">
      <c r="A4884" t="s">
        <v>10891</v>
      </c>
      <c r="B4884">
        <v>0</v>
      </c>
      <c r="C4884">
        <v>1</v>
      </c>
      <c r="D4884">
        <v>12</v>
      </c>
      <c r="E4884">
        <v>12</v>
      </c>
      <c r="F4884" t="str">
        <f>VLOOKUP(E4884,$L$1:$M$25,2,FALSE)</f>
        <v>grain</v>
      </c>
      <c r="G4884">
        <f>LOG(C4884)</f>
        <v>0</v>
      </c>
      <c r="H4884">
        <f>G4884/(B4884-1)</f>
        <v>0</v>
      </c>
    </row>
    <row r="4885" spans="1:8">
      <c r="A4885" t="s">
        <v>10893</v>
      </c>
      <c r="B4885">
        <v>0</v>
      </c>
      <c r="C4885">
        <v>1</v>
      </c>
      <c r="D4885">
        <v>1</v>
      </c>
      <c r="E4885">
        <v>1</v>
      </c>
      <c r="F4885" t="str">
        <f>VLOOKUP(E4885,$L$1:$M$25,2,FALSE)</f>
        <v>acq</v>
      </c>
      <c r="G4885">
        <f>LOG(C4885)</f>
        <v>0</v>
      </c>
      <c r="H4885">
        <f>G4885/(B4885-1)</f>
        <v>0</v>
      </c>
    </row>
    <row r="4886" spans="1:8">
      <c r="A4886" t="s">
        <v>10897</v>
      </c>
      <c r="B4886">
        <v>0</v>
      </c>
      <c r="C4886">
        <v>1</v>
      </c>
      <c r="D4886">
        <v>6</v>
      </c>
      <c r="E4886">
        <v>6</v>
      </c>
      <c r="F4886" t="str">
        <f>VLOOKUP(E4886,$L$1:$M$25,2,FALSE)</f>
        <v>cpi</v>
      </c>
      <c r="G4886">
        <f>LOG(C4886)</f>
        <v>0</v>
      </c>
      <c r="H4886">
        <f>G4886/(B4886-1)</f>
        <v>0</v>
      </c>
    </row>
    <row r="4887" spans="1:8">
      <c r="A4887" t="s">
        <v>10899</v>
      </c>
      <c r="B4887">
        <v>0</v>
      </c>
      <c r="C4887">
        <v>1</v>
      </c>
      <c r="D4887">
        <v>7</v>
      </c>
      <c r="E4887">
        <v>7</v>
      </c>
      <c r="F4887" t="str">
        <f>VLOOKUP(E4887,$L$1:$M$25,2,FALSE)</f>
        <v>crude</v>
      </c>
      <c r="G4887">
        <f>LOG(C4887)</f>
        <v>0</v>
      </c>
      <c r="H4887">
        <f>G4887/(B4887-1)</f>
        <v>0</v>
      </c>
    </row>
    <row r="4888" spans="1:8">
      <c r="A4888" t="s">
        <v>10901</v>
      </c>
      <c r="B4888">
        <v>0</v>
      </c>
      <c r="C4888">
        <v>1</v>
      </c>
      <c r="D4888">
        <v>15</v>
      </c>
      <c r="E4888">
        <v>15</v>
      </c>
      <c r="F4888" t="str">
        <f>VLOOKUP(E4888,$L$1:$M$25,2,FALSE)</f>
        <v>money-fx</v>
      </c>
      <c r="G4888">
        <f>LOG(C4888)</f>
        <v>0</v>
      </c>
      <c r="H4888">
        <f>G4888/(B4888-1)</f>
        <v>0</v>
      </c>
    </row>
    <row r="4889" spans="1:8">
      <c r="A4889" t="s">
        <v>10902</v>
      </c>
      <c r="B4889">
        <v>0</v>
      </c>
      <c r="C4889">
        <v>1</v>
      </c>
      <c r="D4889">
        <v>22</v>
      </c>
      <c r="E4889">
        <v>22</v>
      </c>
      <c r="F4889" t="str">
        <f>VLOOKUP(E4889,$L$1:$M$25,2,FALSE)</f>
        <v>sugar</v>
      </c>
      <c r="G4889">
        <f>LOG(C4889)</f>
        <v>0</v>
      </c>
      <c r="H4889">
        <f>G4889/(B4889-1)</f>
        <v>0</v>
      </c>
    </row>
    <row r="4890" spans="1:8">
      <c r="A4890" t="s">
        <v>10904</v>
      </c>
      <c r="B4890">
        <v>0</v>
      </c>
      <c r="C4890">
        <v>1</v>
      </c>
      <c r="D4890">
        <v>9</v>
      </c>
      <c r="E4890">
        <v>9</v>
      </c>
      <c r="F4890" t="str">
        <f>VLOOKUP(E4890,$L$1:$M$25,2,FALSE)</f>
        <v>earn</v>
      </c>
      <c r="G4890">
        <f>LOG(C4890)</f>
        <v>0</v>
      </c>
      <c r="H4890">
        <f>G4890/(B4890-1)</f>
        <v>0</v>
      </c>
    </row>
    <row r="4891" spans="1:8">
      <c r="A4891" t="s">
        <v>10906</v>
      </c>
      <c r="B4891">
        <v>0</v>
      </c>
      <c r="C4891">
        <v>1</v>
      </c>
      <c r="D4891">
        <v>24</v>
      </c>
      <c r="E4891">
        <v>24</v>
      </c>
      <c r="F4891" t="str">
        <f>VLOOKUP(E4891,$L$1:$M$25,2,FALSE)</f>
        <v>veg-oil</v>
      </c>
      <c r="G4891">
        <f>LOG(C4891)</f>
        <v>0</v>
      </c>
      <c r="H4891">
        <f>G4891/(B4891-1)</f>
        <v>0</v>
      </c>
    </row>
    <row r="4892" spans="1:8">
      <c r="A4892" t="s">
        <v>10910</v>
      </c>
      <c r="B4892">
        <v>0</v>
      </c>
      <c r="C4892">
        <v>1</v>
      </c>
      <c r="D4892">
        <v>15</v>
      </c>
      <c r="E4892">
        <v>15</v>
      </c>
      <c r="F4892" t="str">
        <f>VLOOKUP(E4892,$L$1:$M$25,2,FALSE)</f>
        <v>money-fx</v>
      </c>
      <c r="G4892">
        <f>LOG(C4892)</f>
        <v>0</v>
      </c>
      <c r="H4892">
        <f>G4892/(B4892-1)</f>
        <v>0</v>
      </c>
    </row>
    <row r="4893" spans="1:8">
      <c r="A4893" t="s">
        <v>10911</v>
      </c>
      <c r="B4893">
        <v>0</v>
      </c>
      <c r="C4893">
        <v>1</v>
      </c>
      <c r="D4893">
        <v>1</v>
      </c>
      <c r="E4893">
        <v>1</v>
      </c>
      <c r="F4893" t="str">
        <f>VLOOKUP(E4893,$L$1:$M$25,2,FALSE)</f>
        <v>acq</v>
      </c>
      <c r="G4893">
        <f>LOG(C4893)</f>
        <v>0</v>
      </c>
      <c r="H4893">
        <f>G4893/(B4893-1)</f>
        <v>0</v>
      </c>
    </row>
    <row r="4894" spans="1:8">
      <c r="A4894" t="s">
        <v>10912</v>
      </c>
      <c r="B4894">
        <v>0</v>
      </c>
      <c r="C4894">
        <v>1</v>
      </c>
      <c r="D4894">
        <v>9</v>
      </c>
      <c r="E4894">
        <v>9</v>
      </c>
      <c r="F4894" t="str">
        <f>VLOOKUP(E4894,$L$1:$M$25,2,FALSE)</f>
        <v>earn</v>
      </c>
      <c r="G4894">
        <f>LOG(C4894)</f>
        <v>0</v>
      </c>
      <c r="H4894">
        <f>G4894/(B4894-1)</f>
        <v>0</v>
      </c>
    </row>
    <row r="4895" spans="1:8">
      <c r="A4895" t="s">
        <v>10914</v>
      </c>
      <c r="B4895">
        <v>0</v>
      </c>
      <c r="C4895">
        <v>1</v>
      </c>
      <c r="D4895">
        <v>1</v>
      </c>
      <c r="E4895">
        <v>1</v>
      </c>
      <c r="F4895" t="str">
        <f>VLOOKUP(E4895,$L$1:$M$25,2,FALSE)</f>
        <v>acq</v>
      </c>
      <c r="G4895">
        <f>LOG(C4895)</f>
        <v>0</v>
      </c>
      <c r="H4895">
        <f>G4895/(B4895-1)</f>
        <v>0</v>
      </c>
    </row>
    <row r="4896" spans="1:8">
      <c r="A4896" t="s">
        <v>10915</v>
      </c>
      <c r="B4896">
        <v>0</v>
      </c>
      <c r="C4896">
        <v>1</v>
      </c>
      <c r="D4896">
        <v>2</v>
      </c>
      <c r="E4896">
        <v>2</v>
      </c>
      <c r="F4896" t="str">
        <f>VLOOKUP(E4896,$L$1:$M$25,2,FALSE)</f>
        <v>bop</v>
      </c>
      <c r="G4896">
        <f>LOG(C4896)</f>
        <v>0</v>
      </c>
      <c r="H4896">
        <f>G4896/(B4896-1)</f>
        <v>0</v>
      </c>
    </row>
    <row r="4897" spans="1:8">
      <c r="A4897" t="s">
        <v>10916</v>
      </c>
      <c r="B4897">
        <v>0</v>
      </c>
      <c r="C4897">
        <v>1</v>
      </c>
      <c r="D4897">
        <v>2</v>
      </c>
      <c r="E4897">
        <v>2</v>
      </c>
      <c r="F4897" t="str">
        <f>VLOOKUP(E4897,$L$1:$M$25,2,FALSE)</f>
        <v>bop</v>
      </c>
      <c r="G4897">
        <f>LOG(C4897)</f>
        <v>0</v>
      </c>
      <c r="H4897">
        <f>G4897/(B4897-1)</f>
        <v>0</v>
      </c>
    </row>
    <row r="4898" spans="1:8">
      <c r="A4898" t="s">
        <v>10918</v>
      </c>
      <c r="B4898">
        <v>0</v>
      </c>
      <c r="C4898">
        <v>1</v>
      </c>
      <c r="D4898">
        <v>9</v>
      </c>
      <c r="E4898">
        <v>9</v>
      </c>
      <c r="F4898" t="str">
        <f>VLOOKUP(E4898,$L$1:$M$25,2,FALSE)</f>
        <v>earn</v>
      </c>
      <c r="G4898">
        <f>LOG(C4898)</f>
        <v>0</v>
      </c>
      <c r="H4898">
        <f>G4898/(B4898-1)</f>
        <v>0</v>
      </c>
    </row>
    <row r="4899" spans="1:8">
      <c r="A4899" t="s">
        <v>10924</v>
      </c>
      <c r="B4899">
        <v>0</v>
      </c>
      <c r="C4899">
        <v>1</v>
      </c>
      <c r="D4899">
        <v>17</v>
      </c>
      <c r="E4899">
        <v>17</v>
      </c>
      <c r="F4899" t="str">
        <f>VLOOKUP(E4899,$L$1:$M$25,2,FALSE)</f>
        <v>nat-gas</v>
      </c>
      <c r="G4899">
        <f>LOG(C4899)</f>
        <v>0</v>
      </c>
      <c r="H4899">
        <f>G4899/(B4899-1)</f>
        <v>0</v>
      </c>
    </row>
    <row r="4900" spans="1:8">
      <c r="A4900" t="e">
        <f>-minist</f>
        <v>#NAME?</v>
      </c>
      <c r="B4900">
        <v>0</v>
      </c>
      <c r="C4900">
        <v>1</v>
      </c>
      <c r="D4900">
        <v>4</v>
      </c>
      <c r="E4900">
        <v>4</v>
      </c>
      <c r="F4900" t="str">
        <f>VLOOKUP(E4900,$L$1:$M$25,2,FALSE)</f>
        <v>coffee</v>
      </c>
      <c r="G4900">
        <f>LOG(C4900)</f>
        <v>0</v>
      </c>
      <c r="H4900">
        <f>G4900/(B4900-1)</f>
        <v>0</v>
      </c>
    </row>
    <row r="4901" spans="1:8">
      <c r="A4901" t="s">
        <v>10933</v>
      </c>
      <c r="B4901">
        <v>0</v>
      </c>
      <c r="C4901">
        <v>1</v>
      </c>
      <c r="D4901">
        <v>22</v>
      </c>
      <c r="E4901">
        <v>22</v>
      </c>
      <c r="F4901" t="str">
        <f>VLOOKUP(E4901,$L$1:$M$25,2,FALSE)</f>
        <v>sugar</v>
      </c>
      <c r="G4901">
        <f>LOG(C4901)</f>
        <v>0</v>
      </c>
      <c r="H4901">
        <f>G4901/(B4901-1)</f>
        <v>0</v>
      </c>
    </row>
    <row r="4902" spans="1:8">
      <c r="A4902" t="s">
        <v>10938</v>
      </c>
      <c r="B4902">
        <v>0</v>
      </c>
      <c r="C4902">
        <v>1</v>
      </c>
      <c r="D4902">
        <v>24</v>
      </c>
      <c r="E4902">
        <v>24</v>
      </c>
      <c r="F4902" t="str">
        <f>VLOOKUP(E4902,$L$1:$M$25,2,FALSE)</f>
        <v>veg-oil</v>
      </c>
      <c r="G4902">
        <f>LOG(C4902)</f>
        <v>0</v>
      </c>
      <c r="H4902">
        <f>G4902/(B4902-1)</f>
        <v>0</v>
      </c>
    </row>
    <row r="4903" spans="1:8">
      <c r="A4903" t="s">
        <v>10940</v>
      </c>
      <c r="B4903">
        <v>0</v>
      </c>
      <c r="C4903">
        <v>1</v>
      </c>
      <c r="D4903">
        <v>14</v>
      </c>
      <c r="E4903">
        <v>14</v>
      </c>
      <c r="F4903" t="str">
        <f>VLOOKUP(E4903,$L$1:$M$25,2,FALSE)</f>
        <v>livestock</v>
      </c>
      <c r="G4903">
        <f>LOG(C4903)</f>
        <v>0</v>
      </c>
      <c r="H4903">
        <f>G4903/(B4903-1)</f>
        <v>0</v>
      </c>
    </row>
    <row r="4904" spans="1:8">
      <c r="A4904" t="s">
        <v>10945</v>
      </c>
      <c r="B4904">
        <v>0</v>
      </c>
      <c r="C4904">
        <v>1</v>
      </c>
      <c r="D4904">
        <v>8</v>
      </c>
      <c r="E4904">
        <v>8</v>
      </c>
      <c r="F4904" t="str">
        <f>VLOOKUP(E4904,$L$1:$M$25,2,FALSE)</f>
        <v>dlr</v>
      </c>
      <c r="G4904">
        <f>LOG(C4904)</f>
        <v>0</v>
      </c>
      <c r="H4904">
        <f>G4904/(B4904-1)</f>
        <v>0</v>
      </c>
    </row>
    <row r="4905" spans="1:8">
      <c r="A4905" t="s">
        <v>10946</v>
      </c>
      <c r="B4905">
        <v>0</v>
      </c>
      <c r="C4905">
        <v>1</v>
      </c>
      <c r="D4905">
        <v>3</v>
      </c>
      <c r="E4905">
        <v>3</v>
      </c>
      <c r="F4905" t="str">
        <f>VLOOKUP(E4905,$L$1:$M$25,2,FALSE)</f>
        <v>cocoa</v>
      </c>
      <c r="G4905">
        <f>LOG(C4905)</f>
        <v>0</v>
      </c>
      <c r="H4905">
        <f>G4905/(B4905-1)</f>
        <v>0</v>
      </c>
    </row>
    <row r="4906" spans="1:8">
      <c r="A4906" t="s">
        <v>10951</v>
      </c>
      <c r="B4906">
        <v>0</v>
      </c>
      <c r="C4906">
        <v>1</v>
      </c>
      <c r="D4906">
        <v>15</v>
      </c>
      <c r="E4906">
        <v>15</v>
      </c>
      <c r="F4906" t="str">
        <f>VLOOKUP(E4906,$L$1:$M$25,2,FALSE)</f>
        <v>money-fx</v>
      </c>
      <c r="G4906">
        <f>LOG(C4906)</f>
        <v>0</v>
      </c>
      <c r="H4906">
        <f>G4906/(B4906-1)</f>
        <v>0</v>
      </c>
    </row>
    <row r="4907" spans="1:8">
      <c r="A4907" t="s">
        <v>10955</v>
      </c>
      <c r="B4907">
        <v>0</v>
      </c>
      <c r="C4907">
        <v>1</v>
      </c>
      <c r="D4907">
        <v>8</v>
      </c>
      <c r="E4907">
        <v>8</v>
      </c>
      <c r="F4907" t="str">
        <f>VLOOKUP(E4907,$L$1:$M$25,2,FALSE)</f>
        <v>dlr</v>
      </c>
      <c r="G4907">
        <f>LOG(C4907)</f>
        <v>0</v>
      </c>
      <c r="H4907">
        <f>G4907/(B4907-1)</f>
        <v>0</v>
      </c>
    </row>
    <row r="4908" spans="1:8">
      <c r="A4908" t="s">
        <v>10958</v>
      </c>
      <c r="B4908">
        <v>0</v>
      </c>
      <c r="C4908">
        <v>1</v>
      </c>
      <c r="D4908">
        <v>9</v>
      </c>
      <c r="E4908">
        <v>9</v>
      </c>
      <c r="F4908" t="str">
        <f>VLOOKUP(E4908,$L$1:$M$25,2,FALSE)</f>
        <v>earn</v>
      </c>
      <c r="G4908">
        <f>LOG(C4908)</f>
        <v>0</v>
      </c>
      <c r="H4908">
        <f>G4908/(B4908-1)</f>
        <v>0</v>
      </c>
    </row>
    <row r="4909" spans="1:8">
      <c r="A4909" t="s">
        <v>10972</v>
      </c>
      <c r="B4909">
        <v>0</v>
      </c>
      <c r="C4909">
        <v>1</v>
      </c>
      <c r="D4909">
        <v>20</v>
      </c>
      <c r="E4909">
        <v>20</v>
      </c>
      <c r="F4909" t="str">
        <f>VLOOKUP(E4909,$L$1:$M$25,2,FALSE)</f>
        <v>ship</v>
      </c>
      <c r="G4909">
        <f>LOG(C4909)</f>
        <v>0</v>
      </c>
      <c r="H4909">
        <f>G4909/(B4909-1)</f>
        <v>0</v>
      </c>
    </row>
    <row r="4910" spans="1:8">
      <c r="A4910" t="s">
        <v>10977</v>
      </c>
      <c r="B4910">
        <v>0</v>
      </c>
      <c r="C4910">
        <v>1</v>
      </c>
      <c r="D4910">
        <v>23</v>
      </c>
      <c r="E4910">
        <v>23</v>
      </c>
      <c r="F4910" t="str">
        <f>VLOOKUP(E4910,$L$1:$M$25,2,FALSE)</f>
        <v>trade</v>
      </c>
      <c r="G4910">
        <f>LOG(C4910)</f>
        <v>0</v>
      </c>
      <c r="H4910">
        <f>G4910/(B4910-1)</f>
        <v>0</v>
      </c>
    </row>
    <row r="4911" spans="1:8">
      <c r="A4911" t="s">
        <v>10978</v>
      </c>
      <c r="B4911">
        <v>0</v>
      </c>
      <c r="C4911">
        <v>1</v>
      </c>
      <c r="D4911">
        <v>9</v>
      </c>
      <c r="E4911">
        <v>9</v>
      </c>
      <c r="F4911" t="str">
        <f>VLOOKUP(E4911,$L$1:$M$25,2,FALSE)</f>
        <v>earn</v>
      </c>
      <c r="G4911">
        <f>LOG(C4911)</f>
        <v>0</v>
      </c>
      <c r="H4911">
        <f>G4911/(B4911-1)</f>
        <v>0</v>
      </c>
    </row>
    <row r="4912" spans="1:8">
      <c r="A4912" t="s">
        <v>10983</v>
      </c>
      <c r="B4912">
        <v>0</v>
      </c>
      <c r="C4912">
        <v>1</v>
      </c>
      <c r="D4912">
        <v>11</v>
      </c>
      <c r="E4912">
        <v>11</v>
      </c>
      <c r="F4912" t="str">
        <f>VLOOKUP(E4912,$L$1:$M$25,2,FALSE)</f>
        <v>gold</v>
      </c>
      <c r="G4912">
        <f>LOG(C4912)</f>
        <v>0</v>
      </c>
      <c r="H4912">
        <f>G4912/(B4912-1)</f>
        <v>0</v>
      </c>
    </row>
    <row r="4913" spans="1:8">
      <c r="A4913" t="s">
        <v>10984</v>
      </c>
      <c r="B4913">
        <v>0</v>
      </c>
      <c r="C4913">
        <v>1</v>
      </c>
      <c r="D4913">
        <v>20</v>
      </c>
      <c r="E4913">
        <v>20</v>
      </c>
      <c r="F4913" t="str">
        <f>VLOOKUP(E4913,$L$1:$M$25,2,FALSE)</f>
        <v>ship</v>
      </c>
      <c r="G4913">
        <f>LOG(C4913)</f>
        <v>0</v>
      </c>
      <c r="H4913">
        <f>G4913/(B4913-1)</f>
        <v>0</v>
      </c>
    </row>
    <row r="4914" spans="1:8">
      <c r="A4914" t="s">
        <v>10985</v>
      </c>
      <c r="B4914">
        <v>0</v>
      </c>
      <c r="C4914">
        <v>1</v>
      </c>
      <c r="D4914">
        <v>8</v>
      </c>
      <c r="E4914">
        <v>8</v>
      </c>
      <c r="F4914" t="str">
        <f>VLOOKUP(E4914,$L$1:$M$25,2,FALSE)</f>
        <v>dlr</v>
      </c>
      <c r="G4914">
        <f>LOG(C4914)</f>
        <v>0</v>
      </c>
      <c r="H4914">
        <f>G4914/(B4914-1)</f>
        <v>0</v>
      </c>
    </row>
    <row r="4915" spans="1:8">
      <c r="A4915" t="s">
        <v>10987</v>
      </c>
      <c r="B4915">
        <v>0</v>
      </c>
      <c r="C4915">
        <v>1</v>
      </c>
      <c r="D4915">
        <v>25</v>
      </c>
      <c r="E4915">
        <v>25</v>
      </c>
      <c r="F4915" t="str">
        <f>VLOOKUP(E4915,$L$1:$M$25,2,FALSE)</f>
        <v>wheat</v>
      </c>
      <c r="G4915">
        <f>LOG(C4915)</f>
        <v>0</v>
      </c>
      <c r="H4915">
        <f>G4915/(B4915-1)</f>
        <v>0</v>
      </c>
    </row>
    <row r="4916" spans="1:8">
      <c r="A4916" t="s">
        <v>10991</v>
      </c>
      <c r="B4916">
        <v>0</v>
      </c>
      <c r="C4916">
        <v>1</v>
      </c>
      <c r="D4916">
        <v>20</v>
      </c>
      <c r="E4916">
        <v>20</v>
      </c>
      <c r="F4916" t="str">
        <f>VLOOKUP(E4916,$L$1:$M$25,2,FALSE)</f>
        <v>ship</v>
      </c>
      <c r="G4916">
        <f>LOG(C4916)</f>
        <v>0</v>
      </c>
      <c r="H4916">
        <f>G4916/(B4916-1)</f>
        <v>0</v>
      </c>
    </row>
    <row r="4917" spans="1:8">
      <c r="A4917" t="s">
        <v>10995</v>
      </c>
      <c r="B4917">
        <v>0</v>
      </c>
      <c r="C4917">
        <v>1</v>
      </c>
      <c r="D4917">
        <v>7</v>
      </c>
      <c r="E4917">
        <v>7</v>
      </c>
      <c r="F4917" t="str">
        <f>VLOOKUP(E4917,$L$1:$M$25,2,FALSE)</f>
        <v>crude</v>
      </c>
      <c r="G4917">
        <f>LOG(C4917)</f>
        <v>0</v>
      </c>
      <c r="H4917">
        <f>G4917/(B4917-1)</f>
        <v>0</v>
      </c>
    </row>
    <row r="4918" spans="1:8">
      <c r="A4918" t="s">
        <v>10997</v>
      </c>
      <c r="B4918">
        <v>0</v>
      </c>
      <c r="C4918">
        <v>1</v>
      </c>
      <c r="D4918">
        <v>7</v>
      </c>
      <c r="E4918">
        <v>7</v>
      </c>
      <c r="F4918" t="str">
        <f>VLOOKUP(E4918,$L$1:$M$25,2,FALSE)</f>
        <v>crude</v>
      </c>
      <c r="G4918">
        <f>LOG(C4918)</f>
        <v>0</v>
      </c>
      <c r="H4918">
        <f>G4918/(B4918-1)</f>
        <v>0</v>
      </c>
    </row>
    <row r="4919" spans="1:8">
      <c r="A4919" t="s">
        <v>11000</v>
      </c>
      <c r="B4919">
        <v>0</v>
      </c>
      <c r="C4919">
        <v>1</v>
      </c>
      <c r="D4919">
        <v>15</v>
      </c>
      <c r="E4919">
        <v>15</v>
      </c>
      <c r="F4919" t="str">
        <f>VLOOKUP(E4919,$L$1:$M$25,2,FALSE)</f>
        <v>money-fx</v>
      </c>
      <c r="G4919">
        <f>LOG(C4919)</f>
        <v>0</v>
      </c>
      <c r="H4919">
        <f>G4919/(B4919-1)</f>
        <v>0</v>
      </c>
    </row>
    <row r="4920" spans="1:8">
      <c r="A4920" t="s">
        <v>11002</v>
      </c>
      <c r="B4920">
        <v>0</v>
      </c>
      <c r="C4920">
        <v>1</v>
      </c>
      <c r="D4920">
        <v>9</v>
      </c>
      <c r="E4920">
        <v>9</v>
      </c>
      <c r="F4920" t="str">
        <f>VLOOKUP(E4920,$L$1:$M$25,2,FALSE)</f>
        <v>earn</v>
      </c>
      <c r="G4920">
        <f>LOG(C4920)</f>
        <v>0</v>
      </c>
      <c r="H4920">
        <f>G4920/(B4920-1)</f>
        <v>0</v>
      </c>
    </row>
    <row r="4921" spans="1:8">
      <c r="A4921" t="s">
        <v>11005</v>
      </c>
      <c r="B4921">
        <v>0</v>
      </c>
      <c r="C4921">
        <v>1</v>
      </c>
      <c r="D4921">
        <v>20</v>
      </c>
      <c r="E4921">
        <v>20</v>
      </c>
      <c r="F4921" t="str">
        <f>VLOOKUP(E4921,$L$1:$M$25,2,FALSE)</f>
        <v>ship</v>
      </c>
      <c r="G4921">
        <f>LOG(C4921)</f>
        <v>0</v>
      </c>
      <c r="H4921">
        <f>G4921/(B4921-1)</f>
        <v>0</v>
      </c>
    </row>
    <row r="4922" spans="1:8">
      <c r="A4922" t="s">
        <v>11012</v>
      </c>
      <c r="B4922">
        <v>0</v>
      </c>
      <c r="C4922">
        <v>1</v>
      </c>
      <c r="D4922">
        <v>7</v>
      </c>
      <c r="E4922">
        <v>7</v>
      </c>
      <c r="F4922" t="str">
        <f>VLOOKUP(E4922,$L$1:$M$25,2,FALSE)</f>
        <v>crude</v>
      </c>
      <c r="G4922">
        <f>LOG(C4922)</f>
        <v>0</v>
      </c>
      <c r="H4922">
        <f>G4922/(B4922-1)</f>
        <v>0</v>
      </c>
    </row>
    <row r="4923" spans="1:8">
      <c r="A4923" t="s">
        <v>11014</v>
      </c>
      <c r="B4923">
        <v>0</v>
      </c>
      <c r="C4923">
        <v>1</v>
      </c>
      <c r="D4923">
        <v>7</v>
      </c>
      <c r="E4923">
        <v>7</v>
      </c>
      <c r="F4923" t="str">
        <f>VLOOKUP(E4923,$L$1:$M$25,2,FALSE)</f>
        <v>crude</v>
      </c>
      <c r="G4923">
        <f>LOG(C4923)</f>
        <v>0</v>
      </c>
      <c r="H4923">
        <f>G4923/(B4923-1)</f>
        <v>0</v>
      </c>
    </row>
    <row r="4924" spans="1:8">
      <c r="A4924" t="s">
        <v>11024</v>
      </c>
      <c r="B4924">
        <v>0</v>
      </c>
      <c r="C4924">
        <v>1</v>
      </c>
      <c r="D4924">
        <v>3</v>
      </c>
      <c r="E4924">
        <v>3</v>
      </c>
      <c r="F4924" t="str">
        <f>VLOOKUP(E4924,$L$1:$M$25,2,FALSE)</f>
        <v>cocoa</v>
      </c>
      <c r="G4924">
        <f>LOG(C4924)</f>
        <v>0</v>
      </c>
      <c r="H4924">
        <f>G4924/(B4924-1)</f>
        <v>0</v>
      </c>
    </row>
    <row r="4925" spans="1:8">
      <c r="A4925" t="s">
        <v>11031</v>
      </c>
      <c r="B4925">
        <v>0</v>
      </c>
      <c r="C4925">
        <v>1</v>
      </c>
      <c r="D4925">
        <v>5</v>
      </c>
      <c r="E4925">
        <v>5</v>
      </c>
      <c r="F4925" t="str">
        <f>VLOOKUP(E4925,$L$1:$M$25,2,FALSE)</f>
        <v>corn</v>
      </c>
      <c r="G4925">
        <f>LOG(C4925)</f>
        <v>0</v>
      </c>
      <c r="H4925">
        <f>G4925/(B4925-1)</f>
        <v>0</v>
      </c>
    </row>
    <row r="4926" spans="1:8">
      <c r="A4926" t="s">
        <v>11037</v>
      </c>
      <c r="B4926">
        <v>0</v>
      </c>
      <c r="C4926">
        <v>1</v>
      </c>
      <c r="D4926">
        <v>22</v>
      </c>
      <c r="E4926">
        <v>22</v>
      </c>
      <c r="F4926" t="str">
        <f>VLOOKUP(E4926,$L$1:$M$25,2,FALSE)</f>
        <v>sugar</v>
      </c>
      <c r="G4926">
        <f>LOG(C4926)</f>
        <v>0</v>
      </c>
      <c r="H4926">
        <f>G4926/(B4926-1)</f>
        <v>0</v>
      </c>
    </row>
    <row r="4927" spans="1:8">
      <c r="A4927" t="s">
        <v>11042</v>
      </c>
      <c r="B4927">
        <v>0</v>
      </c>
      <c r="C4927">
        <v>1</v>
      </c>
      <c r="D4927">
        <v>20</v>
      </c>
      <c r="E4927">
        <v>20</v>
      </c>
      <c r="F4927" t="str">
        <f>VLOOKUP(E4927,$L$1:$M$25,2,FALSE)</f>
        <v>ship</v>
      </c>
      <c r="G4927">
        <f>LOG(C4927)</f>
        <v>0</v>
      </c>
      <c r="H4927">
        <f>G4927/(B4927-1)</f>
        <v>0</v>
      </c>
    </row>
    <row r="4928" spans="1:8">
      <c r="A4928" t="s">
        <v>11052</v>
      </c>
      <c r="B4928">
        <v>0</v>
      </c>
      <c r="C4928">
        <v>1</v>
      </c>
      <c r="D4928">
        <v>13</v>
      </c>
      <c r="E4928">
        <v>13</v>
      </c>
      <c r="F4928" t="str">
        <f>VLOOKUP(E4928,$L$1:$M$25,2,FALSE)</f>
        <v>interest</v>
      </c>
      <c r="G4928">
        <f>LOG(C4928)</f>
        <v>0</v>
      </c>
      <c r="H4928">
        <f>G4928/(B4928-1)</f>
        <v>0</v>
      </c>
    </row>
    <row r="4929" spans="1:8">
      <c r="A4929" t="s">
        <v>11055</v>
      </c>
      <c r="B4929">
        <v>0</v>
      </c>
      <c r="C4929">
        <v>1</v>
      </c>
      <c r="D4929">
        <v>11</v>
      </c>
      <c r="E4929">
        <v>11</v>
      </c>
      <c r="F4929" t="str">
        <f>VLOOKUP(E4929,$L$1:$M$25,2,FALSE)</f>
        <v>gold</v>
      </c>
      <c r="G4929">
        <f>LOG(C4929)</f>
        <v>0</v>
      </c>
      <c r="H4929">
        <f>G4929/(B4929-1)</f>
        <v>0</v>
      </c>
    </row>
    <row r="4930" spans="1:8">
      <c r="A4930" t="s">
        <v>11056</v>
      </c>
      <c r="B4930">
        <v>0</v>
      </c>
      <c r="C4930">
        <v>1</v>
      </c>
      <c r="D4930">
        <v>20</v>
      </c>
      <c r="E4930">
        <v>20</v>
      </c>
      <c r="F4930" t="str">
        <f>VLOOKUP(E4930,$L$1:$M$25,2,FALSE)</f>
        <v>ship</v>
      </c>
      <c r="G4930">
        <f>LOG(C4930)</f>
        <v>0</v>
      </c>
      <c r="H4930">
        <f>G4930/(B4930-1)</f>
        <v>0</v>
      </c>
    </row>
    <row r="4931" spans="1:8">
      <c r="A4931" t="s">
        <v>11057</v>
      </c>
      <c r="B4931">
        <v>0</v>
      </c>
      <c r="C4931">
        <v>1</v>
      </c>
      <c r="D4931">
        <v>1</v>
      </c>
      <c r="E4931">
        <v>1</v>
      </c>
      <c r="F4931" t="str">
        <f>VLOOKUP(E4931,$L$1:$M$25,2,FALSE)</f>
        <v>acq</v>
      </c>
      <c r="G4931">
        <f>LOG(C4931)</f>
        <v>0</v>
      </c>
      <c r="H4931">
        <f>G4931/(B4931-1)</f>
        <v>0</v>
      </c>
    </row>
    <row r="4932" spans="1:8">
      <c r="A4932" t="s">
        <v>11059</v>
      </c>
      <c r="B4932">
        <v>0</v>
      </c>
      <c r="C4932">
        <v>1</v>
      </c>
      <c r="D4932">
        <v>16</v>
      </c>
      <c r="E4932">
        <v>16</v>
      </c>
      <c r="F4932" t="str">
        <f>VLOOKUP(E4932,$L$1:$M$25,2,FALSE)</f>
        <v>money-supply</v>
      </c>
      <c r="G4932">
        <f>LOG(C4932)</f>
        <v>0</v>
      </c>
      <c r="H4932">
        <f>G4932/(B4932-1)</f>
        <v>0</v>
      </c>
    </row>
    <row r="4933" spans="1:8">
      <c r="A4933" t="s">
        <v>11062</v>
      </c>
      <c r="B4933">
        <v>0</v>
      </c>
      <c r="C4933">
        <v>1</v>
      </c>
      <c r="D4933">
        <v>1</v>
      </c>
      <c r="E4933">
        <v>1</v>
      </c>
      <c r="F4933" t="str">
        <f>VLOOKUP(E4933,$L$1:$M$25,2,FALSE)</f>
        <v>acq</v>
      </c>
      <c r="G4933">
        <f>LOG(C4933)</f>
        <v>0</v>
      </c>
      <c r="H4933">
        <f>G4933/(B4933-1)</f>
        <v>0</v>
      </c>
    </row>
    <row r="4934" spans="1:8">
      <c r="A4934" t="s">
        <v>11063</v>
      </c>
      <c r="B4934">
        <v>0</v>
      </c>
      <c r="C4934">
        <v>1</v>
      </c>
      <c r="D4934">
        <v>8</v>
      </c>
      <c r="E4934">
        <v>8</v>
      </c>
      <c r="F4934" t="str">
        <f>VLOOKUP(E4934,$L$1:$M$25,2,FALSE)</f>
        <v>dlr</v>
      </c>
      <c r="G4934">
        <f>LOG(C4934)</f>
        <v>0</v>
      </c>
      <c r="H4934">
        <f>G4934/(B4934-1)</f>
        <v>0</v>
      </c>
    </row>
    <row r="4935" spans="1:8">
      <c r="A4935" t="s">
        <v>11066</v>
      </c>
      <c r="B4935">
        <v>0</v>
      </c>
      <c r="C4935">
        <v>1</v>
      </c>
      <c r="D4935">
        <v>22</v>
      </c>
      <c r="E4935">
        <v>22</v>
      </c>
      <c r="F4935" t="str">
        <f>VLOOKUP(E4935,$L$1:$M$25,2,FALSE)</f>
        <v>sugar</v>
      </c>
      <c r="G4935">
        <f>LOG(C4935)</f>
        <v>0</v>
      </c>
      <c r="H4935">
        <f>G4935/(B4935-1)</f>
        <v>0</v>
      </c>
    </row>
    <row r="4936" spans="1:8">
      <c r="A4936" t="s">
        <v>11067</v>
      </c>
      <c r="B4936">
        <v>0</v>
      </c>
      <c r="C4936">
        <v>1</v>
      </c>
      <c r="D4936">
        <v>7</v>
      </c>
      <c r="E4936">
        <v>7</v>
      </c>
      <c r="F4936" t="str">
        <f>VLOOKUP(E4936,$L$1:$M$25,2,FALSE)</f>
        <v>crude</v>
      </c>
      <c r="G4936">
        <f>LOG(C4936)</f>
        <v>0</v>
      </c>
      <c r="H4936">
        <f>G4936/(B4936-1)</f>
        <v>0</v>
      </c>
    </row>
    <row r="4937" spans="1:8">
      <c r="A4937" t="s">
        <v>11068</v>
      </c>
      <c r="B4937">
        <v>0</v>
      </c>
      <c r="C4937">
        <v>1</v>
      </c>
      <c r="D4937">
        <v>22</v>
      </c>
      <c r="E4937">
        <v>22</v>
      </c>
      <c r="F4937" t="str">
        <f>VLOOKUP(E4937,$L$1:$M$25,2,FALSE)</f>
        <v>sugar</v>
      </c>
      <c r="G4937">
        <f>LOG(C4937)</f>
        <v>0</v>
      </c>
      <c r="H4937">
        <f>G4937/(B4937-1)</f>
        <v>0</v>
      </c>
    </row>
    <row r="4938" spans="1:8">
      <c r="A4938" t="s">
        <v>11073</v>
      </c>
      <c r="B4938">
        <v>0</v>
      </c>
      <c r="C4938">
        <v>1</v>
      </c>
      <c r="D4938">
        <v>23</v>
      </c>
      <c r="E4938">
        <v>23</v>
      </c>
      <c r="F4938" t="str">
        <f>VLOOKUP(E4938,$L$1:$M$25,2,FALSE)</f>
        <v>trade</v>
      </c>
      <c r="G4938">
        <f>LOG(C4938)</f>
        <v>0</v>
      </c>
      <c r="H4938">
        <f>G4938/(B4938-1)</f>
        <v>0</v>
      </c>
    </row>
    <row r="4939" spans="1:8">
      <c r="A4939" t="s">
        <v>11077</v>
      </c>
      <c r="B4939">
        <v>0</v>
      </c>
      <c r="C4939">
        <v>1</v>
      </c>
      <c r="D4939">
        <v>4</v>
      </c>
      <c r="E4939">
        <v>4</v>
      </c>
      <c r="F4939" t="str">
        <f>VLOOKUP(E4939,$L$1:$M$25,2,FALSE)</f>
        <v>coffee</v>
      </c>
      <c r="G4939">
        <f>LOG(C4939)</f>
        <v>0</v>
      </c>
      <c r="H4939">
        <f>G4939/(B4939-1)</f>
        <v>0</v>
      </c>
    </row>
    <row r="4940" spans="1:8">
      <c r="A4940" t="s">
        <v>11078</v>
      </c>
      <c r="B4940">
        <v>0</v>
      </c>
      <c r="C4940">
        <v>1</v>
      </c>
      <c r="D4940">
        <v>7</v>
      </c>
      <c r="E4940">
        <v>7</v>
      </c>
      <c r="F4940" t="str">
        <f>VLOOKUP(E4940,$L$1:$M$25,2,FALSE)</f>
        <v>crude</v>
      </c>
      <c r="G4940">
        <f>LOG(C4940)</f>
        <v>0</v>
      </c>
      <c r="H4940">
        <f>G4940/(B4940-1)</f>
        <v>0</v>
      </c>
    </row>
    <row r="4941" spans="1:8">
      <c r="A4941" t="s">
        <v>11084</v>
      </c>
      <c r="B4941">
        <v>0</v>
      </c>
      <c r="C4941">
        <v>1</v>
      </c>
      <c r="D4941">
        <v>1</v>
      </c>
      <c r="E4941">
        <v>1</v>
      </c>
      <c r="F4941" t="str">
        <f>VLOOKUP(E4941,$L$1:$M$25,2,FALSE)</f>
        <v>acq</v>
      </c>
      <c r="G4941">
        <f>LOG(C4941)</f>
        <v>0</v>
      </c>
      <c r="H4941">
        <f>G4941/(B4941-1)</f>
        <v>0</v>
      </c>
    </row>
    <row r="4942" spans="1:8">
      <c r="A4942" t="e">
        <f>-mile-long</f>
        <v>#NAME?</v>
      </c>
      <c r="B4942">
        <v>0</v>
      </c>
      <c r="C4942">
        <v>1</v>
      </c>
      <c r="D4942">
        <v>20</v>
      </c>
      <c r="E4942">
        <v>20</v>
      </c>
      <c r="F4942" t="str">
        <f>VLOOKUP(E4942,$L$1:$M$25,2,FALSE)</f>
        <v>ship</v>
      </c>
      <c r="G4942">
        <f>LOG(C4942)</f>
        <v>0</v>
      </c>
      <c r="H4942">
        <f>G4942/(B4942-1)</f>
        <v>0</v>
      </c>
    </row>
    <row r="4943" spans="1:8">
      <c r="A4943" t="s">
        <v>11088</v>
      </c>
      <c r="B4943">
        <v>0</v>
      </c>
      <c r="C4943">
        <v>1</v>
      </c>
      <c r="D4943">
        <v>9</v>
      </c>
      <c r="E4943">
        <v>9</v>
      </c>
      <c r="F4943" t="str">
        <f>VLOOKUP(E4943,$L$1:$M$25,2,FALSE)</f>
        <v>earn</v>
      </c>
      <c r="G4943">
        <f>LOG(C4943)</f>
        <v>0</v>
      </c>
      <c r="H4943">
        <f>G4943/(B4943-1)</f>
        <v>0</v>
      </c>
    </row>
    <row r="4944" spans="1:8">
      <c r="A4944" t="s">
        <v>11093</v>
      </c>
      <c r="B4944">
        <v>0</v>
      </c>
      <c r="C4944">
        <v>1</v>
      </c>
      <c r="D4944">
        <v>7</v>
      </c>
      <c r="E4944">
        <v>7</v>
      </c>
      <c r="F4944" t="str">
        <f>VLOOKUP(E4944,$L$1:$M$25,2,FALSE)</f>
        <v>crude</v>
      </c>
      <c r="G4944">
        <f>LOG(C4944)</f>
        <v>0</v>
      </c>
      <c r="H4944">
        <f>G4944/(B4944-1)</f>
        <v>0</v>
      </c>
    </row>
    <row r="4945" spans="1:8">
      <c r="A4945" t="s">
        <v>11094</v>
      </c>
      <c r="B4945">
        <v>0</v>
      </c>
      <c r="C4945">
        <v>1</v>
      </c>
      <c r="D4945">
        <v>15</v>
      </c>
      <c r="E4945">
        <v>15</v>
      </c>
      <c r="F4945" t="str">
        <f>VLOOKUP(E4945,$L$1:$M$25,2,FALSE)</f>
        <v>money-fx</v>
      </c>
      <c r="G4945">
        <f>LOG(C4945)</f>
        <v>0</v>
      </c>
      <c r="H4945">
        <f>G4945/(B4945-1)</f>
        <v>0</v>
      </c>
    </row>
    <row r="4946" spans="1:8">
      <c r="A4946" t="s">
        <v>11095</v>
      </c>
      <c r="B4946">
        <v>0</v>
      </c>
      <c r="C4946">
        <v>1</v>
      </c>
      <c r="D4946">
        <v>1</v>
      </c>
      <c r="E4946">
        <v>1</v>
      </c>
      <c r="F4946" t="str">
        <f>VLOOKUP(E4946,$L$1:$M$25,2,FALSE)</f>
        <v>acq</v>
      </c>
      <c r="G4946">
        <f>LOG(C4946)</f>
        <v>0</v>
      </c>
      <c r="H4946">
        <f>G4946/(B4946-1)</f>
        <v>0</v>
      </c>
    </row>
    <row r="4947" spans="1:8">
      <c r="A4947" t="s">
        <v>11099</v>
      </c>
      <c r="B4947">
        <v>0</v>
      </c>
      <c r="C4947">
        <v>1</v>
      </c>
      <c r="D4947">
        <v>9</v>
      </c>
      <c r="E4947">
        <v>9</v>
      </c>
      <c r="F4947" t="str">
        <f>VLOOKUP(E4947,$L$1:$M$25,2,FALSE)</f>
        <v>earn</v>
      </c>
      <c r="G4947">
        <f>LOG(C4947)</f>
        <v>0</v>
      </c>
      <c r="H4947">
        <f>G4947/(B4947-1)</f>
        <v>0</v>
      </c>
    </row>
    <row r="4948" spans="1:8">
      <c r="A4948" t="s">
        <v>11100</v>
      </c>
      <c r="B4948">
        <v>0</v>
      </c>
      <c r="C4948">
        <v>1</v>
      </c>
      <c r="D4948">
        <v>23</v>
      </c>
      <c r="E4948">
        <v>23</v>
      </c>
      <c r="F4948" t="str">
        <f>VLOOKUP(E4948,$L$1:$M$25,2,FALSE)</f>
        <v>trade</v>
      </c>
      <c r="G4948">
        <f>LOG(C4948)</f>
        <v>0</v>
      </c>
      <c r="H4948">
        <f>G4948/(B4948-1)</f>
        <v>0</v>
      </c>
    </row>
    <row r="4949" spans="1:8">
      <c r="A4949" t="s">
        <v>11104</v>
      </c>
      <c r="B4949">
        <v>0</v>
      </c>
      <c r="C4949">
        <v>1</v>
      </c>
      <c r="D4949">
        <v>20</v>
      </c>
      <c r="E4949">
        <v>20</v>
      </c>
      <c r="F4949" t="str">
        <f>VLOOKUP(E4949,$L$1:$M$25,2,FALSE)</f>
        <v>ship</v>
      </c>
      <c r="G4949">
        <f>LOG(C4949)</f>
        <v>0</v>
      </c>
      <c r="H4949">
        <f>G4949/(B4949-1)</f>
        <v>0</v>
      </c>
    </row>
    <row r="4950" spans="1:8">
      <c r="A4950" t="s">
        <v>11105</v>
      </c>
      <c r="B4950">
        <v>0</v>
      </c>
      <c r="C4950">
        <v>1</v>
      </c>
      <c r="D4950">
        <v>6</v>
      </c>
      <c r="E4950">
        <v>6</v>
      </c>
      <c r="F4950" t="str">
        <f>VLOOKUP(E4950,$L$1:$M$25,2,FALSE)</f>
        <v>cpi</v>
      </c>
      <c r="G4950">
        <f>LOG(C4950)</f>
        <v>0</v>
      </c>
      <c r="H4950">
        <f>G4950/(B4950-1)</f>
        <v>0</v>
      </c>
    </row>
    <row r="4951" spans="1:8">
      <c r="A4951" t="s">
        <v>11109</v>
      </c>
      <c r="B4951">
        <v>0</v>
      </c>
      <c r="C4951">
        <v>1</v>
      </c>
      <c r="D4951">
        <v>15</v>
      </c>
      <c r="E4951">
        <v>15</v>
      </c>
      <c r="F4951" t="str">
        <f>VLOOKUP(E4951,$L$1:$M$25,2,FALSE)</f>
        <v>money-fx</v>
      </c>
      <c r="G4951">
        <f>LOG(C4951)</f>
        <v>0</v>
      </c>
      <c r="H4951">
        <f>G4951/(B4951-1)</f>
        <v>0</v>
      </c>
    </row>
    <row r="4952" spans="1:8">
      <c r="A4952" t="s">
        <v>11110</v>
      </c>
      <c r="B4952">
        <v>0</v>
      </c>
      <c r="C4952">
        <v>1</v>
      </c>
      <c r="D4952">
        <v>22</v>
      </c>
      <c r="E4952">
        <v>22</v>
      </c>
      <c r="F4952" t="str">
        <f>VLOOKUP(E4952,$L$1:$M$25,2,FALSE)</f>
        <v>sugar</v>
      </c>
      <c r="G4952">
        <f>LOG(C4952)</f>
        <v>0</v>
      </c>
      <c r="H4952">
        <f>G4952/(B4952-1)</f>
        <v>0</v>
      </c>
    </row>
    <row r="4953" spans="1:8">
      <c r="A4953" t="s">
        <v>11112</v>
      </c>
      <c r="B4953">
        <v>0</v>
      </c>
      <c r="C4953">
        <v>1</v>
      </c>
      <c r="D4953">
        <v>22</v>
      </c>
      <c r="E4953">
        <v>22</v>
      </c>
      <c r="F4953" t="str">
        <f>VLOOKUP(E4953,$L$1:$M$25,2,FALSE)</f>
        <v>sugar</v>
      </c>
      <c r="G4953">
        <f>LOG(C4953)</f>
        <v>0</v>
      </c>
      <c r="H4953">
        <f>G4953/(B4953-1)</f>
        <v>0</v>
      </c>
    </row>
    <row r="4954" spans="1:8">
      <c r="A4954" t="s">
        <v>11118</v>
      </c>
      <c r="B4954">
        <v>0</v>
      </c>
      <c r="C4954">
        <v>1</v>
      </c>
      <c r="D4954">
        <v>22</v>
      </c>
      <c r="E4954">
        <v>22</v>
      </c>
      <c r="F4954" t="str">
        <f>VLOOKUP(E4954,$L$1:$M$25,2,FALSE)</f>
        <v>sugar</v>
      </c>
      <c r="G4954">
        <f>LOG(C4954)</f>
        <v>0</v>
      </c>
      <c r="H4954">
        <f>G4954/(B4954-1)</f>
        <v>0</v>
      </c>
    </row>
    <row r="4955" spans="1:8">
      <c r="A4955" t="s">
        <v>11121</v>
      </c>
      <c r="B4955">
        <v>0</v>
      </c>
      <c r="C4955">
        <v>1</v>
      </c>
      <c r="D4955">
        <v>3</v>
      </c>
      <c r="E4955">
        <v>3</v>
      </c>
      <c r="F4955" t="str">
        <f>VLOOKUP(E4955,$L$1:$M$25,2,FALSE)</f>
        <v>cocoa</v>
      </c>
      <c r="G4955">
        <f>LOG(C4955)</f>
        <v>0</v>
      </c>
      <c r="H4955">
        <f>G4955/(B4955-1)</f>
        <v>0</v>
      </c>
    </row>
    <row r="4956" spans="1:8">
      <c r="A4956" t="s">
        <v>11122</v>
      </c>
      <c r="B4956">
        <v>0</v>
      </c>
      <c r="C4956">
        <v>1</v>
      </c>
      <c r="D4956">
        <v>4</v>
      </c>
      <c r="E4956">
        <v>4</v>
      </c>
      <c r="F4956" t="str">
        <f>VLOOKUP(E4956,$L$1:$M$25,2,FALSE)</f>
        <v>coffee</v>
      </c>
      <c r="G4956">
        <f>LOG(C4956)</f>
        <v>0</v>
      </c>
      <c r="H4956">
        <f>G4956/(B4956-1)</f>
        <v>0</v>
      </c>
    </row>
    <row r="4957" spans="1:8">
      <c r="A4957" t="s">
        <v>11126</v>
      </c>
      <c r="B4957">
        <v>0</v>
      </c>
      <c r="C4957">
        <v>1</v>
      </c>
      <c r="D4957">
        <v>7</v>
      </c>
      <c r="E4957">
        <v>7</v>
      </c>
      <c r="F4957" t="str">
        <f>VLOOKUP(E4957,$L$1:$M$25,2,FALSE)</f>
        <v>crude</v>
      </c>
      <c r="G4957">
        <f>LOG(C4957)</f>
        <v>0</v>
      </c>
      <c r="H4957">
        <f>G4957/(B4957-1)</f>
        <v>0</v>
      </c>
    </row>
    <row r="4958" spans="1:8">
      <c r="A4958" t="s">
        <v>11130</v>
      </c>
      <c r="B4958">
        <v>0</v>
      </c>
      <c r="C4958">
        <v>1</v>
      </c>
      <c r="D4958">
        <v>7</v>
      </c>
      <c r="E4958">
        <v>7</v>
      </c>
      <c r="F4958" t="str">
        <f>VLOOKUP(E4958,$L$1:$M$25,2,FALSE)</f>
        <v>crude</v>
      </c>
      <c r="G4958">
        <f>LOG(C4958)</f>
        <v>0</v>
      </c>
      <c r="H4958">
        <f>G4958/(B4958-1)</f>
        <v>0</v>
      </c>
    </row>
    <row r="4959" spans="1:8">
      <c r="A4959" t="s">
        <v>11131</v>
      </c>
      <c r="B4959">
        <v>0</v>
      </c>
      <c r="C4959">
        <v>1</v>
      </c>
      <c r="D4959">
        <v>22</v>
      </c>
      <c r="E4959">
        <v>22</v>
      </c>
      <c r="F4959" t="str">
        <f>VLOOKUP(E4959,$L$1:$M$25,2,FALSE)</f>
        <v>sugar</v>
      </c>
      <c r="G4959">
        <f>LOG(C4959)</f>
        <v>0</v>
      </c>
      <c r="H4959">
        <f>G4959/(B4959-1)</f>
        <v>0</v>
      </c>
    </row>
    <row r="4960" spans="1:8">
      <c r="A4960" t="s">
        <v>11133</v>
      </c>
      <c r="B4960">
        <v>0</v>
      </c>
      <c r="C4960">
        <v>1</v>
      </c>
      <c r="D4960">
        <v>9</v>
      </c>
      <c r="E4960">
        <v>9</v>
      </c>
      <c r="F4960" t="str">
        <f>VLOOKUP(E4960,$L$1:$M$25,2,FALSE)</f>
        <v>earn</v>
      </c>
      <c r="G4960">
        <f>LOG(C4960)</f>
        <v>0</v>
      </c>
      <c r="H4960">
        <f>G4960/(B4960-1)</f>
        <v>0</v>
      </c>
    </row>
    <row r="4961" spans="1:8">
      <c r="A4961" t="s">
        <v>11136</v>
      </c>
      <c r="B4961">
        <v>0</v>
      </c>
      <c r="C4961">
        <v>1</v>
      </c>
      <c r="D4961">
        <v>8</v>
      </c>
      <c r="E4961">
        <v>8</v>
      </c>
      <c r="F4961" t="str">
        <f>VLOOKUP(E4961,$L$1:$M$25,2,FALSE)</f>
        <v>dlr</v>
      </c>
      <c r="G4961">
        <f>LOG(C4961)</f>
        <v>0</v>
      </c>
      <c r="H4961">
        <f>G4961/(B4961-1)</f>
        <v>0</v>
      </c>
    </row>
    <row r="4962" spans="1:8">
      <c r="A4962" t="s">
        <v>11140</v>
      </c>
      <c r="B4962">
        <v>0</v>
      </c>
      <c r="C4962">
        <v>1</v>
      </c>
      <c r="D4962">
        <v>3</v>
      </c>
      <c r="E4962">
        <v>3</v>
      </c>
      <c r="F4962" t="str">
        <f>VLOOKUP(E4962,$L$1:$M$25,2,FALSE)</f>
        <v>cocoa</v>
      </c>
      <c r="G4962">
        <f>LOG(C4962)</f>
        <v>0</v>
      </c>
      <c r="H4962">
        <f>G4962/(B4962-1)</f>
        <v>0</v>
      </c>
    </row>
    <row r="4963" spans="1:8">
      <c r="A4963" t="s">
        <v>11142</v>
      </c>
      <c r="B4963">
        <v>0</v>
      </c>
      <c r="C4963">
        <v>1</v>
      </c>
      <c r="D4963">
        <v>19</v>
      </c>
      <c r="E4963">
        <v>19</v>
      </c>
      <c r="F4963" t="str">
        <f>VLOOKUP(E4963,$L$1:$M$25,2,FALSE)</f>
        <v>reserves</v>
      </c>
      <c r="G4963">
        <f>LOG(C4963)</f>
        <v>0</v>
      </c>
      <c r="H4963">
        <f>G4963/(B4963-1)</f>
        <v>0</v>
      </c>
    </row>
    <row r="4964" spans="1:8">
      <c r="A4964" t="s">
        <v>11144</v>
      </c>
      <c r="B4964">
        <v>0</v>
      </c>
      <c r="C4964">
        <v>1</v>
      </c>
      <c r="D4964">
        <v>17</v>
      </c>
      <c r="E4964">
        <v>17</v>
      </c>
      <c r="F4964" t="str">
        <f>VLOOKUP(E4964,$L$1:$M$25,2,FALSE)</f>
        <v>nat-gas</v>
      </c>
      <c r="G4964">
        <f>LOG(C4964)</f>
        <v>0</v>
      </c>
      <c r="H4964">
        <f>G4964/(B4964-1)</f>
        <v>0</v>
      </c>
    </row>
    <row r="4965" spans="1:8">
      <c r="A4965" t="s">
        <v>11145</v>
      </c>
      <c r="B4965">
        <v>0</v>
      </c>
      <c r="C4965">
        <v>1</v>
      </c>
      <c r="D4965">
        <v>15</v>
      </c>
      <c r="E4965">
        <v>15</v>
      </c>
      <c r="F4965" t="str">
        <f>VLOOKUP(E4965,$L$1:$M$25,2,FALSE)</f>
        <v>money-fx</v>
      </c>
      <c r="G4965">
        <f>LOG(C4965)</f>
        <v>0</v>
      </c>
      <c r="H4965">
        <f>G4965/(B4965-1)</f>
        <v>0</v>
      </c>
    </row>
    <row r="4966" spans="1:8">
      <c r="A4966" t="s">
        <v>11146</v>
      </c>
      <c r="B4966">
        <v>0</v>
      </c>
      <c r="C4966">
        <v>1</v>
      </c>
      <c r="D4966">
        <v>7</v>
      </c>
      <c r="E4966">
        <v>7</v>
      </c>
      <c r="F4966" t="str">
        <f>VLOOKUP(E4966,$L$1:$M$25,2,FALSE)</f>
        <v>crude</v>
      </c>
      <c r="G4966">
        <f>LOG(C4966)</f>
        <v>0</v>
      </c>
      <c r="H4966">
        <f>G4966/(B4966-1)</f>
        <v>0</v>
      </c>
    </row>
    <row r="4967" spans="1:8">
      <c r="A4967" t="s">
        <v>11153</v>
      </c>
      <c r="B4967">
        <v>0</v>
      </c>
      <c r="C4967">
        <v>1</v>
      </c>
      <c r="D4967">
        <v>11</v>
      </c>
      <c r="E4967">
        <v>11</v>
      </c>
      <c r="F4967" t="str">
        <f>VLOOKUP(E4967,$L$1:$M$25,2,FALSE)</f>
        <v>gold</v>
      </c>
      <c r="G4967">
        <f>LOG(C4967)</f>
        <v>0</v>
      </c>
      <c r="H4967">
        <f>G4967/(B4967-1)</f>
        <v>0</v>
      </c>
    </row>
    <row r="4968" spans="1:8">
      <c r="A4968" t="s">
        <v>11156</v>
      </c>
      <c r="B4968">
        <v>0</v>
      </c>
      <c r="C4968">
        <v>1</v>
      </c>
      <c r="D4968">
        <v>7</v>
      </c>
      <c r="E4968">
        <v>7</v>
      </c>
      <c r="F4968" t="str">
        <f>VLOOKUP(E4968,$L$1:$M$25,2,FALSE)</f>
        <v>crude</v>
      </c>
      <c r="G4968">
        <f>LOG(C4968)</f>
        <v>0</v>
      </c>
      <c r="H4968">
        <f>G4968/(B4968-1)</f>
        <v>0</v>
      </c>
    </row>
    <row r="4969" spans="1:8">
      <c r="A4969" t="s">
        <v>11157</v>
      </c>
      <c r="B4969">
        <v>0</v>
      </c>
      <c r="C4969">
        <v>1</v>
      </c>
      <c r="D4969">
        <v>20</v>
      </c>
      <c r="E4969">
        <v>20</v>
      </c>
      <c r="F4969" t="str">
        <f>VLOOKUP(E4969,$L$1:$M$25,2,FALSE)</f>
        <v>ship</v>
      </c>
      <c r="G4969">
        <f>LOG(C4969)</f>
        <v>0</v>
      </c>
      <c r="H4969">
        <f>G4969/(B4969-1)</f>
        <v>0</v>
      </c>
    </row>
    <row r="4970" spans="1:8">
      <c r="A4970" t="s">
        <v>11160</v>
      </c>
      <c r="B4970">
        <v>0</v>
      </c>
      <c r="C4970">
        <v>1</v>
      </c>
      <c r="D4970">
        <v>23</v>
      </c>
      <c r="E4970">
        <v>23</v>
      </c>
      <c r="F4970" t="str">
        <f>VLOOKUP(E4970,$L$1:$M$25,2,FALSE)</f>
        <v>trade</v>
      </c>
      <c r="G4970">
        <f>LOG(C4970)</f>
        <v>0</v>
      </c>
      <c r="H4970">
        <f>G4970/(B4970-1)</f>
        <v>0</v>
      </c>
    </row>
    <row r="4971" spans="1:8">
      <c r="A4971" t="s">
        <v>11164</v>
      </c>
      <c r="B4971">
        <v>0</v>
      </c>
      <c r="C4971">
        <v>1</v>
      </c>
      <c r="D4971">
        <v>4</v>
      </c>
      <c r="E4971">
        <v>4</v>
      </c>
      <c r="F4971" t="str">
        <f>VLOOKUP(E4971,$L$1:$M$25,2,FALSE)</f>
        <v>coffee</v>
      </c>
      <c r="G4971">
        <f>LOG(C4971)</f>
        <v>0</v>
      </c>
      <c r="H4971">
        <f>G4971/(B4971-1)</f>
        <v>0</v>
      </c>
    </row>
    <row r="4972" spans="1:8">
      <c r="A4972" t="s">
        <v>11169</v>
      </c>
      <c r="B4972">
        <v>0</v>
      </c>
      <c r="C4972">
        <v>1</v>
      </c>
      <c r="D4972">
        <v>24</v>
      </c>
      <c r="E4972">
        <v>24</v>
      </c>
      <c r="F4972" t="str">
        <f>VLOOKUP(E4972,$L$1:$M$25,2,FALSE)</f>
        <v>veg-oil</v>
      </c>
      <c r="G4972">
        <f>LOG(C4972)</f>
        <v>0</v>
      </c>
      <c r="H4972">
        <f>G4972/(B4972-1)</f>
        <v>0</v>
      </c>
    </row>
    <row r="4973" spans="1:8">
      <c r="A4973" t="s">
        <v>11175</v>
      </c>
      <c r="B4973">
        <v>0</v>
      </c>
      <c r="C4973">
        <v>1</v>
      </c>
      <c r="D4973">
        <v>7</v>
      </c>
      <c r="E4973">
        <v>7</v>
      </c>
      <c r="F4973" t="str">
        <f>VLOOKUP(E4973,$L$1:$M$25,2,FALSE)</f>
        <v>crude</v>
      </c>
      <c r="G4973">
        <f>LOG(C4973)</f>
        <v>0</v>
      </c>
      <c r="H4973">
        <f>G4973/(B4973-1)</f>
        <v>0</v>
      </c>
    </row>
    <row r="4974" spans="1:8">
      <c r="A4974" t="s">
        <v>11176</v>
      </c>
      <c r="B4974">
        <v>0</v>
      </c>
      <c r="C4974">
        <v>1</v>
      </c>
      <c r="D4974">
        <v>22</v>
      </c>
      <c r="E4974">
        <v>22</v>
      </c>
      <c r="F4974" t="str">
        <f>VLOOKUP(E4974,$L$1:$M$25,2,FALSE)</f>
        <v>sugar</v>
      </c>
      <c r="G4974">
        <f>LOG(C4974)</f>
        <v>0</v>
      </c>
      <c r="H4974">
        <f>G4974/(B4974-1)</f>
        <v>0</v>
      </c>
    </row>
    <row r="4975" spans="1:8">
      <c r="A4975" t="s">
        <v>11181</v>
      </c>
      <c r="B4975">
        <v>0</v>
      </c>
      <c r="C4975">
        <v>1</v>
      </c>
      <c r="D4975">
        <v>16</v>
      </c>
      <c r="E4975">
        <v>16</v>
      </c>
      <c r="F4975" t="str">
        <f>VLOOKUP(E4975,$L$1:$M$25,2,FALSE)</f>
        <v>money-supply</v>
      </c>
      <c r="G4975">
        <f>LOG(C4975)</f>
        <v>0</v>
      </c>
      <c r="H4975">
        <f>G4975/(B4975-1)</f>
        <v>0</v>
      </c>
    </row>
    <row r="4976" spans="1:8">
      <c r="A4976" t="s">
        <v>11188</v>
      </c>
      <c r="B4976">
        <v>0</v>
      </c>
      <c r="C4976">
        <v>1</v>
      </c>
      <c r="D4976">
        <v>20</v>
      </c>
      <c r="E4976">
        <v>20</v>
      </c>
      <c r="F4976" t="str">
        <f>VLOOKUP(E4976,$L$1:$M$25,2,FALSE)</f>
        <v>ship</v>
      </c>
      <c r="G4976">
        <f>LOG(C4976)</f>
        <v>0</v>
      </c>
      <c r="H4976">
        <f>G4976/(B4976-1)</f>
        <v>0</v>
      </c>
    </row>
    <row r="4977" spans="1:8">
      <c r="A4977" t="s">
        <v>11190</v>
      </c>
      <c r="B4977">
        <v>0</v>
      </c>
      <c r="C4977">
        <v>1</v>
      </c>
      <c r="D4977">
        <v>13</v>
      </c>
      <c r="E4977">
        <v>13</v>
      </c>
      <c r="F4977" t="str">
        <f>VLOOKUP(E4977,$L$1:$M$25,2,FALSE)</f>
        <v>interest</v>
      </c>
      <c r="G4977">
        <f>LOG(C4977)</f>
        <v>0</v>
      </c>
      <c r="H4977">
        <f>G4977/(B4977-1)</f>
        <v>0</v>
      </c>
    </row>
    <row r="4978" spans="1:8">
      <c r="A4978" t="s">
        <v>11192</v>
      </c>
      <c r="B4978">
        <v>0</v>
      </c>
      <c r="C4978">
        <v>1</v>
      </c>
      <c r="D4978">
        <v>20</v>
      </c>
      <c r="E4978">
        <v>20</v>
      </c>
      <c r="F4978" t="str">
        <f>VLOOKUP(E4978,$L$1:$M$25,2,FALSE)</f>
        <v>ship</v>
      </c>
      <c r="G4978">
        <f>LOG(C4978)</f>
        <v>0</v>
      </c>
      <c r="H4978">
        <f>G4978/(B4978-1)</f>
        <v>0</v>
      </c>
    </row>
    <row r="4979" spans="1:8">
      <c r="A4979" t="s">
        <v>11199</v>
      </c>
      <c r="B4979">
        <v>0</v>
      </c>
      <c r="C4979">
        <v>1</v>
      </c>
      <c r="D4979">
        <v>8</v>
      </c>
      <c r="E4979">
        <v>8</v>
      </c>
      <c r="F4979" t="str">
        <f>VLOOKUP(E4979,$L$1:$M$25,2,FALSE)</f>
        <v>dlr</v>
      </c>
      <c r="G4979">
        <f>LOG(C4979)</f>
        <v>0</v>
      </c>
      <c r="H4979">
        <f>G4979/(B4979-1)</f>
        <v>0</v>
      </c>
    </row>
    <row r="4980" spans="1:8">
      <c r="A4980" t="s">
        <v>11200</v>
      </c>
      <c r="B4980">
        <v>0</v>
      </c>
      <c r="C4980">
        <v>1</v>
      </c>
      <c r="D4980">
        <v>18</v>
      </c>
      <c r="E4980">
        <v>18</v>
      </c>
      <c r="F4980" t="str">
        <f>VLOOKUP(E4980,$L$1:$M$25,2,FALSE)</f>
        <v>oilseed</v>
      </c>
      <c r="G4980">
        <f>LOG(C4980)</f>
        <v>0</v>
      </c>
      <c r="H4980">
        <f>G4980/(B4980-1)</f>
        <v>0</v>
      </c>
    </row>
    <row r="4981" spans="1:8">
      <c r="A4981" t="s">
        <v>11201</v>
      </c>
      <c r="B4981">
        <v>0</v>
      </c>
      <c r="C4981">
        <v>1</v>
      </c>
      <c r="D4981">
        <v>5</v>
      </c>
      <c r="E4981">
        <v>5</v>
      </c>
      <c r="F4981" t="str">
        <f>VLOOKUP(E4981,$L$1:$M$25,2,FALSE)</f>
        <v>corn</v>
      </c>
      <c r="G4981">
        <f>LOG(C4981)</f>
        <v>0</v>
      </c>
      <c r="H4981">
        <f>G4981/(B4981-1)</f>
        <v>0</v>
      </c>
    </row>
    <row r="4982" spans="1:8">
      <c r="A4982" t="s">
        <v>11202</v>
      </c>
      <c r="B4982">
        <v>0</v>
      </c>
      <c r="C4982">
        <v>1</v>
      </c>
      <c r="D4982">
        <v>7</v>
      </c>
      <c r="E4982">
        <v>7</v>
      </c>
      <c r="F4982" t="str">
        <f>VLOOKUP(E4982,$L$1:$M$25,2,FALSE)</f>
        <v>crude</v>
      </c>
      <c r="G4982">
        <f>LOG(C4982)</f>
        <v>0</v>
      </c>
      <c r="H4982">
        <f>G4982/(B4982-1)</f>
        <v>0</v>
      </c>
    </row>
    <row r="4983" spans="1:8">
      <c r="A4983" t="s">
        <v>11204</v>
      </c>
      <c r="B4983">
        <v>0</v>
      </c>
      <c r="C4983">
        <v>1</v>
      </c>
      <c r="D4983">
        <v>9</v>
      </c>
      <c r="E4983">
        <v>9</v>
      </c>
      <c r="F4983" t="str">
        <f>VLOOKUP(E4983,$L$1:$M$25,2,FALSE)</f>
        <v>earn</v>
      </c>
      <c r="G4983">
        <f>LOG(C4983)</f>
        <v>0</v>
      </c>
      <c r="H4983">
        <f>G4983/(B4983-1)</f>
        <v>0</v>
      </c>
    </row>
    <row r="4984" spans="1:8">
      <c r="A4984" t="s">
        <v>11206</v>
      </c>
      <c r="B4984">
        <v>0</v>
      </c>
      <c r="C4984">
        <v>1</v>
      </c>
      <c r="D4984">
        <v>9</v>
      </c>
      <c r="E4984">
        <v>9</v>
      </c>
      <c r="F4984" t="str">
        <f>VLOOKUP(E4984,$L$1:$M$25,2,FALSE)</f>
        <v>earn</v>
      </c>
      <c r="G4984">
        <f>LOG(C4984)</f>
        <v>0</v>
      </c>
      <c r="H4984">
        <f>G4984/(B4984-1)</f>
        <v>0</v>
      </c>
    </row>
    <row r="4985" spans="1:8">
      <c r="A4985" t="s">
        <v>11207</v>
      </c>
      <c r="B4985">
        <v>0</v>
      </c>
      <c r="C4985">
        <v>1</v>
      </c>
      <c r="D4985">
        <v>10</v>
      </c>
      <c r="E4985">
        <v>10</v>
      </c>
      <c r="F4985" t="str">
        <f>VLOOKUP(E4985,$L$1:$M$25,2,FALSE)</f>
        <v>gnp</v>
      </c>
      <c r="G4985">
        <f>LOG(C4985)</f>
        <v>0</v>
      </c>
      <c r="H4985">
        <f>G4985/(B4985-1)</f>
        <v>0</v>
      </c>
    </row>
    <row r="4986" spans="1:8">
      <c r="A4986" t="s">
        <v>11212</v>
      </c>
      <c r="B4986">
        <v>0</v>
      </c>
      <c r="C4986">
        <v>1</v>
      </c>
      <c r="D4986">
        <v>23</v>
      </c>
      <c r="E4986">
        <v>23</v>
      </c>
      <c r="F4986" t="str">
        <f>VLOOKUP(E4986,$L$1:$M$25,2,FALSE)</f>
        <v>trade</v>
      </c>
      <c r="G4986">
        <f>LOG(C4986)</f>
        <v>0</v>
      </c>
      <c r="H4986">
        <f>G4986/(B4986-1)</f>
        <v>0</v>
      </c>
    </row>
    <row r="4987" spans="1:8">
      <c r="A4987" t="s">
        <v>11217</v>
      </c>
      <c r="B4987">
        <v>0</v>
      </c>
      <c r="C4987">
        <v>1</v>
      </c>
      <c r="D4987">
        <v>11</v>
      </c>
      <c r="E4987">
        <v>11</v>
      </c>
      <c r="F4987" t="str">
        <f>VLOOKUP(E4987,$L$1:$M$25,2,FALSE)</f>
        <v>gold</v>
      </c>
      <c r="G4987">
        <f>LOG(C4987)</f>
        <v>0</v>
      </c>
      <c r="H4987">
        <f>G4987/(B4987-1)</f>
        <v>0</v>
      </c>
    </row>
    <row r="4988" spans="1:8">
      <c r="A4988" t="s">
        <v>11218</v>
      </c>
      <c r="B4988">
        <v>0</v>
      </c>
      <c r="C4988">
        <v>1</v>
      </c>
      <c r="D4988">
        <v>1</v>
      </c>
      <c r="E4988">
        <v>1</v>
      </c>
      <c r="F4988" t="str">
        <f>VLOOKUP(E4988,$L$1:$M$25,2,FALSE)</f>
        <v>acq</v>
      </c>
      <c r="G4988">
        <f>LOG(C4988)</f>
        <v>0</v>
      </c>
      <c r="H4988">
        <f>G4988/(B4988-1)</f>
        <v>0</v>
      </c>
    </row>
    <row r="4989" spans="1:8">
      <c r="A4989" t="s">
        <v>11220</v>
      </c>
      <c r="B4989">
        <v>0</v>
      </c>
      <c r="C4989">
        <v>1</v>
      </c>
      <c r="D4989">
        <v>7</v>
      </c>
      <c r="E4989">
        <v>7</v>
      </c>
      <c r="F4989" t="str">
        <f>VLOOKUP(E4989,$L$1:$M$25,2,FALSE)</f>
        <v>crude</v>
      </c>
      <c r="G4989">
        <f>LOG(C4989)</f>
        <v>0</v>
      </c>
      <c r="H4989">
        <f>G4989/(B4989-1)</f>
        <v>0</v>
      </c>
    </row>
    <row r="4990" spans="1:8">
      <c r="A4990" t="s">
        <v>11223</v>
      </c>
      <c r="B4990">
        <v>0</v>
      </c>
      <c r="C4990">
        <v>1</v>
      </c>
      <c r="D4990">
        <v>20</v>
      </c>
      <c r="E4990">
        <v>20</v>
      </c>
      <c r="F4990" t="str">
        <f>VLOOKUP(E4990,$L$1:$M$25,2,FALSE)</f>
        <v>ship</v>
      </c>
      <c r="G4990">
        <f>LOG(C4990)</f>
        <v>0</v>
      </c>
      <c r="H4990">
        <f>G4990/(B4990-1)</f>
        <v>0</v>
      </c>
    </row>
    <row r="4991" spans="1:8">
      <c r="A4991" t="s">
        <v>11224</v>
      </c>
      <c r="B4991">
        <v>0</v>
      </c>
      <c r="C4991">
        <v>1</v>
      </c>
      <c r="D4991">
        <v>7</v>
      </c>
      <c r="E4991">
        <v>7</v>
      </c>
      <c r="F4991" t="str">
        <f>VLOOKUP(E4991,$L$1:$M$25,2,FALSE)</f>
        <v>crude</v>
      </c>
      <c r="G4991">
        <f>LOG(C4991)</f>
        <v>0</v>
      </c>
      <c r="H4991">
        <f>G4991/(B4991-1)</f>
        <v>0</v>
      </c>
    </row>
    <row r="4992" spans="1:8">
      <c r="A4992" t="s">
        <v>11226</v>
      </c>
      <c r="B4992">
        <v>0</v>
      </c>
      <c r="C4992">
        <v>1</v>
      </c>
      <c r="D4992">
        <v>15</v>
      </c>
      <c r="E4992">
        <v>15</v>
      </c>
      <c r="F4992" t="str">
        <f>VLOOKUP(E4992,$L$1:$M$25,2,FALSE)</f>
        <v>money-fx</v>
      </c>
      <c r="G4992">
        <f>LOG(C4992)</f>
        <v>0</v>
      </c>
      <c r="H4992">
        <f>G4992/(B4992-1)</f>
        <v>0</v>
      </c>
    </row>
    <row r="4993" spans="1:8">
      <c r="A4993" t="s">
        <v>11228</v>
      </c>
      <c r="B4993">
        <v>0</v>
      </c>
      <c r="C4993">
        <v>1</v>
      </c>
      <c r="D4993">
        <v>9</v>
      </c>
      <c r="E4993">
        <v>9</v>
      </c>
      <c r="F4993" t="str">
        <f>VLOOKUP(E4993,$L$1:$M$25,2,FALSE)</f>
        <v>earn</v>
      </c>
      <c r="G4993">
        <f>LOG(C4993)</f>
        <v>0</v>
      </c>
      <c r="H4993">
        <f>G4993/(B4993-1)</f>
        <v>0</v>
      </c>
    </row>
    <row r="4994" spans="1:8">
      <c r="A4994" t="s">
        <v>11230</v>
      </c>
      <c r="B4994">
        <v>0</v>
      </c>
      <c r="C4994">
        <v>1</v>
      </c>
      <c r="D4994">
        <v>15</v>
      </c>
      <c r="E4994">
        <v>15</v>
      </c>
      <c r="F4994" t="str">
        <f>VLOOKUP(E4994,$L$1:$M$25,2,FALSE)</f>
        <v>money-fx</v>
      </c>
      <c r="G4994">
        <f>LOG(C4994)</f>
        <v>0</v>
      </c>
      <c r="H4994">
        <f>G4994/(B4994-1)</f>
        <v>0</v>
      </c>
    </row>
    <row r="4995" spans="1:8">
      <c r="A4995" t="s">
        <v>11233</v>
      </c>
      <c r="B4995">
        <v>0</v>
      </c>
      <c r="C4995">
        <v>1</v>
      </c>
      <c r="D4995">
        <v>15</v>
      </c>
      <c r="E4995">
        <v>15</v>
      </c>
      <c r="F4995" t="str">
        <f>VLOOKUP(E4995,$L$1:$M$25,2,FALSE)</f>
        <v>money-fx</v>
      </c>
      <c r="G4995">
        <f>LOG(C4995)</f>
        <v>0</v>
      </c>
      <c r="H4995">
        <f>G4995/(B4995-1)</f>
        <v>0</v>
      </c>
    </row>
    <row r="4996" spans="1:8">
      <c r="A4996" t="s">
        <v>11240</v>
      </c>
      <c r="B4996">
        <v>0</v>
      </c>
      <c r="C4996">
        <v>1</v>
      </c>
      <c r="D4996">
        <v>24</v>
      </c>
      <c r="E4996">
        <v>24</v>
      </c>
      <c r="F4996" t="str">
        <f>VLOOKUP(E4996,$L$1:$M$25,2,FALSE)</f>
        <v>veg-oil</v>
      </c>
      <c r="G4996">
        <f>LOG(C4996)</f>
        <v>0</v>
      </c>
      <c r="H4996">
        <f>G4996/(B4996-1)</f>
        <v>0</v>
      </c>
    </row>
    <row r="4997" spans="1:8">
      <c r="A4997" t="s">
        <v>11243</v>
      </c>
      <c r="B4997">
        <v>0</v>
      </c>
      <c r="C4997">
        <v>1</v>
      </c>
      <c r="D4997">
        <v>14</v>
      </c>
      <c r="E4997">
        <v>14</v>
      </c>
      <c r="F4997" t="str">
        <f>VLOOKUP(E4997,$L$1:$M$25,2,FALSE)</f>
        <v>livestock</v>
      </c>
      <c r="G4997">
        <f>LOG(C4997)</f>
        <v>0</v>
      </c>
      <c r="H4997">
        <f>G4997/(B4997-1)</f>
        <v>0</v>
      </c>
    </row>
    <row r="4998" spans="1:8">
      <c r="A4998" t="s">
        <v>11244</v>
      </c>
      <c r="B4998">
        <v>0</v>
      </c>
      <c r="C4998">
        <v>1</v>
      </c>
      <c r="D4998">
        <v>4</v>
      </c>
      <c r="E4998">
        <v>4</v>
      </c>
      <c r="F4998" t="str">
        <f>VLOOKUP(E4998,$L$1:$M$25,2,FALSE)</f>
        <v>coffee</v>
      </c>
      <c r="G4998">
        <f>LOG(C4998)</f>
        <v>0</v>
      </c>
      <c r="H4998">
        <f>G4998/(B4998-1)</f>
        <v>0</v>
      </c>
    </row>
    <row r="4999" spans="1:8">
      <c r="A4999" t="s">
        <v>11245</v>
      </c>
      <c r="B4999">
        <v>0</v>
      </c>
      <c r="C4999">
        <v>1</v>
      </c>
      <c r="D4999">
        <v>7</v>
      </c>
      <c r="E4999">
        <v>7</v>
      </c>
      <c r="F4999" t="str">
        <f>VLOOKUP(E4999,$L$1:$M$25,2,FALSE)</f>
        <v>crude</v>
      </c>
      <c r="G4999">
        <f>LOG(C4999)</f>
        <v>0</v>
      </c>
      <c r="H4999">
        <f>G4999/(B4999-1)</f>
        <v>0</v>
      </c>
    </row>
    <row r="5000" spans="1:8">
      <c r="A5000" t="s">
        <v>11246</v>
      </c>
      <c r="B5000">
        <v>0</v>
      </c>
      <c r="C5000">
        <v>1</v>
      </c>
      <c r="D5000">
        <v>23</v>
      </c>
      <c r="E5000">
        <v>23</v>
      </c>
      <c r="F5000" t="str">
        <f>VLOOKUP(E5000,$L$1:$M$25,2,FALSE)</f>
        <v>trade</v>
      </c>
      <c r="G5000">
        <f>LOG(C5000)</f>
        <v>0</v>
      </c>
      <c r="H5000">
        <f>G5000/(B5000-1)</f>
        <v>0</v>
      </c>
    </row>
    <row r="5001" spans="1:8">
      <c r="A5001" t="s">
        <v>11247</v>
      </c>
      <c r="B5001">
        <v>0</v>
      </c>
      <c r="C5001">
        <v>1</v>
      </c>
      <c r="D5001">
        <v>9</v>
      </c>
      <c r="E5001">
        <v>9</v>
      </c>
      <c r="F5001" t="str">
        <f>VLOOKUP(E5001,$L$1:$M$25,2,FALSE)</f>
        <v>earn</v>
      </c>
      <c r="G5001">
        <f>LOG(C5001)</f>
        <v>0</v>
      </c>
      <c r="H5001">
        <f>G5001/(B5001-1)</f>
        <v>0</v>
      </c>
    </row>
    <row r="5002" spans="1:8">
      <c r="A5002" t="s">
        <v>11248</v>
      </c>
      <c r="B5002">
        <v>0</v>
      </c>
      <c r="C5002">
        <v>1</v>
      </c>
      <c r="D5002">
        <v>23</v>
      </c>
      <c r="E5002">
        <v>23</v>
      </c>
      <c r="F5002" t="str">
        <f>VLOOKUP(E5002,$L$1:$M$25,2,FALSE)</f>
        <v>trade</v>
      </c>
      <c r="G5002">
        <f>LOG(C5002)</f>
        <v>0</v>
      </c>
      <c r="H5002">
        <f>G5002/(B5002-1)</f>
        <v>0</v>
      </c>
    </row>
    <row r="5003" spans="1:8">
      <c r="A5003" t="s">
        <v>11249</v>
      </c>
      <c r="B5003">
        <v>0</v>
      </c>
      <c r="C5003">
        <v>1</v>
      </c>
      <c r="D5003">
        <v>23</v>
      </c>
      <c r="E5003">
        <v>23</v>
      </c>
      <c r="F5003" t="str">
        <f>VLOOKUP(E5003,$L$1:$M$25,2,FALSE)</f>
        <v>trade</v>
      </c>
      <c r="G5003">
        <f>LOG(C5003)</f>
        <v>0</v>
      </c>
      <c r="H5003">
        <f>G5003/(B5003-1)</f>
        <v>0</v>
      </c>
    </row>
    <row r="5004" spans="1:8">
      <c r="A5004" t="s">
        <v>11253</v>
      </c>
      <c r="B5004">
        <v>0</v>
      </c>
      <c r="C5004">
        <v>1</v>
      </c>
      <c r="D5004">
        <v>11</v>
      </c>
      <c r="E5004">
        <v>11</v>
      </c>
      <c r="F5004" t="str">
        <f>VLOOKUP(E5004,$L$1:$M$25,2,FALSE)</f>
        <v>gold</v>
      </c>
      <c r="G5004">
        <f>LOG(C5004)</f>
        <v>0</v>
      </c>
      <c r="H5004">
        <f>G5004/(B5004-1)</f>
        <v>0</v>
      </c>
    </row>
    <row r="5005" spans="1:8">
      <c r="A5005" t="s">
        <v>11255</v>
      </c>
      <c r="B5005">
        <v>0</v>
      </c>
      <c r="C5005">
        <v>1</v>
      </c>
      <c r="D5005">
        <v>9</v>
      </c>
      <c r="E5005">
        <v>9</v>
      </c>
      <c r="F5005" t="str">
        <f>VLOOKUP(E5005,$L$1:$M$25,2,FALSE)</f>
        <v>earn</v>
      </c>
      <c r="G5005">
        <f>LOG(C5005)</f>
        <v>0</v>
      </c>
      <c r="H5005">
        <f>G5005/(B5005-1)</f>
        <v>0</v>
      </c>
    </row>
    <row r="5006" spans="1:8">
      <c r="A5006" t="s">
        <v>11266</v>
      </c>
      <c r="B5006">
        <v>0</v>
      </c>
      <c r="C5006">
        <v>1</v>
      </c>
      <c r="D5006">
        <v>4</v>
      </c>
      <c r="E5006">
        <v>4</v>
      </c>
      <c r="F5006" t="str">
        <f>VLOOKUP(E5006,$L$1:$M$25,2,FALSE)</f>
        <v>coffee</v>
      </c>
      <c r="G5006">
        <f>LOG(C5006)</f>
        <v>0</v>
      </c>
      <c r="H5006">
        <f>G5006/(B5006-1)</f>
        <v>0</v>
      </c>
    </row>
    <row r="5007" spans="1:8">
      <c r="A5007" t="s">
        <v>11268</v>
      </c>
      <c r="B5007">
        <v>0</v>
      </c>
      <c r="C5007">
        <v>1</v>
      </c>
      <c r="D5007">
        <v>17</v>
      </c>
      <c r="E5007">
        <v>17</v>
      </c>
      <c r="F5007" t="str">
        <f>VLOOKUP(E5007,$L$1:$M$25,2,FALSE)</f>
        <v>nat-gas</v>
      </c>
      <c r="G5007">
        <f>LOG(C5007)</f>
        <v>0</v>
      </c>
      <c r="H5007">
        <f>G5007/(B5007-1)</f>
        <v>0</v>
      </c>
    </row>
    <row r="5008" spans="1:8">
      <c r="A5008" t="s">
        <v>11273</v>
      </c>
      <c r="B5008">
        <v>0</v>
      </c>
      <c r="C5008">
        <v>1</v>
      </c>
      <c r="D5008">
        <v>17</v>
      </c>
      <c r="E5008">
        <v>17</v>
      </c>
      <c r="F5008" t="str">
        <f>VLOOKUP(E5008,$L$1:$M$25,2,FALSE)</f>
        <v>nat-gas</v>
      </c>
      <c r="G5008">
        <f>LOG(C5008)</f>
        <v>0</v>
      </c>
      <c r="H5008">
        <f>G5008/(B5008-1)</f>
        <v>0</v>
      </c>
    </row>
    <row r="5009" spans="1:8">
      <c r="A5009" t="s">
        <v>11274</v>
      </c>
      <c r="B5009">
        <v>0</v>
      </c>
      <c r="C5009">
        <v>1</v>
      </c>
      <c r="D5009">
        <v>3</v>
      </c>
      <c r="E5009">
        <v>3</v>
      </c>
      <c r="F5009" t="str">
        <f>VLOOKUP(E5009,$L$1:$M$25,2,FALSE)</f>
        <v>cocoa</v>
      </c>
      <c r="G5009">
        <f>LOG(C5009)</f>
        <v>0</v>
      </c>
      <c r="H5009">
        <f>G5009/(B5009-1)</f>
        <v>0</v>
      </c>
    </row>
    <row r="5010" spans="1:8">
      <c r="A5010" t="s">
        <v>11278</v>
      </c>
      <c r="B5010">
        <v>0</v>
      </c>
      <c r="C5010">
        <v>1</v>
      </c>
      <c r="D5010">
        <v>11</v>
      </c>
      <c r="E5010">
        <v>11</v>
      </c>
      <c r="F5010" t="str">
        <f>VLOOKUP(E5010,$L$1:$M$25,2,FALSE)</f>
        <v>gold</v>
      </c>
      <c r="G5010">
        <f>LOG(C5010)</f>
        <v>0</v>
      </c>
      <c r="H5010">
        <f>G5010/(B5010-1)</f>
        <v>0</v>
      </c>
    </row>
    <row r="5011" spans="1:8">
      <c r="A5011" t="s">
        <v>11280</v>
      </c>
      <c r="B5011">
        <v>0</v>
      </c>
      <c r="C5011">
        <v>1</v>
      </c>
      <c r="D5011">
        <v>13</v>
      </c>
      <c r="E5011">
        <v>13</v>
      </c>
      <c r="F5011" t="str">
        <f>VLOOKUP(E5011,$L$1:$M$25,2,FALSE)</f>
        <v>interest</v>
      </c>
      <c r="G5011">
        <f>LOG(C5011)</f>
        <v>0</v>
      </c>
      <c r="H5011">
        <f>G5011/(B5011-1)</f>
        <v>0</v>
      </c>
    </row>
    <row r="5012" spans="1:8">
      <c r="A5012" t="s">
        <v>11283</v>
      </c>
      <c r="B5012">
        <v>0</v>
      </c>
      <c r="C5012">
        <v>1</v>
      </c>
      <c r="D5012">
        <v>7</v>
      </c>
      <c r="E5012">
        <v>7</v>
      </c>
      <c r="F5012" t="str">
        <f>VLOOKUP(E5012,$L$1:$M$25,2,FALSE)</f>
        <v>crude</v>
      </c>
      <c r="G5012">
        <f>LOG(C5012)</f>
        <v>0</v>
      </c>
      <c r="H5012">
        <f>G5012/(B5012-1)</f>
        <v>0</v>
      </c>
    </row>
    <row r="5013" spans="1:8">
      <c r="A5013" t="s">
        <v>11284</v>
      </c>
      <c r="B5013">
        <v>0</v>
      </c>
      <c r="C5013">
        <v>1</v>
      </c>
      <c r="D5013">
        <v>5</v>
      </c>
      <c r="E5013">
        <v>5</v>
      </c>
      <c r="F5013" t="str">
        <f>VLOOKUP(E5013,$L$1:$M$25,2,FALSE)</f>
        <v>corn</v>
      </c>
      <c r="G5013">
        <f>LOG(C5013)</f>
        <v>0</v>
      </c>
      <c r="H5013">
        <f>G5013/(B5013-1)</f>
        <v>0</v>
      </c>
    </row>
    <row r="5014" spans="1:8">
      <c r="A5014" t="s">
        <v>11287</v>
      </c>
      <c r="B5014">
        <v>0</v>
      </c>
      <c r="C5014">
        <v>1</v>
      </c>
      <c r="D5014">
        <v>7</v>
      </c>
      <c r="E5014">
        <v>7</v>
      </c>
      <c r="F5014" t="str">
        <f>VLOOKUP(E5014,$L$1:$M$25,2,FALSE)</f>
        <v>crude</v>
      </c>
      <c r="G5014">
        <f>LOG(C5014)</f>
        <v>0</v>
      </c>
      <c r="H5014">
        <f>G5014/(B5014-1)</f>
        <v>0</v>
      </c>
    </row>
    <row r="5015" spans="1:8">
      <c r="A5015" t="s">
        <v>11289</v>
      </c>
      <c r="B5015">
        <v>0</v>
      </c>
      <c r="C5015">
        <v>1</v>
      </c>
      <c r="D5015">
        <v>23</v>
      </c>
      <c r="E5015">
        <v>23</v>
      </c>
      <c r="F5015" t="str">
        <f>VLOOKUP(E5015,$L$1:$M$25,2,FALSE)</f>
        <v>trade</v>
      </c>
      <c r="G5015">
        <f>LOG(C5015)</f>
        <v>0</v>
      </c>
      <c r="H5015">
        <f>G5015/(B5015-1)</f>
        <v>0</v>
      </c>
    </row>
    <row r="5016" spans="1:8">
      <c r="A5016" t="s">
        <v>11292</v>
      </c>
      <c r="B5016">
        <v>0</v>
      </c>
      <c r="C5016">
        <v>1</v>
      </c>
      <c r="D5016">
        <v>9</v>
      </c>
      <c r="E5016">
        <v>9</v>
      </c>
      <c r="F5016" t="str">
        <f>VLOOKUP(E5016,$L$1:$M$25,2,FALSE)</f>
        <v>earn</v>
      </c>
      <c r="G5016">
        <f>LOG(C5016)</f>
        <v>0</v>
      </c>
      <c r="H5016">
        <f>G5016/(B5016-1)</f>
        <v>0</v>
      </c>
    </row>
    <row r="5017" spans="1:8">
      <c r="A5017" t="s">
        <v>11296</v>
      </c>
      <c r="B5017">
        <v>0</v>
      </c>
      <c r="C5017">
        <v>1</v>
      </c>
      <c r="D5017">
        <v>12</v>
      </c>
      <c r="E5017">
        <v>12</v>
      </c>
      <c r="F5017" t="str">
        <f>VLOOKUP(E5017,$L$1:$M$25,2,FALSE)</f>
        <v>grain</v>
      </c>
      <c r="G5017">
        <f>LOG(C5017)</f>
        <v>0</v>
      </c>
      <c r="H5017">
        <f>G5017/(B5017-1)</f>
        <v>0</v>
      </c>
    </row>
    <row r="5018" spans="1:8">
      <c r="A5018" t="s">
        <v>11297</v>
      </c>
      <c r="B5018">
        <v>0</v>
      </c>
      <c r="C5018">
        <v>1</v>
      </c>
      <c r="D5018">
        <v>24</v>
      </c>
      <c r="E5018">
        <v>24</v>
      </c>
      <c r="F5018" t="str">
        <f>VLOOKUP(E5018,$L$1:$M$25,2,FALSE)</f>
        <v>veg-oil</v>
      </c>
      <c r="G5018">
        <f>LOG(C5018)</f>
        <v>0</v>
      </c>
      <c r="H5018">
        <f>G5018/(B5018-1)</f>
        <v>0</v>
      </c>
    </row>
    <row r="5019" spans="1:8">
      <c r="A5019" t="s">
        <v>11299</v>
      </c>
      <c r="B5019">
        <v>0</v>
      </c>
      <c r="C5019">
        <v>1</v>
      </c>
      <c r="D5019">
        <v>20</v>
      </c>
      <c r="E5019">
        <v>20</v>
      </c>
      <c r="F5019" t="str">
        <f>VLOOKUP(E5019,$L$1:$M$25,2,FALSE)</f>
        <v>ship</v>
      </c>
      <c r="G5019">
        <f>LOG(C5019)</f>
        <v>0</v>
      </c>
      <c r="H5019">
        <f>G5019/(B5019-1)</f>
        <v>0</v>
      </c>
    </row>
    <row r="5020" spans="1:8">
      <c r="A5020" t="s">
        <v>11302</v>
      </c>
      <c r="B5020">
        <v>0</v>
      </c>
      <c r="C5020">
        <v>1</v>
      </c>
      <c r="D5020">
        <v>24</v>
      </c>
      <c r="E5020">
        <v>24</v>
      </c>
      <c r="F5020" t="str">
        <f>VLOOKUP(E5020,$L$1:$M$25,2,FALSE)</f>
        <v>veg-oil</v>
      </c>
      <c r="G5020">
        <f>LOG(C5020)</f>
        <v>0</v>
      </c>
      <c r="H5020">
        <f>G5020/(B5020-1)</f>
        <v>0</v>
      </c>
    </row>
    <row r="5021" spans="1:8">
      <c r="A5021" t="s">
        <v>11303</v>
      </c>
      <c r="B5021">
        <v>0</v>
      </c>
      <c r="C5021">
        <v>1</v>
      </c>
      <c r="D5021">
        <v>10</v>
      </c>
      <c r="E5021">
        <v>10</v>
      </c>
      <c r="F5021" t="str">
        <f>VLOOKUP(E5021,$L$1:$M$25,2,FALSE)</f>
        <v>gnp</v>
      </c>
      <c r="G5021">
        <f>LOG(C5021)</f>
        <v>0</v>
      </c>
      <c r="H5021">
        <f>G5021/(B5021-1)</f>
        <v>0</v>
      </c>
    </row>
    <row r="5022" spans="1:8">
      <c r="A5022" t="s">
        <v>11305</v>
      </c>
      <c r="B5022">
        <v>0</v>
      </c>
      <c r="C5022">
        <v>1</v>
      </c>
      <c r="D5022">
        <v>23</v>
      </c>
      <c r="E5022">
        <v>23</v>
      </c>
      <c r="F5022" t="str">
        <f>VLOOKUP(E5022,$L$1:$M$25,2,FALSE)</f>
        <v>trade</v>
      </c>
      <c r="G5022">
        <f>LOG(C5022)</f>
        <v>0</v>
      </c>
      <c r="H5022">
        <f>G5022/(B5022-1)</f>
        <v>0</v>
      </c>
    </row>
    <row r="5023" spans="1:8">
      <c r="A5023" t="s">
        <v>11306</v>
      </c>
      <c r="B5023">
        <v>0</v>
      </c>
      <c r="C5023">
        <v>1</v>
      </c>
      <c r="D5023">
        <v>23</v>
      </c>
      <c r="E5023">
        <v>23</v>
      </c>
      <c r="F5023" t="str">
        <f>VLOOKUP(E5023,$L$1:$M$25,2,FALSE)</f>
        <v>trade</v>
      </c>
      <c r="G5023">
        <f>LOG(C5023)</f>
        <v>0</v>
      </c>
      <c r="H5023">
        <f>G5023/(B5023-1)</f>
        <v>0</v>
      </c>
    </row>
    <row r="5024" spans="1:8">
      <c r="A5024" t="s">
        <v>11311</v>
      </c>
      <c r="B5024">
        <v>0</v>
      </c>
      <c r="C5024">
        <v>1</v>
      </c>
      <c r="D5024">
        <v>19</v>
      </c>
      <c r="E5024">
        <v>19</v>
      </c>
      <c r="F5024" t="str">
        <f>VLOOKUP(E5024,$L$1:$M$25,2,FALSE)</f>
        <v>reserves</v>
      </c>
      <c r="G5024">
        <f>LOG(C5024)</f>
        <v>0</v>
      </c>
      <c r="H5024">
        <f>G5024/(B5024-1)</f>
        <v>0</v>
      </c>
    </row>
    <row r="5025" spans="1:8">
      <c r="A5025" t="s">
        <v>11314</v>
      </c>
      <c r="B5025">
        <v>0</v>
      </c>
      <c r="C5025">
        <v>1</v>
      </c>
      <c r="D5025">
        <v>4</v>
      </c>
      <c r="E5025">
        <v>4</v>
      </c>
      <c r="F5025" t="str">
        <f>VLOOKUP(E5025,$L$1:$M$25,2,FALSE)</f>
        <v>coffee</v>
      </c>
      <c r="G5025">
        <f>LOG(C5025)</f>
        <v>0</v>
      </c>
      <c r="H5025">
        <f>G5025/(B5025-1)</f>
        <v>0</v>
      </c>
    </row>
    <row r="5026" spans="1:8">
      <c r="A5026" t="s">
        <v>11315</v>
      </c>
      <c r="B5026">
        <v>0</v>
      </c>
      <c r="C5026">
        <v>1</v>
      </c>
      <c r="D5026">
        <v>15</v>
      </c>
      <c r="E5026">
        <v>15</v>
      </c>
      <c r="F5026" t="str">
        <f>VLOOKUP(E5026,$L$1:$M$25,2,FALSE)</f>
        <v>money-fx</v>
      </c>
      <c r="G5026">
        <f>LOG(C5026)</f>
        <v>0</v>
      </c>
      <c r="H5026">
        <f>G5026/(B5026-1)</f>
        <v>0</v>
      </c>
    </row>
    <row r="5027" spans="1:8">
      <c r="A5027" t="s">
        <v>11317</v>
      </c>
      <c r="B5027">
        <v>0</v>
      </c>
      <c r="C5027">
        <v>1</v>
      </c>
      <c r="D5027">
        <v>4</v>
      </c>
      <c r="E5027">
        <v>4</v>
      </c>
      <c r="F5027" t="str">
        <f>VLOOKUP(E5027,$L$1:$M$25,2,FALSE)</f>
        <v>coffee</v>
      </c>
      <c r="G5027">
        <f>LOG(C5027)</f>
        <v>0</v>
      </c>
      <c r="H5027">
        <f>G5027/(B5027-1)</f>
        <v>0</v>
      </c>
    </row>
    <row r="5028" spans="1:8">
      <c r="A5028" t="s">
        <v>11318</v>
      </c>
      <c r="B5028">
        <v>0</v>
      </c>
      <c r="C5028">
        <v>1</v>
      </c>
      <c r="D5028">
        <v>1</v>
      </c>
      <c r="E5028">
        <v>1</v>
      </c>
      <c r="F5028" t="str">
        <f>VLOOKUP(E5028,$L$1:$M$25,2,FALSE)</f>
        <v>acq</v>
      </c>
      <c r="G5028">
        <f>LOG(C5028)</f>
        <v>0</v>
      </c>
      <c r="H5028">
        <f>G5028/(B5028-1)</f>
        <v>0</v>
      </c>
    </row>
    <row r="5029" spans="1:8">
      <c r="A5029" t="s">
        <v>11328</v>
      </c>
      <c r="B5029">
        <v>0</v>
      </c>
      <c r="C5029">
        <v>1</v>
      </c>
      <c r="D5029">
        <v>1</v>
      </c>
      <c r="E5029">
        <v>1</v>
      </c>
      <c r="F5029" t="str">
        <f>VLOOKUP(E5029,$L$1:$M$25,2,FALSE)</f>
        <v>acq</v>
      </c>
      <c r="G5029">
        <f>LOG(C5029)</f>
        <v>0</v>
      </c>
      <c r="H5029">
        <f>G5029/(B5029-1)</f>
        <v>0</v>
      </c>
    </row>
    <row r="5030" spans="1:8">
      <c r="A5030" t="s">
        <v>11329</v>
      </c>
      <c r="B5030">
        <v>0</v>
      </c>
      <c r="C5030">
        <v>1</v>
      </c>
      <c r="D5030">
        <v>2</v>
      </c>
      <c r="E5030">
        <v>2</v>
      </c>
      <c r="F5030" t="str">
        <f>VLOOKUP(E5030,$L$1:$M$25,2,FALSE)</f>
        <v>bop</v>
      </c>
      <c r="G5030">
        <f>LOG(C5030)</f>
        <v>0</v>
      </c>
      <c r="H5030">
        <f>G5030/(B5030-1)</f>
        <v>0</v>
      </c>
    </row>
    <row r="5031" spans="1:8">
      <c r="A5031" t="s">
        <v>11331</v>
      </c>
      <c r="B5031">
        <v>0</v>
      </c>
      <c r="C5031">
        <v>1</v>
      </c>
      <c r="D5031">
        <v>9</v>
      </c>
      <c r="E5031">
        <v>9</v>
      </c>
      <c r="F5031" t="str">
        <f>VLOOKUP(E5031,$L$1:$M$25,2,FALSE)</f>
        <v>earn</v>
      </c>
      <c r="G5031">
        <f>LOG(C5031)</f>
        <v>0</v>
      </c>
      <c r="H5031">
        <f>G5031/(B5031-1)</f>
        <v>0</v>
      </c>
    </row>
    <row r="5032" spans="1:8">
      <c r="A5032" t="s">
        <v>11334</v>
      </c>
      <c r="B5032">
        <v>0</v>
      </c>
      <c r="C5032">
        <v>1</v>
      </c>
      <c r="D5032">
        <v>11</v>
      </c>
      <c r="E5032">
        <v>11</v>
      </c>
      <c r="F5032" t="str">
        <f>VLOOKUP(E5032,$L$1:$M$25,2,FALSE)</f>
        <v>gold</v>
      </c>
      <c r="G5032">
        <f>LOG(C5032)</f>
        <v>0</v>
      </c>
      <c r="H5032">
        <f>G5032/(B5032-1)</f>
        <v>0</v>
      </c>
    </row>
    <row r="5033" spans="1:8">
      <c r="A5033" t="s">
        <v>11336</v>
      </c>
      <c r="B5033">
        <v>0</v>
      </c>
      <c r="C5033">
        <v>1</v>
      </c>
      <c r="D5033">
        <v>7</v>
      </c>
      <c r="E5033">
        <v>7</v>
      </c>
      <c r="F5033" t="str">
        <f>VLOOKUP(E5033,$L$1:$M$25,2,FALSE)</f>
        <v>crude</v>
      </c>
      <c r="G5033">
        <f>LOG(C5033)</f>
        <v>0</v>
      </c>
      <c r="H5033">
        <f>G5033/(B5033-1)</f>
        <v>0</v>
      </c>
    </row>
    <row r="5034" spans="1:8">
      <c r="A5034" t="s">
        <v>11337</v>
      </c>
      <c r="B5034">
        <v>0</v>
      </c>
      <c r="C5034">
        <v>1</v>
      </c>
      <c r="D5034">
        <v>4</v>
      </c>
      <c r="E5034">
        <v>4</v>
      </c>
      <c r="F5034" t="str">
        <f>VLOOKUP(E5034,$L$1:$M$25,2,FALSE)</f>
        <v>coffee</v>
      </c>
      <c r="G5034">
        <f>LOG(C5034)</f>
        <v>0</v>
      </c>
      <c r="H5034">
        <f>G5034/(B5034-1)</f>
        <v>0</v>
      </c>
    </row>
    <row r="5035" spans="1:8">
      <c r="A5035" t="s">
        <v>11339</v>
      </c>
      <c r="B5035">
        <v>0</v>
      </c>
      <c r="C5035">
        <v>1</v>
      </c>
      <c r="D5035">
        <v>23</v>
      </c>
      <c r="E5035">
        <v>23</v>
      </c>
      <c r="F5035" t="str">
        <f>VLOOKUP(E5035,$L$1:$M$25,2,FALSE)</f>
        <v>trade</v>
      </c>
      <c r="G5035">
        <f>LOG(C5035)</f>
        <v>0</v>
      </c>
      <c r="H5035">
        <f>G5035/(B5035-1)</f>
        <v>0</v>
      </c>
    </row>
    <row r="5036" spans="1:8">
      <c r="A5036" t="s">
        <v>11341</v>
      </c>
      <c r="B5036">
        <v>0</v>
      </c>
      <c r="C5036">
        <v>1</v>
      </c>
      <c r="D5036">
        <v>16</v>
      </c>
      <c r="E5036">
        <v>16</v>
      </c>
      <c r="F5036" t="str">
        <f>VLOOKUP(E5036,$L$1:$M$25,2,FALSE)</f>
        <v>money-supply</v>
      </c>
      <c r="G5036">
        <f>LOG(C5036)</f>
        <v>0</v>
      </c>
      <c r="H5036">
        <f>G5036/(B5036-1)</f>
        <v>0</v>
      </c>
    </row>
    <row r="5037" spans="1:8">
      <c r="A5037" t="s">
        <v>11350</v>
      </c>
      <c r="B5037">
        <v>0</v>
      </c>
      <c r="C5037">
        <v>1</v>
      </c>
      <c r="D5037">
        <v>1</v>
      </c>
      <c r="E5037">
        <v>1</v>
      </c>
      <c r="F5037" t="str">
        <f>VLOOKUP(E5037,$L$1:$M$25,2,FALSE)</f>
        <v>acq</v>
      </c>
      <c r="G5037">
        <f>LOG(C5037)</f>
        <v>0</v>
      </c>
      <c r="H5037">
        <f>G5037/(B5037-1)</f>
        <v>0</v>
      </c>
    </row>
    <row r="5038" spans="1:8">
      <c r="A5038" t="s">
        <v>11352</v>
      </c>
      <c r="B5038">
        <v>0</v>
      </c>
      <c r="C5038">
        <v>1</v>
      </c>
      <c r="D5038">
        <v>11</v>
      </c>
      <c r="E5038">
        <v>11</v>
      </c>
      <c r="F5038" t="str">
        <f>VLOOKUP(E5038,$L$1:$M$25,2,FALSE)</f>
        <v>gold</v>
      </c>
      <c r="G5038">
        <f>LOG(C5038)</f>
        <v>0</v>
      </c>
      <c r="H5038">
        <f>G5038/(B5038-1)</f>
        <v>0</v>
      </c>
    </row>
    <row r="5039" spans="1:8">
      <c r="A5039" t="s">
        <v>11354</v>
      </c>
      <c r="B5039">
        <v>0</v>
      </c>
      <c r="C5039">
        <v>1</v>
      </c>
      <c r="D5039">
        <v>22</v>
      </c>
      <c r="E5039">
        <v>22</v>
      </c>
      <c r="F5039" t="str">
        <f>VLOOKUP(E5039,$L$1:$M$25,2,FALSE)</f>
        <v>sugar</v>
      </c>
      <c r="G5039">
        <f>LOG(C5039)</f>
        <v>0</v>
      </c>
      <c r="H5039">
        <f>G5039/(B5039-1)</f>
        <v>0</v>
      </c>
    </row>
    <row r="5040" spans="1:8">
      <c r="A5040" t="s">
        <v>11356</v>
      </c>
      <c r="B5040">
        <v>0</v>
      </c>
      <c r="C5040">
        <v>1</v>
      </c>
      <c r="D5040">
        <v>9</v>
      </c>
      <c r="E5040">
        <v>9</v>
      </c>
      <c r="F5040" t="str">
        <f>VLOOKUP(E5040,$L$1:$M$25,2,FALSE)</f>
        <v>earn</v>
      </c>
      <c r="G5040">
        <f>LOG(C5040)</f>
        <v>0</v>
      </c>
      <c r="H5040">
        <f>G5040/(B5040-1)</f>
        <v>0</v>
      </c>
    </row>
    <row r="5041" spans="1:8">
      <c r="A5041" t="s">
        <v>11363</v>
      </c>
      <c r="B5041">
        <v>0</v>
      </c>
      <c r="C5041">
        <v>1</v>
      </c>
      <c r="D5041">
        <v>9</v>
      </c>
      <c r="E5041">
        <v>9</v>
      </c>
      <c r="F5041" t="str">
        <f>VLOOKUP(E5041,$L$1:$M$25,2,FALSE)</f>
        <v>earn</v>
      </c>
      <c r="G5041">
        <f>LOG(C5041)</f>
        <v>0</v>
      </c>
      <c r="H5041">
        <f>G5041/(B5041-1)</f>
        <v>0</v>
      </c>
    </row>
    <row r="5042" spans="1:8">
      <c r="A5042" t="s">
        <v>11366</v>
      </c>
      <c r="B5042">
        <v>0</v>
      </c>
      <c r="C5042">
        <v>1</v>
      </c>
      <c r="D5042">
        <v>5</v>
      </c>
      <c r="E5042">
        <v>5</v>
      </c>
      <c r="F5042" t="str">
        <f>VLOOKUP(E5042,$L$1:$M$25,2,FALSE)</f>
        <v>corn</v>
      </c>
      <c r="G5042">
        <f>LOG(C5042)</f>
        <v>0</v>
      </c>
      <c r="H5042">
        <f>G5042/(B5042-1)</f>
        <v>0</v>
      </c>
    </row>
    <row r="5043" spans="1:8">
      <c r="A5043" t="s">
        <v>11368</v>
      </c>
      <c r="B5043">
        <v>0</v>
      </c>
      <c r="C5043">
        <v>1</v>
      </c>
      <c r="D5043">
        <v>16</v>
      </c>
      <c r="E5043">
        <v>16</v>
      </c>
      <c r="F5043" t="str">
        <f>VLOOKUP(E5043,$L$1:$M$25,2,FALSE)</f>
        <v>money-supply</v>
      </c>
      <c r="G5043">
        <f>LOG(C5043)</f>
        <v>0</v>
      </c>
      <c r="H5043">
        <f>G5043/(B5043-1)</f>
        <v>0</v>
      </c>
    </row>
    <row r="5044" spans="1:8">
      <c r="A5044" t="s">
        <v>11370</v>
      </c>
      <c r="B5044">
        <v>0</v>
      </c>
      <c r="C5044">
        <v>1</v>
      </c>
      <c r="D5044">
        <v>16</v>
      </c>
      <c r="E5044">
        <v>16</v>
      </c>
      <c r="F5044" t="str">
        <f>VLOOKUP(E5044,$L$1:$M$25,2,FALSE)</f>
        <v>money-supply</v>
      </c>
      <c r="G5044">
        <f>LOG(C5044)</f>
        <v>0</v>
      </c>
      <c r="H5044">
        <f>G5044/(B5044-1)</f>
        <v>0</v>
      </c>
    </row>
    <row r="5045" spans="1:8">
      <c r="A5045" t="s">
        <v>11372</v>
      </c>
      <c r="B5045">
        <v>0</v>
      </c>
      <c r="C5045">
        <v>1</v>
      </c>
      <c r="D5045">
        <v>1</v>
      </c>
      <c r="E5045">
        <v>1</v>
      </c>
      <c r="F5045" t="str">
        <f>VLOOKUP(E5045,$L$1:$M$25,2,FALSE)</f>
        <v>acq</v>
      </c>
      <c r="G5045">
        <f>LOG(C5045)</f>
        <v>0</v>
      </c>
      <c r="H5045">
        <f>G5045/(B5045-1)</f>
        <v>0</v>
      </c>
    </row>
    <row r="5046" spans="1:8">
      <c r="A5046" t="s">
        <v>11373</v>
      </c>
      <c r="B5046">
        <v>0</v>
      </c>
      <c r="C5046">
        <v>1</v>
      </c>
      <c r="D5046">
        <v>2</v>
      </c>
      <c r="E5046">
        <v>2</v>
      </c>
      <c r="F5046" t="str">
        <f>VLOOKUP(E5046,$L$1:$M$25,2,FALSE)</f>
        <v>bop</v>
      </c>
      <c r="G5046">
        <f>LOG(C5046)</f>
        <v>0</v>
      </c>
      <c r="H5046">
        <f>G5046/(B5046-1)</f>
        <v>0</v>
      </c>
    </row>
    <row r="5047" spans="1:8">
      <c r="A5047" t="s">
        <v>11377</v>
      </c>
      <c r="B5047">
        <v>0</v>
      </c>
      <c r="C5047">
        <v>1</v>
      </c>
      <c r="D5047">
        <v>17</v>
      </c>
      <c r="E5047">
        <v>17</v>
      </c>
      <c r="F5047" t="str">
        <f>VLOOKUP(E5047,$L$1:$M$25,2,FALSE)</f>
        <v>nat-gas</v>
      </c>
      <c r="G5047">
        <f>LOG(C5047)</f>
        <v>0</v>
      </c>
      <c r="H5047">
        <f>G5047/(B5047-1)</f>
        <v>0</v>
      </c>
    </row>
    <row r="5048" spans="1:8">
      <c r="A5048" t="s">
        <v>11378</v>
      </c>
      <c r="B5048">
        <v>0</v>
      </c>
      <c r="C5048">
        <v>1</v>
      </c>
      <c r="D5048">
        <v>23</v>
      </c>
      <c r="E5048">
        <v>23</v>
      </c>
      <c r="F5048" t="str">
        <f>VLOOKUP(E5048,$L$1:$M$25,2,FALSE)</f>
        <v>trade</v>
      </c>
      <c r="G5048">
        <f>LOG(C5048)</f>
        <v>0</v>
      </c>
      <c r="H5048">
        <f>G5048/(B5048-1)</f>
        <v>0</v>
      </c>
    </row>
    <row r="5049" spans="1:8">
      <c r="A5049" t="s">
        <v>11381</v>
      </c>
      <c r="B5049">
        <v>0</v>
      </c>
      <c r="C5049">
        <v>1</v>
      </c>
      <c r="D5049">
        <v>11</v>
      </c>
      <c r="E5049">
        <v>11</v>
      </c>
      <c r="F5049" t="str">
        <f>VLOOKUP(E5049,$L$1:$M$25,2,FALSE)</f>
        <v>gold</v>
      </c>
      <c r="G5049">
        <f>LOG(C5049)</f>
        <v>0</v>
      </c>
      <c r="H5049">
        <f>G5049/(B5049-1)</f>
        <v>0</v>
      </c>
    </row>
    <row r="5050" spans="1:8">
      <c r="A5050" t="s">
        <v>11383</v>
      </c>
      <c r="B5050">
        <v>0</v>
      </c>
      <c r="C5050">
        <v>1</v>
      </c>
      <c r="D5050">
        <v>20</v>
      </c>
      <c r="E5050">
        <v>20</v>
      </c>
      <c r="F5050" t="str">
        <f>VLOOKUP(E5050,$L$1:$M$25,2,FALSE)</f>
        <v>ship</v>
      </c>
      <c r="G5050">
        <f>LOG(C5050)</f>
        <v>0</v>
      </c>
      <c r="H5050">
        <f>G5050/(B5050-1)</f>
        <v>0</v>
      </c>
    </row>
    <row r="5051" spans="1:8">
      <c r="A5051" t="s">
        <v>11384</v>
      </c>
      <c r="B5051">
        <v>0</v>
      </c>
      <c r="C5051">
        <v>1</v>
      </c>
      <c r="D5051">
        <v>4</v>
      </c>
      <c r="E5051">
        <v>4</v>
      </c>
      <c r="F5051" t="str">
        <f>VLOOKUP(E5051,$L$1:$M$25,2,FALSE)</f>
        <v>coffee</v>
      </c>
      <c r="G5051">
        <f>LOG(C5051)</f>
        <v>0</v>
      </c>
      <c r="H5051">
        <f>G5051/(B5051-1)</f>
        <v>0</v>
      </c>
    </row>
    <row r="5052" spans="1:8">
      <c r="A5052" t="s">
        <v>11386</v>
      </c>
      <c r="B5052">
        <v>0</v>
      </c>
      <c r="C5052">
        <v>1</v>
      </c>
      <c r="D5052">
        <v>20</v>
      </c>
      <c r="E5052">
        <v>20</v>
      </c>
      <c r="F5052" t="str">
        <f>VLOOKUP(E5052,$L$1:$M$25,2,FALSE)</f>
        <v>ship</v>
      </c>
      <c r="G5052">
        <f>LOG(C5052)</f>
        <v>0</v>
      </c>
      <c r="H5052">
        <f>G5052/(B5052-1)</f>
        <v>0</v>
      </c>
    </row>
    <row r="5053" spans="1:8">
      <c r="A5053" t="s">
        <v>11390</v>
      </c>
      <c r="B5053">
        <v>0</v>
      </c>
      <c r="C5053">
        <v>1</v>
      </c>
      <c r="D5053">
        <v>4</v>
      </c>
      <c r="E5053">
        <v>4</v>
      </c>
      <c r="F5053" t="str">
        <f>VLOOKUP(E5053,$L$1:$M$25,2,FALSE)</f>
        <v>coffee</v>
      </c>
      <c r="G5053">
        <f>LOG(C5053)</f>
        <v>0</v>
      </c>
      <c r="H5053">
        <f>G5053/(B5053-1)</f>
        <v>0</v>
      </c>
    </row>
    <row r="5054" spans="1:8">
      <c r="A5054" t="e">
        <f>-market</f>
        <v>#NAME?</v>
      </c>
      <c r="B5054">
        <v>0</v>
      </c>
      <c r="C5054">
        <v>1</v>
      </c>
      <c r="D5054">
        <v>14</v>
      </c>
      <c r="E5054">
        <v>14</v>
      </c>
      <c r="F5054" t="str">
        <f>VLOOKUP(E5054,$L$1:$M$25,2,FALSE)</f>
        <v>livestock</v>
      </c>
      <c r="G5054">
        <f>LOG(C5054)</f>
        <v>0</v>
      </c>
      <c r="H5054">
        <f>G5054/(B5054-1)</f>
        <v>0</v>
      </c>
    </row>
    <row r="5055" spans="1:8">
      <c r="A5055" t="s">
        <v>11392</v>
      </c>
      <c r="B5055">
        <v>0</v>
      </c>
      <c r="C5055">
        <v>1</v>
      </c>
      <c r="D5055">
        <v>7</v>
      </c>
      <c r="E5055">
        <v>7</v>
      </c>
      <c r="F5055" t="str">
        <f>VLOOKUP(E5055,$L$1:$M$25,2,FALSE)</f>
        <v>crude</v>
      </c>
      <c r="G5055">
        <f>LOG(C5055)</f>
        <v>0</v>
      </c>
      <c r="H5055">
        <f>G5055/(B5055-1)</f>
        <v>0</v>
      </c>
    </row>
    <row r="5056" spans="1:8">
      <c r="A5056" t="s">
        <v>11393</v>
      </c>
      <c r="B5056">
        <v>0</v>
      </c>
      <c r="C5056">
        <v>1</v>
      </c>
      <c r="D5056">
        <v>1</v>
      </c>
      <c r="E5056">
        <v>1</v>
      </c>
      <c r="F5056" t="str">
        <f>VLOOKUP(E5056,$L$1:$M$25,2,FALSE)</f>
        <v>acq</v>
      </c>
      <c r="G5056">
        <f>LOG(C5056)</f>
        <v>0</v>
      </c>
      <c r="H5056">
        <f>G5056/(B5056-1)</f>
        <v>0</v>
      </c>
    </row>
    <row r="5057" spans="1:8">
      <c r="A5057" t="s">
        <v>11394</v>
      </c>
      <c r="B5057">
        <v>0</v>
      </c>
      <c r="C5057">
        <v>1</v>
      </c>
      <c r="D5057">
        <v>20</v>
      </c>
      <c r="E5057">
        <v>20</v>
      </c>
      <c r="F5057" t="str">
        <f>VLOOKUP(E5057,$L$1:$M$25,2,FALSE)</f>
        <v>ship</v>
      </c>
      <c r="G5057">
        <f>LOG(C5057)</f>
        <v>0</v>
      </c>
      <c r="H5057">
        <f>G5057/(B5057-1)</f>
        <v>0</v>
      </c>
    </row>
    <row r="5058" spans="1:8">
      <c r="A5058" t="s">
        <v>11399</v>
      </c>
      <c r="B5058">
        <v>0</v>
      </c>
      <c r="C5058">
        <v>1</v>
      </c>
      <c r="D5058">
        <v>14</v>
      </c>
      <c r="E5058">
        <v>14</v>
      </c>
      <c r="F5058" t="str">
        <f>VLOOKUP(E5058,$L$1:$M$25,2,FALSE)</f>
        <v>livestock</v>
      </c>
      <c r="G5058">
        <f>LOG(C5058)</f>
        <v>0</v>
      </c>
      <c r="H5058">
        <f>G5058/(B5058-1)</f>
        <v>0</v>
      </c>
    </row>
    <row r="5059" spans="1:8">
      <c r="A5059" t="s">
        <v>11401</v>
      </c>
      <c r="B5059">
        <v>0</v>
      </c>
      <c r="C5059">
        <v>1</v>
      </c>
      <c r="D5059">
        <v>13</v>
      </c>
      <c r="E5059">
        <v>13</v>
      </c>
      <c r="F5059" t="str">
        <f>VLOOKUP(E5059,$L$1:$M$25,2,FALSE)</f>
        <v>interest</v>
      </c>
      <c r="G5059">
        <f>LOG(C5059)</f>
        <v>0</v>
      </c>
      <c r="H5059">
        <f>G5059/(B5059-1)</f>
        <v>0</v>
      </c>
    </row>
    <row r="5060" spans="1:8">
      <c r="A5060" t="s">
        <v>11406</v>
      </c>
      <c r="B5060">
        <v>0</v>
      </c>
      <c r="C5060">
        <v>1</v>
      </c>
      <c r="D5060">
        <v>15</v>
      </c>
      <c r="E5060">
        <v>15</v>
      </c>
      <c r="F5060" t="str">
        <f>VLOOKUP(E5060,$L$1:$M$25,2,FALSE)</f>
        <v>money-fx</v>
      </c>
      <c r="G5060">
        <f>LOG(C5060)</f>
        <v>0</v>
      </c>
      <c r="H5060">
        <f>G5060/(B5060-1)</f>
        <v>0</v>
      </c>
    </row>
    <row r="5061" spans="1:8">
      <c r="A5061" t="s">
        <v>11411</v>
      </c>
      <c r="B5061">
        <v>0</v>
      </c>
      <c r="C5061">
        <v>1</v>
      </c>
      <c r="D5061">
        <v>11</v>
      </c>
      <c r="E5061">
        <v>11</v>
      </c>
      <c r="F5061" t="str">
        <f>VLOOKUP(E5061,$L$1:$M$25,2,FALSE)</f>
        <v>gold</v>
      </c>
      <c r="G5061">
        <f>LOG(C5061)</f>
        <v>0</v>
      </c>
      <c r="H5061">
        <f>G5061/(B5061-1)</f>
        <v>0</v>
      </c>
    </row>
    <row r="5062" spans="1:8">
      <c r="A5062" t="s">
        <v>11419</v>
      </c>
      <c r="B5062">
        <v>0</v>
      </c>
      <c r="C5062">
        <v>1</v>
      </c>
      <c r="D5062">
        <v>23</v>
      </c>
      <c r="E5062">
        <v>23</v>
      </c>
      <c r="F5062" t="str">
        <f>VLOOKUP(E5062,$L$1:$M$25,2,FALSE)</f>
        <v>trade</v>
      </c>
      <c r="G5062">
        <f>LOG(C5062)</f>
        <v>0</v>
      </c>
      <c r="H5062">
        <f>G5062/(B5062-1)</f>
        <v>0</v>
      </c>
    </row>
    <row r="5063" spans="1:8">
      <c r="A5063" t="s">
        <v>11421</v>
      </c>
      <c r="B5063">
        <v>0</v>
      </c>
      <c r="C5063">
        <v>1</v>
      </c>
      <c r="D5063">
        <v>1</v>
      </c>
      <c r="E5063">
        <v>1</v>
      </c>
      <c r="F5063" t="str">
        <f>VLOOKUP(E5063,$L$1:$M$25,2,FALSE)</f>
        <v>acq</v>
      </c>
      <c r="G5063">
        <f>LOG(C5063)</f>
        <v>0</v>
      </c>
      <c r="H5063">
        <f>G5063/(B5063-1)</f>
        <v>0</v>
      </c>
    </row>
    <row r="5064" spans="1:8">
      <c r="A5064" t="s">
        <v>11422</v>
      </c>
      <c r="B5064">
        <v>0</v>
      </c>
      <c r="C5064">
        <v>1</v>
      </c>
      <c r="D5064">
        <v>7</v>
      </c>
      <c r="E5064">
        <v>7</v>
      </c>
      <c r="F5064" t="str">
        <f>VLOOKUP(E5064,$L$1:$M$25,2,FALSE)</f>
        <v>crude</v>
      </c>
      <c r="G5064">
        <f>LOG(C5064)</f>
        <v>0</v>
      </c>
      <c r="H5064">
        <f>G5064/(B5064-1)</f>
        <v>0</v>
      </c>
    </row>
    <row r="5065" spans="1:8">
      <c r="A5065" t="s">
        <v>11424</v>
      </c>
      <c r="B5065">
        <v>0</v>
      </c>
      <c r="C5065">
        <v>1</v>
      </c>
      <c r="D5065">
        <v>22</v>
      </c>
      <c r="E5065">
        <v>22</v>
      </c>
      <c r="F5065" t="str">
        <f>VLOOKUP(E5065,$L$1:$M$25,2,FALSE)</f>
        <v>sugar</v>
      </c>
      <c r="G5065">
        <f>LOG(C5065)</f>
        <v>0</v>
      </c>
      <c r="H5065">
        <f>G5065/(B5065-1)</f>
        <v>0</v>
      </c>
    </row>
    <row r="5066" spans="1:8">
      <c r="A5066" t="s">
        <v>11425</v>
      </c>
      <c r="B5066">
        <v>0</v>
      </c>
      <c r="C5066">
        <v>1</v>
      </c>
      <c r="D5066">
        <v>24</v>
      </c>
      <c r="E5066">
        <v>24</v>
      </c>
      <c r="F5066" t="str">
        <f>VLOOKUP(E5066,$L$1:$M$25,2,FALSE)</f>
        <v>veg-oil</v>
      </c>
      <c r="G5066">
        <f>LOG(C5066)</f>
        <v>0</v>
      </c>
      <c r="H5066">
        <f>G5066/(B5066-1)</f>
        <v>0</v>
      </c>
    </row>
    <row r="5067" spans="1:8">
      <c r="A5067" t="s">
        <v>11429</v>
      </c>
      <c r="B5067">
        <v>0</v>
      </c>
      <c r="C5067">
        <v>1</v>
      </c>
      <c r="D5067">
        <v>22</v>
      </c>
      <c r="E5067">
        <v>22</v>
      </c>
      <c r="F5067" t="str">
        <f>VLOOKUP(E5067,$L$1:$M$25,2,FALSE)</f>
        <v>sugar</v>
      </c>
      <c r="G5067">
        <f>LOG(C5067)</f>
        <v>0</v>
      </c>
      <c r="H5067">
        <f>G5067/(B5067-1)</f>
        <v>0</v>
      </c>
    </row>
    <row r="5068" spans="1:8">
      <c r="A5068" t="s">
        <v>11432</v>
      </c>
      <c r="B5068">
        <v>0</v>
      </c>
      <c r="C5068">
        <v>1</v>
      </c>
      <c r="D5068">
        <v>13</v>
      </c>
      <c r="E5068">
        <v>13</v>
      </c>
      <c r="F5068" t="str">
        <f>VLOOKUP(E5068,$L$1:$M$25,2,FALSE)</f>
        <v>interest</v>
      </c>
      <c r="G5068">
        <f>LOG(C5068)</f>
        <v>0</v>
      </c>
      <c r="H5068">
        <f>G5068/(B5068-1)</f>
        <v>0</v>
      </c>
    </row>
    <row r="5069" spans="1:8">
      <c r="A5069" t="s">
        <v>11433</v>
      </c>
      <c r="B5069">
        <v>0</v>
      </c>
      <c r="C5069">
        <v>1</v>
      </c>
      <c r="D5069">
        <v>17</v>
      </c>
      <c r="E5069">
        <v>17</v>
      </c>
      <c r="F5069" t="str">
        <f>VLOOKUP(E5069,$L$1:$M$25,2,FALSE)</f>
        <v>nat-gas</v>
      </c>
      <c r="G5069">
        <f>LOG(C5069)</f>
        <v>0</v>
      </c>
      <c r="H5069">
        <f>G5069/(B5069-1)</f>
        <v>0</v>
      </c>
    </row>
    <row r="5070" spans="1:8">
      <c r="A5070" t="s">
        <v>11435</v>
      </c>
      <c r="B5070">
        <v>0</v>
      </c>
      <c r="C5070">
        <v>1</v>
      </c>
      <c r="D5070">
        <v>7</v>
      </c>
      <c r="E5070">
        <v>7</v>
      </c>
      <c r="F5070" t="str">
        <f>VLOOKUP(E5070,$L$1:$M$25,2,FALSE)</f>
        <v>crude</v>
      </c>
      <c r="G5070">
        <f>LOG(C5070)</f>
        <v>0</v>
      </c>
      <c r="H5070">
        <f>G5070/(B5070-1)</f>
        <v>0</v>
      </c>
    </row>
    <row r="5071" spans="1:8">
      <c r="A5071" t="s">
        <v>11439</v>
      </c>
      <c r="B5071">
        <v>0</v>
      </c>
      <c r="C5071">
        <v>1</v>
      </c>
      <c r="D5071">
        <v>3</v>
      </c>
      <c r="E5071">
        <v>3</v>
      </c>
      <c r="F5071" t="str">
        <f>VLOOKUP(E5071,$L$1:$M$25,2,FALSE)</f>
        <v>cocoa</v>
      </c>
      <c r="G5071">
        <f>LOG(C5071)</f>
        <v>0</v>
      </c>
      <c r="H5071">
        <f>G5071/(B5071-1)</f>
        <v>0</v>
      </c>
    </row>
    <row r="5072" spans="1:8">
      <c r="A5072" t="s">
        <v>11442</v>
      </c>
      <c r="B5072">
        <v>0</v>
      </c>
      <c r="C5072">
        <v>1</v>
      </c>
      <c r="D5072">
        <v>16</v>
      </c>
      <c r="E5072">
        <v>16</v>
      </c>
      <c r="F5072" t="str">
        <f>VLOOKUP(E5072,$L$1:$M$25,2,FALSE)</f>
        <v>money-supply</v>
      </c>
      <c r="G5072">
        <f>LOG(C5072)</f>
        <v>0</v>
      </c>
      <c r="H5072">
        <f>G5072/(B5072-1)</f>
        <v>0</v>
      </c>
    </row>
    <row r="5073" spans="1:8">
      <c r="A5073" t="s">
        <v>11444</v>
      </c>
      <c r="B5073">
        <v>0</v>
      </c>
      <c r="C5073">
        <v>1</v>
      </c>
      <c r="D5073">
        <v>1</v>
      </c>
      <c r="E5073">
        <v>1</v>
      </c>
      <c r="F5073" t="str">
        <f>VLOOKUP(E5073,$L$1:$M$25,2,FALSE)</f>
        <v>acq</v>
      </c>
      <c r="G5073">
        <f>LOG(C5073)</f>
        <v>0</v>
      </c>
      <c r="H5073">
        <f>G5073/(B5073-1)</f>
        <v>0</v>
      </c>
    </row>
    <row r="5074" spans="1:8">
      <c r="A5074" t="s">
        <v>11446</v>
      </c>
      <c r="B5074">
        <v>0</v>
      </c>
      <c r="C5074">
        <v>1</v>
      </c>
      <c r="D5074">
        <v>7</v>
      </c>
      <c r="E5074">
        <v>7</v>
      </c>
      <c r="F5074" t="str">
        <f>VLOOKUP(E5074,$L$1:$M$25,2,FALSE)</f>
        <v>crude</v>
      </c>
      <c r="G5074">
        <f>LOG(C5074)</f>
        <v>0</v>
      </c>
      <c r="H5074">
        <f>G5074/(B5074-1)</f>
        <v>0</v>
      </c>
    </row>
    <row r="5075" spans="1:8">
      <c r="A5075" t="s">
        <v>11450</v>
      </c>
      <c r="B5075">
        <v>0</v>
      </c>
      <c r="C5075">
        <v>1</v>
      </c>
      <c r="D5075">
        <v>17</v>
      </c>
      <c r="E5075">
        <v>17</v>
      </c>
      <c r="F5075" t="str">
        <f>VLOOKUP(E5075,$L$1:$M$25,2,FALSE)</f>
        <v>nat-gas</v>
      </c>
      <c r="G5075">
        <f>LOG(C5075)</f>
        <v>0</v>
      </c>
      <c r="H5075">
        <f>G5075/(B5075-1)</f>
        <v>0</v>
      </c>
    </row>
    <row r="5076" spans="1:8">
      <c r="A5076" t="s">
        <v>11459</v>
      </c>
      <c r="B5076">
        <v>0</v>
      </c>
      <c r="C5076">
        <v>1</v>
      </c>
      <c r="D5076">
        <v>7</v>
      </c>
      <c r="E5076">
        <v>7</v>
      </c>
      <c r="F5076" t="str">
        <f>VLOOKUP(E5076,$L$1:$M$25,2,FALSE)</f>
        <v>crude</v>
      </c>
      <c r="G5076">
        <f>LOG(C5076)</f>
        <v>0</v>
      </c>
      <c r="H5076">
        <f>G5076/(B5076-1)</f>
        <v>0</v>
      </c>
    </row>
    <row r="5077" spans="1:8">
      <c r="A5077" t="s">
        <v>11462</v>
      </c>
      <c r="B5077">
        <v>0</v>
      </c>
      <c r="C5077">
        <v>1</v>
      </c>
      <c r="D5077">
        <v>7</v>
      </c>
      <c r="E5077">
        <v>7</v>
      </c>
      <c r="F5077" t="str">
        <f>VLOOKUP(E5077,$L$1:$M$25,2,FALSE)</f>
        <v>crude</v>
      </c>
      <c r="G5077">
        <f>LOG(C5077)</f>
        <v>0</v>
      </c>
      <c r="H5077">
        <f>G5077/(B5077-1)</f>
        <v>0</v>
      </c>
    </row>
    <row r="5078" spans="1:8">
      <c r="A5078" t="s">
        <v>11463</v>
      </c>
      <c r="B5078">
        <v>0</v>
      </c>
      <c r="C5078">
        <v>1</v>
      </c>
      <c r="D5078">
        <v>15</v>
      </c>
      <c r="E5078">
        <v>15</v>
      </c>
      <c r="F5078" t="str">
        <f>VLOOKUP(E5078,$L$1:$M$25,2,FALSE)</f>
        <v>money-fx</v>
      </c>
      <c r="G5078">
        <f>LOG(C5078)</f>
        <v>0</v>
      </c>
      <c r="H5078">
        <f>G5078/(B5078-1)</f>
        <v>0</v>
      </c>
    </row>
    <row r="5079" spans="1:8">
      <c r="A5079" t="s">
        <v>11465</v>
      </c>
      <c r="B5079">
        <v>0</v>
      </c>
      <c r="C5079">
        <v>1</v>
      </c>
      <c r="D5079">
        <v>8</v>
      </c>
      <c r="E5079">
        <v>8</v>
      </c>
      <c r="F5079" t="str">
        <f>VLOOKUP(E5079,$L$1:$M$25,2,FALSE)</f>
        <v>dlr</v>
      </c>
      <c r="G5079">
        <f>LOG(C5079)</f>
        <v>0</v>
      </c>
      <c r="H5079">
        <f>G5079/(B5079-1)</f>
        <v>0</v>
      </c>
    </row>
    <row r="5080" spans="1:8">
      <c r="A5080" t="s">
        <v>11466</v>
      </c>
      <c r="B5080">
        <v>0</v>
      </c>
      <c r="C5080">
        <v>1</v>
      </c>
      <c r="D5080">
        <v>15</v>
      </c>
      <c r="E5080">
        <v>15</v>
      </c>
      <c r="F5080" t="str">
        <f>VLOOKUP(E5080,$L$1:$M$25,2,FALSE)</f>
        <v>money-fx</v>
      </c>
      <c r="G5080">
        <f>LOG(C5080)</f>
        <v>0</v>
      </c>
      <c r="H5080">
        <f>G5080/(B5080-1)</f>
        <v>0</v>
      </c>
    </row>
    <row r="5081" spans="1:8">
      <c r="A5081" t="s">
        <v>11470</v>
      </c>
      <c r="B5081">
        <v>0</v>
      </c>
      <c r="C5081">
        <v>1</v>
      </c>
      <c r="D5081">
        <v>17</v>
      </c>
      <c r="E5081">
        <v>17</v>
      </c>
      <c r="F5081" t="str">
        <f>VLOOKUP(E5081,$L$1:$M$25,2,FALSE)</f>
        <v>nat-gas</v>
      </c>
      <c r="G5081">
        <f>LOG(C5081)</f>
        <v>0</v>
      </c>
      <c r="H5081">
        <f>G5081/(B5081-1)</f>
        <v>0</v>
      </c>
    </row>
    <row r="5082" spans="1:8">
      <c r="A5082" t="s">
        <v>11473</v>
      </c>
      <c r="B5082">
        <v>0</v>
      </c>
      <c r="C5082">
        <v>1</v>
      </c>
      <c r="D5082">
        <v>20</v>
      </c>
      <c r="E5082">
        <v>20</v>
      </c>
      <c r="F5082" t="str">
        <f>VLOOKUP(E5082,$L$1:$M$25,2,FALSE)</f>
        <v>ship</v>
      </c>
      <c r="G5082">
        <f>LOG(C5082)</f>
        <v>0</v>
      </c>
      <c r="H5082">
        <f>G5082/(B5082-1)</f>
        <v>0</v>
      </c>
    </row>
    <row r="5083" spans="1:8">
      <c r="A5083" t="s">
        <v>11475</v>
      </c>
      <c r="B5083">
        <v>0</v>
      </c>
      <c r="C5083">
        <v>1</v>
      </c>
      <c r="D5083">
        <v>8</v>
      </c>
      <c r="E5083">
        <v>8</v>
      </c>
      <c r="F5083" t="str">
        <f>VLOOKUP(E5083,$L$1:$M$25,2,FALSE)</f>
        <v>dlr</v>
      </c>
      <c r="G5083">
        <f>LOG(C5083)</f>
        <v>0</v>
      </c>
      <c r="H5083">
        <f>G5083/(B5083-1)</f>
        <v>0</v>
      </c>
    </row>
    <row r="5084" spans="1:8">
      <c r="A5084" t="s">
        <v>11479</v>
      </c>
      <c r="B5084">
        <v>0</v>
      </c>
      <c r="C5084">
        <v>1</v>
      </c>
      <c r="D5084">
        <v>10</v>
      </c>
      <c r="E5084">
        <v>10</v>
      </c>
      <c r="F5084" t="str">
        <f>VLOOKUP(E5084,$L$1:$M$25,2,FALSE)</f>
        <v>gnp</v>
      </c>
      <c r="G5084">
        <f>LOG(C5084)</f>
        <v>0</v>
      </c>
      <c r="H5084">
        <f>G5084/(B5084-1)</f>
        <v>0</v>
      </c>
    </row>
    <row r="5085" spans="1:8">
      <c r="A5085" t="s">
        <v>11486</v>
      </c>
      <c r="B5085">
        <v>0</v>
      </c>
      <c r="C5085">
        <v>1</v>
      </c>
      <c r="D5085">
        <v>14</v>
      </c>
      <c r="E5085">
        <v>14</v>
      </c>
      <c r="F5085" t="str">
        <f>VLOOKUP(E5085,$L$1:$M$25,2,FALSE)</f>
        <v>livestock</v>
      </c>
      <c r="G5085">
        <f>LOG(C5085)</f>
        <v>0</v>
      </c>
      <c r="H5085">
        <f>G5085/(B5085-1)</f>
        <v>0</v>
      </c>
    </row>
    <row r="5086" spans="1:8">
      <c r="A5086" t="s">
        <v>11487</v>
      </c>
      <c r="B5086">
        <v>0</v>
      </c>
      <c r="C5086">
        <v>1</v>
      </c>
      <c r="D5086">
        <v>1</v>
      </c>
      <c r="E5086">
        <v>1</v>
      </c>
      <c r="F5086" t="str">
        <f>VLOOKUP(E5086,$L$1:$M$25,2,FALSE)</f>
        <v>acq</v>
      </c>
      <c r="G5086">
        <f>LOG(C5086)</f>
        <v>0</v>
      </c>
      <c r="H5086">
        <f>G5086/(B5086-1)</f>
        <v>0</v>
      </c>
    </row>
    <row r="5087" spans="1:8">
      <c r="A5087" t="s">
        <v>11488</v>
      </c>
      <c r="B5087">
        <v>0</v>
      </c>
      <c r="C5087">
        <v>1</v>
      </c>
      <c r="D5087">
        <v>7</v>
      </c>
      <c r="E5087">
        <v>7</v>
      </c>
      <c r="F5087" t="str">
        <f>VLOOKUP(E5087,$L$1:$M$25,2,FALSE)</f>
        <v>crude</v>
      </c>
      <c r="G5087">
        <f>LOG(C5087)</f>
        <v>0</v>
      </c>
      <c r="H5087">
        <f>G5087/(B5087-1)</f>
        <v>0</v>
      </c>
    </row>
    <row r="5088" spans="1:8">
      <c r="A5088" t="s">
        <v>11490</v>
      </c>
      <c r="B5088">
        <v>0</v>
      </c>
      <c r="C5088">
        <v>1</v>
      </c>
      <c r="D5088">
        <v>7</v>
      </c>
      <c r="E5088">
        <v>7</v>
      </c>
      <c r="F5088" t="str">
        <f>VLOOKUP(E5088,$L$1:$M$25,2,FALSE)</f>
        <v>crude</v>
      </c>
      <c r="G5088">
        <f>LOG(C5088)</f>
        <v>0</v>
      </c>
      <c r="H5088">
        <f>G5088/(B5088-1)</f>
        <v>0</v>
      </c>
    </row>
    <row r="5089" spans="1:8">
      <c r="A5089" t="s">
        <v>11494</v>
      </c>
      <c r="B5089">
        <v>0</v>
      </c>
      <c r="C5089">
        <v>1</v>
      </c>
      <c r="D5089">
        <v>10</v>
      </c>
      <c r="E5089">
        <v>10</v>
      </c>
      <c r="F5089" t="str">
        <f>VLOOKUP(E5089,$L$1:$M$25,2,FALSE)</f>
        <v>gnp</v>
      </c>
      <c r="G5089">
        <f>LOG(C5089)</f>
        <v>0</v>
      </c>
      <c r="H5089">
        <f>G5089/(B5089-1)</f>
        <v>0</v>
      </c>
    </row>
    <row r="5090" spans="1:8">
      <c r="A5090" t="s">
        <v>11496</v>
      </c>
      <c r="B5090">
        <v>0</v>
      </c>
      <c r="C5090">
        <v>1</v>
      </c>
      <c r="D5090">
        <v>17</v>
      </c>
      <c r="E5090">
        <v>17</v>
      </c>
      <c r="F5090" t="str">
        <f>VLOOKUP(E5090,$L$1:$M$25,2,FALSE)</f>
        <v>nat-gas</v>
      </c>
      <c r="G5090">
        <f>LOG(C5090)</f>
        <v>0</v>
      </c>
      <c r="H5090">
        <f>G5090/(B5090-1)</f>
        <v>0</v>
      </c>
    </row>
    <row r="5091" spans="1:8">
      <c r="A5091" t="s">
        <v>11498</v>
      </c>
      <c r="B5091">
        <v>0</v>
      </c>
      <c r="C5091">
        <v>1</v>
      </c>
      <c r="D5091">
        <v>20</v>
      </c>
      <c r="E5091">
        <v>20</v>
      </c>
      <c r="F5091" t="str">
        <f>VLOOKUP(E5091,$L$1:$M$25,2,FALSE)</f>
        <v>ship</v>
      </c>
      <c r="G5091">
        <f>LOG(C5091)</f>
        <v>0</v>
      </c>
      <c r="H5091">
        <f>G5091/(B5091-1)</f>
        <v>0</v>
      </c>
    </row>
    <row r="5092" spans="1:8">
      <c r="A5092" t="s">
        <v>11504</v>
      </c>
      <c r="B5092">
        <v>0</v>
      </c>
      <c r="C5092">
        <v>1</v>
      </c>
      <c r="D5092">
        <v>7</v>
      </c>
      <c r="E5092">
        <v>7</v>
      </c>
      <c r="F5092" t="str">
        <f>VLOOKUP(E5092,$L$1:$M$25,2,FALSE)</f>
        <v>crude</v>
      </c>
      <c r="G5092">
        <f>LOG(C5092)</f>
        <v>0</v>
      </c>
      <c r="H5092">
        <f>G5092/(B5092-1)</f>
        <v>0</v>
      </c>
    </row>
    <row r="5093" spans="1:8">
      <c r="A5093" t="s">
        <v>11508</v>
      </c>
      <c r="B5093">
        <v>0</v>
      </c>
      <c r="C5093">
        <v>1</v>
      </c>
      <c r="D5093">
        <v>1</v>
      </c>
      <c r="E5093">
        <v>1</v>
      </c>
      <c r="F5093" t="str">
        <f>VLOOKUP(E5093,$L$1:$M$25,2,FALSE)</f>
        <v>acq</v>
      </c>
      <c r="G5093">
        <f>LOG(C5093)</f>
        <v>0</v>
      </c>
      <c r="H5093">
        <f>G5093/(B5093-1)</f>
        <v>0</v>
      </c>
    </row>
    <row r="5094" spans="1:8">
      <c r="A5094" t="s">
        <v>11511</v>
      </c>
      <c r="B5094">
        <v>0</v>
      </c>
      <c r="C5094">
        <v>1</v>
      </c>
      <c r="D5094">
        <v>1</v>
      </c>
      <c r="E5094">
        <v>1</v>
      </c>
      <c r="F5094" t="str">
        <f>VLOOKUP(E5094,$L$1:$M$25,2,FALSE)</f>
        <v>acq</v>
      </c>
      <c r="G5094">
        <f>LOG(C5094)</f>
        <v>0</v>
      </c>
      <c r="H5094">
        <f>G5094/(B5094-1)</f>
        <v>0</v>
      </c>
    </row>
    <row r="5095" spans="1:8">
      <c r="A5095" t="s">
        <v>11512</v>
      </c>
      <c r="B5095">
        <v>0</v>
      </c>
      <c r="C5095">
        <v>1</v>
      </c>
      <c r="D5095">
        <v>7</v>
      </c>
      <c r="E5095">
        <v>7</v>
      </c>
      <c r="F5095" t="str">
        <f>VLOOKUP(E5095,$L$1:$M$25,2,FALSE)</f>
        <v>crude</v>
      </c>
      <c r="G5095">
        <f>LOG(C5095)</f>
        <v>0</v>
      </c>
      <c r="H5095">
        <f>G5095/(B5095-1)</f>
        <v>0</v>
      </c>
    </row>
    <row r="5096" spans="1:8">
      <c r="A5096" t="s">
        <v>11514</v>
      </c>
      <c r="B5096">
        <v>0</v>
      </c>
      <c r="C5096">
        <v>1</v>
      </c>
      <c r="D5096">
        <v>12</v>
      </c>
      <c r="E5096">
        <v>12</v>
      </c>
      <c r="F5096" t="str">
        <f>VLOOKUP(E5096,$L$1:$M$25,2,FALSE)</f>
        <v>grain</v>
      </c>
      <c r="G5096">
        <f>LOG(C5096)</f>
        <v>0</v>
      </c>
      <c r="H5096">
        <f>G5096/(B5096-1)</f>
        <v>0</v>
      </c>
    </row>
    <row r="5097" spans="1:8">
      <c r="A5097" t="s">
        <v>11516</v>
      </c>
      <c r="B5097">
        <v>0</v>
      </c>
      <c r="C5097">
        <v>1</v>
      </c>
      <c r="D5097">
        <v>16</v>
      </c>
      <c r="E5097">
        <v>16</v>
      </c>
      <c r="F5097" t="str">
        <f>VLOOKUP(E5097,$L$1:$M$25,2,FALSE)</f>
        <v>money-supply</v>
      </c>
      <c r="G5097">
        <f>LOG(C5097)</f>
        <v>0</v>
      </c>
      <c r="H5097">
        <f>G5097/(B5097-1)</f>
        <v>0</v>
      </c>
    </row>
    <row r="5098" spans="1:8">
      <c r="A5098" t="s">
        <v>11519</v>
      </c>
      <c r="B5098">
        <v>0</v>
      </c>
      <c r="C5098">
        <v>1</v>
      </c>
      <c r="D5098">
        <v>10</v>
      </c>
      <c r="E5098">
        <v>10</v>
      </c>
      <c r="F5098" t="str">
        <f>VLOOKUP(E5098,$L$1:$M$25,2,FALSE)</f>
        <v>gnp</v>
      </c>
      <c r="G5098">
        <f>LOG(C5098)</f>
        <v>0</v>
      </c>
      <c r="H5098">
        <f>G5098/(B5098-1)</f>
        <v>0</v>
      </c>
    </row>
    <row r="5099" spans="1:8">
      <c r="A5099" t="s">
        <v>11520</v>
      </c>
      <c r="B5099">
        <v>0</v>
      </c>
      <c r="C5099">
        <v>1</v>
      </c>
      <c r="D5099">
        <v>23</v>
      </c>
      <c r="E5099">
        <v>23</v>
      </c>
      <c r="F5099" t="str">
        <f>VLOOKUP(E5099,$L$1:$M$25,2,FALSE)</f>
        <v>trade</v>
      </c>
      <c r="G5099">
        <f>LOG(C5099)</f>
        <v>0</v>
      </c>
      <c r="H5099">
        <f>G5099/(B5099-1)</f>
        <v>0</v>
      </c>
    </row>
    <row r="5100" spans="1:8">
      <c r="A5100" t="s">
        <v>11526</v>
      </c>
      <c r="B5100">
        <v>0</v>
      </c>
      <c r="C5100">
        <v>1</v>
      </c>
      <c r="D5100">
        <v>1</v>
      </c>
      <c r="E5100">
        <v>1</v>
      </c>
      <c r="F5100" t="str">
        <f>VLOOKUP(E5100,$L$1:$M$25,2,FALSE)</f>
        <v>acq</v>
      </c>
      <c r="G5100">
        <f>LOG(C5100)</f>
        <v>0</v>
      </c>
      <c r="H5100">
        <f>G5100/(B5100-1)</f>
        <v>0</v>
      </c>
    </row>
    <row r="5101" spans="1:8">
      <c r="A5101" t="s">
        <v>11528</v>
      </c>
      <c r="B5101">
        <v>0</v>
      </c>
      <c r="C5101">
        <v>1</v>
      </c>
      <c r="D5101">
        <v>1</v>
      </c>
      <c r="E5101">
        <v>1</v>
      </c>
      <c r="F5101" t="str">
        <f>VLOOKUP(E5101,$L$1:$M$25,2,FALSE)</f>
        <v>acq</v>
      </c>
      <c r="G5101">
        <f>LOG(C5101)</f>
        <v>0</v>
      </c>
      <c r="H5101">
        <f>G5101/(B5101-1)</f>
        <v>0</v>
      </c>
    </row>
    <row r="5102" spans="1:8">
      <c r="A5102" t="s">
        <v>11530</v>
      </c>
      <c r="B5102">
        <v>0</v>
      </c>
      <c r="C5102">
        <v>1</v>
      </c>
      <c r="D5102">
        <v>10</v>
      </c>
      <c r="E5102">
        <v>10</v>
      </c>
      <c r="F5102" t="str">
        <f>VLOOKUP(E5102,$L$1:$M$25,2,FALSE)</f>
        <v>gnp</v>
      </c>
      <c r="G5102">
        <f>LOG(C5102)</f>
        <v>0</v>
      </c>
      <c r="H5102">
        <f>G5102/(B5102-1)</f>
        <v>0</v>
      </c>
    </row>
    <row r="5103" spans="1:8">
      <c r="A5103" t="s">
        <v>11531</v>
      </c>
      <c r="B5103">
        <v>0</v>
      </c>
      <c r="C5103">
        <v>1</v>
      </c>
      <c r="D5103">
        <v>22</v>
      </c>
      <c r="E5103">
        <v>22</v>
      </c>
      <c r="F5103" t="str">
        <f>VLOOKUP(E5103,$L$1:$M$25,2,FALSE)</f>
        <v>sugar</v>
      </c>
      <c r="G5103">
        <f>LOG(C5103)</f>
        <v>0</v>
      </c>
      <c r="H5103">
        <f>G5103/(B5103-1)</f>
        <v>0</v>
      </c>
    </row>
    <row r="5104" spans="1:8">
      <c r="A5104" t="s">
        <v>11532</v>
      </c>
      <c r="B5104">
        <v>0</v>
      </c>
      <c r="C5104">
        <v>1</v>
      </c>
      <c r="D5104">
        <v>4</v>
      </c>
      <c r="E5104">
        <v>4</v>
      </c>
      <c r="F5104" t="str">
        <f>VLOOKUP(E5104,$L$1:$M$25,2,FALSE)</f>
        <v>coffee</v>
      </c>
      <c r="G5104">
        <f>LOG(C5104)</f>
        <v>0</v>
      </c>
      <c r="H5104">
        <f>G5104/(B5104-1)</f>
        <v>0</v>
      </c>
    </row>
    <row r="5105" spans="1:8">
      <c r="A5105" t="s">
        <v>11535</v>
      </c>
      <c r="B5105">
        <v>0</v>
      </c>
      <c r="C5105">
        <v>1</v>
      </c>
      <c r="D5105">
        <v>17</v>
      </c>
      <c r="E5105">
        <v>17</v>
      </c>
      <c r="F5105" t="str">
        <f>VLOOKUP(E5105,$L$1:$M$25,2,FALSE)</f>
        <v>nat-gas</v>
      </c>
      <c r="G5105">
        <f>LOG(C5105)</f>
        <v>0</v>
      </c>
      <c r="H5105">
        <f>G5105/(B5105-1)</f>
        <v>0</v>
      </c>
    </row>
    <row r="5106" spans="1:8">
      <c r="A5106" t="s">
        <v>11543</v>
      </c>
      <c r="B5106">
        <v>0</v>
      </c>
      <c r="C5106">
        <v>1</v>
      </c>
      <c r="D5106">
        <v>7</v>
      </c>
      <c r="E5106">
        <v>7</v>
      </c>
      <c r="F5106" t="str">
        <f>VLOOKUP(E5106,$L$1:$M$25,2,FALSE)</f>
        <v>crude</v>
      </c>
      <c r="G5106">
        <f>LOG(C5106)</f>
        <v>0</v>
      </c>
      <c r="H5106">
        <f>G5106/(B5106-1)</f>
        <v>0</v>
      </c>
    </row>
    <row r="5107" spans="1:8">
      <c r="A5107" t="s">
        <v>11544</v>
      </c>
      <c r="B5107">
        <v>0</v>
      </c>
      <c r="C5107">
        <v>1</v>
      </c>
      <c r="D5107">
        <v>25</v>
      </c>
      <c r="E5107">
        <v>25</v>
      </c>
      <c r="F5107" t="str">
        <f>VLOOKUP(E5107,$L$1:$M$25,2,FALSE)</f>
        <v>wheat</v>
      </c>
      <c r="G5107">
        <f>LOG(C5107)</f>
        <v>0</v>
      </c>
      <c r="H5107">
        <f>G5107/(B5107-1)</f>
        <v>0</v>
      </c>
    </row>
    <row r="5108" spans="1:8">
      <c r="A5108" t="s">
        <v>11546</v>
      </c>
      <c r="B5108">
        <v>0</v>
      </c>
      <c r="C5108">
        <v>1</v>
      </c>
      <c r="D5108">
        <v>11</v>
      </c>
      <c r="E5108">
        <v>11</v>
      </c>
      <c r="F5108" t="str">
        <f>VLOOKUP(E5108,$L$1:$M$25,2,FALSE)</f>
        <v>gold</v>
      </c>
      <c r="G5108">
        <f>LOG(C5108)</f>
        <v>0</v>
      </c>
      <c r="H5108">
        <f>G5108/(B5108-1)</f>
        <v>0</v>
      </c>
    </row>
    <row r="5109" spans="1:8">
      <c r="A5109" t="s">
        <v>11547</v>
      </c>
      <c r="B5109">
        <v>0</v>
      </c>
      <c r="C5109">
        <v>1</v>
      </c>
      <c r="D5109">
        <v>22</v>
      </c>
      <c r="E5109">
        <v>22</v>
      </c>
      <c r="F5109" t="str">
        <f>VLOOKUP(E5109,$L$1:$M$25,2,FALSE)</f>
        <v>sugar</v>
      </c>
      <c r="G5109">
        <f>LOG(C5109)</f>
        <v>0</v>
      </c>
      <c r="H5109">
        <f>G5109/(B5109-1)</f>
        <v>0</v>
      </c>
    </row>
    <row r="5110" spans="1:8">
      <c r="A5110" t="s">
        <v>11548</v>
      </c>
      <c r="B5110">
        <v>0</v>
      </c>
      <c r="C5110">
        <v>1</v>
      </c>
      <c r="D5110">
        <v>14</v>
      </c>
      <c r="E5110">
        <v>14</v>
      </c>
      <c r="F5110" t="str">
        <f>VLOOKUP(E5110,$L$1:$M$25,2,FALSE)</f>
        <v>livestock</v>
      </c>
      <c r="G5110">
        <f>LOG(C5110)</f>
        <v>0</v>
      </c>
      <c r="H5110">
        <f>G5110/(B5110-1)</f>
        <v>0</v>
      </c>
    </row>
    <row r="5111" spans="1:8">
      <c r="A5111" t="s">
        <v>11549</v>
      </c>
      <c r="B5111">
        <v>0</v>
      </c>
      <c r="C5111">
        <v>1</v>
      </c>
      <c r="D5111">
        <v>7</v>
      </c>
      <c r="E5111">
        <v>7</v>
      </c>
      <c r="F5111" t="str">
        <f>VLOOKUP(E5111,$L$1:$M$25,2,FALSE)</f>
        <v>crude</v>
      </c>
      <c r="G5111">
        <f>LOG(C5111)</f>
        <v>0</v>
      </c>
      <c r="H5111">
        <f>G5111/(B5111-1)</f>
        <v>0</v>
      </c>
    </row>
    <row r="5112" spans="1:8">
      <c r="A5112" t="s">
        <v>11550</v>
      </c>
      <c r="B5112">
        <v>0</v>
      </c>
      <c r="C5112">
        <v>1</v>
      </c>
      <c r="D5112">
        <v>20</v>
      </c>
      <c r="E5112">
        <v>20</v>
      </c>
      <c r="F5112" t="str">
        <f>VLOOKUP(E5112,$L$1:$M$25,2,FALSE)</f>
        <v>ship</v>
      </c>
      <c r="G5112">
        <f>LOG(C5112)</f>
        <v>0</v>
      </c>
      <c r="H5112">
        <f>G5112/(B5112-1)</f>
        <v>0</v>
      </c>
    </row>
    <row r="5113" spans="1:8">
      <c r="A5113" t="s">
        <v>11553</v>
      </c>
      <c r="B5113">
        <v>0</v>
      </c>
      <c r="C5113">
        <v>1</v>
      </c>
      <c r="D5113">
        <v>10</v>
      </c>
      <c r="E5113">
        <v>10</v>
      </c>
      <c r="F5113" t="str">
        <f>VLOOKUP(E5113,$L$1:$M$25,2,FALSE)</f>
        <v>gnp</v>
      </c>
      <c r="G5113">
        <f>LOG(C5113)</f>
        <v>0</v>
      </c>
      <c r="H5113">
        <f>G5113/(B5113-1)</f>
        <v>0</v>
      </c>
    </row>
    <row r="5114" spans="1:8">
      <c r="A5114" t="s">
        <v>11561</v>
      </c>
      <c r="B5114">
        <v>0</v>
      </c>
      <c r="C5114">
        <v>1</v>
      </c>
      <c r="D5114">
        <v>25</v>
      </c>
      <c r="E5114">
        <v>25</v>
      </c>
      <c r="F5114" t="str">
        <f>VLOOKUP(E5114,$L$1:$M$25,2,FALSE)</f>
        <v>wheat</v>
      </c>
      <c r="G5114">
        <f>LOG(C5114)</f>
        <v>0</v>
      </c>
      <c r="H5114">
        <f>G5114/(B5114-1)</f>
        <v>0</v>
      </c>
    </row>
    <row r="5115" spans="1:8">
      <c r="A5115" t="s">
        <v>11567</v>
      </c>
      <c r="B5115">
        <v>0</v>
      </c>
      <c r="C5115">
        <v>1</v>
      </c>
      <c r="D5115">
        <v>9</v>
      </c>
      <c r="E5115">
        <v>9</v>
      </c>
      <c r="F5115" t="str">
        <f>VLOOKUP(E5115,$L$1:$M$25,2,FALSE)</f>
        <v>earn</v>
      </c>
      <c r="G5115">
        <f>LOG(C5115)</f>
        <v>0</v>
      </c>
      <c r="H5115">
        <f>G5115/(B5115-1)</f>
        <v>0</v>
      </c>
    </row>
    <row r="5116" spans="1:8">
      <c r="A5116" t="s">
        <v>11569</v>
      </c>
      <c r="B5116">
        <v>0</v>
      </c>
      <c r="C5116">
        <v>1</v>
      </c>
      <c r="D5116">
        <v>20</v>
      </c>
      <c r="E5116">
        <v>20</v>
      </c>
      <c r="F5116" t="str">
        <f>VLOOKUP(E5116,$L$1:$M$25,2,FALSE)</f>
        <v>ship</v>
      </c>
      <c r="G5116">
        <f>LOG(C5116)</f>
        <v>0</v>
      </c>
      <c r="H5116">
        <f>G5116/(B5116-1)</f>
        <v>0</v>
      </c>
    </row>
    <row r="5117" spans="1:8">
      <c r="A5117" t="s">
        <v>11572</v>
      </c>
      <c r="B5117">
        <v>0</v>
      </c>
      <c r="C5117">
        <v>1</v>
      </c>
      <c r="D5117">
        <v>14</v>
      </c>
      <c r="E5117">
        <v>14</v>
      </c>
      <c r="F5117" t="str">
        <f>VLOOKUP(E5117,$L$1:$M$25,2,FALSE)</f>
        <v>livestock</v>
      </c>
      <c r="G5117">
        <f>LOG(C5117)</f>
        <v>0</v>
      </c>
      <c r="H5117">
        <f>G5117/(B5117-1)</f>
        <v>0</v>
      </c>
    </row>
    <row r="5118" spans="1:8">
      <c r="A5118" t="s">
        <v>11576</v>
      </c>
      <c r="B5118">
        <v>0</v>
      </c>
      <c r="C5118">
        <v>1</v>
      </c>
      <c r="D5118">
        <v>18</v>
      </c>
      <c r="E5118">
        <v>18</v>
      </c>
      <c r="F5118" t="str">
        <f>VLOOKUP(E5118,$L$1:$M$25,2,FALSE)</f>
        <v>oilseed</v>
      </c>
      <c r="G5118">
        <f>LOG(C5118)</f>
        <v>0</v>
      </c>
      <c r="H5118">
        <f>G5118/(B5118-1)</f>
        <v>0</v>
      </c>
    </row>
    <row r="5119" spans="1:8">
      <c r="A5119" t="s">
        <v>11577</v>
      </c>
      <c r="B5119">
        <v>0</v>
      </c>
      <c r="C5119">
        <v>1</v>
      </c>
      <c r="D5119">
        <v>16</v>
      </c>
      <c r="E5119">
        <v>16</v>
      </c>
      <c r="F5119" t="str">
        <f>VLOOKUP(E5119,$L$1:$M$25,2,FALSE)</f>
        <v>money-supply</v>
      </c>
      <c r="G5119">
        <f>LOG(C5119)</f>
        <v>0</v>
      </c>
      <c r="H5119">
        <f>G5119/(B5119-1)</f>
        <v>0</v>
      </c>
    </row>
    <row r="5120" spans="1:8">
      <c r="A5120" t="s">
        <v>11581</v>
      </c>
      <c r="B5120">
        <v>0</v>
      </c>
      <c r="C5120">
        <v>1</v>
      </c>
      <c r="D5120">
        <v>1</v>
      </c>
      <c r="E5120">
        <v>1</v>
      </c>
      <c r="F5120" t="str">
        <f>VLOOKUP(E5120,$L$1:$M$25,2,FALSE)</f>
        <v>acq</v>
      </c>
      <c r="G5120">
        <f>LOG(C5120)</f>
        <v>0</v>
      </c>
      <c r="H5120">
        <f>G5120/(B5120-1)</f>
        <v>0</v>
      </c>
    </row>
    <row r="5121" spans="1:8">
      <c r="A5121" t="s">
        <v>11584</v>
      </c>
      <c r="B5121">
        <v>0</v>
      </c>
      <c r="C5121">
        <v>1</v>
      </c>
      <c r="D5121">
        <v>1</v>
      </c>
      <c r="E5121">
        <v>1</v>
      </c>
      <c r="F5121" t="str">
        <f>VLOOKUP(E5121,$L$1:$M$25,2,FALSE)</f>
        <v>acq</v>
      </c>
      <c r="G5121">
        <f>LOG(C5121)</f>
        <v>0</v>
      </c>
      <c r="H5121">
        <f>G5121/(B5121-1)</f>
        <v>0</v>
      </c>
    </row>
    <row r="5122" spans="1:8">
      <c r="A5122" t="s">
        <v>11586</v>
      </c>
      <c r="B5122">
        <v>0</v>
      </c>
      <c r="C5122">
        <v>1</v>
      </c>
      <c r="D5122">
        <v>17</v>
      </c>
      <c r="E5122">
        <v>17</v>
      </c>
      <c r="F5122" t="str">
        <f>VLOOKUP(E5122,$L$1:$M$25,2,FALSE)</f>
        <v>nat-gas</v>
      </c>
      <c r="G5122">
        <f>LOG(C5122)</f>
        <v>0</v>
      </c>
      <c r="H5122">
        <f>G5122/(B5122-1)</f>
        <v>0</v>
      </c>
    </row>
    <row r="5123" spans="1:8">
      <c r="A5123" t="s">
        <v>11591</v>
      </c>
      <c r="B5123">
        <v>0</v>
      </c>
      <c r="C5123">
        <v>1</v>
      </c>
      <c r="D5123">
        <v>1</v>
      </c>
      <c r="E5123">
        <v>1</v>
      </c>
      <c r="F5123" t="str">
        <f>VLOOKUP(E5123,$L$1:$M$25,2,FALSE)</f>
        <v>acq</v>
      </c>
      <c r="G5123">
        <f>LOG(C5123)</f>
        <v>0</v>
      </c>
      <c r="H5123">
        <f>G5123/(B5123-1)</f>
        <v>0</v>
      </c>
    </row>
    <row r="5124" spans="1:8">
      <c r="A5124" t="s">
        <v>11595</v>
      </c>
      <c r="B5124">
        <v>0</v>
      </c>
      <c r="C5124">
        <v>1</v>
      </c>
      <c r="D5124">
        <v>13</v>
      </c>
      <c r="E5124">
        <v>13</v>
      </c>
      <c r="F5124" t="str">
        <f>VLOOKUP(E5124,$L$1:$M$25,2,FALSE)</f>
        <v>interest</v>
      </c>
      <c r="G5124">
        <f>LOG(C5124)</f>
        <v>0</v>
      </c>
      <c r="H5124">
        <f>G5124/(B5124-1)</f>
        <v>0</v>
      </c>
    </row>
    <row r="5125" spans="1:8">
      <c r="A5125" t="s">
        <v>11596</v>
      </c>
      <c r="B5125">
        <v>0</v>
      </c>
      <c r="C5125">
        <v>1</v>
      </c>
      <c r="D5125">
        <v>10</v>
      </c>
      <c r="E5125">
        <v>10</v>
      </c>
      <c r="F5125" t="str">
        <f>VLOOKUP(E5125,$L$1:$M$25,2,FALSE)</f>
        <v>gnp</v>
      </c>
      <c r="G5125">
        <f>LOG(C5125)</f>
        <v>0</v>
      </c>
      <c r="H5125">
        <f>G5125/(B5125-1)</f>
        <v>0</v>
      </c>
    </row>
    <row r="5126" spans="1:8">
      <c r="A5126" t="s">
        <v>11597</v>
      </c>
      <c r="B5126">
        <v>0</v>
      </c>
      <c r="C5126">
        <v>1</v>
      </c>
      <c r="D5126">
        <v>1</v>
      </c>
      <c r="E5126">
        <v>1</v>
      </c>
      <c r="F5126" t="str">
        <f>VLOOKUP(E5126,$L$1:$M$25,2,FALSE)</f>
        <v>acq</v>
      </c>
      <c r="G5126">
        <f>LOG(C5126)</f>
        <v>0</v>
      </c>
      <c r="H5126">
        <f>G5126/(B5126-1)</f>
        <v>0</v>
      </c>
    </row>
    <row r="5127" spans="1:8">
      <c r="A5127" t="s">
        <v>11601</v>
      </c>
      <c r="B5127">
        <v>0</v>
      </c>
      <c r="C5127">
        <v>1</v>
      </c>
      <c r="D5127">
        <v>20</v>
      </c>
      <c r="E5127">
        <v>20</v>
      </c>
      <c r="F5127" t="str">
        <f>VLOOKUP(E5127,$L$1:$M$25,2,FALSE)</f>
        <v>ship</v>
      </c>
      <c r="G5127">
        <f>LOG(C5127)</f>
        <v>0</v>
      </c>
      <c r="H5127">
        <f>G5127/(B5127-1)</f>
        <v>0</v>
      </c>
    </row>
    <row r="5128" spans="1:8">
      <c r="A5128" t="s">
        <v>11602</v>
      </c>
      <c r="B5128">
        <v>0</v>
      </c>
      <c r="C5128">
        <v>1</v>
      </c>
      <c r="D5128">
        <v>17</v>
      </c>
      <c r="E5128">
        <v>17</v>
      </c>
      <c r="F5128" t="str">
        <f>VLOOKUP(E5128,$L$1:$M$25,2,FALSE)</f>
        <v>nat-gas</v>
      </c>
      <c r="G5128">
        <f>LOG(C5128)</f>
        <v>0</v>
      </c>
      <c r="H5128">
        <f>G5128/(B5128-1)</f>
        <v>0</v>
      </c>
    </row>
    <row r="5129" spans="1:8">
      <c r="A5129" t="s">
        <v>11606</v>
      </c>
      <c r="B5129">
        <v>0</v>
      </c>
      <c r="C5129">
        <v>1</v>
      </c>
      <c r="D5129">
        <v>2</v>
      </c>
      <c r="E5129">
        <v>2</v>
      </c>
      <c r="F5129" t="str">
        <f>VLOOKUP(E5129,$L$1:$M$25,2,FALSE)</f>
        <v>bop</v>
      </c>
      <c r="G5129">
        <f>LOG(C5129)</f>
        <v>0</v>
      </c>
      <c r="H5129">
        <f>G5129/(B5129-1)</f>
        <v>0</v>
      </c>
    </row>
    <row r="5130" spans="1:8">
      <c r="A5130" t="s">
        <v>11608</v>
      </c>
      <c r="B5130">
        <v>0</v>
      </c>
      <c r="C5130">
        <v>1</v>
      </c>
      <c r="D5130">
        <v>20</v>
      </c>
      <c r="E5130">
        <v>20</v>
      </c>
      <c r="F5130" t="str">
        <f>VLOOKUP(E5130,$L$1:$M$25,2,FALSE)</f>
        <v>ship</v>
      </c>
      <c r="G5130">
        <f>LOG(C5130)</f>
        <v>0</v>
      </c>
      <c r="H5130">
        <f>G5130/(B5130-1)</f>
        <v>0</v>
      </c>
    </row>
    <row r="5131" spans="1:8">
      <c r="A5131" t="s">
        <v>11610</v>
      </c>
      <c r="B5131">
        <v>0</v>
      </c>
      <c r="C5131">
        <v>1</v>
      </c>
      <c r="D5131">
        <v>6</v>
      </c>
      <c r="E5131">
        <v>6</v>
      </c>
      <c r="F5131" t="str">
        <f>VLOOKUP(E5131,$L$1:$M$25,2,FALSE)</f>
        <v>cpi</v>
      </c>
      <c r="G5131">
        <f>LOG(C5131)</f>
        <v>0</v>
      </c>
      <c r="H5131">
        <f>G5131/(B5131-1)</f>
        <v>0</v>
      </c>
    </row>
    <row r="5132" spans="1:8">
      <c r="A5132" t="s">
        <v>11611</v>
      </c>
      <c r="B5132">
        <v>0</v>
      </c>
      <c r="C5132">
        <v>1</v>
      </c>
      <c r="D5132">
        <v>2</v>
      </c>
      <c r="E5132">
        <v>2</v>
      </c>
      <c r="F5132" t="str">
        <f>VLOOKUP(E5132,$L$1:$M$25,2,FALSE)</f>
        <v>bop</v>
      </c>
      <c r="G5132">
        <f>LOG(C5132)</f>
        <v>0</v>
      </c>
      <c r="H5132">
        <f>G5132/(B5132-1)</f>
        <v>0</v>
      </c>
    </row>
    <row r="5133" spans="1:8">
      <c r="A5133" t="s">
        <v>11613</v>
      </c>
      <c r="B5133">
        <v>0</v>
      </c>
      <c r="C5133">
        <v>1</v>
      </c>
      <c r="D5133">
        <v>13</v>
      </c>
      <c r="E5133">
        <v>13</v>
      </c>
      <c r="F5133" t="str">
        <f>VLOOKUP(E5133,$L$1:$M$25,2,FALSE)</f>
        <v>interest</v>
      </c>
      <c r="G5133">
        <f>LOG(C5133)</f>
        <v>0</v>
      </c>
      <c r="H5133">
        <f>G5133/(B5133-1)</f>
        <v>0</v>
      </c>
    </row>
    <row r="5134" spans="1:8">
      <c r="A5134" t="s">
        <v>11617</v>
      </c>
      <c r="B5134">
        <v>0</v>
      </c>
      <c r="C5134">
        <v>1</v>
      </c>
      <c r="D5134">
        <v>1</v>
      </c>
      <c r="E5134">
        <v>1</v>
      </c>
      <c r="F5134" t="str">
        <f>VLOOKUP(E5134,$L$1:$M$25,2,FALSE)</f>
        <v>acq</v>
      </c>
      <c r="G5134">
        <f>LOG(C5134)</f>
        <v>0</v>
      </c>
      <c r="H5134">
        <f>G5134/(B5134-1)</f>
        <v>0</v>
      </c>
    </row>
    <row r="5135" spans="1:8">
      <c r="A5135" t="s">
        <v>11618</v>
      </c>
      <c r="B5135">
        <v>0</v>
      </c>
      <c r="C5135">
        <v>1</v>
      </c>
      <c r="D5135">
        <v>1</v>
      </c>
      <c r="E5135">
        <v>1</v>
      </c>
      <c r="F5135" t="str">
        <f>VLOOKUP(E5135,$L$1:$M$25,2,FALSE)</f>
        <v>acq</v>
      </c>
      <c r="G5135">
        <f>LOG(C5135)</f>
        <v>0</v>
      </c>
      <c r="H5135">
        <f>G5135/(B5135-1)</f>
        <v>0</v>
      </c>
    </row>
    <row r="5136" spans="1:8">
      <c r="A5136" t="s">
        <v>11625</v>
      </c>
      <c r="B5136">
        <v>0</v>
      </c>
      <c r="C5136">
        <v>1</v>
      </c>
      <c r="D5136">
        <v>20</v>
      </c>
      <c r="E5136">
        <v>20</v>
      </c>
      <c r="F5136" t="str">
        <f>VLOOKUP(E5136,$L$1:$M$25,2,FALSE)</f>
        <v>ship</v>
      </c>
      <c r="G5136">
        <f>LOG(C5136)</f>
        <v>0</v>
      </c>
      <c r="H5136">
        <f>G5136/(B5136-1)</f>
        <v>0</v>
      </c>
    </row>
    <row r="5137" spans="1:8">
      <c r="A5137" t="s">
        <v>11626</v>
      </c>
      <c r="B5137">
        <v>0</v>
      </c>
      <c r="C5137">
        <v>1</v>
      </c>
      <c r="D5137">
        <v>20</v>
      </c>
      <c r="E5137">
        <v>20</v>
      </c>
      <c r="F5137" t="str">
        <f>VLOOKUP(E5137,$L$1:$M$25,2,FALSE)</f>
        <v>ship</v>
      </c>
      <c r="G5137">
        <f>LOG(C5137)</f>
        <v>0</v>
      </c>
      <c r="H5137">
        <f>G5137/(B5137-1)</f>
        <v>0</v>
      </c>
    </row>
    <row r="5138" spans="1:8">
      <c r="A5138" t="s">
        <v>11627</v>
      </c>
      <c r="B5138">
        <v>0</v>
      </c>
      <c r="C5138">
        <v>1</v>
      </c>
      <c r="D5138">
        <v>3</v>
      </c>
      <c r="E5138">
        <v>3</v>
      </c>
      <c r="F5138" t="str">
        <f>VLOOKUP(E5138,$L$1:$M$25,2,FALSE)</f>
        <v>cocoa</v>
      </c>
      <c r="G5138">
        <f>LOG(C5138)</f>
        <v>0</v>
      </c>
      <c r="H5138">
        <f>G5138/(B5138-1)</f>
        <v>0</v>
      </c>
    </row>
    <row r="5139" spans="1:8">
      <c r="A5139" t="s">
        <v>11632</v>
      </c>
      <c r="B5139">
        <v>0</v>
      </c>
      <c r="C5139">
        <v>1</v>
      </c>
      <c r="D5139">
        <v>7</v>
      </c>
      <c r="E5139">
        <v>7</v>
      </c>
      <c r="F5139" t="str">
        <f>VLOOKUP(E5139,$L$1:$M$25,2,FALSE)</f>
        <v>crude</v>
      </c>
      <c r="G5139">
        <f>LOG(C5139)</f>
        <v>0</v>
      </c>
      <c r="H5139">
        <f>G5139/(B5139-1)</f>
        <v>0</v>
      </c>
    </row>
    <row r="5140" spans="1:8">
      <c r="A5140" t="s">
        <v>11634</v>
      </c>
      <c r="B5140">
        <v>0</v>
      </c>
      <c r="C5140">
        <v>1</v>
      </c>
      <c r="D5140">
        <v>18</v>
      </c>
      <c r="E5140">
        <v>18</v>
      </c>
      <c r="F5140" t="str">
        <f>VLOOKUP(E5140,$L$1:$M$25,2,FALSE)</f>
        <v>oilseed</v>
      </c>
      <c r="G5140">
        <f>LOG(C5140)</f>
        <v>0</v>
      </c>
      <c r="H5140">
        <f>G5140/(B5140-1)</f>
        <v>0</v>
      </c>
    </row>
    <row r="5141" spans="1:8">
      <c r="A5141" t="s">
        <v>11635</v>
      </c>
      <c r="B5141">
        <v>0</v>
      </c>
      <c r="C5141">
        <v>1</v>
      </c>
      <c r="D5141">
        <v>22</v>
      </c>
      <c r="E5141">
        <v>22</v>
      </c>
      <c r="F5141" t="str">
        <f>VLOOKUP(E5141,$L$1:$M$25,2,FALSE)</f>
        <v>sugar</v>
      </c>
      <c r="G5141">
        <f>LOG(C5141)</f>
        <v>0</v>
      </c>
      <c r="H5141">
        <f>G5141/(B5141-1)</f>
        <v>0</v>
      </c>
    </row>
    <row r="5142" spans="1:8">
      <c r="A5142" t="s">
        <v>11638</v>
      </c>
      <c r="B5142">
        <v>0</v>
      </c>
      <c r="C5142">
        <v>1</v>
      </c>
      <c r="D5142">
        <v>20</v>
      </c>
      <c r="E5142">
        <v>20</v>
      </c>
      <c r="F5142" t="str">
        <f>VLOOKUP(E5142,$L$1:$M$25,2,FALSE)</f>
        <v>ship</v>
      </c>
      <c r="G5142">
        <f>LOG(C5142)</f>
        <v>0</v>
      </c>
      <c r="H5142">
        <f>G5142/(B5142-1)</f>
        <v>0</v>
      </c>
    </row>
    <row r="5143" spans="1:8">
      <c r="A5143" t="s">
        <v>11640</v>
      </c>
      <c r="B5143">
        <v>0</v>
      </c>
      <c r="C5143">
        <v>1</v>
      </c>
      <c r="D5143">
        <v>3</v>
      </c>
      <c r="E5143">
        <v>3</v>
      </c>
      <c r="F5143" t="str">
        <f>VLOOKUP(E5143,$L$1:$M$25,2,FALSE)</f>
        <v>cocoa</v>
      </c>
      <c r="G5143">
        <f>LOG(C5143)</f>
        <v>0</v>
      </c>
      <c r="H5143">
        <f>G5143/(B5143-1)</f>
        <v>0</v>
      </c>
    </row>
    <row r="5144" spans="1:8">
      <c r="A5144" t="s">
        <v>11645</v>
      </c>
      <c r="B5144">
        <v>0</v>
      </c>
      <c r="C5144">
        <v>1</v>
      </c>
      <c r="D5144">
        <v>1</v>
      </c>
      <c r="E5144">
        <v>1</v>
      </c>
      <c r="F5144" t="str">
        <f>VLOOKUP(E5144,$L$1:$M$25,2,FALSE)</f>
        <v>acq</v>
      </c>
      <c r="G5144">
        <f>LOG(C5144)</f>
        <v>0</v>
      </c>
      <c r="H5144">
        <f>G5144/(B5144-1)</f>
        <v>0</v>
      </c>
    </row>
    <row r="5145" spans="1:8">
      <c r="A5145" t="s">
        <v>11649</v>
      </c>
      <c r="B5145">
        <v>0</v>
      </c>
      <c r="C5145">
        <v>1</v>
      </c>
      <c r="D5145">
        <v>7</v>
      </c>
      <c r="E5145">
        <v>7</v>
      </c>
      <c r="F5145" t="str">
        <f>VLOOKUP(E5145,$L$1:$M$25,2,FALSE)</f>
        <v>crude</v>
      </c>
      <c r="G5145">
        <f>LOG(C5145)</f>
        <v>0</v>
      </c>
      <c r="H5145">
        <f>G5145/(B5145-1)</f>
        <v>0</v>
      </c>
    </row>
    <row r="5146" spans="1:8">
      <c r="A5146" t="s">
        <v>11657</v>
      </c>
      <c r="B5146">
        <v>0</v>
      </c>
      <c r="C5146">
        <v>1</v>
      </c>
      <c r="D5146">
        <v>14</v>
      </c>
      <c r="E5146">
        <v>14</v>
      </c>
      <c r="F5146" t="str">
        <f>VLOOKUP(E5146,$L$1:$M$25,2,FALSE)</f>
        <v>livestock</v>
      </c>
      <c r="G5146">
        <f>LOG(C5146)</f>
        <v>0</v>
      </c>
      <c r="H5146">
        <f>G5146/(B5146-1)</f>
        <v>0</v>
      </c>
    </row>
    <row r="5147" spans="1:8">
      <c r="A5147" t="s">
        <v>11659</v>
      </c>
      <c r="B5147">
        <v>0</v>
      </c>
      <c r="C5147">
        <v>1</v>
      </c>
      <c r="D5147">
        <v>11</v>
      </c>
      <c r="E5147">
        <v>11</v>
      </c>
      <c r="F5147" t="str">
        <f>VLOOKUP(E5147,$L$1:$M$25,2,FALSE)</f>
        <v>gold</v>
      </c>
      <c r="G5147">
        <f>LOG(C5147)</f>
        <v>0</v>
      </c>
      <c r="H5147">
        <f>G5147/(B5147-1)</f>
        <v>0</v>
      </c>
    </row>
    <row r="5148" spans="1:8">
      <c r="A5148" t="s">
        <v>11660</v>
      </c>
      <c r="B5148">
        <v>0</v>
      </c>
      <c r="C5148">
        <v>1</v>
      </c>
      <c r="D5148">
        <v>14</v>
      </c>
      <c r="E5148">
        <v>14</v>
      </c>
      <c r="F5148" t="str">
        <f>VLOOKUP(E5148,$L$1:$M$25,2,FALSE)</f>
        <v>livestock</v>
      </c>
      <c r="G5148">
        <f>LOG(C5148)</f>
        <v>0</v>
      </c>
      <c r="H5148">
        <f>G5148/(B5148-1)</f>
        <v>0</v>
      </c>
    </row>
    <row r="5149" spans="1:8">
      <c r="A5149" t="s">
        <v>11661</v>
      </c>
      <c r="B5149">
        <v>0</v>
      </c>
      <c r="C5149">
        <v>1</v>
      </c>
      <c r="D5149">
        <v>23</v>
      </c>
      <c r="E5149">
        <v>23</v>
      </c>
      <c r="F5149" t="str">
        <f>VLOOKUP(E5149,$L$1:$M$25,2,FALSE)</f>
        <v>trade</v>
      </c>
      <c r="G5149">
        <f>LOG(C5149)</f>
        <v>0</v>
      </c>
      <c r="H5149">
        <f>G5149/(B5149-1)</f>
        <v>0</v>
      </c>
    </row>
    <row r="5150" spans="1:8">
      <c r="A5150" t="s">
        <v>11663</v>
      </c>
      <c r="B5150">
        <v>0</v>
      </c>
      <c r="C5150">
        <v>1</v>
      </c>
      <c r="D5150">
        <v>8</v>
      </c>
      <c r="E5150">
        <v>8</v>
      </c>
      <c r="F5150" t="str">
        <f>VLOOKUP(E5150,$L$1:$M$25,2,FALSE)</f>
        <v>dlr</v>
      </c>
      <c r="G5150">
        <f>LOG(C5150)</f>
        <v>0</v>
      </c>
      <c r="H5150">
        <f>G5150/(B5150-1)</f>
        <v>0</v>
      </c>
    </row>
    <row r="5151" spans="1:8">
      <c r="A5151" t="s">
        <v>11667</v>
      </c>
      <c r="B5151">
        <v>0</v>
      </c>
      <c r="C5151">
        <v>1</v>
      </c>
      <c r="D5151">
        <v>2</v>
      </c>
      <c r="E5151">
        <v>2</v>
      </c>
      <c r="F5151" t="str">
        <f>VLOOKUP(E5151,$L$1:$M$25,2,FALSE)</f>
        <v>bop</v>
      </c>
      <c r="G5151">
        <f>LOG(C5151)</f>
        <v>0</v>
      </c>
      <c r="H5151">
        <f>G5151/(B5151-1)</f>
        <v>0</v>
      </c>
    </row>
    <row r="5152" spans="1:8">
      <c r="A5152" t="s">
        <v>11670</v>
      </c>
      <c r="B5152">
        <v>0</v>
      </c>
      <c r="C5152">
        <v>1</v>
      </c>
      <c r="D5152">
        <v>22</v>
      </c>
      <c r="E5152">
        <v>22</v>
      </c>
      <c r="F5152" t="str">
        <f>VLOOKUP(E5152,$L$1:$M$25,2,FALSE)</f>
        <v>sugar</v>
      </c>
      <c r="G5152">
        <f>LOG(C5152)</f>
        <v>0</v>
      </c>
      <c r="H5152">
        <f>G5152/(B5152-1)</f>
        <v>0</v>
      </c>
    </row>
    <row r="5153" spans="1:8">
      <c r="A5153" t="s">
        <v>11671</v>
      </c>
      <c r="B5153">
        <v>0</v>
      </c>
      <c r="C5153">
        <v>1</v>
      </c>
      <c r="D5153">
        <v>6</v>
      </c>
      <c r="E5153">
        <v>6</v>
      </c>
      <c r="F5153" t="str">
        <f>VLOOKUP(E5153,$L$1:$M$25,2,FALSE)</f>
        <v>cpi</v>
      </c>
      <c r="G5153">
        <f>LOG(C5153)</f>
        <v>0</v>
      </c>
      <c r="H5153">
        <f>G5153/(B5153-1)</f>
        <v>0</v>
      </c>
    </row>
    <row r="5154" spans="1:8">
      <c r="A5154" t="s">
        <v>11672</v>
      </c>
      <c r="B5154">
        <v>0</v>
      </c>
      <c r="C5154">
        <v>1</v>
      </c>
      <c r="D5154">
        <v>10</v>
      </c>
      <c r="E5154">
        <v>10</v>
      </c>
      <c r="F5154" t="str">
        <f>VLOOKUP(E5154,$L$1:$M$25,2,FALSE)</f>
        <v>gnp</v>
      </c>
      <c r="G5154">
        <f>LOG(C5154)</f>
        <v>0</v>
      </c>
      <c r="H5154">
        <f>G5154/(B5154-1)</f>
        <v>0</v>
      </c>
    </row>
    <row r="5155" spans="1:8">
      <c r="A5155" t="s">
        <v>11673</v>
      </c>
      <c r="B5155">
        <v>0</v>
      </c>
      <c r="C5155">
        <v>1</v>
      </c>
      <c r="D5155">
        <v>10</v>
      </c>
      <c r="E5155">
        <v>10</v>
      </c>
      <c r="F5155" t="str">
        <f>VLOOKUP(E5155,$L$1:$M$25,2,FALSE)</f>
        <v>gnp</v>
      </c>
      <c r="G5155">
        <f>LOG(C5155)</f>
        <v>0</v>
      </c>
      <c r="H5155">
        <f>G5155/(B5155-1)</f>
        <v>0</v>
      </c>
    </row>
    <row r="5156" spans="1:8">
      <c r="A5156" t="s">
        <v>11680</v>
      </c>
      <c r="B5156">
        <v>0</v>
      </c>
      <c r="C5156">
        <v>1</v>
      </c>
      <c r="D5156">
        <v>9</v>
      </c>
      <c r="E5156">
        <v>9</v>
      </c>
      <c r="F5156" t="str">
        <f>VLOOKUP(E5156,$L$1:$M$25,2,FALSE)</f>
        <v>earn</v>
      </c>
      <c r="G5156">
        <f>LOG(C5156)</f>
        <v>0</v>
      </c>
      <c r="H5156">
        <f>G5156/(B5156-1)</f>
        <v>0</v>
      </c>
    </row>
    <row r="5157" spans="1:8">
      <c r="A5157" t="s">
        <v>11682</v>
      </c>
      <c r="B5157">
        <v>0</v>
      </c>
      <c r="C5157">
        <v>1</v>
      </c>
      <c r="D5157">
        <v>22</v>
      </c>
      <c r="E5157">
        <v>22</v>
      </c>
      <c r="F5157" t="str">
        <f>VLOOKUP(E5157,$L$1:$M$25,2,FALSE)</f>
        <v>sugar</v>
      </c>
      <c r="G5157">
        <f>LOG(C5157)</f>
        <v>0</v>
      </c>
      <c r="H5157">
        <f>G5157/(B5157-1)</f>
        <v>0</v>
      </c>
    </row>
    <row r="5158" spans="1:8">
      <c r="A5158" t="s">
        <v>11683</v>
      </c>
      <c r="B5158">
        <v>0</v>
      </c>
      <c r="C5158">
        <v>1</v>
      </c>
      <c r="D5158">
        <v>7</v>
      </c>
      <c r="E5158">
        <v>7</v>
      </c>
      <c r="F5158" t="str">
        <f>VLOOKUP(E5158,$L$1:$M$25,2,FALSE)</f>
        <v>crude</v>
      </c>
      <c r="G5158">
        <f>LOG(C5158)</f>
        <v>0</v>
      </c>
      <c r="H5158">
        <f>G5158/(B5158-1)</f>
        <v>0</v>
      </c>
    </row>
    <row r="5159" spans="1:8">
      <c r="A5159" t="s">
        <v>11684</v>
      </c>
      <c r="B5159">
        <v>0</v>
      </c>
      <c r="C5159">
        <v>1</v>
      </c>
      <c r="D5159">
        <v>4</v>
      </c>
      <c r="E5159">
        <v>4</v>
      </c>
      <c r="F5159" t="str">
        <f>VLOOKUP(E5159,$L$1:$M$25,2,FALSE)</f>
        <v>coffee</v>
      </c>
      <c r="G5159">
        <f>LOG(C5159)</f>
        <v>0</v>
      </c>
      <c r="H5159">
        <f>G5159/(B5159-1)</f>
        <v>0</v>
      </c>
    </row>
    <row r="5160" spans="1:8">
      <c r="A5160" t="s">
        <v>11685</v>
      </c>
      <c r="B5160">
        <v>0</v>
      </c>
      <c r="C5160">
        <v>1</v>
      </c>
      <c r="D5160">
        <v>11</v>
      </c>
      <c r="E5160">
        <v>11</v>
      </c>
      <c r="F5160" t="str">
        <f>VLOOKUP(E5160,$L$1:$M$25,2,FALSE)</f>
        <v>gold</v>
      </c>
      <c r="G5160">
        <f>LOG(C5160)</f>
        <v>0</v>
      </c>
      <c r="H5160">
        <f>G5160/(B5160-1)</f>
        <v>0</v>
      </c>
    </row>
    <row r="5161" spans="1:8">
      <c r="A5161" t="s">
        <v>11687</v>
      </c>
      <c r="B5161">
        <v>0</v>
      </c>
      <c r="C5161">
        <v>1</v>
      </c>
      <c r="D5161">
        <v>4</v>
      </c>
      <c r="E5161">
        <v>4</v>
      </c>
      <c r="F5161" t="str">
        <f>VLOOKUP(E5161,$L$1:$M$25,2,FALSE)</f>
        <v>coffee</v>
      </c>
      <c r="G5161">
        <f>LOG(C5161)</f>
        <v>0</v>
      </c>
      <c r="H5161">
        <f>G5161/(B5161-1)</f>
        <v>0</v>
      </c>
    </row>
    <row r="5162" spans="1:8">
      <c r="A5162" t="s">
        <v>11690</v>
      </c>
      <c r="B5162">
        <v>0</v>
      </c>
      <c r="C5162">
        <v>1</v>
      </c>
      <c r="D5162">
        <v>7</v>
      </c>
      <c r="E5162">
        <v>7</v>
      </c>
      <c r="F5162" t="str">
        <f>VLOOKUP(E5162,$L$1:$M$25,2,FALSE)</f>
        <v>crude</v>
      </c>
      <c r="G5162">
        <f>LOG(C5162)</f>
        <v>0</v>
      </c>
      <c r="H5162">
        <f>G5162/(B5162-1)</f>
        <v>0</v>
      </c>
    </row>
    <row r="5163" spans="1:8">
      <c r="A5163" t="s">
        <v>11696</v>
      </c>
      <c r="B5163">
        <v>0</v>
      </c>
      <c r="C5163">
        <v>1</v>
      </c>
      <c r="D5163">
        <v>16</v>
      </c>
      <c r="E5163">
        <v>16</v>
      </c>
      <c r="F5163" t="str">
        <f>VLOOKUP(E5163,$L$1:$M$25,2,FALSE)</f>
        <v>money-supply</v>
      </c>
      <c r="G5163">
        <f>LOG(C5163)</f>
        <v>0</v>
      </c>
      <c r="H5163">
        <f>G5163/(B5163-1)</f>
        <v>0</v>
      </c>
    </row>
    <row r="5164" spans="1:8">
      <c r="A5164" t="s">
        <v>11697</v>
      </c>
      <c r="B5164">
        <v>0</v>
      </c>
      <c r="C5164">
        <v>1</v>
      </c>
      <c r="D5164">
        <v>16</v>
      </c>
      <c r="E5164">
        <v>16</v>
      </c>
      <c r="F5164" t="str">
        <f>VLOOKUP(E5164,$L$1:$M$25,2,FALSE)</f>
        <v>money-supply</v>
      </c>
      <c r="G5164">
        <f>LOG(C5164)</f>
        <v>0</v>
      </c>
      <c r="H5164">
        <f>G5164/(B5164-1)</f>
        <v>0</v>
      </c>
    </row>
    <row r="5165" spans="1:8">
      <c r="A5165" t="s">
        <v>11699</v>
      </c>
      <c r="B5165">
        <v>0</v>
      </c>
      <c r="C5165">
        <v>1</v>
      </c>
      <c r="D5165">
        <v>25</v>
      </c>
      <c r="E5165">
        <v>25</v>
      </c>
      <c r="F5165" t="str">
        <f>VLOOKUP(E5165,$L$1:$M$25,2,FALSE)</f>
        <v>wheat</v>
      </c>
      <c r="G5165">
        <f>LOG(C5165)</f>
        <v>0</v>
      </c>
      <c r="H5165">
        <f>G5165/(B5165-1)</f>
        <v>0</v>
      </c>
    </row>
    <row r="5166" spans="1:8">
      <c r="A5166" t="s">
        <v>11706</v>
      </c>
      <c r="B5166">
        <v>0</v>
      </c>
      <c r="C5166">
        <v>1</v>
      </c>
      <c r="D5166">
        <v>20</v>
      </c>
      <c r="E5166">
        <v>20</v>
      </c>
      <c r="F5166" t="str">
        <f>VLOOKUP(E5166,$L$1:$M$25,2,FALSE)</f>
        <v>ship</v>
      </c>
      <c r="G5166">
        <f>LOG(C5166)</f>
        <v>0</v>
      </c>
      <c r="H5166">
        <f>G5166/(B5166-1)</f>
        <v>0</v>
      </c>
    </row>
    <row r="5167" spans="1:8">
      <c r="A5167" t="s">
        <v>11709</v>
      </c>
      <c r="B5167">
        <v>0</v>
      </c>
      <c r="C5167">
        <v>1</v>
      </c>
      <c r="D5167">
        <v>13</v>
      </c>
      <c r="E5167">
        <v>13</v>
      </c>
      <c r="F5167" t="str">
        <f>VLOOKUP(E5167,$L$1:$M$25,2,FALSE)</f>
        <v>interest</v>
      </c>
      <c r="G5167">
        <f>LOG(C5167)</f>
        <v>0</v>
      </c>
      <c r="H5167">
        <f>G5167/(B5167-1)</f>
        <v>0</v>
      </c>
    </row>
    <row r="5168" spans="1:8">
      <c r="A5168" t="s">
        <v>11717</v>
      </c>
      <c r="B5168">
        <v>0</v>
      </c>
      <c r="C5168">
        <v>1</v>
      </c>
      <c r="D5168">
        <v>15</v>
      </c>
      <c r="E5168">
        <v>15</v>
      </c>
      <c r="F5168" t="str">
        <f>VLOOKUP(E5168,$L$1:$M$25,2,FALSE)</f>
        <v>money-fx</v>
      </c>
      <c r="G5168">
        <f>LOG(C5168)</f>
        <v>0</v>
      </c>
      <c r="H5168">
        <f>G5168/(B5168-1)</f>
        <v>0</v>
      </c>
    </row>
    <row r="5169" spans="1:8">
      <c r="A5169" t="s">
        <v>11719</v>
      </c>
      <c r="B5169">
        <v>0</v>
      </c>
      <c r="C5169">
        <v>1</v>
      </c>
      <c r="D5169">
        <v>22</v>
      </c>
      <c r="E5169">
        <v>22</v>
      </c>
      <c r="F5169" t="str">
        <f>VLOOKUP(E5169,$L$1:$M$25,2,FALSE)</f>
        <v>sugar</v>
      </c>
      <c r="G5169">
        <f>LOG(C5169)</f>
        <v>0</v>
      </c>
      <c r="H5169">
        <f>G5169/(B5169-1)</f>
        <v>0</v>
      </c>
    </row>
    <row r="5170" spans="1:8">
      <c r="A5170" t="s">
        <v>11720</v>
      </c>
      <c r="B5170">
        <v>0</v>
      </c>
      <c r="C5170">
        <v>1</v>
      </c>
      <c r="D5170">
        <v>22</v>
      </c>
      <c r="E5170">
        <v>22</v>
      </c>
      <c r="F5170" t="str">
        <f>VLOOKUP(E5170,$L$1:$M$25,2,FALSE)</f>
        <v>sugar</v>
      </c>
      <c r="G5170">
        <f>LOG(C5170)</f>
        <v>0</v>
      </c>
      <c r="H5170">
        <f>G5170/(B5170-1)</f>
        <v>0</v>
      </c>
    </row>
    <row r="5171" spans="1:8">
      <c r="A5171" t="s">
        <v>11721</v>
      </c>
      <c r="B5171">
        <v>0</v>
      </c>
      <c r="C5171">
        <v>1</v>
      </c>
      <c r="D5171">
        <v>1</v>
      </c>
      <c r="E5171">
        <v>1</v>
      </c>
      <c r="F5171" t="str">
        <f>VLOOKUP(E5171,$L$1:$M$25,2,FALSE)</f>
        <v>acq</v>
      </c>
      <c r="G5171">
        <f>LOG(C5171)</f>
        <v>0</v>
      </c>
      <c r="H5171">
        <f>G5171/(B5171-1)</f>
        <v>0</v>
      </c>
    </row>
    <row r="5172" spans="1:8">
      <c r="A5172" t="s">
        <v>11723</v>
      </c>
      <c r="B5172">
        <v>0</v>
      </c>
      <c r="C5172">
        <v>1</v>
      </c>
      <c r="D5172">
        <v>20</v>
      </c>
      <c r="E5172">
        <v>20</v>
      </c>
      <c r="F5172" t="str">
        <f>VLOOKUP(E5172,$L$1:$M$25,2,FALSE)</f>
        <v>ship</v>
      </c>
      <c r="G5172">
        <f>LOG(C5172)</f>
        <v>0</v>
      </c>
      <c r="H5172">
        <f>G5172/(B5172-1)</f>
        <v>0</v>
      </c>
    </row>
    <row r="5173" spans="1:8">
      <c r="A5173" t="s">
        <v>11728</v>
      </c>
      <c r="B5173">
        <v>0</v>
      </c>
      <c r="C5173">
        <v>1</v>
      </c>
      <c r="D5173">
        <v>4</v>
      </c>
      <c r="E5173">
        <v>4</v>
      </c>
      <c r="F5173" t="str">
        <f>VLOOKUP(E5173,$L$1:$M$25,2,FALSE)</f>
        <v>coffee</v>
      </c>
      <c r="G5173">
        <f>LOG(C5173)</f>
        <v>0</v>
      </c>
      <c r="H5173">
        <f>G5173/(B5173-1)</f>
        <v>0</v>
      </c>
    </row>
    <row r="5174" spans="1:8">
      <c r="A5174" t="s">
        <v>11730</v>
      </c>
      <c r="B5174">
        <v>0</v>
      </c>
      <c r="C5174">
        <v>1</v>
      </c>
      <c r="D5174">
        <v>10</v>
      </c>
      <c r="E5174">
        <v>10</v>
      </c>
      <c r="F5174" t="str">
        <f>VLOOKUP(E5174,$L$1:$M$25,2,FALSE)</f>
        <v>gnp</v>
      </c>
      <c r="G5174">
        <f>LOG(C5174)</f>
        <v>0</v>
      </c>
      <c r="H5174">
        <f>G5174/(B5174-1)</f>
        <v>0</v>
      </c>
    </row>
    <row r="5175" spans="1:8">
      <c r="A5175" t="s">
        <v>11734</v>
      </c>
      <c r="B5175">
        <v>0</v>
      </c>
      <c r="C5175">
        <v>1</v>
      </c>
      <c r="D5175">
        <v>10</v>
      </c>
      <c r="E5175">
        <v>10</v>
      </c>
      <c r="F5175" t="str">
        <f>VLOOKUP(E5175,$L$1:$M$25,2,FALSE)</f>
        <v>gnp</v>
      </c>
      <c r="G5175">
        <f>LOG(C5175)</f>
        <v>0</v>
      </c>
      <c r="H5175">
        <f>G5175/(B5175-1)</f>
        <v>0</v>
      </c>
    </row>
    <row r="5176" spans="1:8">
      <c r="A5176" t="s">
        <v>11735</v>
      </c>
      <c r="B5176">
        <v>0</v>
      </c>
      <c r="C5176">
        <v>1</v>
      </c>
      <c r="D5176">
        <v>6</v>
      </c>
      <c r="E5176">
        <v>6</v>
      </c>
      <c r="F5176" t="str">
        <f>VLOOKUP(E5176,$L$1:$M$25,2,FALSE)</f>
        <v>cpi</v>
      </c>
      <c r="G5176">
        <f>LOG(C5176)</f>
        <v>0</v>
      </c>
      <c r="H5176">
        <f>G5176/(B5176-1)</f>
        <v>0</v>
      </c>
    </row>
    <row r="5177" spans="1:8">
      <c r="A5177" t="s">
        <v>11736</v>
      </c>
      <c r="B5177">
        <v>0</v>
      </c>
      <c r="C5177">
        <v>1</v>
      </c>
      <c r="D5177">
        <v>6</v>
      </c>
      <c r="E5177">
        <v>6</v>
      </c>
      <c r="F5177" t="str">
        <f>VLOOKUP(E5177,$L$1:$M$25,2,FALSE)</f>
        <v>cpi</v>
      </c>
      <c r="G5177">
        <f>LOG(C5177)</f>
        <v>0</v>
      </c>
      <c r="H5177">
        <f>G5177/(B5177-1)</f>
        <v>0</v>
      </c>
    </row>
    <row r="5178" spans="1:8">
      <c r="A5178" t="s">
        <v>11741</v>
      </c>
      <c r="B5178">
        <v>0</v>
      </c>
      <c r="C5178">
        <v>1</v>
      </c>
      <c r="D5178">
        <v>17</v>
      </c>
      <c r="E5178">
        <v>17</v>
      </c>
      <c r="F5178" t="str">
        <f>VLOOKUP(E5178,$L$1:$M$25,2,FALSE)</f>
        <v>nat-gas</v>
      </c>
      <c r="G5178">
        <f>LOG(C5178)</f>
        <v>0</v>
      </c>
      <c r="H5178">
        <f>G5178/(B5178-1)</f>
        <v>0</v>
      </c>
    </row>
    <row r="5179" spans="1:8">
      <c r="A5179" t="s">
        <v>11742</v>
      </c>
      <c r="B5179">
        <v>0</v>
      </c>
      <c r="C5179">
        <v>1</v>
      </c>
      <c r="D5179">
        <v>15</v>
      </c>
      <c r="E5179">
        <v>15</v>
      </c>
      <c r="F5179" t="str">
        <f>VLOOKUP(E5179,$L$1:$M$25,2,FALSE)</f>
        <v>money-fx</v>
      </c>
      <c r="G5179">
        <f>LOG(C5179)</f>
        <v>0</v>
      </c>
      <c r="H5179">
        <f>G5179/(B5179-1)</f>
        <v>0</v>
      </c>
    </row>
    <row r="5180" spans="1:8">
      <c r="A5180" t="s">
        <v>11746</v>
      </c>
      <c r="B5180">
        <v>0</v>
      </c>
      <c r="C5180">
        <v>1</v>
      </c>
      <c r="D5180">
        <v>20</v>
      </c>
      <c r="E5180">
        <v>20</v>
      </c>
      <c r="F5180" t="str">
        <f>VLOOKUP(E5180,$L$1:$M$25,2,FALSE)</f>
        <v>ship</v>
      </c>
      <c r="G5180">
        <f>LOG(C5180)</f>
        <v>0</v>
      </c>
      <c r="H5180">
        <f>G5180/(B5180-1)</f>
        <v>0</v>
      </c>
    </row>
    <row r="5181" spans="1:8">
      <c r="A5181" t="s">
        <v>11751</v>
      </c>
      <c r="B5181">
        <v>0</v>
      </c>
      <c r="C5181">
        <v>1</v>
      </c>
      <c r="D5181">
        <v>23</v>
      </c>
      <c r="E5181">
        <v>23</v>
      </c>
      <c r="F5181" t="str">
        <f>VLOOKUP(E5181,$L$1:$M$25,2,FALSE)</f>
        <v>trade</v>
      </c>
      <c r="G5181">
        <f>LOG(C5181)</f>
        <v>0</v>
      </c>
      <c r="H5181">
        <f>G5181/(B5181-1)</f>
        <v>0</v>
      </c>
    </row>
    <row r="5182" spans="1:8">
      <c r="A5182" t="s">
        <v>11754</v>
      </c>
      <c r="B5182">
        <v>0</v>
      </c>
      <c r="C5182">
        <v>1</v>
      </c>
      <c r="D5182">
        <v>23</v>
      </c>
      <c r="E5182">
        <v>23</v>
      </c>
      <c r="F5182" t="str">
        <f>VLOOKUP(E5182,$L$1:$M$25,2,FALSE)</f>
        <v>trade</v>
      </c>
      <c r="G5182">
        <f>LOG(C5182)</f>
        <v>0</v>
      </c>
      <c r="H5182">
        <f>G5182/(B5182-1)</f>
        <v>0</v>
      </c>
    </row>
    <row r="5183" spans="1:8">
      <c r="A5183" t="s">
        <v>11756</v>
      </c>
      <c r="B5183">
        <v>0</v>
      </c>
      <c r="C5183">
        <v>1</v>
      </c>
      <c r="D5183">
        <v>17</v>
      </c>
      <c r="E5183">
        <v>17</v>
      </c>
      <c r="F5183" t="str">
        <f>VLOOKUP(E5183,$L$1:$M$25,2,FALSE)</f>
        <v>nat-gas</v>
      </c>
      <c r="G5183">
        <f>LOG(C5183)</f>
        <v>0</v>
      </c>
      <c r="H5183">
        <f>G5183/(B5183-1)</f>
        <v>0</v>
      </c>
    </row>
    <row r="5184" spans="1:8">
      <c r="A5184" t="s">
        <v>11758</v>
      </c>
      <c r="B5184">
        <v>0</v>
      </c>
      <c r="C5184">
        <v>1</v>
      </c>
      <c r="D5184">
        <v>14</v>
      </c>
      <c r="E5184">
        <v>14</v>
      </c>
      <c r="F5184" t="str">
        <f>VLOOKUP(E5184,$L$1:$M$25,2,FALSE)</f>
        <v>livestock</v>
      </c>
      <c r="G5184">
        <f>LOG(C5184)</f>
        <v>0</v>
      </c>
      <c r="H5184">
        <f>G5184/(B5184-1)</f>
        <v>0</v>
      </c>
    </row>
    <row r="5185" spans="1:8">
      <c r="A5185" t="s">
        <v>11764</v>
      </c>
      <c r="B5185">
        <v>0</v>
      </c>
      <c r="C5185">
        <v>1</v>
      </c>
      <c r="D5185">
        <v>10</v>
      </c>
      <c r="E5185">
        <v>10</v>
      </c>
      <c r="F5185" t="str">
        <f>VLOOKUP(E5185,$L$1:$M$25,2,FALSE)</f>
        <v>gnp</v>
      </c>
      <c r="G5185">
        <f>LOG(C5185)</f>
        <v>0</v>
      </c>
      <c r="H5185">
        <f>G5185/(B5185-1)</f>
        <v>0</v>
      </c>
    </row>
    <row r="5186" spans="1:8">
      <c r="A5186" t="s">
        <v>11765</v>
      </c>
      <c r="B5186">
        <v>0</v>
      </c>
      <c r="C5186">
        <v>1</v>
      </c>
      <c r="D5186">
        <v>5</v>
      </c>
      <c r="E5186">
        <v>5</v>
      </c>
      <c r="F5186" t="str">
        <f>VLOOKUP(E5186,$L$1:$M$25,2,FALSE)</f>
        <v>corn</v>
      </c>
      <c r="G5186">
        <f>LOG(C5186)</f>
        <v>0</v>
      </c>
      <c r="H5186">
        <f>G5186/(B5186-1)</f>
        <v>0</v>
      </c>
    </row>
    <row r="5187" spans="1:8">
      <c r="A5187" t="s">
        <v>11767</v>
      </c>
      <c r="B5187">
        <v>0</v>
      </c>
      <c r="C5187">
        <v>1</v>
      </c>
      <c r="D5187">
        <v>19</v>
      </c>
      <c r="E5187">
        <v>19</v>
      </c>
      <c r="F5187" t="str">
        <f>VLOOKUP(E5187,$L$1:$M$25,2,FALSE)</f>
        <v>reserves</v>
      </c>
      <c r="G5187">
        <f>LOG(C5187)</f>
        <v>0</v>
      </c>
      <c r="H5187">
        <f>G5187/(B5187-1)</f>
        <v>0</v>
      </c>
    </row>
    <row r="5188" spans="1:8">
      <c r="A5188" t="s">
        <v>11768</v>
      </c>
      <c r="B5188">
        <v>0</v>
      </c>
      <c r="C5188">
        <v>1</v>
      </c>
      <c r="D5188">
        <v>17</v>
      </c>
      <c r="E5188">
        <v>17</v>
      </c>
      <c r="F5188" t="str">
        <f>VLOOKUP(E5188,$L$1:$M$25,2,FALSE)</f>
        <v>nat-gas</v>
      </c>
      <c r="G5188">
        <f>LOG(C5188)</f>
        <v>0</v>
      </c>
      <c r="H5188">
        <f>G5188/(B5188-1)</f>
        <v>0</v>
      </c>
    </row>
    <row r="5189" spans="1:8">
      <c r="A5189" t="s">
        <v>11769</v>
      </c>
      <c r="B5189">
        <v>0</v>
      </c>
      <c r="C5189">
        <v>1</v>
      </c>
      <c r="D5189">
        <v>7</v>
      </c>
      <c r="E5189">
        <v>7</v>
      </c>
      <c r="F5189" t="str">
        <f>VLOOKUP(E5189,$L$1:$M$25,2,FALSE)</f>
        <v>crude</v>
      </c>
      <c r="G5189">
        <f>LOG(C5189)</f>
        <v>0</v>
      </c>
      <c r="H5189">
        <f>G5189/(B5189-1)</f>
        <v>0</v>
      </c>
    </row>
    <row r="5190" spans="1:8">
      <c r="A5190" t="s">
        <v>11776</v>
      </c>
      <c r="B5190">
        <v>0</v>
      </c>
      <c r="C5190">
        <v>1</v>
      </c>
      <c r="D5190">
        <v>14</v>
      </c>
      <c r="E5190">
        <v>14</v>
      </c>
      <c r="F5190" t="str">
        <f>VLOOKUP(E5190,$L$1:$M$25,2,FALSE)</f>
        <v>livestock</v>
      </c>
      <c r="G5190">
        <f>LOG(C5190)</f>
        <v>0</v>
      </c>
      <c r="H5190">
        <f>G5190/(B5190-1)</f>
        <v>0</v>
      </c>
    </row>
    <row r="5191" spans="1:8">
      <c r="A5191" t="s">
        <v>11777</v>
      </c>
      <c r="B5191">
        <v>0</v>
      </c>
      <c r="C5191">
        <v>1</v>
      </c>
      <c r="D5191">
        <v>10</v>
      </c>
      <c r="E5191">
        <v>10</v>
      </c>
      <c r="F5191" t="str">
        <f>VLOOKUP(E5191,$L$1:$M$25,2,FALSE)</f>
        <v>gnp</v>
      </c>
      <c r="G5191">
        <f>LOG(C5191)</f>
        <v>0</v>
      </c>
      <c r="H5191">
        <f>G5191/(B5191-1)</f>
        <v>0</v>
      </c>
    </row>
    <row r="5192" spans="1:8">
      <c r="A5192" t="s">
        <v>11779</v>
      </c>
      <c r="B5192">
        <v>0</v>
      </c>
      <c r="C5192">
        <v>1</v>
      </c>
      <c r="D5192">
        <v>4</v>
      </c>
      <c r="E5192">
        <v>4</v>
      </c>
      <c r="F5192" t="str">
        <f>VLOOKUP(E5192,$L$1:$M$25,2,FALSE)</f>
        <v>coffee</v>
      </c>
      <c r="G5192">
        <f>LOG(C5192)</f>
        <v>0</v>
      </c>
      <c r="H5192">
        <f>G5192/(B5192-1)</f>
        <v>0</v>
      </c>
    </row>
    <row r="5193" spans="1:8">
      <c r="A5193" t="s">
        <v>11780</v>
      </c>
      <c r="B5193">
        <v>0</v>
      </c>
      <c r="C5193">
        <v>1</v>
      </c>
      <c r="D5193">
        <v>11</v>
      </c>
      <c r="E5193">
        <v>11</v>
      </c>
      <c r="F5193" t="str">
        <f>VLOOKUP(E5193,$L$1:$M$25,2,FALSE)</f>
        <v>gold</v>
      </c>
      <c r="G5193">
        <f>LOG(C5193)</f>
        <v>0</v>
      </c>
      <c r="H5193">
        <f>G5193/(B5193-1)</f>
        <v>0</v>
      </c>
    </row>
    <row r="5194" spans="1:8">
      <c r="A5194" t="s">
        <v>11782</v>
      </c>
      <c r="B5194">
        <v>0</v>
      </c>
      <c r="C5194">
        <v>1</v>
      </c>
      <c r="D5194">
        <v>15</v>
      </c>
      <c r="E5194">
        <v>15</v>
      </c>
      <c r="F5194" t="str">
        <f>VLOOKUP(E5194,$L$1:$M$25,2,FALSE)</f>
        <v>money-fx</v>
      </c>
      <c r="G5194">
        <f>LOG(C5194)</f>
        <v>0</v>
      </c>
      <c r="H5194">
        <f>G5194/(B5194-1)</f>
        <v>0</v>
      </c>
    </row>
    <row r="5195" spans="1:8">
      <c r="A5195" t="s">
        <v>11793</v>
      </c>
      <c r="B5195">
        <v>0</v>
      </c>
      <c r="C5195">
        <v>1</v>
      </c>
      <c r="D5195">
        <v>1</v>
      </c>
      <c r="E5195">
        <v>1</v>
      </c>
      <c r="F5195" t="str">
        <f>VLOOKUP(E5195,$L$1:$M$25,2,FALSE)</f>
        <v>acq</v>
      </c>
      <c r="G5195">
        <f>LOG(C5195)</f>
        <v>0</v>
      </c>
      <c r="H5195">
        <f>G5195/(B5195-1)</f>
        <v>0</v>
      </c>
    </row>
    <row r="5196" spans="1:8">
      <c r="A5196" t="s">
        <v>11794</v>
      </c>
      <c r="B5196">
        <v>0</v>
      </c>
      <c r="C5196">
        <v>1</v>
      </c>
      <c r="D5196">
        <v>1</v>
      </c>
      <c r="E5196">
        <v>1</v>
      </c>
      <c r="F5196" t="str">
        <f>VLOOKUP(E5196,$L$1:$M$25,2,FALSE)</f>
        <v>acq</v>
      </c>
      <c r="G5196">
        <f>LOG(C5196)</f>
        <v>0</v>
      </c>
      <c r="H5196">
        <f>G5196/(B5196-1)</f>
        <v>0</v>
      </c>
    </row>
    <row r="5197" spans="1:8">
      <c r="A5197" t="s">
        <v>11800</v>
      </c>
      <c r="B5197">
        <v>0</v>
      </c>
      <c r="C5197">
        <v>1</v>
      </c>
      <c r="D5197">
        <v>3</v>
      </c>
      <c r="E5197">
        <v>3</v>
      </c>
      <c r="F5197" t="str">
        <f>VLOOKUP(E5197,$L$1:$M$25,2,FALSE)</f>
        <v>cocoa</v>
      </c>
      <c r="G5197">
        <f>LOG(C5197)</f>
        <v>0</v>
      </c>
      <c r="H5197">
        <f>G5197/(B5197-1)</f>
        <v>0</v>
      </c>
    </row>
    <row r="5198" spans="1:8">
      <c r="A5198" t="e">
        <f>-teu</f>
        <v>#NAME?</v>
      </c>
      <c r="B5198">
        <v>0</v>
      </c>
      <c r="C5198">
        <v>1</v>
      </c>
      <c r="D5198">
        <v>20</v>
      </c>
      <c r="E5198">
        <v>20</v>
      </c>
      <c r="F5198" t="str">
        <f>VLOOKUP(E5198,$L$1:$M$25,2,FALSE)</f>
        <v>ship</v>
      </c>
      <c r="G5198">
        <f>LOG(C5198)</f>
        <v>0</v>
      </c>
      <c r="H5198">
        <f>G5198/(B5198-1)</f>
        <v>0</v>
      </c>
    </row>
    <row r="5199" spans="1:8">
      <c r="A5199" t="s">
        <v>11805</v>
      </c>
      <c r="B5199">
        <v>0</v>
      </c>
      <c r="C5199">
        <v>1</v>
      </c>
      <c r="D5199">
        <v>17</v>
      </c>
      <c r="E5199">
        <v>17</v>
      </c>
      <c r="F5199" t="str">
        <f>VLOOKUP(E5199,$L$1:$M$25,2,FALSE)</f>
        <v>nat-gas</v>
      </c>
      <c r="G5199">
        <f>LOG(C5199)</f>
        <v>0</v>
      </c>
      <c r="H5199">
        <f>G5199/(B5199-1)</f>
        <v>0</v>
      </c>
    </row>
    <row r="5200" spans="1:8">
      <c r="A5200" t="s">
        <v>11809</v>
      </c>
      <c r="B5200">
        <v>0</v>
      </c>
      <c r="C5200">
        <v>1</v>
      </c>
      <c r="D5200">
        <v>13</v>
      </c>
      <c r="E5200">
        <v>13</v>
      </c>
      <c r="F5200" t="str">
        <f>VLOOKUP(E5200,$L$1:$M$25,2,FALSE)</f>
        <v>interest</v>
      </c>
      <c r="G5200">
        <f>LOG(C5200)</f>
        <v>0</v>
      </c>
      <c r="H5200">
        <f>G5200/(B5200-1)</f>
        <v>0</v>
      </c>
    </row>
    <row r="5201" spans="1:8">
      <c r="A5201" t="s">
        <v>11810</v>
      </c>
      <c r="B5201">
        <v>0</v>
      </c>
      <c r="C5201">
        <v>1</v>
      </c>
      <c r="D5201">
        <v>11</v>
      </c>
      <c r="E5201">
        <v>11</v>
      </c>
      <c r="F5201" t="str">
        <f>VLOOKUP(E5201,$L$1:$M$25,2,FALSE)</f>
        <v>gold</v>
      </c>
      <c r="G5201">
        <f>LOG(C5201)</f>
        <v>0</v>
      </c>
      <c r="H5201">
        <f>G5201/(B5201-1)</f>
        <v>0</v>
      </c>
    </row>
    <row r="5202" spans="1:8">
      <c r="A5202" t="s">
        <v>11811</v>
      </c>
      <c r="B5202">
        <v>0</v>
      </c>
      <c r="C5202">
        <v>1</v>
      </c>
      <c r="D5202">
        <v>11</v>
      </c>
      <c r="E5202">
        <v>11</v>
      </c>
      <c r="F5202" t="str">
        <f>VLOOKUP(E5202,$L$1:$M$25,2,FALSE)</f>
        <v>gold</v>
      </c>
      <c r="G5202">
        <f>LOG(C5202)</f>
        <v>0</v>
      </c>
      <c r="H5202">
        <f>G5202/(B5202-1)</f>
        <v>0</v>
      </c>
    </row>
    <row r="5203" spans="1:8">
      <c r="A5203" t="s">
        <v>11812</v>
      </c>
      <c r="B5203">
        <v>0</v>
      </c>
      <c r="C5203">
        <v>1</v>
      </c>
      <c r="D5203">
        <v>19</v>
      </c>
      <c r="E5203">
        <v>19</v>
      </c>
      <c r="F5203" t="str">
        <f>VLOOKUP(E5203,$L$1:$M$25,2,FALSE)</f>
        <v>reserves</v>
      </c>
      <c r="G5203">
        <f>LOG(C5203)</f>
        <v>0</v>
      </c>
      <c r="H5203">
        <f>G5203/(B5203-1)</f>
        <v>0</v>
      </c>
    </row>
    <row r="5204" spans="1:8">
      <c r="A5204" t="s">
        <v>11815</v>
      </c>
      <c r="B5204">
        <v>0</v>
      </c>
      <c r="C5204">
        <v>1</v>
      </c>
      <c r="D5204">
        <v>22</v>
      </c>
      <c r="E5204">
        <v>22</v>
      </c>
      <c r="F5204" t="str">
        <f>VLOOKUP(E5204,$L$1:$M$25,2,FALSE)</f>
        <v>sugar</v>
      </c>
      <c r="G5204">
        <f>LOG(C5204)</f>
        <v>0</v>
      </c>
      <c r="H5204">
        <f>G5204/(B5204-1)</f>
        <v>0</v>
      </c>
    </row>
    <row r="5205" spans="1:8">
      <c r="A5205" t="s">
        <v>11818</v>
      </c>
      <c r="B5205">
        <v>0</v>
      </c>
      <c r="C5205">
        <v>1</v>
      </c>
      <c r="D5205">
        <v>20</v>
      </c>
      <c r="E5205">
        <v>20</v>
      </c>
      <c r="F5205" t="str">
        <f>VLOOKUP(E5205,$L$1:$M$25,2,FALSE)</f>
        <v>ship</v>
      </c>
      <c r="G5205">
        <f>LOG(C5205)</f>
        <v>0</v>
      </c>
      <c r="H5205">
        <f>G5205/(B5205-1)</f>
        <v>0</v>
      </c>
    </row>
    <row r="5206" spans="1:8">
      <c r="A5206" t="s">
        <v>11822</v>
      </c>
      <c r="B5206">
        <v>0</v>
      </c>
      <c r="C5206">
        <v>1</v>
      </c>
      <c r="D5206">
        <v>2</v>
      </c>
      <c r="E5206">
        <v>2</v>
      </c>
      <c r="F5206" t="str">
        <f>VLOOKUP(E5206,$L$1:$M$25,2,FALSE)</f>
        <v>bop</v>
      </c>
      <c r="G5206">
        <f>LOG(C5206)</f>
        <v>0</v>
      </c>
      <c r="H5206">
        <f>G5206/(B5206-1)</f>
        <v>0</v>
      </c>
    </row>
    <row r="5207" spans="1:8">
      <c r="A5207" t="s">
        <v>11824</v>
      </c>
      <c r="B5207">
        <v>0</v>
      </c>
      <c r="C5207">
        <v>1</v>
      </c>
      <c r="D5207">
        <v>20</v>
      </c>
      <c r="E5207">
        <v>20</v>
      </c>
      <c r="F5207" t="str">
        <f>VLOOKUP(E5207,$L$1:$M$25,2,FALSE)</f>
        <v>ship</v>
      </c>
      <c r="G5207">
        <f>LOG(C5207)</f>
        <v>0</v>
      </c>
      <c r="H5207">
        <f>G5207/(B5207-1)</f>
        <v>0</v>
      </c>
    </row>
    <row r="5208" spans="1:8">
      <c r="A5208" t="s">
        <v>11829</v>
      </c>
      <c r="B5208">
        <v>0</v>
      </c>
      <c r="C5208">
        <v>1</v>
      </c>
      <c r="D5208">
        <v>11</v>
      </c>
      <c r="E5208">
        <v>11</v>
      </c>
      <c r="F5208" t="str">
        <f>VLOOKUP(E5208,$L$1:$M$25,2,FALSE)</f>
        <v>gold</v>
      </c>
      <c r="G5208">
        <f>LOG(C5208)</f>
        <v>0</v>
      </c>
      <c r="H5208">
        <f>G5208/(B5208-1)</f>
        <v>0</v>
      </c>
    </row>
    <row r="5209" spans="1:8">
      <c r="A5209" t="s">
        <v>11830</v>
      </c>
      <c r="B5209">
        <v>0</v>
      </c>
      <c r="C5209">
        <v>1</v>
      </c>
      <c r="D5209">
        <v>7</v>
      </c>
      <c r="E5209">
        <v>7</v>
      </c>
      <c r="F5209" t="str">
        <f>VLOOKUP(E5209,$L$1:$M$25,2,FALSE)</f>
        <v>crude</v>
      </c>
      <c r="G5209">
        <f>LOG(C5209)</f>
        <v>0</v>
      </c>
      <c r="H5209">
        <f>G5209/(B5209-1)</f>
        <v>0</v>
      </c>
    </row>
    <row r="5210" spans="1:8">
      <c r="A5210" t="s">
        <v>11831</v>
      </c>
      <c r="B5210">
        <v>0</v>
      </c>
      <c r="C5210">
        <v>1</v>
      </c>
      <c r="D5210">
        <v>20</v>
      </c>
      <c r="E5210">
        <v>20</v>
      </c>
      <c r="F5210" t="str">
        <f>VLOOKUP(E5210,$L$1:$M$25,2,FALSE)</f>
        <v>ship</v>
      </c>
      <c r="G5210">
        <f>LOG(C5210)</f>
        <v>0</v>
      </c>
      <c r="H5210">
        <f>G5210/(B5210-1)</f>
        <v>0</v>
      </c>
    </row>
    <row r="5211" spans="1:8">
      <c r="A5211" t="s">
        <v>11832</v>
      </c>
      <c r="B5211">
        <v>0</v>
      </c>
      <c r="C5211">
        <v>1</v>
      </c>
      <c r="D5211">
        <v>2</v>
      </c>
      <c r="E5211">
        <v>2</v>
      </c>
      <c r="F5211" t="str">
        <f>VLOOKUP(E5211,$L$1:$M$25,2,FALSE)</f>
        <v>bop</v>
      </c>
      <c r="G5211">
        <f>LOG(C5211)</f>
        <v>0</v>
      </c>
      <c r="H5211">
        <f>G5211/(B5211-1)</f>
        <v>0</v>
      </c>
    </row>
    <row r="5212" spans="1:8">
      <c r="A5212" t="s">
        <v>11835</v>
      </c>
      <c r="B5212">
        <v>0</v>
      </c>
      <c r="C5212">
        <v>1</v>
      </c>
      <c r="D5212">
        <v>11</v>
      </c>
      <c r="E5212">
        <v>11</v>
      </c>
      <c r="F5212" t="str">
        <f>VLOOKUP(E5212,$L$1:$M$25,2,FALSE)</f>
        <v>gold</v>
      </c>
      <c r="G5212">
        <f>LOG(C5212)</f>
        <v>0</v>
      </c>
      <c r="H5212">
        <f>G5212/(B5212-1)</f>
        <v>0</v>
      </c>
    </row>
    <row r="5213" spans="1:8">
      <c r="A5213" t="s">
        <v>11836</v>
      </c>
      <c r="B5213">
        <v>0</v>
      </c>
      <c r="C5213">
        <v>1</v>
      </c>
      <c r="D5213">
        <v>14</v>
      </c>
      <c r="E5213">
        <v>14</v>
      </c>
      <c r="F5213" t="str">
        <f>VLOOKUP(E5213,$L$1:$M$25,2,FALSE)</f>
        <v>livestock</v>
      </c>
      <c r="G5213">
        <f>LOG(C5213)</f>
        <v>0</v>
      </c>
      <c r="H5213">
        <f>G5213/(B5213-1)</f>
        <v>0</v>
      </c>
    </row>
    <row r="5214" spans="1:8">
      <c r="A5214" t="s">
        <v>11837</v>
      </c>
      <c r="B5214">
        <v>0</v>
      </c>
      <c r="C5214">
        <v>1</v>
      </c>
      <c r="D5214">
        <v>4</v>
      </c>
      <c r="E5214">
        <v>4</v>
      </c>
      <c r="F5214" t="str">
        <f>VLOOKUP(E5214,$L$1:$M$25,2,FALSE)</f>
        <v>coffee</v>
      </c>
      <c r="G5214">
        <f>LOG(C5214)</f>
        <v>0</v>
      </c>
      <c r="H5214">
        <f>G5214/(B5214-1)</f>
        <v>0</v>
      </c>
    </row>
    <row r="5215" spans="1:8">
      <c r="A5215" t="s">
        <v>11840</v>
      </c>
      <c r="B5215">
        <v>0</v>
      </c>
      <c r="C5215">
        <v>1</v>
      </c>
      <c r="D5215">
        <v>20</v>
      </c>
      <c r="E5215">
        <v>20</v>
      </c>
      <c r="F5215" t="str">
        <f>VLOOKUP(E5215,$L$1:$M$25,2,FALSE)</f>
        <v>ship</v>
      </c>
      <c r="G5215">
        <f>LOG(C5215)</f>
        <v>0</v>
      </c>
      <c r="H5215">
        <f>G5215/(B5215-1)</f>
        <v>0</v>
      </c>
    </row>
    <row r="5216" spans="1:8">
      <c r="A5216" t="s">
        <v>11844</v>
      </c>
      <c r="B5216">
        <v>0</v>
      </c>
      <c r="C5216">
        <v>1</v>
      </c>
      <c r="D5216">
        <v>3</v>
      </c>
      <c r="E5216">
        <v>3</v>
      </c>
      <c r="F5216" t="str">
        <f>VLOOKUP(E5216,$L$1:$M$25,2,FALSE)</f>
        <v>cocoa</v>
      </c>
      <c r="G5216">
        <f>LOG(C5216)</f>
        <v>0</v>
      </c>
      <c r="H5216">
        <f>G5216/(B5216-1)</f>
        <v>0</v>
      </c>
    </row>
    <row r="5217" spans="1:8">
      <c r="A5217" t="s">
        <v>11845</v>
      </c>
      <c r="B5217">
        <v>0</v>
      </c>
      <c r="C5217">
        <v>1</v>
      </c>
      <c r="D5217">
        <v>23</v>
      </c>
      <c r="E5217">
        <v>23</v>
      </c>
      <c r="F5217" t="str">
        <f>VLOOKUP(E5217,$L$1:$M$25,2,FALSE)</f>
        <v>trade</v>
      </c>
      <c r="G5217">
        <f>LOG(C5217)</f>
        <v>0</v>
      </c>
      <c r="H5217">
        <f>G5217/(B5217-1)</f>
        <v>0</v>
      </c>
    </row>
    <row r="5218" spans="1:8">
      <c r="A5218" t="s">
        <v>11849</v>
      </c>
      <c r="B5218">
        <v>0</v>
      </c>
      <c r="C5218">
        <v>1</v>
      </c>
      <c r="D5218">
        <v>7</v>
      </c>
      <c r="E5218">
        <v>7</v>
      </c>
      <c r="F5218" t="str">
        <f>VLOOKUP(E5218,$L$1:$M$25,2,FALSE)</f>
        <v>crude</v>
      </c>
      <c r="G5218">
        <f>LOG(C5218)</f>
        <v>0</v>
      </c>
      <c r="H5218">
        <f>G5218/(B5218-1)</f>
        <v>0</v>
      </c>
    </row>
    <row r="5219" spans="1:8">
      <c r="A5219" t="s">
        <v>11853</v>
      </c>
      <c r="B5219">
        <v>0</v>
      </c>
      <c r="C5219">
        <v>1</v>
      </c>
      <c r="D5219">
        <v>22</v>
      </c>
      <c r="E5219">
        <v>22</v>
      </c>
      <c r="F5219" t="str">
        <f>VLOOKUP(E5219,$L$1:$M$25,2,FALSE)</f>
        <v>sugar</v>
      </c>
      <c r="G5219">
        <f>LOG(C5219)</f>
        <v>0</v>
      </c>
      <c r="H5219">
        <f>G5219/(B5219-1)</f>
        <v>0</v>
      </c>
    </row>
    <row r="5220" spans="1:8">
      <c r="A5220" t="s">
        <v>11855</v>
      </c>
      <c r="B5220">
        <v>0</v>
      </c>
      <c r="C5220">
        <v>1</v>
      </c>
      <c r="D5220">
        <v>7</v>
      </c>
      <c r="E5220">
        <v>7</v>
      </c>
      <c r="F5220" t="str">
        <f>VLOOKUP(E5220,$L$1:$M$25,2,FALSE)</f>
        <v>crude</v>
      </c>
      <c r="G5220">
        <f>LOG(C5220)</f>
        <v>0</v>
      </c>
      <c r="H5220">
        <f>G5220/(B5220-1)</f>
        <v>0</v>
      </c>
    </row>
    <row r="5221" spans="1:8">
      <c r="A5221" t="s">
        <v>11858</v>
      </c>
      <c r="B5221">
        <v>0</v>
      </c>
      <c r="C5221">
        <v>1</v>
      </c>
      <c r="D5221">
        <v>22</v>
      </c>
      <c r="E5221">
        <v>22</v>
      </c>
      <c r="F5221" t="str">
        <f>VLOOKUP(E5221,$L$1:$M$25,2,FALSE)</f>
        <v>sugar</v>
      </c>
      <c r="G5221">
        <f>LOG(C5221)</f>
        <v>0</v>
      </c>
      <c r="H5221">
        <f>G5221/(B5221-1)</f>
        <v>0</v>
      </c>
    </row>
    <row r="5222" spans="1:8">
      <c r="A5222" t="s">
        <v>11860</v>
      </c>
      <c r="B5222">
        <v>0</v>
      </c>
      <c r="C5222">
        <v>1</v>
      </c>
      <c r="D5222">
        <v>17</v>
      </c>
      <c r="E5222">
        <v>17</v>
      </c>
      <c r="F5222" t="str">
        <f>VLOOKUP(E5222,$L$1:$M$25,2,FALSE)</f>
        <v>nat-gas</v>
      </c>
      <c r="G5222">
        <f>LOG(C5222)</f>
        <v>0</v>
      </c>
      <c r="H5222">
        <f>G5222/(B5222-1)</f>
        <v>0</v>
      </c>
    </row>
    <row r="5223" spans="1:8">
      <c r="A5223" t="s">
        <v>11862</v>
      </c>
      <c r="B5223">
        <v>0</v>
      </c>
      <c r="C5223">
        <v>1</v>
      </c>
      <c r="D5223">
        <v>23</v>
      </c>
      <c r="E5223">
        <v>23</v>
      </c>
      <c r="F5223" t="str">
        <f>VLOOKUP(E5223,$L$1:$M$25,2,FALSE)</f>
        <v>trade</v>
      </c>
      <c r="G5223">
        <f>LOG(C5223)</f>
        <v>0</v>
      </c>
      <c r="H5223">
        <f>G5223/(B5223-1)</f>
        <v>0</v>
      </c>
    </row>
    <row r="5224" spans="1:8">
      <c r="A5224" t="s">
        <v>11863</v>
      </c>
      <c r="B5224">
        <v>0</v>
      </c>
      <c r="C5224">
        <v>1</v>
      </c>
      <c r="D5224">
        <v>23</v>
      </c>
      <c r="E5224">
        <v>23</v>
      </c>
      <c r="F5224" t="str">
        <f>VLOOKUP(E5224,$L$1:$M$25,2,FALSE)</f>
        <v>trade</v>
      </c>
      <c r="G5224">
        <f>LOG(C5224)</f>
        <v>0</v>
      </c>
      <c r="H5224">
        <f>G5224/(B5224-1)</f>
        <v>0</v>
      </c>
    </row>
    <row r="5225" spans="1:8">
      <c r="A5225" t="s">
        <v>11864</v>
      </c>
      <c r="B5225">
        <v>0</v>
      </c>
      <c r="C5225">
        <v>1</v>
      </c>
      <c r="D5225">
        <v>8</v>
      </c>
      <c r="E5225">
        <v>8</v>
      </c>
      <c r="F5225" t="str">
        <f>VLOOKUP(E5225,$L$1:$M$25,2,FALSE)</f>
        <v>dlr</v>
      </c>
      <c r="G5225">
        <f>LOG(C5225)</f>
        <v>0</v>
      </c>
      <c r="H5225">
        <f>G5225/(B5225-1)</f>
        <v>0</v>
      </c>
    </row>
    <row r="5226" spans="1:8">
      <c r="A5226" t="s">
        <v>11866</v>
      </c>
      <c r="B5226">
        <v>0</v>
      </c>
      <c r="C5226">
        <v>1</v>
      </c>
      <c r="D5226">
        <v>22</v>
      </c>
      <c r="E5226">
        <v>22</v>
      </c>
      <c r="F5226" t="str">
        <f>VLOOKUP(E5226,$L$1:$M$25,2,FALSE)</f>
        <v>sugar</v>
      </c>
      <c r="G5226">
        <f>LOG(C5226)</f>
        <v>0</v>
      </c>
      <c r="H5226">
        <f>G5226/(B5226-1)</f>
        <v>0</v>
      </c>
    </row>
    <row r="5227" spans="1:8">
      <c r="A5227" t="s">
        <v>11867</v>
      </c>
      <c r="B5227">
        <v>0</v>
      </c>
      <c r="C5227">
        <v>1</v>
      </c>
      <c r="D5227">
        <v>3</v>
      </c>
      <c r="E5227">
        <v>3</v>
      </c>
      <c r="F5227" t="str">
        <f>VLOOKUP(E5227,$L$1:$M$25,2,FALSE)</f>
        <v>cocoa</v>
      </c>
      <c r="G5227">
        <f>LOG(C5227)</f>
        <v>0</v>
      </c>
      <c r="H5227">
        <f>G5227/(B5227-1)</f>
        <v>0</v>
      </c>
    </row>
    <row r="5228" spans="1:8">
      <c r="A5228" t="s">
        <v>11874</v>
      </c>
      <c r="B5228">
        <v>0</v>
      </c>
      <c r="C5228">
        <v>1</v>
      </c>
      <c r="D5228">
        <v>4</v>
      </c>
      <c r="E5228">
        <v>4</v>
      </c>
      <c r="F5228" t="str">
        <f>VLOOKUP(E5228,$L$1:$M$25,2,FALSE)</f>
        <v>coffee</v>
      </c>
      <c r="G5228">
        <f>LOG(C5228)</f>
        <v>0</v>
      </c>
      <c r="H5228">
        <f>G5228/(B5228-1)</f>
        <v>0</v>
      </c>
    </row>
    <row r="5229" spans="1:8">
      <c r="A5229" t="s">
        <v>11875</v>
      </c>
      <c r="B5229">
        <v>0</v>
      </c>
      <c r="C5229">
        <v>1</v>
      </c>
      <c r="D5229">
        <v>9</v>
      </c>
      <c r="E5229">
        <v>9</v>
      </c>
      <c r="F5229" t="str">
        <f>VLOOKUP(E5229,$L$1:$M$25,2,FALSE)</f>
        <v>earn</v>
      </c>
      <c r="G5229">
        <f>LOG(C5229)</f>
        <v>0</v>
      </c>
      <c r="H5229">
        <f>G5229/(B5229-1)</f>
        <v>0</v>
      </c>
    </row>
    <row r="5230" spans="1:8">
      <c r="A5230" t="s">
        <v>11878</v>
      </c>
      <c r="B5230">
        <v>0</v>
      </c>
      <c r="C5230">
        <v>1</v>
      </c>
      <c r="D5230">
        <v>9</v>
      </c>
      <c r="E5230">
        <v>9</v>
      </c>
      <c r="F5230" t="str">
        <f>VLOOKUP(E5230,$L$1:$M$25,2,FALSE)</f>
        <v>earn</v>
      </c>
      <c r="G5230">
        <f>LOG(C5230)</f>
        <v>0</v>
      </c>
      <c r="H5230">
        <f>G5230/(B5230-1)</f>
        <v>0</v>
      </c>
    </row>
    <row r="5231" spans="1:8">
      <c r="A5231" t="s">
        <v>11879</v>
      </c>
      <c r="B5231">
        <v>0</v>
      </c>
      <c r="C5231">
        <v>1</v>
      </c>
      <c r="D5231">
        <v>7</v>
      </c>
      <c r="E5231">
        <v>7</v>
      </c>
      <c r="F5231" t="str">
        <f>VLOOKUP(E5231,$L$1:$M$25,2,FALSE)</f>
        <v>crude</v>
      </c>
      <c r="G5231">
        <f>LOG(C5231)</f>
        <v>0</v>
      </c>
      <c r="H5231">
        <f>G5231/(B5231-1)</f>
        <v>0</v>
      </c>
    </row>
    <row r="5232" spans="1:8">
      <c r="A5232" t="s">
        <v>11884</v>
      </c>
      <c r="B5232">
        <v>0</v>
      </c>
      <c r="C5232">
        <v>1</v>
      </c>
      <c r="D5232">
        <v>22</v>
      </c>
      <c r="E5232">
        <v>22</v>
      </c>
      <c r="F5232" t="str">
        <f>VLOOKUP(E5232,$L$1:$M$25,2,FALSE)</f>
        <v>sugar</v>
      </c>
      <c r="G5232">
        <f>LOG(C5232)</f>
        <v>0</v>
      </c>
      <c r="H5232">
        <f>G5232/(B5232-1)</f>
        <v>0</v>
      </c>
    </row>
    <row r="5233" spans="1:8">
      <c r="A5233" t="s">
        <v>11887</v>
      </c>
      <c r="B5233">
        <v>0</v>
      </c>
      <c r="C5233">
        <v>1</v>
      </c>
      <c r="D5233">
        <v>22</v>
      </c>
      <c r="E5233">
        <v>22</v>
      </c>
      <c r="F5233" t="str">
        <f>VLOOKUP(E5233,$L$1:$M$25,2,FALSE)</f>
        <v>sugar</v>
      </c>
      <c r="G5233">
        <f>LOG(C5233)</f>
        <v>0</v>
      </c>
      <c r="H5233">
        <f>G5233/(B5233-1)</f>
        <v>0</v>
      </c>
    </row>
    <row r="5234" spans="1:8">
      <c r="A5234" t="s">
        <v>11889</v>
      </c>
      <c r="B5234">
        <v>0</v>
      </c>
      <c r="C5234">
        <v>1</v>
      </c>
      <c r="D5234">
        <v>9</v>
      </c>
      <c r="E5234">
        <v>9</v>
      </c>
      <c r="F5234" t="str">
        <f>VLOOKUP(E5234,$L$1:$M$25,2,FALSE)</f>
        <v>earn</v>
      </c>
      <c r="G5234">
        <f>LOG(C5234)</f>
        <v>0</v>
      </c>
      <c r="H5234">
        <f>G5234/(B5234-1)</f>
        <v>0</v>
      </c>
    </row>
    <row r="5235" spans="1:8">
      <c r="A5235" t="s">
        <v>11890</v>
      </c>
      <c r="B5235">
        <v>0</v>
      </c>
      <c r="C5235">
        <v>1</v>
      </c>
      <c r="D5235">
        <v>9</v>
      </c>
      <c r="E5235">
        <v>9</v>
      </c>
      <c r="F5235" t="str">
        <f>VLOOKUP(E5235,$L$1:$M$25,2,FALSE)</f>
        <v>earn</v>
      </c>
      <c r="G5235">
        <f>LOG(C5235)</f>
        <v>0</v>
      </c>
      <c r="H5235">
        <f>G5235/(B5235-1)</f>
        <v>0</v>
      </c>
    </row>
    <row r="5236" spans="1:8">
      <c r="A5236" t="s">
        <v>11892</v>
      </c>
      <c r="B5236">
        <v>0</v>
      </c>
      <c r="C5236">
        <v>1</v>
      </c>
      <c r="D5236">
        <v>20</v>
      </c>
      <c r="E5236">
        <v>20</v>
      </c>
      <c r="F5236" t="str">
        <f>VLOOKUP(E5236,$L$1:$M$25,2,FALSE)</f>
        <v>ship</v>
      </c>
      <c r="G5236">
        <f>LOG(C5236)</f>
        <v>0</v>
      </c>
      <c r="H5236">
        <f>G5236/(B5236-1)</f>
        <v>0</v>
      </c>
    </row>
    <row r="5237" spans="1:8">
      <c r="A5237" t="s">
        <v>11895</v>
      </c>
      <c r="B5237">
        <v>0</v>
      </c>
      <c r="C5237">
        <v>1</v>
      </c>
      <c r="D5237">
        <v>10</v>
      </c>
      <c r="E5237">
        <v>10</v>
      </c>
      <c r="F5237" t="str">
        <f>VLOOKUP(E5237,$L$1:$M$25,2,FALSE)</f>
        <v>gnp</v>
      </c>
      <c r="G5237">
        <f>LOG(C5237)</f>
        <v>0</v>
      </c>
      <c r="H5237">
        <f>G5237/(B5237-1)</f>
        <v>0</v>
      </c>
    </row>
    <row r="5238" spans="1:8">
      <c r="A5238" t="s">
        <v>11897</v>
      </c>
      <c r="B5238">
        <v>0</v>
      </c>
      <c r="C5238">
        <v>1</v>
      </c>
      <c r="D5238">
        <v>16</v>
      </c>
      <c r="E5238">
        <v>16</v>
      </c>
      <c r="F5238" t="str">
        <f>VLOOKUP(E5238,$L$1:$M$25,2,FALSE)</f>
        <v>money-supply</v>
      </c>
      <c r="G5238">
        <f>LOG(C5238)</f>
        <v>0</v>
      </c>
      <c r="H5238">
        <f>G5238/(B5238-1)</f>
        <v>0</v>
      </c>
    </row>
    <row r="5239" spans="1:8">
      <c r="A5239" t="s">
        <v>11899</v>
      </c>
      <c r="B5239">
        <v>0</v>
      </c>
      <c r="C5239">
        <v>1</v>
      </c>
      <c r="D5239">
        <v>7</v>
      </c>
      <c r="E5239">
        <v>7</v>
      </c>
      <c r="F5239" t="str">
        <f>VLOOKUP(E5239,$L$1:$M$25,2,FALSE)</f>
        <v>crude</v>
      </c>
      <c r="G5239">
        <f>LOG(C5239)</f>
        <v>0</v>
      </c>
      <c r="H5239">
        <f>G5239/(B5239-1)</f>
        <v>0</v>
      </c>
    </row>
    <row r="5240" spans="1:8">
      <c r="A5240" t="s">
        <v>11900</v>
      </c>
      <c r="B5240">
        <v>0</v>
      </c>
      <c r="C5240">
        <v>1</v>
      </c>
      <c r="D5240">
        <v>10</v>
      </c>
      <c r="E5240">
        <v>10</v>
      </c>
      <c r="F5240" t="str">
        <f>VLOOKUP(E5240,$L$1:$M$25,2,FALSE)</f>
        <v>gnp</v>
      </c>
      <c r="G5240">
        <f>LOG(C5240)</f>
        <v>0</v>
      </c>
      <c r="H5240">
        <f>G5240/(B5240-1)</f>
        <v>0</v>
      </c>
    </row>
    <row r="5241" spans="1:8">
      <c r="A5241" t="s">
        <v>11901</v>
      </c>
      <c r="B5241">
        <v>0</v>
      </c>
      <c r="C5241">
        <v>1</v>
      </c>
      <c r="D5241">
        <v>17</v>
      </c>
      <c r="E5241">
        <v>17</v>
      </c>
      <c r="F5241" t="str">
        <f>VLOOKUP(E5241,$L$1:$M$25,2,FALSE)</f>
        <v>nat-gas</v>
      </c>
      <c r="G5241">
        <f>LOG(C5241)</f>
        <v>0</v>
      </c>
      <c r="H5241">
        <f>G5241/(B5241-1)</f>
        <v>0</v>
      </c>
    </row>
    <row r="5242" spans="1:8">
      <c r="A5242" t="s">
        <v>11902</v>
      </c>
      <c r="B5242">
        <v>0</v>
      </c>
      <c r="C5242">
        <v>1</v>
      </c>
      <c r="D5242">
        <v>23</v>
      </c>
      <c r="E5242">
        <v>23</v>
      </c>
      <c r="F5242" t="str">
        <f>VLOOKUP(E5242,$L$1:$M$25,2,FALSE)</f>
        <v>trade</v>
      </c>
      <c r="G5242">
        <f>LOG(C5242)</f>
        <v>0</v>
      </c>
      <c r="H5242">
        <f>G5242/(B5242-1)</f>
        <v>0</v>
      </c>
    </row>
    <row r="5243" spans="1:8">
      <c r="A5243" t="s">
        <v>11906</v>
      </c>
      <c r="B5243">
        <v>0</v>
      </c>
      <c r="C5243">
        <v>1</v>
      </c>
      <c r="D5243">
        <v>7</v>
      </c>
      <c r="E5243">
        <v>7</v>
      </c>
      <c r="F5243" t="str">
        <f>VLOOKUP(E5243,$L$1:$M$25,2,FALSE)</f>
        <v>crude</v>
      </c>
      <c r="G5243">
        <f>LOG(C5243)</f>
        <v>0</v>
      </c>
      <c r="H5243">
        <f>G5243/(B5243-1)</f>
        <v>0</v>
      </c>
    </row>
    <row r="5244" spans="1:8">
      <c r="A5244" t="s">
        <v>11909</v>
      </c>
      <c r="B5244">
        <v>0</v>
      </c>
      <c r="C5244">
        <v>1</v>
      </c>
      <c r="D5244">
        <v>8</v>
      </c>
      <c r="E5244">
        <v>8</v>
      </c>
      <c r="F5244" t="str">
        <f>VLOOKUP(E5244,$L$1:$M$25,2,FALSE)</f>
        <v>dlr</v>
      </c>
      <c r="G5244">
        <f>LOG(C5244)</f>
        <v>0</v>
      </c>
      <c r="H5244">
        <f>G5244/(B5244-1)</f>
        <v>0</v>
      </c>
    </row>
    <row r="5245" spans="1:8">
      <c r="A5245" t="s">
        <v>11910</v>
      </c>
      <c r="B5245">
        <v>0</v>
      </c>
      <c r="C5245">
        <v>1</v>
      </c>
      <c r="D5245">
        <v>23</v>
      </c>
      <c r="E5245">
        <v>23</v>
      </c>
      <c r="F5245" t="str">
        <f>VLOOKUP(E5245,$L$1:$M$25,2,FALSE)</f>
        <v>trade</v>
      </c>
      <c r="G5245">
        <f>LOG(C5245)</f>
        <v>0</v>
      </c>
      <c r="H5245">
        <f>G5245/(B5245-1)</f>
        <v>0</v>
      </c>
    </row>
    <row r="5246" spans="1:8">
      <c r="A5246" t="s">
        <v>11912</v>
      </c>
      <c r="B5246">
        <v>0</v>
      </c>
      <c r="C5246">
        <v>1</v>
      </c>
      <c r="D5246">
        <v>24</v>
      </c>
      <c r="E5246">
        <v>24</v>
      </c>
      <c r="F5246" t="str">
        <f>VLOOKUP(E5246,$L$1:$M$25,2,FALSE)</f>
        <v>veg-oil</v>
      </c>
      <c r="G5246">
        <f>LOG(C5246)</f>
        <v>0</v>
      </c>
      <c r="H5246">
        <f>G5246/(B5246-1)</f>
        <v>0</v>
      </c>
    </row>
    <row r="5247" spans="1:8">
      <c r="A5247" t="s">
        <v>11915</v>
      </c>
      <c r="B5247">
        <v>0</v>
      </c>
      <c r="C5247">
        <v>1</v>
      </c>
      <c r="D5247">
        <v>22</v>
      </c>
      <c r="E5247">
        <v>22</v>
      </c>
      <c r="F5247" t="str">
        <f>VLOOKUP(E5247,$L$1:$M$25,2,FALSE)</f>
        <v>sugar</v>
      </c>
      <c r="G5247">
        <f>LOG(C5247)</f>
        <v>0</v>
      </c>
      <c r="H5247">
        <f>G5247/(B5247-1)</f>
        <v>0</v>
      </c>
    </row>
    <row r="5248" spans="1:8">
      <c r="A5248" t="s">
        <v>11917</v>
      </c>
      <c r="B5248">
        <v>0</v>
      </c>
      <c r="C5248">
        <v>1</v>
      </c>
      <c r="D5248">
        <v>6</v>
      </c>
      <c r="E5248">
        <v>6</v>
      </c>
      <c r="F5248" t="str">
        <f>VLOOKUP(E5248,$L$1:$M$25,2,FALSE)</f>
        <v>cpi</v>
      </c>
      <c r="G5248">
        <f>LOG(C5248)</f>
        <v>0</v>
      </c>
      <c r="H5248">
        <f>G5248/(B5248-1)</f>
        <v>0</v>
      </c>
    </row>
    <row r="5249" spans="1:8">
      <c r="A5249" t="s">
        <v>11918</v>
      </c>
      <c r="B5249">
        <v>0</v>
      </c>
      <c r="C5249">
        <v>1</v>
      </c>
      <c r="D5249">
        <v>1</v>
      </c>
      <c r="E5249">
        <v>1</v>
      </c>
      <c r="F5249" t="str">
        <f>VLOOKUP(E5249,$L$1:$M$25,2,FALSE)</f>
        <v>acq</v>
      </c>
      <c r="G5249">
        <f>LOG(C5249)</f>
        <v>0</v>
      </c>
      <c r="H5249">
        <f>G5249/(B5249-1)</f>
        <v>0</v>
      </c>
    </row>
    <row r="5250" spans="1:8">
      <c r="A5250" t="s">
        <v>11921</v>
      </c>
      <c r="B5250">
        <v>0</v>
      </c>
      <c r="C5250">
        <v>1</v>
      </c>
      <c r="D5250">
        <v>7</v>
      </c>
      <c r="E5250">
        <v>7</v>
      </c>
      <c r="F5250" t="str">
        <f>VLOOKUP(E5250,$L$1:$M$25,2,FALSE)</f>
        <v>crude</v>
      </c>
      <c r="G5250">
        <f>LOG(C5250)</f>
        <v>0</v>
      </c>
      <c r="H5250">
        <f>G5250/(B5250-1)</f>
        <v>0</v>
      </c>
    </row>
    <row r="5251" spans="1:8">
      <c r="A5251" t="s">
        <v>11923</v>
      </c>
      <c r="B5251">
        <v>0</v>
      </c>
      <c r="C5251">
        <v>1</v>
      </c>
      <c r="D5251">
        <v>8</v>
      </c>
      <c r="E5251">
        <v>8</v>
      </c>
      <c r="F5251" t="str">
        <f>VLOOKUP(E5251,$L$1:$M$25,2,FALSE)</f>
        <v>dlr</v>
      </c>
      <c r="G5251">
        <f>LOG(C5251)</f>
        <v>0</v>
      </c>
      <c r="H5251">
        <f>G5251/(B5251-1)</f>
        <v>0</v>
      </c>
    </row>
    <row r="5252" spans="1:8">
      <c r="A5252" t="s">
        <v>11933</v>
      </c>
      <c r="B5252">
        <v>0</v>
      </c>
      <c r="C5252">
        <v>1</v>
      </c>
      <c r="D5252">
        <v>14</v>
      </c>
      <c r="E5252">
        <v>14</v>
      </c>
      <c r="F5252" t="str">
        <f>VLOOKUP(E5252,$L$1:$M$25,2,FALSE)</f>
        <v>livestock</v>
      </c>
      <c r="G5252">
        <f>LOG(C5252)</f>
        <v>0</v>
      </c>
      <c r="H5252">
        <f>G5252/(B5252-1)</f>
        <v>0</v>
      </c>
    </row>
    <row r="5253" spans="1:8">
      <c r="A5253" t="s">
        <v>11935</v>
      </c>
      <c r="B5253">
        <v>0</v>
      </c>
      <c r="C5253">
        <v>1</v>
      </c>
      <c r="D5253">
        <v>6</v>
      </c>
      <c r="E5253">
        <v>6</v>
      </c>
      <c r="F5253" t="str">
        <f>VLOOKUP(E5253,$L$1:$M$25,2,FALSE)</f>
        <v>cpi</v>
      </c>
      <c r="G5253">
        <f>LOG(C5253)</f>
        <v>0</v>
      </c>
      <c r="H5253">
        <f>G5253/(B5253-1)</f>
        <v>0</v>
      </c>
    </row>
    <row r="5254" spans="1:8">
      <c r="A5254" t="s">
        <v>11936</v>
      </c>
      <c r="B5254">
        <v>0</v>
      </c>
      <c r="C5254">
        <v>1</v>
      </c>
      <c r="D5254">
        <v>20</v>
      </c>
      <c r="E5254">
        <v>20</v>
      </c>
      <c r="F5254" t="str">
        <f>VLOOKUP(E5254,$L$1:$M$25,2,FALSE)</f>
        <v>ship</v>
      </c>
      <c r="G5254">
        <f>LOG(C5254)</f>
        <v>0</v>
      </c>
      <c r="H5254">
        <f>G5254/(B5254-1)</f>
        <v>0</v>
      </c>
    </row>
    <row r="5255" spans="1:8">
      <c r="A5255" t="s">
        <v>11937</v>
      </c>
      <c r="B5255">
        <v>0</v>
      </c>
      <c r="C5255">
        <v>1</v>
      </c>
      <c r="D5255">
        <v>17</v>
      </c>
      <c r="E5255">
        <v>17</v>
      </c>
      <c r="F5255" t="str">
        <f>VLOOKUP(E5255,$L$1:$M$25,2,FALSE)</f>
        <v>nat-gas</v>
      </c>
      <c r="G5255">
        <f>LOG(C5255)</f>
        <v>0</v>
      </c>
      <c r="H5255">
        <f>G5255/(B5255-1)</f>
        <v>0</v>
      </c>
    </row>
    <row r="5256" spans="1:8">
      <c r="A5256" t="s">
        <v>11940</v>
      </c>
      <c r="B5256">
        <v>0</v>
      </c>
      <c r="C5256">
        <v>1</v>
      </c>
      <c r="D5256">
        <v>23</v>
      </c>
      <c r="E5256">
        <v>23</v>
      </c>
      <c r="F5256" t="str">
        <f>VLOOKUP(E5256,$L$1:$M$25,2,FALSE)</f>
        <v>trade</v>
      </c>
      <c r="G5256">
        <f>LOG(C5256)</f>
        <v>0</v>
      </c>
      <c r="H5256">
        <f>G5256/(B5256-1)</f>
        <v>0</v>
      </c>
    </row>
    <row r="5257" spans="1:8">
      <c r="A5257" t="s">
        <v>11944</v>
      </c>
      <c r="B5257">
        <v>0</v>
      </c>
      <c r="C5257">
        <v>1</v>
      </c>
      <c r="D5257">
        <v>7</v>
      </c>
      <c r="E5257">
        <v>7</v>
      </c>
      <c r="F5257" t="str">
        <f>VLOOKUP(E5257,$L$1:$M$25,2,FALSE)</f>
        <v>crude</v>
      </c>
      <c r="G5257">
        <f>LOG(C5257)</f>
        <v>0</v>
      </c>
      <c r="H5257">
        <f>G5257/(B5257-1)</f>
        <v>0</v>
      </c>
    </row>
    <row r="5258" spans="1:8">
      <c r="A5258" t="s">
        <v>11946</v>
      </c>
      <c r="B5258">
        <v>0</v>
      </c>
      <c r="C5258">
        <v>1</v>
      </c>
      <c r="D5258">
        <v>14</v>
      </c>
      <c r="E5258">
        <v>14</v>
      </c>
      <c r="F5258" t="str">
        <f>VLOOKUP(E5258,$L$1:$M$25,2,FALSE)</f>
        <v>livestock</v>
      </c>
      <c r="G5258">
        <f>LOG(C5258)</f>
        <v>0</v>
      </c>
      <c r="H5258">
        <f>G5258/(B5258-1)</f>
        <v>0</v>
      </c>
    </row>
    <row r="5259" spans="1:8">
      <c r="A5259" t="s">
        <v>11947</v>
      </c>
      <c r="B5259">
        <v>0</v>
      </c>
      <c r="C5259">
        <v>1</v>
      </c>
      <c r="D5259">
        <v>3</v>
      </c>
      <c r="E5259">
        <v>3</v>
      </c>
      <c r="F5259" t="str">
        <f>VLOOKUP(E5259,$L$1:$M$25,2,FALSE)</f>
        <v>cocoa</v>
      </c>
      <c r="G5259">
        <f>LOG(C5259)</f>
        <v>0</v>
      </c>
      <c r="H5259">
        <f>G5259/(B5259-1)</f>
        <v>0</v>
      </c>
    </row>
    <row r="5260" spans="1:8">
      <c r="A5260" t="s">
        <v>11950</v>
      </c>
      <c r="B5260">
        <v>0</v>
      </c>
      <c r="C5260">
        <v>1</v>
      </c>
      <c r="D5260">
        <v>11</v>
      </c>
      <c r="E5260">
        <v>11</v>
      </c>
      <c r="F5260" t="str">
        <f>VLOOKUP(E5260,$L$1:$M$25,2,FALSE)</f>
        <v>gold</v>
      </c>
      <c r="G5260">
        <f>LOG(C5260)</f>
        <v>0</v>
      </c>
      <c r="H5260">
        <f>G5260/(B5260-1)</f>
        <v>0</v>
      </c>
    </row>
    <row r="5261" spans="1:8">
      <c r="A5261" t="s">
        <v>11951</v>
      </c>
      <c r="B5261">
        <v>0</v>
      </c>
      <c r="C5261">
        <v>1</v>
      </c>
      <c r="D5261">
        <v>10</v>
      </c>
      <c r="E5261">
        <v>10</v>
      </c>
      <c r="F5261" t="str">
        <f>VLOOKUP(E5261,$L$1:$M$25,2,FALSE)</f>
        <v>gnp</v>
      </c>
      <c r="G5261">
        <f>LOG(C5261)</f>
        <v>0</v>
      </c>
      <c r="H5261">
        <f>G5261/(B5261-1)</f>
        <v>0</v>
      </c>
    </row>
    <row r="5262" spans="1:8">
      <c r="A5262" t="s">
        <v>11954</v>
      </c>
      <c r="B5262">
        <v>0</v>
      </c>
      <c r="C5262">
        <v>1</v>
      </c>
      <c r="D5262">
        <v>3</v>
      </c>
      <c r="E5262">
        <v>3</v>
      </c>
      <c r="F5262" t="str">
        <f>VLOOKUP(E5262,$L$1:$M$25,2,FALSE)</f>
        <v>cocoa</v>
      </c>
      <c r="G5262">
        <f>LOG(C5262)</f>
        <v>0</v>
      </c>
      <c r="H5262">
        <f>G5262/(B5262-1)</f>
        <v>0</v>
      </c>
    </row>
    <row r="5263" spans="1:8">
      <c r="A5263" t="s">
        <v>11959</v>
      </c>
      <c r="B5263">
        <v>0</v>
      </c>
      <c r="C5263">
        <v>1</v>
      </c>
      <c r="D5263">
        <v>20</v>
      </c>
      <c r="E5263">
        <v>20</v>
      </c>
      <c r="F5263" t="str">
        <f>VLOOKUP(E5263,$L$1:$M$25,2,FALSE)</f>
        <v>ship</v>
      </c>
      <c r="G5263">
        <f>LOG(C5263)</f>
        <v>0</v>
      </c>
      <c r="H5263">
        <f>G5263/(B5263-1)</f>
        <v>0</v>
      </c>
    </row>
    <row r="5264" spans="1:8">
      <c r="A5264" t="s">
        <v>11961</v>
      </c>
      <c r="B5264">
        <v>0</v>
      </c>
      <c r="C5264">
        <v>1</v>
      </c>
      <c r="D5264">
        <v>23</v>
      </c>
      <c r="E5264">
        <v>23</v>
      </c>
      <c r="F5264" t="str">
        <f>VLOOKUP(E5264,$L$1:$M$25,2,FALSE)</f>
        <v>trade</v>
      </c>
      <c r="G5264">
        <f>LOG(C5264)</f>
        <v>0</v>
      </c>
      <c r="H5264">
        <f>G5264/(B5264-1)</f>
        <v>0</v>
      </c>
    </row>
    <row r="5265" spans="1:8">
      <c r="A5265" t="s">
        <v>11962</v>
      </c>
      <c r="B5265">
        <v>0</v>
      </c>
      <c r="C5265">
        <v>1</v>
      </c>
      <c r="D5265">
        <v>10</v>
      </c>
      <c r="E5265">
        <v>10</v>
      </c>
      <c r="F5265" t="str">
        <f>VLOOKUP(E5265,$L$1:$M$25,2,FALSE)</f>
        <v>gnp</v>
      </c>
      <c r="G5265">
        <f>LOG(C5265)</f>
        <v>0</v>
      </c>
      <c r="H5265">
        <f>G5265/(B5265-1)</f>
        <v>0</v>
      </c>
    </row>
    <row r="5266" spans="1:8">
      <c r="A5266" t="s">
        <v>11969</v>
      </c>
      <c r="B5266">
        <v>0</v>
      </c>
      <c r="C5266">
        <v>1</v>
      </c>
      <c r="D5266">
        <v>23</v>
      </c>
      <c r="E5266">
        <v>23</v>
      </c>
      <c r="F5266" t="str">
        <f>VLOOKUP(E5266,$L$1:$M$25,2,FALSE)</f>
        <v>trade</v>
      </c>
      <c r="G5266">
        <f>LOG(C5266)</f>
        <v>0</v>
      </c>
      <c r="H5266">
        <f>G5266/(B5266-1)</f>
        <v>0</v>
      </c>
    </row>
    <row r="5267" spans="1:8">
      <c r="A5267" t="s">
        <v>11976</v>
      </c>
      <c r="B5267">
        <v>0</v>
      </c>
      <c r="C5267">
        <v>1</v>
      </c>
      <c r="D5267">
        <v>17</v>
      </c>
      <c r="E5267">
        <v>17</v>
      </c>
      <c r="F5267" t="str">
        <f>VLOOKUP(E5267,$L$1:$M$25,2,FALSE)</f>
        <v>nat-gas</v>
      </c>
      <c r="G5267">
        <f>LOG(C5267)</f>
        <v>0</v>
      </c>
      <c r="H5267">
        <f>G5267/(B5267-1)</f>
        <v>0</v>
      </c>
    </row>
    <row r="5268" spans="1:8">
      <c r="A5268" t="s">
        <v>11977</v>
      </c>
      <c r="B5268">
        <v>0</v>
      </c>
      <c r="C5268">
        <v>1</v>
      </c>
      <c r="D5268">
        <v>2</v>
      </c>
      <c r="E5268">
        <v>2</v>
      </c>
      <c r="F5268" t="str">
        <f>VLOOKUP(E5268,$L$1:$M$25,2,FALSE)</f>
        <v>bop</v>
      </c>
      <c r="G5268">
        <f>LOG(C5268)</f>
        <v>0</v>
      </c>
      <c r="H5268">
        <f>G5268/(B5268-1)</f>
        <v>0</v>
      </c>
    </row>
    <row r="5269" spans="1:8">
      <c r="A5269" t="s">
        <v>11978</v>
      </c>
      <c r="B5269">
        <v>0</v>
      </c>
      <c r="C5269">
        <v>1</v>
      </c>
      <c r="D5269">
        <v>10</v>
      </c>
      <c r="E5269">
        <v>10</v>
      </c>
      <c r="F5269" t="str">
        <f>VLOOKUP(E5269,$L$1:$M$25,2,FALSE)</f>
        <v>gnp</v>
      </c>
      <c r="G5269">
        <f>LOG(C5269)</f>
        <v>0</v>
      </c>
      <c r="H5269">
        <f>G5269/(B5269-1)</f>
        <v>0</v>
      </c>
    </row>
    <row r="5270" spans="1:8">
      <c r="A5270" t="s">
        <v>11979</v>
      </c>
      <c r="B5270">
        <v>0</v>
      </c>
      <c r="C5270">
        <v>1</v>
      </c>
      <c r="D5270">
        <v>7</v>
      </c>
      <c r="E5270">
        <v>7</v>
      </c>
      <c r="F5270" t="str">
        <f>VLOOKUP(E5270,$L$1:$M$25,2,FALSE)</f>
        <v>crude</v>
      </c>
      <c r="G5270">
        <f>LOG(C5270)</f>
        <v>0</v>
      </c>
      <c r="H5270">
        <f>G5270/(B5270-1)</f>
        <v>0</v>
      </c>
    </row>
    <row r="5271" spans="1:8">
      <c r="A5271" t="s">
        <v>11981</v>
      </c>
      <c r="B5271">
        <v>0</v>
      </c>
      <c r="C5271">
        <v>1</v>
      </c>
      <c r="D5271">
        <v>7</v>
      </c>
      <c r="E5271">
        <v>7</v>
      </c>
      <c r="F5271" t="str">
        <f>VLOOKUP(E5271,$L$1:$M$25,2,FALSE)</f>
        <v>crude</v>
      </c>
      <c r="G5271">
        <f>LOG(C5271)</f>
        <v>0</v>
      </c>
      <c r="H5271">
        <f>G5271/(B5271-1)</f>
        <v>0</v>
      </c>
    </row>
    <row r="5272" spans="1:8">
      <c r="A5272" t="s">
        <v>11989</v>
      </c>
      <c r="B5272">
        <v>0</v>
      </c>
      <c r="C5272">
        <v>1</v>
      </c>
      <c r="D5272">
        <v>20</v>
      </c>
      <c r="E5272">
        <v>20</v>
      </c>
      <c r="F5272" t="str">
        <f>VLOOKUP(E5272,$L$1:$M$25,2,FALSE)</f>
        <v>ship</v>
      </c>
      <c r="G5272">
        <f>LOG(C5272)</f>
        <v>0</v>
      </c>
      <c r="H5272">
        <f>G5272/(B5272-1)</f>
        <v>0</v>
      </c>
    </row>
    <row r="5273" spans="1:8">
      <c r="A5273" t="s">
        <v>11990</v>
      </c>
      <c r="B5273">
        <v>0</v>
      </c>
      <c r="C5273">
        <v>1</v>
      </c>
      <c r="D5273">
        <v>17</v>
      </c>
      <c r="E5273">
        <v>17</v>
      </c>
      <c r="F5273" t="str">
        <f>VLOOKUP(E5273,$L$1:$M$25,2,FALSE)</f>
        <v>nat-gas</v>
      </c>
      <c r="G5273">
        <f>LOG(C5273)</f>
        <v>0</v>
      </c>
      <c r="H5273">
        <f>G5273/(B5273-1)</f>
        <v>0</v>
      </c>
    </row>
    <row r="5274" spans="1:8">
      <c r="A5274" t="s">
        <v>11994</v>
      </c>
      <c r="B5274">
        <v>0</v>
      </c>
      <c r="C5274">
        <v>1</v>
      </c>
      <c r="D5274">
        <v>11</v>
      </c>
      <c r="E5274">
        <v>11</v>
      </c>
      <c r="F5274" t="str">
        <f>VLOOKUP(E5274,$L$1:$M$25,2,FALSE)</f>
        <v>gold</v>
      </c>
      <c r="G5274">
        <f>LOG(C5274)</f>
        <v>0</v>
      </c>
      <c r="H5274">
        <f>G5274/(B5274-1)</f>
        <v>0</v>
      </c>
    </row>
    <row r="5275" spans="1:8">
      <c r="A5275" t="s">
        <v>11996</v>
      </c>
      <c r="B5275">
        <v>0</v>
      </c>
      <c r="C5275">
        <v>1</v>
      </c>
      <c r="D5275">
        <v>15</v>
      </c>
      <c r="E5275">
        <v>15</v>
      </c>
      <c r="F5275" t="str">
        <f>VLOOKUP(E5275,$L$1:$M$25,2,FALSE)</f>
        <v>money-fx</v>
      </c>
      <c r="G5275">
        <f>LOG(C5275)</f>
        <v>0</v>
      </c>
      <c r="H5275">
        <f>G5275/(B5275-1)</f>
        <v>0</v>
      </c>
    </row>
    <row r="5276" spans="1:8">
      <c r="A5276" t="s">
        <v>11999</v>
      </c>
      <c r="B5276">
        <v>0</v>
      </c>
      <c r="C5276">
        <v>1</v>
      </c>
      <c r="D5276">
        <v>1</v>
      </c>
      <c r="E5276">
        <v>1</v>
      </c>
      <c r="F5276" t="str">
        <f>VLOOKUP(E5276,$L$1:$M$25,2,FALSE)</f>
        <v>acq</v>
      </c>
      <c r="G5276">
        <f>LOG(C5276)</f>
        <v>0</v>
      </c>
      <c r="H5276">
        <f>G5276/(B5276-1)</f>
        <v>0</v>
      </c>
    </row>
    <row r="5277" spans="1:8">
      <c r="A5277" t="s">
        <v>12000</v>
      </c>
      <c r="B5277">
        <v>0</v>
      </c>
      <c r="C5277">
        <v>1</v>
      </c>
      <c r="D5277">
        <v>20</v>
      </c>
      <c r="E5277">
        <v>20</v>
      </c>
      <c r="F5277" t="str">
        <f>VLOOKUP(E5277,$L$1:$M$25,2,FALSE)</f>
        <v>ship</v>
      </c>
      <c r="G5277">
        <f>LOG(C5277)</f>
        <v>0</v>
      </c>
      <c r="H5277">
        <f>G5277/(B5277-1)</f>
        <v>0</v>
      </c>
    </row>
    <row r="5278" spans="1:8">
      <c r="A5278" t="s">
        <v>12001</v>
      </c>
      <c r="B5278">
        <v>0</v>
      </c>
      <c r="C5278">
        <v>1</v>
      </c>
      <c r="D5278">
        <v>25</v>
      </c>
      <c r="E5278">
        <v>25</v>
      </c>
      <c r="F5278" t="str">
        <f>VLOOKUP(E5278,$L$1:$M$25,2,FALSE)</f>
        <v>wheat</v>
      </c>
      <c r="G5278">
        <f>LOG(C5278)</f>
        <v>0</v>
      </c>
      <c r="H5278">
        <f>G5278/(B5278-1)</f>
        <v>0</v>
      </c>
    </row>
    <row r="5279" spans="1:8">
      <c r="A5279" t="s">
        <v>12003</v>
      </c>
      <c r="B5279">
        <v>0</v>
      </c>
      <c r="C5279">
        <v>1</v>
      </c>
      <c r="D5279">
        <v>17</v>
      </c>
      <c r="E5279">
        <v>17</v>
      </c>
      <c r="F5279" t="str">
        <f>VLOOKUP(E5279,$L$1:$M$25,2,FALSE)</f>
        <v>nat-gas</v>
      </c>
      <c r="G5279">
        <f>LOG(C5279)</f>
        <v>0</v>
      </c>
      <c r="H5279">
        <f>G5279/(B5279-1)</f>
        <v>0</v>
      </c>
    </row>
    <row r="5280" spans="1:8">
      <c r="A5280" t="s">
        <v>12006</v>
      </c>
      <c r="B5280">
        <v>0</v>
      </c>
      <c r="C5280">
        <v>1</v>
      </c>
      <c r="D5280">
        <v>20</v>
      </c>
      <c r="E5280">
        <v>20</v>
      </c>
      <c r="F5280" t="str">
        <f>VLOOKUP(E5280,$L$1:$M$25,2,FALSE)</f>
        <v>ship</v>
      </c>
      <c r="G5280">
        <f>LOG(C5280)</f>
        <v>0</v>
      </c>
      <c r="H5280">
        <f>G5280/(B5280-1)</f>
        <v>0</v>
      </c>
    </row>
    <row r="5281" spans="1:8">
      <c r="A5281" t="s">
        <v>12009</v>
      </c>
      <c r="B5281">
        <v>0</v>
      </c>
      <c r="C5281">
        <v>1</v>
      </c>
      <c r="D5281">
        <v>4</v>
      </c>
      <c r="E5281">
        <v>4</v>
      </c>
      <c r="F5281" t="str">
        <f>VLOOKUP(E5281,$L$1:$M$25,2,FALSE)</f>
        <v>coffee</v>
      </c>
      <c r="G5281">
        <f>LOG(C5281)</f>
        <v>0</v>
      </c>
      <c r="H5281">
        <f>G5281/(B5281-1)</f>
        <v>0</v>
      </c>
    </row>
    <row r="5282" spans="1:8">
      <c r="A5282" t="s">
        <v>12011</v>
      </c>
      <c r="B5282">
        <v>0</v>
      </c>
      <c r="C5282">
        <v>1</v>
      </c>
      <c r="D5282">
        <v>23</v>
      </c>
      <c r="E5282">
        <v>23</v>
      </c>
      <c r="F5282" t="str">
        <f>VLOOKUP(E5282,$L$1:$M$25,2,FALSE)</f>
        <v>trade</v>
      </c>
      <c r="G5282">
        <f>LOG(C5282)</f>
        <v>0</v>
      </c>
      <c r="H5282">
        <f>G5282/(B5282-1)</f>
        <v>0</v>
      </c>
    </row>
    <row r="5283" spans="1:8">
      <c r="A5283" t="s">
        <v>12014</v>
      </c>
      <c r="B5283">
        <v>0</v>
      </c>
      <c r="C5283">
        <v>1</v>
      </c>
      <c r="D5283">
        <v>1</v>
      </c>
      <c r="E5283">
        <v>1</v>
      </c>
      <c r="F5283" t="str">
        <f>VLOOKUP(E5283,$L$1:$M$25,2,FALSE)</f>
        <v>acq</v>
      </c>
      <c r="G5283">
        <f>LOG(C5283)</f>
        <v>0</v>
      </c>
      <c r="H5283">
        <f>G5283/(B5283-1)</f>
        <v>0</v>
      </c>
    </row>
    <row r="5284" spans="1:8">
      <c r="A5284" t="s">
        <v>12016</v>
      </c>
      <c r="B5284">
        <v>0</v>
      </c>
      <c r="C5284">
        <v>1</v>
      </c>
      <c r="D5284">
        <v>17</v>
      </c>
      <c r="E5284">
        <v>17</v>
      </c>
      <c r="F5284" t="str">
        <f>VLOOKUP(E5284,$L$1:$M$25,2,FALSE)</f>
        <v>nat-gas</v>
      </c>
      <c r="G5284">
        <f>LOG(C5284)</f>
        <v>0</v>
      </c>
      <c r="H5284">
        <f>G5284/(B5284-1)</f>
        <v>0</v>
      </c>
    </row>
    <row r="5285" spans="1:8">
      <c r="A5285" t="s">
        <v>12021</v>
      </c>
      <c r="B5285">
        <v>0</v>
      </c>
      <c r="C5285">
        <v>1</v>
      </c>
      <c r="D5285">
        <v>15</v>
      </c>
      <c r="E5285">
        <v>15</v>
      </c>
      <c r="F5285" t="str">
        <f>VLOOKUP(E5285,$L$1:$M$25,2,FALSE)</f>
        <v>money-fx</v>
      </c>
      <c r="G5285">
        <f>LOG(C5285)</f>
        <v>0</v>
      </c>
      <c r="H5285">
        <f>G5285/(B5285-1)</f>
        <v>0</v>
      </c>
    </row>
    <row r="5286" spans="1:8">
      <c r="A5286" t="s">
        <v>12025</v>
      </c>
      <c r="B5286">
        <v>0</v>
      </c>
      <c r="C5286">
        <v>1</v>
      </c>
      <c r="D5286">
        <v>1</v>
      </c>
      <c r="E5286">
        <v>1</v>
      </c>
      <c r="F5286" t="str">
        <f>VLOOKUP(E5286,$L$1:$M$25,2,FALSE)</f>
        <v>acq</v>
      </c>
      <c r="G5286">
        <f>LOG(C5286)</f>
        <v>0</v>
      </c>
      <c r="H5286">
        <f>G5286/(B5286-1)</f>
        <v>0</v>
      </c>
    </row>
    <row r="5287" spans="1:8">
      <c r="A5287" t="s">
        <v>12033</v>
      </c>
      <c r="B5287">
        <v>0</v>
      </c>
      <c r="C5287">
        <v>1</v>
      </c>
      <c r="D5287">
        <v>2</v>
      </c>
      <c r="E5287">
        <v>2</v>
      </c>
      <c r="F5287" t="str">
        <f>VLOOKUP(E5287,$L$1:$M$25,2,FALSE)</f>
        <v>bop</v>
      </c>
      <c r="G5287">
        <f>LOG(C5287)</f>
        <v>0</v>
      </c>
      <c r="H5287">
        <f>G5287/(B5287-1)</f>
        <v>0</v>
      </c>
    </row>
    <row r="5288" spans="1:8">
      <c r="A5288" t="s">
        <v>12035</v>
      </c>
      <c r="B5288">
        <v>0</v>
      </c>
      <c r="C5288">
        <v>1</v>
      </c>
      <c r="D5288">
        <v>23</v>
      </c>
      <c r="E5288">
        <v>23</v>
      </c>
      <c r="F5288" t="str">
        <f>VLOOKUP(E5288,$L$1:$M$25,2,FALSE)</f>
        <v>trade</v>
      </c>
      <c r="G5288">
        <f>LOG(C5288)</f>
        <v>0</v>
      </c>
      <c r="H5288">
        <f>G5288/(B5288-1)</f>
        <v>0</v>
      </c>
    </row>
    <row r="5289" spans="1:8">
      <c r="A5289" t="s">
        <v>12036</v>
      </c>
      <c r="B5289">
        <v>0</v>
      </c>
      <c r="C5289">
        <v>1</v>
      </c>
      <c r="D5289">
        <v>20</v>
      </c>
      <c r="E5289">
        <v>20</v>
      </c>
      <c r="F5289" t="str">
        <f>VLOOKUP(E5289,$L$1:$M$25,2,FALSE)</f>
        <v>ship</v>
      </c>
      <c r="G5289">
        <f>LOG(C5289)</f>
        <v>0</v>
      </c>
      <c r="H5289">
        <f>G5289/(B5289-1)</f>
        <v>0</v>
      </c>
    </row>
    <row r="5290" spans="1:8">
      <c r="A5290" t="s">
        <v>12037</v>
      </c>
      <c r="B5290">
        <v>0</v>
      </c>
      <c r="C5290">
        <v>1</v>
      </c>
      <c r="D5290">
        <v>22</v>
      </c>
      <c r="E5290">
        <v>22</v>
      </c>
      <c r="F5290" t="str">
        <f>VLOOKUP(E5290,$L$1:$M$25,2,FALSE)</f>
        <v>sugar</v>
      </c>
      <c r="G5290">
        <f>LOG(C5290)</f>
        <v>0</v>
      </c>
      <c r="H5290">
        <f>G5290/(B5290-1)</f>
        <v>0</v>
      </c>
    </row>
    <row r="5291" spans="1:8">
      <c r="A5291" t="s">
        <v>12040</v>
      </c>
      <c r="B5291">
        <v>0</v>
      </c>
      <c r="C5291">
        <v>1</v>
      </c>
      <c r="D5291">
        <v>24</v>
      </c>
      <c r="E5291">
        <v>24</v>
      </c>
      <c r="F5291" t="str">
        <f>VLOOKUP(E5291,$L$1:$M$25,2,FALSE)</f>
        <v>veg-oil</v>
      </c>
      <c r="G5291">
        <f>LOG(C5291)</f>
        <v>0</v>
      </c>
      <c r="H5291">
        <f>G5291/(B5291-1)</f>
        <v>0</v>
      </c>
    </row>
    <row r="5292" spans="1:8">
      <c r="A5292" t="s">
        <v>12052</v>
      </c>
      <c r="B5292">
        <v>0</v>
      </c>
      <c r="C5292">
        <v>1</v>
      </c>
      <c r="D5292">
        <v>14</v>
      </c>
      <c r="E5292">
        <v>14</v>
      </c>
      <c r="F5292" t="str">
        <f>VLOOKUP(E5292,$L$1:$M$25,2,FALSE)</f>
        <v>livestock</v>
      </c>
      <c r="G5292">
        <f>LOG(C5292)</f>
        <v>0</v>
      </c>
      <c r="H5292">
        <f>G5292/(B5292-1)</f>
        <v>0</v>
      </c>
    </row>
    <row r="5293" spans="1:8">
      <c r="A5293" t="s">
        <v>12054</v>
      </c>
      <c r="B5293">
        <v>0</v>
      </c>
      <c r="C5293">
        <v>1</v>
      </c>
      <c r="D5293">
        <v>13</v>
      </c>
      <c r="E5293">
        <v>13</v>
      </c>
      <c r="F5293" t="str">
        <f>VLOOKUP(E5293,$L$1:$M$25,2,FALSE)</f>
        <v>interest</v>
      </c>
      <c r="G5293">
        <f>LOG(C5293)</f>
        <v>0</v>
      </c>
      <c r="H5293">
        <f>G5293/(B5293-1)</f>
        <v>0</v>
      </c>
    </row>
    <row r="5294" spans="1:8">
      <c r="A5294" t="s">
        <v>12058</v>
      </c>
      <c r="B5294">
        <v>0</v>
      </c>
      <c r="C5294">
        <v>1</v>
      </c>
      <c r="D5294">
        <v>10</v>
      </c>
      <c r="E5294">
        <v>10</v>
      </c>
      <c r="F5294" t="str">
        <f>VLOOKUP(E5294,$L$1:$M$25,2,FALSE)</f>
        <v>gnp</v>
      </c>
      <c r="G5294">
        <f>LOG(C5294)</f>
        <v>0</v>
      </c>
      <c r="H5294">
        <f>G5294/(B5294-1)</f>
        <v>0</v>
      </c>
    </row>
    <row r="5295" spans="1:8">
      <c r="A5295" t="s">
        <v>12060</v>
      </c>
      <c r="B5295">
        <v>0</v>
      </c>
      <c r="C5295">
        <v>1</v>
      </c>
      <c r="D5295">
        <v>23</v>
      </c>
      <c r="E5295">
        <v>23</v>
      </c>
      <c r="F5295" t="str">
        <f>VLOOKUP(E5295,$L$1:$M$25,2,FALSE)</f>
        <v>trade</v>
      </c>
      <c r="G5295">
        <f>LOG(C5295)</f>
        <v>0</v>
      </c>
      <c r="H5295">
        <f>G5295/(B5295-1)</f>
        <v>0</v>
      </c>
    </row>
    <row r="5296" spans="1:8">
      <c r="A5296" t="s">
        <v>12062</v>
      </c>
      <c r="B5296">
        <v>0</v>
      </c>
      <c r="C5296">
        <v>1</v>
      </c>
      <c r="D5296">
        <v>11</v>
      </c>
      <c r="E5296">
        <v>11</v>
      </c>
      <c r="F5296" t="str">
        <f>VLOOKUP(E5296,$L$1:$M$25,2,FALSE)</f>
        <v>gold</v>
      </c>
      <c r="G5296">
        <f>LOG(C5296)</f>
        <v>0</v>
      </c>
      <c r="H5296">
        <f>G5296/(B5296-1)</f>
        <v>0</v>
      </c>
    </row>
    <row r="5297" spans="1:8">
      <c r="A5297" t="s">
        <v>12066</v>
      </c>
      <c r="B5297">
        <v>0</v>
      </c>
      <c r="C5297">
        <v>1</v>
      </c>
      <c r="D5297">
        <v>11</v>
      </c>
      <c r="E5297">
        <v>11</v>
      </c>
      <c r="F5297" t="str">
        <f>VLOOKUP(E5297,$L$1:$M$25,2,FALSE)</f>
        <v>gold</v>
      </c>
      <c r="G5297">
        <f>LOG(C5297)</f>
        <v>0</v>
      </c>
      <c r="H5297">
        <f>G5297/(B5297-1)</f>
        <v>0</v>
      </c>
    </row>
    <row r="5298" spans="1:8">
      <c r="A5298" t="s">
        <v>12067</v>
      </c>
      <c r="B5298">
        <v>0</v>
      </c>
      <c r="C5298">
        <v>1</v>
      </c>
      <c r="D5298">
        <v>8</v>
      </c>
      <c r="E5298">
        <v>8</v>
      </c>
      <c r="F5298" t="str">
        <f>VLOOKUP(E5298,$L$1:$M$25,2,FALSE)</f>
        <v>dlr</v>
      </c>
      <c r="G5298">
        <f>LOG(C5298)</f>
        <v>0</v>
      </c>
      <c r="H5298">
        <f>G5298/(B5298-1)</f>
        <v>0</v>
      </c>
    </row>
    <row r="5299" spans="1:8">
      <c r="A5299" t="s">
        <v>12069</v>
      </c>
      <c r="B5299">
        <v>0</v>
      </c>
      <c r="C5299">
        <v>1</v>
      </c>
      <c r="D5299">
        <v>4</v>
      </c>
      <c r="E5299">
        <v>4</v>
      </c>
      <c r="F5299" t="str">
        <f>VLOOKUP(E5299,$L$1:$M$25,2,FALSE)</f>
        <v>coffee</v>
      </c>
      <c r="G5299">
        <f>LOG(C5299)</f>
        <v>0</v>
      </c>
      <c r="H5299">
        <f>G5299/(B5299-1)</f>
        <v>0</v>
      </c>
    </row>
    <row r="5300" spans="1:8">
      <c r="A5300" t="s">
        <v>12070</v>
      </c>
      <c r="B5300">
        <v>0</v>
      </c>
      <c r="C5300">
        <v>1</v>
      </c>
      <c r="D5300">
        <v>11</v>
      </c>
      <c r="E5300">
        <v>11</v>
      </c>
      <c r="F5300" t="str">
        <f>VLOOKUP(E5300,$L$1:$M$25,2,FALSE)</f>
        <v>gold</v>
      </c>
      <c r="G5300">
        <f>LOG(C5300)</f>
        <v>0</v>
      </c>
      <c r="H5300">
        <f>G5300/(B5300-1)</f>
        <v>0</v>
      </c>
    </row>
    <row r="5301" spans="1:8">
      <c r="A5301" t="s">
        <v>12071</v>
      </c>
      <c r="B5301">
        <v>0</v>
      </c>
      <c r="C5301">
        <v>1</v>
      </c>
      <c r="D5301">
        <v>14</v>
      </c>
      <c r="E5301">
        <v>14</v>
      </c>
      <c r="F5301" t="str">
        <f>VLOOKUP(E5301,$L$1:$M$25,2,FALSE)</f>
        <v>livestock</v>
      </c>
      <c r="G5301">
        <f>LOG(C5301)</f>
        <v>0</v>
      </c>
      <c r="H5301">
        <f>G5301/(B5301-1)</f>
        <v>0</v>
      </c>
    </row>
    <row r="5302" spans="1:8">
      <c r="A5302" t="s">
        <v>12072</v>
      </c>
      <c r="B5302">
        <v>0</v>
      </c>
      <c r="C5302">
        <v>1</v>
      </c>
      <c r="D5302">
        <v>1</v>
      </c>
      <c r="E5302">
        <v>1</v>
      </c>
      <c r="F5302" t="str">
        <f>VLOOKUP(E5302,$L$1:$M$25,2,FALSE)</f>
        <v>acq</v>
      </c>
      <c r="G5302">
        <f>LOG(C5302)</f>
        <v>0</v>
      </c>
      <c r="H5302">
        <f>G5302/(B5302-1)</f>
        <v>0</v>
      </c>
    </row>
    <row r="5303" spans="1:8">
      <c r="A5303" t="s">
        <v>12077</v>
      </c>
      <c r="B5303">
        <v>0</v>
      </c>
      <c r="C5303">
        <v>1</v>
      </c>
      <c r="D5303">
        <v>17</v>
      </c>
      <c r="E5303">
        <v>17</v>
      </c>
      <c r="F5303" t="str">
        <f>VLOOKUP(E5303,$L$1:$M$25,2,FALSE)</f>
        <v>nat-gas</v>
      </c>
      <c r="G5303">
        <f>LOG(C5303)</f>
        <v>0</v>
      </c>
      <c r="H5303">
        <f>G5303/(B5303-1)</f>
        <v>0</v>
      </c>
    </row>
    <row r="5304" spans="1:8">
      <c r="A5304" t="s">
        <v>12078</v>
      </c>
      <c r="B5304">
        <v>0</v>
      </c>
      <c r="C5304">
        <v>1</v>
      </c>
      <c r="D5304">
        <v>15</v>
      </c>
      <c r="E5304">
        <v>15</v>
      </c>
      <c r="F5304" t="str">
        <f>VLOOKUP(E5304,$L$1:$M$25,2,FALSE)</f>
        <v>money-fx</v>
      </c>
      <c r="G5304">
        <f>LOG(C5304)</f>
        <v>0</v>
      </c>
      <c r="H5304">
        <f>G5304/(B5304-1)</f>
        <v>0</v>
      </c>
    </row>
    <row r="5305" spans="1:8">
      <c r="A5305" t="s">
        <v>12080</v>
      </c>
      <c r="B5305">
        <v>0</v>
      </c>
      <c r="C5305">
        <v>1</v>
      </c>
      <c r="D5305">
        <v>20</v>
      </c>
      <c r="E5305">
        <v>20</v>
      </c>
      <c r="F5305" t="str">
        <f>VLOOKUP(E5305,$L$1:$M$25,2,FALSE)</f>
        <v>ship</v>
      </c>
      <c r="G5305">
        <f>LOG(C5305)</f>
        <v>0</v>
      </c>
      <c r="H5305">
        <f>G5305/(B5305-1)</f>
        <v>0</v>
      </c>
    </row>
    <row r="5306" spans="1:8">
      <c r="A5306" t="s">
        <v>12084</v>
      </c>
      <c r="B5306">
        <v>0</v>
      </c>
      <c r="C5306">
        <v>1</v>
      </c>
      <c r="D5306">
        <v>14</v>
      </c>
      <c r="E5306">
        <v>14</v>
      </c>
      <c r="F5306" t="str">
        <f>VLOOKUP(E5306,$L$1:$M$25,2,FALSE)</f>
        <v>livestock</v>
      </c>
      <c r="G5306">
        <f>LOG(C5306)</f>
        <v>0</v>
      </c>
      <c r="H5306">
        <f>G5306/(B5306-1)</f>
        <v>0</v>
      </c>
    </row>
    <row r="5307" spans="1:8">
      <c r="A5307" t="s">
        <v>12086</v>
      </c>
      <c r="B5307">
        <v>0</v>
      </c>
      <c r="C5307">
        <v>1</v>
      </c>
      <c r="D5307">
        <v>14</v>
      </c>
      <c r="E5307">
        <v>14</v>
      </c>
      <c r="F5307" t="str">
        <f>VLOOKUP(E5307,$L$1:$M$25,2,FALSE)</f>
        <v>livestock</v>
      </c>
      <c r="G5307">
        <f>LOG(C5307)</f>
        <v>0</v>
      </c>
      <c r="H5307">
        <f>G5307/(B5307-1)</f>
        <v>0</v>
      </c>
    </row>
    <row r="5308" spans="1:8">
      <c r="A5308" t="s">
        <v>12089</v>
      </c>
      <c r="B5308">
        <v>0</v>
      </c>
      <c r="C5308">
        <v>1</v>
      </c>
      <c r="D5308">
        <v>19</v>
      </c>
      <c r="E5308">
        <v>19</v>
      </c>
      <c r="F5308" t="str">
        <f>VLOOKUP(E5308,$L$1:$M$25,2,FALSE)</f>
        <v>reserves</v>
      </c>
      <c r="G5308">
        <f>LOG(C5308)</f>
        <v>0</v>
      </c>
      <c r="H5308">
        <f>G5308/(B5308-1)</f>
        <v>0</v>
      </c>
    </row>
    <row r="5309" spans="1:8">
      <c r="A5309" t="s">
        <v>12091</v>
      </c>
      <c r="B5309">
        <v>0</v>
      </c>
      <c r="C5309">
        <v>1</v>
      </c>
      <c r="D5309">
        <v>6</v>
      </c>
      <c r="E5309">
        <v>6</v>
      </c>
      <c r="F5309" t="str">
        <f>VLOOKUP(E5309,$L$1:$M$25,2,FALSE)</f>
        <v>cpi</v>
      </c>
      <c r="G5309">
        <f>LOG(C5309)</f>
        <v>0</v>
      </c>
      <c r="H5309">
        <f>G5309/(B5309-1)</f>
        <v>0</v>
      </c>
    </row>
    <row r="5310" spans="1:8">
      <c r="A5310" t="s">
        <v>12094</v>
      </c>
      <c r="B5310">
        <v>0</v>
      </c>
      <c r="C5310">
        <v>1</v>
      </c>
      <c r="D5310">
        <v>22</v>
      </c>
      <c r="E5310">
        <v>22</v>
      </c>
      <c r="F5310" t="str">
        <f>VLOOKUP(E5310,$L$1:$M$25,2,FALSE)</f>
        <v>sugar</v>
      </c>
      <c r="G5310">
        <f>LOG(C5310)</f>
        <v>0</v>
      </c>
      <c r="H5310">
        <f>G5310/(B5310-1)</f>
        <v>0</v>
      </c>
    </row>
    <row r="5311" spans="1:8">
      <c r="A5311" t="s">
        <v>12095</v>
      </c>
      <c r="B5311">
        <v>0</v>
      </c>
      <c r="C5311">
        <v>1</v>
      </c>
      <c r="D5311">
        <v>20</v>
      </c>
      <c r="E5311">
        <v>20</v>
      </c>
      <c r="F5311" t="str">
        <f>VLOOKUP(E5311,$L$1:$M$25,2,FALSE)</f>
        <v>ship</v>
      </c>
      <c r="G5311">
        <f>LOG(C5311)</f>
        <v>0</v>
      </c>
      <c r="H5311">
        <f>G5311/(B5311-1)</f>
        <v>0</v>
      </c>
    </row>
    <row r="5312" spans="1:8">
      <c r="A5312" t="s">
        <v>12098</v>
      </c>
      <c r="B5312">
        <v>0</v>
      </c>
      <c r="C5312">
        <v>1</v>
      </c>
      <c r="D5312">
        <v>13</v>
      </c>
      <c r="E5312">
        <v>13</v>
      </c>
      <c r="F5312" t="str">
        <f>VLOOKUP(E5312,$L$1:$M$25,2,FALSE)</f>
        <v>interest</v>
      </c>
      <c r="G5312">
        <f>LOG(C5312)</f>
        <v>0</v>
      </c>
      <c r="H5312">
        <f>G5312/(B5312-1)</f>
        <v>0</v>
      </c>
    </row>
    <row r="5313" spans="1:8">
      <c r="A5313" t="s">
        <v>12101</v>
      </c>
      <c r="B5313">
        <v>0</v>
      </c>
      <c r="C5313">
        <v>1</v>
      </c>
      <c r="D5313">
        <v>1</v>
      </c>
      <c r="E5313">
        <v>1</v>
      </c>
      <c r="F5313" t="str">
        <f>VLOOKUP(E5313,$L$1:$M$25,2,FALSE)</f>
        <v>acq</v>
      </c>
      <c r="G5313">
        <f>LOG(C5313)</f>
        <v>0</v>
      </c>
      <c r="H5313">
        <f>G5313/(B5313-1)</f>
        <v>0</v>
      </c>
    </row>
    <row r="5314" spans="1:8">
      <c r="A5314" t="s">
        <v>12102</v>
      </c>
      <c r="B5314">
        <v>0</v>
      </c>
      <c r="C5314">
        <v>1</v>
      </c>
      <c r="D5314">
        <v>1</v>
      </c>
      <c r="E5314">
        <v>1</v>
      </c>
      <c r="F5314" t="str">
        <f>VLOOKUP(E5314,$L$1:$M$25,2,FALSE)</f>
        <v>acq</v>
      </c>
      <c r="G5314">
        <f>LOG(C5314)</f>
        <v>0</v>
      </c>
      <c r="H5314">
        <f>G5314/(B5314-1)</f>
        <v>0</v>
      </c>
    </row>
    <row r="5315" spans="1:8">
      <c r="A5315" t="s">
        <v>12105</v>
      </c>
      <c r="B5315">
        <v>0</v>
      </c>
      <c r="C5315">
        <v>1</v>
      </c>
      <c r="D5315">
        <v>20</v>
      </c>
      <c r="E5315">
        <v>20</v>
      </c>
      <c r="F5315" t="str">
        <f>VLOOKUP(E5315,$L$1:$M$25,2,FALSE)</f>
        <v>ship</v>
      </c>
      <c r="G5315">
        <f>LOG(C5315)</f>
        <v>0</v>
      </c>
      <c r="H5315">
        <f>G5315/(B5315-1)</f>
        <v>0</v>
      </c>
    </row>
    <row r="5316" spans="1:8">
      <c r="A5316" t="s">
        <v>12109</v>
      </c>
      <c r="B5316">
        <v>0</v>
      </c>
      <c r="C5316">
        <v>1</v>
      </c>
      <c r="D5316">
        <v>1</v>
      </c>
      <c r="E5316">
        <v>1</v>
      </c>
      <c r="F5316" t="str">
        <f>VLOOKUP(E5316,$L$1:$M$25,2,FALSE)</f>
        <v>acq</v>
      </c>
      <c r="G5316">
        <f>LOG(C5316)</f>
        <v>0</v>
      </c>
      <c r="H5316">
        <f>G5316/(B5316-1)</f>
        <v>0</v>
      </c>
    </row>
    <row r="5317" spans="1:8">
      <c r="A5317" t="s">
        <v>12112</v>
      </c>
      <c r="B5317">
        <v>0</v>
      </c>
      <c r="C5317">
        <v>1</v>
      </c>
      <c r="D5317">
        <v>22</v>
      </c>
      <c r="E5317">
        <v>22</v>
      </c>
      <c r="F5317" t="str">
        <f>VLOOKUP(E5317,$L$1:$M$25,2,FALSE)</f>
        <v>sugar</v>
      </c>
      <c r="G5317">
        <f>LOG(C5317)</f>
        <v>0</v>
      </c>
      <c r="H5317">
        <f>G5317/(B5317-1)</f>
        <v>0</v>
      </c>
    </row>
    <row r="5318" spans="1:8">
      <c r="A5318" t="s">
        <v>12113</v>
      </c>
      <c r="B5318">
        <v>0</v>
      </c>
      <c r="C5318">
        <v>1</v>
      </c>
      <c r="D5318">
        <v>1</v>
      </c>
      <c r="E5318">
        <v>1</v>
      </c>
      <c r="F5318" t="str">
        <f>VLOOKUP(E5318,$L$1:$M$25,2,FALSE)</f>
        <v>acq</v>
      </c>
      <c r="G5318">
        <f>LOG(C5318)</f>
        <v>0</v>
      </c>
      <c r="H5318">
        <f>G5318/(B5318-1)</f>
        <v>0</v>
      </c>
    </row>
    <row r="5319" spans="1:8">
      <c r="A5319" t="s">
        <v>12117</v>
      </c>
      <c r="B5319">
        <v>0</v>
      </c>
      <c r="C5319">
        <v>1</v>
      </c>
      <c r="D5319">
        <v>4</v>
      </c>
      <c r="E5319">
        <v>4</v>
      </c>
      <c r="F5319" t="str">
        <f>VLOOKUP(E5319,$L$1:$M$25,2,FALSE)</f>
        <v>coffee</v>
      </c>
      <c r="G5319">
        <f>LOG(C5319)</f>
        <v>0</v>
      </c>
      <c r="H5319">
        <f>G5319/(B5319-1)</f>
        <v>0</v>
      </c>
    </row>
    <row r="5320" spans="1:8">
      <c r="A5320" t="s">
        <v>12119</v>
      </c>
      <c r="B5320">
        <v>0</v>
      </c>
      <c r="C5320">
        <v>1</v>
      </c>
      <c r="D5320">
        <v>14</v>
      </c>
      <c r="E5320">
        <v>14</v>
      </c>
      <c r="F5320" t="str">
        <f>VLOOKUP(E5320,$L$1:$M$25,2,FALSE)</f>
        <v>livestock</v>
      </c>
      <c r="G5320">
        <f>LOG(C5320)</f>
        <v>0</v>
      </c>
      <c r="H5320">
        <f>G5320/(B5320-1)</f>
        <v>0</v>
      </c>
    </row>
    <row r="5321" spans="1:8">
      <c r="A5321" t="s">
        <v>12120</v>
      </c>
      <c r="B5321">
        <v>0</v>
      </c>
      <c r="C5321">
        <v>1</v>
      </c>
      <c r="D5321">
        <v>17</v>
      </c>
      <c r="E5321">
        <v>17</v>
      </c>
      <c r="F5321" t="str">
        <f>VLOOKUP(E5321,$L$1:$M$25,2,FALSE)</f>
        <v>nat-gas</v>
      </c>
      <c r="G5321">
        <f>LOG(C5321)</f>
        <v>0</v>
      </c>
      <c r="H5321">
        <f>G5321/(B5321-1)</f>
        <v>0</v>
      </c>
    </row>
    <row r="5322" spans="1:8">
      <c r="A5322" t="s">
        <v>12121</v>
      </c>
      <c r="B5322">
        <v>0</v>
      </c>
      <c r="C5322">
        <v>1</v>
      </c>
      <c r="D5322">
        <v>3</v>
      </c>
      <c r="E5322">
        <v>3</v>
      </c>
      <c r="F5322" t="str">
        <f>VLOOKUP(E5322,$L$1:$M$25,2,FALSE)</f>
        <v>cocoa</v>
      </c>
      <c r="G5322">
        <f>LOG(C5322)</f>
        <v>0</v>
      </c>
      <c r="H5322">
        <f>G5322/(B5322-1)</f>
        <v>0</v>
      </c>
    </row>
    <row r="5323" spans="1:8">
      <c r="A5323" t="s">
        <v>12124</v>
      </c>
      <c r="B5323">
        <v>0</v>
      </c>
      <c r="C5323">
        <v>1</v>
      </c>
      <c r="D5323">
        <v>19</v>
      </c>
      <c r="E5323">
        <v>19</v>
      </c>
      <c r="F5323" t="str">
        <f>VLOOKUP(E5323,$L$1:$M$25,2,FALSE)</f>
        <v>reserves</v>
      </c>
      <c r="G5323">
        <f>LOG(C5323)</f>
        <v>0</v>
      </c>
      <c r="H5323">
        <f>G5323/(B5323-1)</f>
        <v>0</v>
      </c>
    </row>
    <row r="5324" spans="1:8">
      <c r="A5324" t="s">
        <v>12128</v>
      </c>
      <c r="B5324">
        <v>0</v>
      </c>
      <c r="C5324">
        <v>1</v>
      </c>
      <c r="D5324">
        <v>9</v>
      </c>
      <c r="E5324">
        <v>9</v>
      </c>
      <c r="F5324" t="str">
        <f>VLOOKUP(E5324,$L$1:$M$25,2,FALSE)</f>
        <v>earn</v>
      </c>
      <c r="G5324">
        <f>LOG(C5324)</f>
        <v>0</v>
      </c>
      <c r="H5324">
        <f>G5324/(B5324-1)</f>
        <v>0</v>
      </c>
    </row>
    <row r="5325" spans="1:8">
      <c r="A5325" t="s">
        <v>12129</v>
      </c>
      <c r="B5325">
        <v>0</v>
      </c>
      <c r="C5325">
        <v>1</v>
      </c>
      <c r="D5325">
        <v>10</v>
      </c>
      <c r="E5325">
        <v>10</v>
      </c>
      <c r="F5325" t="str">
        <f>VLOOKUP(E5325,$L$1:$M$25,2,FALSE)</f>
        <v>gnp</v>
      </c>
      <c r="G5325">
        <f>LOG(C5325)</f>
        <v>0</v>
      </c>
      <c r="H5325">
        <f>G5325/(B5325-1)</f>
        <v>0</v>
      </c>
    </row>
    <row r="5326" spans="1:8">
      <c r="A5326" t="s">
        <v>12131</v>
      </c>
      <c r="B5326">
        <v>0</v>
      </c>
      <c r="C5326">
        <v>1</v>
      </c>
      <c r="D5326">
        <v>7</v>
      </c>
      <c r="E5326">
        <v>7</v>
      </c>
      <c r="F5326" t="str">
        <f>VLOOKUP(E5326,$L$1:$M$25,2,FALSE)</f>
        <v>crude</v>
      </c>
      <c r="G5326">
        <f>LOG(C5326)</f>
        <v>0</v>
      </c>
      <c r="H5326">
        <f>G5326/(B5326-1)</f>
        <v>0</v>
      </c>
    </row>
    <row r="5327" spans="1:8">
      <c r="A5327" t="s">
        <v>12137</v>
      </c>
      <c r="B5327">
        <v>0</v>
      </c>
      <c r="C5327">
        <v>1</v>
      </c>
      <c r="D5327">
        <v>4</v>
      </c>
      <c r="E5327">
        <v>4</v>
      </c>
      <c r="F5327" t="str">
        <f>VLOOKUP(E5327,$L$1:$M$25,2,FALSE)</f>
        <v>coffee</v>
      </c>
      <c r="G5327">
        <f>LOG(C5327)</f>
        <v>0</v>
      </c>
      <c r="H5327">
        <f>G5327/(B5327-1)</f>
        <v>0</v>
      </c>
    </row>
    <row r="5328" spans="1:8">
      <c r="A5328" t="s">
        <v>12139</v>
      </c>
      <c r="B5328">
        <v>0</v>
      </c>
      <c r="C5328">
        <v>1</v>
      </c>
      <c r="D5328">
        <v>1</v>
      </c>
      <c r="E5328">
        <v>1</v>
      </c>
      <c r="F5328" t="str">
        <f>VLOOKUP(E5328,$L$1:$M$25,2,FALSE)</f>
        <v>acq</v>
      </c>
      <c r="G5328">
        <f>LOG(C5328)</f>
        <v>0</v>
      </c>
      <c r="H5328">
        <f>G5328/(B5328-1)</f>
        <v>0</v>
      </c>
    </row>
    <row r="5329" spans="1:8">
      <c r="A5329" t="s">
        <v>12143</v>
      </c>
      <c r="B5329">
        <v>0</v>
      </c>
      <c r="C5329">
        <v>1</v>
      </c>
      <c r="D5329">
        <v>7</v>
      </c>
      <c r="E5329">
        <v>7</v>
      </c>
      <c r="F5329" t="str">
        <f>VLOOKUP(E5329,$L$1:$M$25,2,FALSE)</f>
        <v>crude</v>
      </c>
      <c r="G5329">
        <f>LOG(C5329)</f>
        <v>0</v>
      </c>
      <c r="H5329">
        <f>G5329/(B5329-1)</f>
        <v>0</v>
      </c>
    </row>
    <row r="5330" spans="1:8">
      <c r="A5330" t="s">
        <v>12144</v>
      </c>
      <c r="B5330">
        <v>0</v>
      </c>
      <c r="C5330">
        <v>1</v>
      </c>
      <c r="D5330">
        <v>13</v>
      </c>
      <c r="E5330">
        <v>13</v>
      </c>
      <c r="F5330" t="str">
        <f>VLOOKUP(E5330,$L$1:$M$25,2,FALSE)</f>
        <v>interest</v>
      </c>
      <c r="G5330">
        <f>LOG(C5330)</f>
        <v>0</v>
      </c>
      <c r="H5330">
        <f>G5330/(B5330-1)</f>
        <v>0</v>
      </c>
    </row>
    <row r="5331" spans="1:8">
      <c r="A5331" t="s">
        <v>12145</v>
      </c>
      <c r="B5331">
        <v>0</v>
      </c>
      <c r="C5331">
        <v>1</v>
      </c>
      <c r="D5331">
        <v>23</v>
      </c>
      <c r="E5331">
        <v>23</v>
      </c>
      <c r="F5331" t="str">
        <f>VLOOKUP(E5331,$L$1:$M$25,2,FALSE)</f>
        <v>trade</v>
      </c>
      <c r="G5331">
        <f>LOG(C5331)</f>
        <v>0</v>
      </c>
      <c r="H5331">
        <f>G5331/(B5331-1)</f>
        <v>0</v>
      </c>
    </row>
    <row r="5332" spans="1:8">
      <c r="A5332" t="s">
        <v>12147</v>
      </c>
      <c r="B5332">
        <v>0</v>
      </c>
      <c r="C5332">
        <v>1</v>
      </c>
      <c r="D5332">
        <v>2</v>
      </c>
      <c r="E5332">
        <v>2</v>
      </c>
      <c r="F5332" t="str">
        <f>VLOOKUP(E5332,$L$1:$M$25,2,FALSE)</f>
        <v>bop</v>
      </c>
      <c r="G5332">
        <f>LOG(C5332)</f>
        <v>0</v>
      </c>
      <c r="H5332">
        <f>G5332/(B5332-1)</f>
        <v>0</v>
      </c>
    </row>
    <row r="5333" spans="1:8">
      <c r="A5333" t="s">
        <v>12150</v>
      </c>
      <c r="B5333">
        <v>0</v>
      </c>
      <c r="C5333">
        <v>1</v>
      </c>
      <c r="D5333">
        <v>24</v>
      </c>
      <c r="E5333">
        <v>24</v>
      </c>
      <c r="F5333" t="str">
        <f>VLOOKUP(E5333,$L$1:$M$25,2,FALSE)</f>
        <v>veg-oil</v>
      </c>
      <c r="G5333">
        <f>LOG(C5333)</f>
        <v>0</v>
      </c>
      <c r="H5333">
        <f>G5333/(B5333-1)</f>
        <v>0</v>
      </c>
    </row>
    <row r="5334" spans="1:8">
      <c r="A5334" t="s">
        <v>12151</v>
      </c>
      <c r="B5334">
        <v>0</v>
      </c>
      <c r="C5334">
        <v>1</v>
      </c>
      <c r="D5334">
        <v>7</v>
      </c>
      <c r="E5334">
        <v>7</v>
      </c>
      <c r="F5334" t="str">
        <f>VLOOKUP(E5334,$L$1:$M$25,2,FALSE)</f>
        <v>crude</v>
      </c>
      <c r="G5334">
        <f>LOG(C5334)</f>
        <v>0</v>
      </c>
      <c r="H5334">
        <f>G5334/(B5334-1)</f>
        <v>0</v>
      </c>
    </row>
    <row r="5335" spans="1:8">
      <c r="A5335" t="s">
        <v>12157</v>
      </c>
      <c r="B5335">
        <v>0</v>
      </c>
      <c r="C5335">
        <v>1</v>
      </c>
      <c r="D5335">
        <v>25</v>
      </c>
      <c r="E5335">
        <v>25</v>
      </c>
      <c r="F5335" t="str">
        <f>VLOOKUP(E5335,$L$1:$M$25,2,FALSE)</f>
        <v>wheat</v>
      </c>
      <c r="G5335">
        <f>LOG(C5335)</f>
        <v>0</v>
      </c>
      <c r="H5335">
        <f>G5335/(B5335-1)</f>
        <v>0</v>
      </c>
    </row>
    <row r="5336" spans="1:8">
      <c r="A5336" t="s">
        <v>12161</v>
      </c>
      <c r="B5336">
        <v>0</v>
      </c>
      <c r="C5336">
        <v>1</v>
      </c>
      <c r="D5336">
        <v>18</v>
      </c>
      <c r="E5336">
        <v>18</v>
      </c>
      <c r="F5336" t="str">
        <f>VLOOKUP(E5336,$L$1:$M$25,2,FALSE)</f>
        <v>oilseed</v>
      </c>
      <c r="G5336">
        <f>LOG(C5336)</f>
        <v>0</v>
      </c>
      <c r="H5336">
        <f>G5336/(B5336-1)</f>
        <v>0</v>
      </c>
    </row>
    <row r="5337" spans="1:8">
      <c r="A5337" t="s">
        <v>12165</v>
      </c>
      <c r="B5337">
        <v>0</v>
      </c>
      <c r="C5337">
        <v>1</v>
      </c>
      <c r="D5337">
        <v>20</v>
      </c>
      <c r="E5337">
        <v>20</v>
      </c>
      <c r="F5337" t="str">
        <f>VLOOKUP(E5337,$L$1:$M$25,2,FALSE)</f>
        <v>ship</v>
      </c>
      <c r="G5337">
        <f>LOG(C5337)</f>
        <v>0</v>
      </c>
      <c r="H5337">
        <f>G5337/(B5337-1)</f>
        <v>0</v>
      </c>
    </row>
    <row r="5338" spans="1:8">
      <c r="A5338" t="s">
        <v>12171</v>
      </c>
      <c r="B5338">
        <v>0</v>
      </c>
      <c r="C5338">
        <v>1</v>
      </c>
      <c r="D5338">
        <v>6</v>
      </c>
      <c r="E5338">
        <v>6</v>
      </c>
      <c r="F5338" t="str">
        <f>VLOOKUP(E5338,$L$1:$M$25,2,FALSE)</f>
        <v>cpi</v>
      </c>
      <c r="G5338">
        <f>LOG(C5338)</f>
        <v>0</v>
      </c>
      <c r="H5338">
        <f>G5338/(B5338-1)</f>
        <v>0</v>
      </c>
    </row>
    <row r="5339" spans="1:8">
      <c r="A5339" t="s">
        <v>12173</v>
      </c>
      <c r="B5339">
        <v>0</v>
      </c>
      <c r="C5339">
        <v>1</v>
      </c>
      <c r="D5339">
        <v>14</v>
      </c>
      <c r="E5339">
        <v>14</v>
      </c>
      <c r="F5339" t="str">
        <f>VLOOKUP(E5339,$L$1:$M$25,2,FALSE)</f>
        <v>livestock</v>
      </c>
      <c r="G5339">
        <f>LOG(C5339)</f>
        <v>0</v>
      </c>
      <c r="H5339">
        <f>G5339/(B5339-1)</f>
        <v>0</v>
      </c>
    </row>
    <row r="5340" spans="1:8">
      <c r="A5340" t="s">
        <v>12175</v>
      </c>
      <c r="B5340">
        <v>0</v>
      </c>
      <c r="C5340">
        <v>1</v>
      </c>
      <c r="D5340">
        <v>24</v>
      </c>
      <c r="E5340">
        <v>24</v>
      </c>
      <c r="F5340" t="str">
        <f>VLOOKUP(E5340,$L$1:$M$25,2,FALSE)</f>
        <v>veg-oil</v>
      </c>
      <c r="G5340">
        <f>LOG(C5340)</f>
        <v>0</v>
      </c>
      <c r="H5340">
        <f>G5340/(B5340-1)</f>
        <v>0</v>
      </c>
    </row>
    <row r="5341" spans="1:8">
      <c r="A5341" t="s">
        <v>12181</v>
      </c>
      <c r="B5341">
        <v>0</v>
      </c>
      <c r="C5341">
        <v>1</v>
      </c>
      <c r="D5341">
        <v>3</v>
      </c>
      <c r="E5341">
        <v>3</v>
      </c>
      <c r="F5341" t="str">
        <f>VLOOKUP(E5341,$L$1:$M$25,2,FALSE)</f>
        <v>cocoa</v>
      </c>
      <c r="G5341">
        <f>LOG(C5341)</f>
        <v>0</v>
      </c>
      <c r="H5341">
        <f>G5341/(B5341-1)</f>
        <v>0</v>
      </c>
    </row>
    <row r="5342" spans="1:8">
      <c r="A5342" t="s">
        <v>12182</v>
      </c>
      <c r="B5342">
        <v>0</v>
      </c>
      <c r="C5342">
        <v>1</v>
      </c>
      <c r="D5342">
        <v>4</v>
      </c>
      <c r="E5342">
        <v>4</v>
      </c>
      <c r="F5342" t="str">
        <f>VLOOKUP(E5342,$L$1:$M$25,2,FALSE)</f>
        <v>coffee</v>
      </c>
      <c r="G5342">
        <f>LOG(C5342)</f>
        <v>0</v>
      </c>
      <c r="H5342">
        <f>G5342/(B5342-1)</f>
        <v>0</v>
      </c>
    </row>
    <row r="5343" spans="1:8">
      <c r="A5343" t="s">
        <v>12183</v>
      </c>
      <c r="B5343">
        <v>0</v>
      </c>
      <c r="C5343">
        <v>1</v>
      </c>
      <c r="D5343">
        <v>6</v>
      </c>
      <c r="E5343">
        <v>6</v>
      </c>
      <c r="F5343" t="str">
        <f>VLOOKUP(E5343,$L$1:$M$25,2,FALSE)</f>
        <v>cpi</v>
      </c>
      <c r="G5343">
        <f>LOG(C5343)</f>
        <v>0</v>
      </c>
      <c r="H5343">
        <f>G5343/(B5343-1)</f>
        <v>0</v>
      </c>
    </row>
    <row r="5344" spans="1:8">
      <c r="A5344" t="s">
        <v>12186</v>
      </c>
      <c r="B5344">
        <v>0</v>
      </c>
      <c r="C5344">
        <v>1</v>
      </c>
      <c r="D5344">
        <v>1</v>
      </c>
      <c r="E5344">
        <v>1</v>
      </c>
      <c r="F5344" t="str">
        <f>VLOOKUP(E5344,$L$1:$M$25,2,FALSE)</f>
        <v>acq</v>
      </c>
      <c r="G5344">
        <f>LOG(C5344)</f>
        <v>0</v>
      </c>
      <c r="H5344">
        <f>G5344/(B5344-1)</f>
        <v>0</v>
      </c>
    </row>
    <row r="5345" spans="1:8">
      <c r="A5345" t="s">
        <v>12188</v>
      </c>
      <c r="B5345">
        <v>0</v>
      </c>
      <c r="C5345">
        <v>1</v>
      </c>
      <c r="D5345">
        <v>20</v>
      </c>
      <c r="E5345">
        <v>20</v>
      </c>
      <c r="F5345" t="str">
        <f>VLOOKUP(E5345,$L$1:$M$25,2,FALSE)</f>
        <v>ship</v>
      </c>
      <c r="G5345">
        <f>LOG(C5345)</f>
        <v>0</v>
      </c>
      <c r="H5345">
        <f>G5345/(B5345-1)</f>
        <v>0</v>
      </c>
    </row>
    <row r="5346" spans="1:8">
      <c r="A5346" t="s">
        <v>12189</v>
      </c>
      <c r="B5346">
        <v>0</v>
      </c>
      <c r="C5346">
        <v>1</v>
      </c>
      <c r="D5346">
        <v>6</v>
      </c>
      <c r="E5346">
        <v>6</v>
      </c>
      <c r="F5346" t="str">
        <f>VLOOKUP(E5346,$L$1:$M$25,2,FALSE)</f>
        <v>cpi</v>
      </c>
      <c r="G5346">
        <f>LOG(C5346)</f>
        <v>0</v>
      </c>
      <c r="H5346">
        <f>G5346/(B5346-1)</f>
        <v>0</v>
      </c>
    </row>
    <row r="5347" spans="1:8">
      <c r="A5347" t="s">
        <v>12193</v>
      </c>
      <c r="B5347">
        <v>0</v>
      </c>
      <c r="C5347">
        <v>1</v>
      </c>
      <c r="D5347">
        <v>10</v>
      </c>
      <c r="E5347">
        <v>10</v>
      </c>
      <c r="F5347" t="str">
        <f>VLOOKUP(E5347,$L$1:$M$25,2,FALSE)</f>
        <v>gnp</v>
      </c>
      <c r="G5347">
        <f>LOG(C5347)</f>
        <v>0</v>
      </c>
      <c r="H5347">
        <f>G5347/(B5347-1)</f>
        <v>0</v>
      </c>
    </row>
    <row r="5348" spans="1:8">
      <c r="A5348" t="s">
        <v>12194</v>
      </c>
      <c r="B5348">
        <v>0</v>
      </c>
      <c r="C5348">
        <v>1</v>
      </c>
      <c r="D5348">
        <v>12</v>
      </c>
      <c r="E5348">
        <v>12</v>
      </c>
      <c r="F5348" t="str">
        <f>VLOOKUP(E5348,$L$1:$M$25,2,FALSE)</f>
        <v>grain</v>
      </c>
      <c r="G5348">
        <f>LOG(C5348)</f>
        <v>0</v>
      </c>
      <c r="H5348">
        <f>G5348/(B5348-1)</f>
        <v>0</v>
      </c>
    </row>
    <row r="5349" spans="1:8">
      <c r="A5349" t="s">
        <v>12195</v>
      </c>
      <c r="B5349">
        <v>0</v>
      </c>
      <c r="C5349">
        <v>1</v>
      </c>
      <c r="D5349">
        <v>8</v>
      </c>
      <c r="E5349">
        <v>8</v>
      </c>
      <c r="F5349" t="str">
        <f>VLOOKUP(E5349,$L$1:$M$25,2,FALSE)</f>
        <v>dlr</v>
      </c>
      <c r="G5349">
        <f>LOG(C5349)</f>
        <v>0</v>
      </c>
      <c r="H5349">
        <f>G5349/(B5349-1)</f>
        <v>0</v>
      </c>
    </row>
    <row r="5350" spans="1:8">
      <c r="A5350" t="s">
        <v>12197</v>
      </c>
      <c r="B5350">
        <v>0</v>
      </c>
      <c r="C5350">
        <v>1</v>
      </c>
      <c r="D5350">
        <v>6</v>
      </c>
      <c r="E5350">
        <v>6</v>
      </c>
      <c r="F5350" t="str">
        <f>VLOOKUP(E5350,$L$1:$M$25,2,FALSE)</f>
        <v>cpi</v>
      </c>
      <c r="G5350">
        <f>LOG(C5350)</f>
        <v>0</v>
      </c>
      <c r="H5350">
        <f>G5350/(B5350-1)</f>
        <v>0</v>
      </c>
    </row>
    <row r="5351" spans="1:8">
      <c r="A5351" t="s">
        <v>12198</v>
      </c>
      <c r="B5351">
        <v>0</v>
      </c>
      <c r="C5351">
        <v>1</v>
      </c>
      <c r="D5351">
        <v>7</v>
      </c>
      <c r="E5351">
        <v>7</v>
      </c>
      <c r="F5351" t="str">
        <f>VLOOKUP(E5351,$L$1:$M$25,2,FALSE)</f>
        <v>crude</v>
      </c>
      <c r="G5351">
        <f>LOG(C5351)</f>
        <v>0</v>
      </c>
      <c r="H5351">
        <f>G5351/(B5351-1)</f>
        <v>0</v>
      </c>
    </row>
    <row r="5352" spans="1:8">
      <c r="A5352" t="s">
        <v>12199</v>
      </c>
      <c r="B5352">
        <v>0</v>
      </c>
      <c r="C5352">
        <v>1</v>
      </c>
      <c r="D5352">
        <v>7</v>
      </c>
      <c r="E5352">
        <v>7</v>
      </c>
      <c r="F5352" t="str">
        <f>VLOOKUP(E5352,$L$1:$M$25,2,FALSE)</f>
        <v>crude</v>
      </c>
      <c r="G5352">
        <f>LOG(C5352)</f>
        <v>0</v>
      </c>
      <c r="H5352">
        <f>G5352/(B5352-1)</f>
        <v>0</v>
      </c>
    </row>
    <row r="5353" spans="1:8">
      <c r="A5353" t="s">
        <v>12200</v>
      </c>
      <c r="B5353">
        <v>0</v>
      </c>
      <c r="C5353">
        <v>1</v>
      </c>
      <c r="D5353">
        <v>25</v>
      </c>
      <c r="E5353">
        <v>25</v>
      </c>
      <c r="F5353" t="str">
        <f>VLOOKUP(E5353,$L$1:$M$25,2,FALSE)</f>
        <v>wheat</v>
      </c>
      <c r="G5353">
        <f>LOG(C5353)</f>
        <v>0</v>
      </c>
      <c r="H5353">
        <f>G5353/(B5353-1)</f>
        <v>0</v>
      </c>
    </row>
    <row r="5354" spans="1:8">
      <c r="A5354" t="s">
        <v>12201</v>
      </c>
      <c r="B5354">
        <v>0</v>
      </c>
      <c r="C5354">
        <v>1</v>
      </c>
      <c r="D5354">
        <v>1</v>
      </c>
      <c r="E5354">
        <v>1</v>
      </c>
      <c r="F5354" t="str">
        <f>VLOOKUP(E5354,$L$1:$M$25,2,FALSE)</f>
        <v>acq</v>
      </c>
      <c r="G5354">
        <f>LOG(C5354)</f>
        <v>0</v>
      </c>
      <c r="H5354">
        <f>G5354/(B5354-1)</f>
        <v>0</v>
      </c>
    </row>
    <row r="5355" spans="1:8">
      <c r="A5355" t="s">
        <v>12211</v>
      </c>
      <c r="B5355">
        <v>0</v>
      </c>
      <c r="C5355">
        <v>1</v>
      </c>
      <c r="D5355">
        <v>6</v>
      </c>
      <c r="E5355">
        <v>6</v>
      </c>
      <c r="F5355" t="str">
        <f>VLOOKUP(E5355,$L$1:$M$25,2,FALSE)</f>
        <v>cpi</v>
      </c>
      <c r="G5355">
        <f>LOG(C5355)</f>
        <v>0</v>
      </c>
      <c r="H5355">
        <f>G5355/(B5355-1)</f>
        <v>0</v>
      </c>
    </row>
    <row r="5356" spans="1:8">
      <c r="A5356" t="s">
        <v>12212</v>
      </c>
      <c r="B5356">
        <v>0</v>
      </c>
      <c r="C5356">
        <v>1</v>
      </c>
      <c r="D5356">
        <v>20</v>
      </c>
      <c r="E5356">
        <v>20</v>
      </c>
      <c r="F5356" t="str">
        <f>VLOOKUP(E5356,$L$1:$M$25,2,FALSE)</f>
        <v>ship</v>
      </c>
      <c r="G5356">
        <f>LOG(C5356)</f>
        <v>0</v>
      </c>
      <c r="H5356">
        <f>G5356/(B5356-1)</f>
        <v>0</v>
      </c>
    </row>
    <row r="5357" spans="1:8">
      <c r="A5357" t="s">
        <v>12217</v>
      </c>
      <c r="B5357">
        <v>0</v>
      </c>
      <c r="C5357">
        <v>1</v>
      </c>
      <c r="D5357">
        <v>22</v>
      </c>
      <c r="E5357">
        <v>22</v>
      </c>
      <c r="F5357" t="str">
        <f>VLOOKUP(E5357,$L$1:$M$25,2,FALSE)</f>
        <v>sugar</v>
      </c>
      <c r="G5357">
        <f>LOG(C5357)</f>
        <v>0</v>
      </c>
      <c r="H5357">
        <f>G5357/(B5357-1)</f>
        <v>0</v>
      </c>
    </row>
    <row r="5358" spans="1:8">
      <c r="A5358" t="s">
        <v>12219</v>
      </c>
      <c r="B5358">
        <v>0</v>
      </c>
      <c r="C5358">
        <v>1</v>
      </c>
      <c r="D5358">
        <v>10</v>
      </c>
      <c r="E5358">
        <v>10</v>
      </c>
      <c r="F5358" t="str">
        <f>VLOOKUP(E5358,$L$1:$M$25,2,FALSE)</f>
        <v>gnp</v>
      </c>
      <c r="G5358">
        <f>LOG(C5358)</f>
        <v>0</v>
      </c>
      <c r="H5358">
        <f>G5358/(B5358-1)</f>
        <v>0</v>
      </c>
    </row>
    <row r="5359" spans="1:8">
      <c r="A5359" t="s">
        <v>12223</v>
      </c>
      <c r="B5359">
        <v>0</v>
      </c>
      <c r="C5359">
        <v>1</v>
      </c>
      <c r="D5359">
        <v>5</v>
      </c>
      <c r="E5359">
        <v>5</v>
      </c>
      <c r="F5359" t="str">
        <f>VLOOKUP(E5359,$L$1:$M$25,2,FALSE)</f>
        <v>corn</v>
      </c>
      <c r="G5359">
        <f>LOG(C5359)</f>
        <v>0</v>
      </c>
      <c r="H5359">
        <f>G5359/(B5359-1)</f>
        <v>0</v>
      </c>
    </row>
    <row r="5360" spans="1:8">
      <c r="A5360" t="s">
        <v>12228</v>
      </c>
      <c r="B5360">
        <v>0</v>
      </c>
      <c r="C5360">
        <v>1</v>
      </c>
      <c r="D5360">
        <v>11</v>
      </c>
      <c r="E5360">
        <v>11</v>
      </c>
      <c r="F5360" t="str">
        <f>VLOOKUP(E5360,$L$1:$M$25,2,FALSE)</f>
        <v>gold</v>
      </c>
      <c r="G5360">
        <f>LOG(C5360)</f>
        <v>0</v>
      </c>
      <c r="H5360">
        <f>G5360/(B5360-1)</f>
        <v>0</v>
      </c>
    </row>
    <row r="5361" spans="1:8">
      <c r="A5361" t="s">
        <v>12234</v>
      </c>
      <c r="B5361">
        <v>0</v>
      </c>
      <c r="C5361">
        <v>1</v>
      </c>
      <c r="D5361">
        <v>20</v>
      </c>
      <c r="E5361">
        <v>20</v>
      </c>
      <c r="F5361" t="str">
        <f>VLOOKUP(E5361,$L$1:$M$25,2,FALSE)</f>
        <v>ship</v>
      </c>
      <c r="G5361">
        <f>LOG(C5361)</f>
        <v>0</v>
      </c>
      <c r="H5361">
        <f>G5361/(B5361-1)</f>
        <v>0</v>
      </c>
    </row>
    <row r="5362" spans="1:8">
      <c r="A5362" t="s">
        <v>12242</v>
      </c>
      <c r="B5362">
        <v>0</v>
      </c>
      <c r="C5362">
        <v>1</v>
      </c>
      <c r="D5362">
        <v>7</v>
      </c>
      <c r="E5362">
        <v>7</v>
      </c>
      <c r="F5362" t="str">
        <f>VLOOKUP(E5362,$L$1:$M$25,2,FALSE)</f>
        <v>crude</v>
      </c>
      <c r="G5362">
        <f>LOG(C5362)</f>
        <v>0</v>
      </c>
      <c r="H5362">
        <f>G5362/(B5362-1)</f>
        <v>0</v>
      </c>
    </row>
    <row r="5363" spans="1:8">
      <c r="A5363" t="s">
        <v>12243</v>
      </c>
      <c r="B5363">
        <v>0</v>
      </c>
      <c r="C5363">
        <v>1</v>
      </c>
      <c r="D5363">
        <v>9</v>
      </c>
      <c r="E5363">
        <v>9</v>
      </c>
      <c r="F5363" t="str">
        <f>VLOOKUP(E5363,$L$1:$M$25,2,FALSE)</f>
        <v>earn</v>
      </c>
      <c r="G5363">
        <f>LOG(C5363)</f>
        <v>0</v>
      </c>
      <c r="H5363">
        <f>G5363/(B5363-1)</f>
        <v>0</v>
      </c>
    </row>
    <row r="5364" spans="1:8">
      <c r="A5364" t="s">
        <v>12244</v>
      </c>
      <c r="B5364">
        <v>0</v>
      </c>
      <c r="C5364">
        <v>1</v>
      </c>
      <c r="D5364">
        <v>17</v>
      </c>
      <c r="E5364">
        <v>17</v>
      </c>
      <c r="F5364" t="str">
        <f>VLOOKUP(E5364,$L$1:$M$25,2,FALSE)</f>
        <v>nat-gas</v>
      </c>
      <c r="G5364">
        <f>LOG(C5364)</f>
        <v>0</v>
      </c>
      <c r="H5364">
        <f>G5364/(B5364-1)</f>
        <v>0</v>
      </c>
    </row>
    <row r="5365" spans="1:8">
      <c r="A5365" t="s">
        <v>12247</v>
      </c>
      <c r="B5365">
        <v>0</v>
      </c>
      <c r="C5365">
        <v>1</v>
      </c>
      <c r="D5365">
        <v>1</v>
      </c>
      <c r="E5365">
        <v>1</v>
      </c>
      <c r="F5365" t="str">
        <f>VLOOKUP(E5365,$L$1:$M$25,2,FALSE)</f>
        <v>acq</v>
      </c>
      <c r="G5365">
        <f>LOG(C5365)</f>
        <v>0</v>
      </c>
      <c r="H5365">
        <f>G5365/(B5365-1)</f>
        <v>0</v>
      </c>
    </row>
    <row r="5366" spans="1:8">
      <c r="A5366" t="s">
        <v>12248</v>
      </c>
      <c r="B5366">
        <v>0</v>
      </c>
      <c r="C5366">
        <v>1</v>
      </c>
      <c r="D5366">
        <v>20</v>
      </c>
      <c r="E5366">
        <v>20</v>
      </c>
      <c r="F5366" t="str">
        <f>VLOOKUP(E5366,$L$1:$M$25,2,FALSE)</f>
        <v>ship</v>
      </c>
      <c r="G5366">
        <f>LOG(C5366)</f>
        <v>0</v>
      </c>
      <c r="H5366">
        <f>G5366/(B5366-1)</f>
        <v>0</v>
      </c>
    </row>
    <row r="5367" spans="1:8">
      <c r="A5367" t="s">
        <v>12250</v>
      </c>
      <c r="B5367">
        <v>0</v>
      </c>
      <c r="C5367">
        <v>1</v>
      </c>
      <c r="D5367">
        <v>22</v>
      </c>
      <c r="E5367">
        <v>22</v>
      </c>
      <c r="F5367" t="str">
        <f>VLOOKUP(E5367,$L$1:$M$25,2,FALSE)</f>
        <v>sugar</v>
      </c>
      <c r="G5367">
        <f>LOG(C5367)</f>
        <v>0</v>
      </c>
      <c r="H5367">
        <f>G5367/(B5367-1)</f>
        <v>0</v>
      </c>
    </row>
    <row r="5368" spans="1:8">
      <c r="A5368" t="s">
        <v>12252</v>
      </c>
      <c r="B5368">
        <v>0</v>
      </c>
      <c r="C5368">
        <v>1</v>
      </c>
      <c r="D5368">
        <v>12</v>
      </c>
      <c r="E5368">
        <v>12</v>
      </c>
      <c r="F5368" t="str">
        <f>VLOOKUP(E5368,$L$1:$M$25,2,FALSE)</f>
        <v>grain</v>
      </c>
      <c r="G5368">
        <f>LOG(C5368)</f>
        <v>0</v>
      </c>
      <c r="H5368">
        <f>G5368/(B5368-1)</f>
        <v>0</v>
      </c>
    </row>
    <row r="5369" spans="1:8">
      <c r="A5369" t="s">
        <v>12254</v>
      </c>
      <c r="B5369">
        <v>0</v>
      </c>
      <c r="C5369">
        <v>1</v>
      </c>
      <c r="D5369">
        <v>9</v>
      </c>
      <c r="E5369">
        <v>9</v>
      </c>
      <c r="F5369" t="str">
        <f>VLOOKUP(E5369,$L$1:$M$25,2,FALSE)</f>
        <v>earn</v>
      </c>
      <c r="G5369">
        <f>LOG(C5369)</f>
        <v>0</v>
      </c>
      <c r="H5369">
        <f>G5369/(B5369-1)</f>
        <v>0</v>
      </c>
    </row>
    <row r="5370" spans="1:8">
      <c r="A5370" t="s">
        <v>12255</v>
      </c>
      <c r="B5370">
        <v>0</v>
      </c>
      <c r="C5370">
        <v>1</v>
      </c>
      <c r="D5370">
        <v>20</v>
      </c>
      <c r="E5370">
        <v>20</v>
      </c>
      <c r="F5370" t="str">
        <f>VLOOKUP(E5370,$L$1:$M$25,2,FALSE)</f>
        <v>ship</v>
      </c>
      <c r="G5370">
        <f>LOG(C5370)</f>
        <v>0</v>
      </c>
      <c r="H5370">
        <f>G5370/(B5370-1)</f>
        <v>0</v>
      </c>
    </row>
    <row r="5371" spans="1:8">
      <c r="A5371" t="s">
        <v>12260</v>
      </c>
      <c r="B5371">
        <v>0</v>
      </c>
      <c r="C5371">
        <v>1</v>
      </c>
      <c r="D5371">
        <v>1</v>
      </c>
      <c r="E5371">
        <v>1</v>
      </c>
      <c r="F5371" t="str">
        <f>VLOOKUP(E5371,$L$1:$M$25,2,FALSE)</f>
        <v>acq</v>
      </c>
      <c r="G5371">
        <f>LOG(C5371)</f>
        <v>0</v>
      </c>
      <c r="H5371">
        <f>G5371/(B5371-1)</f>
        <v>0</v>
      </c>
    </row>
    <row r="5372" spans="1:8">
      <c r="A5372" t="s">
        <v>12261</v>
      </c>
      <c r="B5372">
        <v>0</v>
      </c>
      <c r="C5372">
        <v>1</v>
      </c>
      <c r="D5372">
        <v>10</v>
      </c>
      <c r="E5372">
        <v>10</v>
      </c>
      <c r="F5372" t="str">
        <f>VLOOKUP(E5372,$L$1:$M$25,2,FALSE)</f>
        <v>gnp</v>
      </c>
      <c r="G5372">
        <f>LOG(C5372)</f>
        <v>0</v>
      </c>
      <c r="H5372">
        <f>G5372/(B5372-1)</f>
        <v>0</v>
      </c>
    </row>
    <row r="5373" spans="1:8">
      <c r="A5373" t="s">
        <v>12272</v>
      </c>
      <c r="B5373">
        <v>0</v>
      </c>
      <c r="C5373">
        <v>1</v>
      </c>
      <c r="D5373">
        <v>17</v>
      </c>
      <c r="E5373">
        <v>17</v>
      </c>
      <c r="F5373" t="str">
        <f>VLOOKUP(E5373,$L$1:$M$25,2,FALSE)</f>
        <v>nat-gas</v>
      </c>
      <c r="G5373">
        <f>LOG(C5373)</f>
        <v>0</v>
      </c>
      <c r="H5373">
        <f>G5373/(B5373-1)</f>
        <v>0</v>
      </c>
    </row>
    <row r="5374" spans="1:8">
      <c r="A5374" t="s">
        <v>12273</v>
      </c>
      <c r="B5374">
        <v>0</v>
      </c>
      <c r="C5374">
        <v>1</v>
      </c>
      <c r="D5374">
        <v>16</v>
      </c>
      <c r="E5374">
        <v>16</v>
      </c>
      <c r="F5374" t="str">
        <f>VLOOKUP(E5374,$L$1:$M$25,2,FALSE)</f>
        <v>money-supply</v>
      </c>
      <c r="G5374">
        <f>LOG(C5374)</f>
        <v>0</v>
      </c>
      <c r="H5374">
        <f>G5374/(B5374-1)</f>
        <v>0</v>
      </c>
    </row>
    <row r="5375" spans="1:8">
      <c r="A5375" t="s">
        <v>12276</v>
      </c>
      <c r="B5375">
        <v>0</v>
      </c>
      <c r="C5375">
        <v>1</v>
      </c>
      <c r="D5375">
        <v>12</v>
      </c>
      <c r="E5375">
        <v>12</v>
      </c>
      <c r="F5375" t="str">
        <f>VLOOKUP(E5375,$L$1:$M$25,2,FALSE)</f>
        <v>grain</v>
      </c>
      <c r="G5375">
        <f>LOG(C5375)</f>
        <v>0</v>
      </c>
      <c r="H5375">
        <f>G5375/(B5375-1)</f>
        <v>0</v>
      </c>
    </row>
    <row r="5376" spans="1:8">
      <c r="A5376" t="s">
        <v>12277</v>
      </c>
      <c r="B5376">
        <v>0</v>
      </c>
      <c r="C5376">
        <v>1</v>
      </c>
      <c r="D5376">
        <v>9</v>
      </c>
      <c r="E5376">
        <v>9</v>
      </c>
      <c r="F5376" t="str">
        <f>VLOOKUP(E5376,$L$1:$M$25,2,FALSE)</f>
        <v>earn</v>
      </c>
      <c r="G5376">
        <f>LOG(C5376)</f>
        <v>0</v>
      </c>
      <c r="H5376">
        <f>G5376/(B5376-1)</f>
        <v>0</v>
      </c>
    </row>
    <row r="5377" spans="1:8">
      <c r="A5377" t="s">
        <v>12278</v>
      </c>
      <c r="B5377">
        <v>0</v>
      </c>
      <c r="C5377">
        <v>1</v>
      </c>
      <c r="D5377">
        <v>2</v>
      </c>
      <c r="E5377">
        <v>2</v>
      </c>
      <c r="F5377" t="str">
        <f>VLOOKUP(E5377,$L$1:$M$25,2,FALSE)</f>
        <v>bop</v>
      </c>
      <c r="G5377">
        <f>LOG(C5377)</f>
        <v>0</v>
      </c>
      <c r="H5377">
        <f>G5377/(B5377-1)</f>
        <v>0</v>
      </c>
    </row>
    <row r="5378" spans="1:8">
      <c r="A5378" t="s">
        <v>12280</v>
      </c>
      <c r="B5378">
        <v>0</v>
      </c>
      <c r="C5378">
        <v>1</v>
      </c>
      <c r="D5378">
        <v>8</v>
      </c>
      <c r="E5378">
        <v>8</v>
      </c>
      <c r="F5378" t="str">
        <f>VLOOKUP(E5378,$L$1:$M$25,2,FALSE)</f>
        <v>dlr</v>
      </c>
      <c r="G5378">
        <f>LOG(C5378)</f>
        <v>0</v>
      </c>
      <c r="H5378">
        <f>G5378/(B5378-1)</f>
        <v>0</v>
      </c>
    </row>
    <row r="5379" spans="1:8">
      <c r="A5379" t="s">
        <v>12282</v>
      </c>
      <c r="B5379">
        <v>0</v>
      </c>
      <c r="C5379">
        <v>1</v>
      </c>
      <c r="D5379">
        <v>1</v>
      </c>
      <c r="E5379">
        <v>1</v>
      </c>
      <c r="F5379" t="str">
        <f>VLOOKUP(E5379,$L$1:$M$25,2,FALSE)</f>
        <v>acq</v>
      </c>
      <c r="G5379">
        <f>LOG(C5379)</f>
        <v>0</v>
      </c>
      <c r="H5379">
        <f>G5379/(B5379-1)</f>
        <v>0</v>
      </c>
    </row>
    <row r="5380" spans="1:8">
      <c r="A5380" t="s">
        <v>12285</v>
      </c>
      <c r="B5380">
        <v>0</v>
      </c>
      <c r="C5380">
        <v>1</v>
      </c>
      <c r="D5380">
        <v>15</v>
      </c>
      <c r="E5380">
        <v>15</v>
      </c>
      <c r="F5380" t="str">
        <f>VLOOKUP(E5380,$L$1:$M$25,2,FALSE)</f>
        <v>money-fx</v>
      </c>
      <c r="G5380">
        <f>LOG(C5380)</f>
        <v>0</v>
      </c>
      <c r="H5380">
        <f>G5380/(B5380-1)</f>
        <v>0</v>
      </c>
    </row>
    <row r="5381" spans="1:8">
      <c r="A5381" t="s">
        <v>12286</v>
      </c>
      <c r="B5381">
        <v>0</v>
      </c>
      <c r="C5381">
        <v>1</v>
      </c>
      <c r="D5381">
        <v>4</v>
      </c>
      <c r="E5381">
        <v>4</v>
      </c>
      <c r="F5381" t="str">
        <f>VLOOKUP(E5381,$L$1:$M$25,2,FALSE)</f>
        <v>coffee</v>
      </c>
      <c r="G5381">
        <f>LOG(C5381)</f>
        <v>0</v>
      </c>
      <c r="H5381">
        <f>G5381/(B5381-1)</f>
        <v>0</v>
      </c>
    </row>
    <row r="5382" spans="1:8">
      <c r="A5382" t="s">
        <v>12287</v>
      </c>
      <c r="B5382">
        <v>0</v>
      </c>
      <c r="C5382">
        <v>1</v>
      </c>
      <c r="D5382">
        <v>8</v>
      </c>
      <c r="E5382">
        <v>8</v>
      </c>
      <c r="F5382" t="str">
        <f>VLOOKUP(E5382,$L$1:$M$25,2,FALSE)</f>
        <v>dlr</v>
      </c>
      <c r="G5382">
        <f>LOG(C5382)</f>
        <v>0</v>
      </c>
      <c r="H5382">
        <f>G5382/(B5382-1)</f>
        <v>0</v>
      </c>
    </row>
    <row r="5383" spans="1:8">
      <c r="A5383" t="s">
        <v>12288</v>
      </c>
      <c r="B5383">
        <v>0</v>
      </c>
      <c r="C5383">
        <v>1</v>
      </c>
      <c r="D5383">
        <v>6</v>
      </c>
      <c r="E5383">
        <v>6</v>
      </c>
      <c r="F5383" t="str">
        <f>VLOOKUP(E5383,$L$1:$M$25,2,FALSE)</f>
        <v>cpi</v>
      </c>
      <c r="G5383">
        <f>LOG(C5383)</f>
        <v>0</v>
      </c>
      <c r="H5383">
        <f>G5383/(B5383-1)</f>
        <v>0</v>
      </c>
    </row>
    <row r="5384" spans="1:8">
      <c r="A5384" t="s">
        <v>12290</v>
      </c>
      <c r="B5384">
        <v>0</v>
      </c>
      <c r="C5384">
        <v>1</v>
      </c>
      <c r="D5384">
        <v>17</v>
      </c>
      <c r="E5384">
        <v>17</v>
      </c>
      <c r="F5384" t="str">
        <f>VLOOKUP(E5384,$L$1:$M$25,2,FALSE)</f>
        <v>nat-gas</v>
      </c>
      <c r="G5384">
        <f>LOG(C5384)</f>
        <v>0</v>
      </c>
      <c r="H5384">
        <f>G5384/(B5384-1)</f>
        <v>0</v>
      </c>
    </row>
    <row r="5385" spans="1:8">
      <c r="A5385" t="s">
        <v>12291</v>
      </c>
      <c r="B5385">
        <v>0</v>
      </c>
      <c r="C5385">
        <v>1</v>
      </c>
      <c r="D5385">
        <v>20</v>
      </c>
      <c r="E5385">
        <v>20</v>
      </c>
      <c r="F5385" t="str">
        <f>VLOOKUP(E5385,$L$1:$M$25,2,FALSE)</f>
        <v>ship</v>
      </c>
      <c r="G5385">
        <f>LOG(C5385)</f>
        <v>0</v>
      </c>
      <c r="H5385">
        <f>G5385/(B5385-1)</f>
        <v>0</v>
      </c>
    </row>
    <row r="5386" spans="1:8">
      <c r="A5386" t="s">
        <v>31</v>
      </c>
      <c r="B5386">
        <v>0.109222462006653</v>
      </c>
      <c r="C5386">
        <v>103</v>
      </c>
      <c r="D5386">
        <v>3</v>
      </c>
      <c r="E5386">
        <v>3</v>
      </c>
      <c r="F5386" t="str">
        <f>VLOOKUP(E5386,$L$1:$M$25,2,FALSE)</f>
        <v>cocoa</v>
      </c>
      <c r="G5386">
        <f>LOG(C5386)</f>
        <v>2.012837224705172</v>
      </c>
      <c r="H5386">
        <f>G5386/(B5386-1)</f>
        <v>-2.2596407507529737</v>
      </c>
    </row>
    <row r="5387" spans="1:8">
      <c r="A5387" t="s">
        <v>75</v>
      </c>
      <c r="B5387">
        <v>0.110453046672598</v>
      </c>
      <c r="C5387">
        <v>43</v>
      </c>
      <c r="D5387">
        <v>22</v>
      </c>
      <c r="E5387">
        <v>22</v>
      </c>
      <c r="F5387" t="str">
        <f>VLOOKUP(E5387,$L$1:$M$25,2,FALSE)</f>
        <v>sugar</v>
      </c>
      <c r="G5387">
        <f>LOG(C5387)</f>
        <v>1.6334684555795864</v>
      </c>
      <c r="H5387">
        <f>G5387/(B5387-1)</f>
        <v>-1.8362925638376961</v>
      </c>
    </row>
    <row r="5388" spans="1:8">
      <c r="A5388" t="s">
        <v>57</v>
      </c>
      <c r="B5388">
        <v>0.152005310836202</v>
      </c>
      <c r="C5388">
        <v>57</v>
      </c>
      <c r="D5388">
        <v>9</v>
      </c>
      <c r="E5388">
        <v>9</v>
      </c>
      <c r="F5388" t="str">
        <f>VLOOKUP(E5388,$L$1:$M$25,2,FALSE)</f>
        <v>earn</v>
      </c>
      <c r="G5388">
        <f>LOG(C5388)</f>
        <v>1.7558748556724915</v>
      </c>
      <c r="H5388">
        <f>G5388/(B5388-1)</f>
        <v>-2.0706201089584044</v>
      </c>
    </row>
    <row r="5389" spans="1:8">
      <c r="A5389" t="s">
        <v>162</v>
      </c>
      <c r="B5389">
        <v>0.16794414773417299</v>
      </c>
      <c r="C5389">
        <v>25</v>
      </c>
      <c r="D5389">
        <v>20</v>
      </c>
      <c r="E5389">
        <v>20</v>
      </c>
      <c r="F5389" t="str">
        <f>VLOOKUP(E5389,$L$1:$M$25,2,FALSE)</f>
        <v>ship</v>
      </c>
      <c r="G5389">
        <f>LOG(C5389)</f>
        <v>1.3979400086720377</v>
      </c>
      <c r="H5389">
        <f>G5389/(B5389-1)</f>
        <v>-1.6801035710105441</v>
      </c>
    </row>
    <row r="5390" spans="1:8">
      <c r="A5390" t="s">
        <v>16</v>
      </c>
      <c r="B5390">
        <v>0.18229728674288201</v>
      </c>
      <c r="C5390">
        <v>149</v>
      </c>
      <c r="D5390">
        <v>16</v>
      </c>
      <c r="E5390">
        <v>16</v>
      </c>
      <c r="F5390" t="str">
        <f>VLOOKUP(E5390,$L$1:$M$25,2,FALSE)</f>
        <v>money-supply</v>
      </c>
      <c r="G5390">
        <f>LOG(C5390)</f>
        <v>2.173186268412274</v>
      </c>
      <c r="H5390">
        <f>G5390/(B5390-1)</f>
        <v>-2.6576728108873704</v>
      </c>
    </row>
    <row r="5391" spans="1:8">
      <c r="A5391" t="s">
        <v>46</v>
      </c>
      <c r="B5391">
        <v>0.19756956026380099</v>
      </c>
      <c r="C5391">
        <v>73</v>
      </c>
      <c r="D5391">
        <v>14</v>
      </c>
      <c r="E5391">
        <v>14</v>
      </c>
      <c r="F5391" t="str">
        <f>VLOOKUP(E5391,$L$1:$M$25,2,FALSE)</f>
        <v>livestock</v>
      </c>
      <c r="G5391">
        <f>LOG(C5391)</f>
        <v>1.8633228601204559</v>
      </c>
      <c r="H5391">
        <f>G5391/(B5391-1)</f>
        <v>-2.322098923282407</v>
      </c>
    </row>
    <row r="5392" spans="1:8">
      <c r="A5392" t="s">
        <v>235</v>
      </c>
      <c r="B5392">
        <v>0.20619205063323101</v>
      </c>
      <c r="C5392">
        <v>19</v>
      </c>
      <c r="D5392">
        <v>11</v>
      </c>
      <c r="E5392">
        <v>11</v>
      </c>
      <c r="F5392" t="str">
        <f>VLOOKUP(E5392,$L$1:$M$25,2,FALSE)</f>
        <v>gold</v>
      </c>
      <c r="G5392">
        <f>LOG(C5392)</f>
        <v>1.2787536009528289</v>
      </c>
      <c r="H5392">
        <f>G5392/(B5392-1)</f>
        <v>-1.6109105508113233</v>
      </c>
    </row>
    <row r="5393" spans="1:8">
      <c r="A5393" t="s">
        <v>78</v>
      </c>
      <c r="B5393">
        <v>0.22035233116154701</v>
      </c>
      <c r="C5393">
        <v>43</v>
      </c>
      <c r="D5393">
        <v>4</v>
      </c>
      <c r="E5393">
        <v>4</v>
      </c>
      <c r="F5393" t="str">
        <f>VLOOKUP(E5393,$L$1:$M$25,2,FALSE)</f>
        <v>coffee</v>
      </c>
      <c r="G5393">
        <f>LOG(C5393)</f>
        <v>1.6334684555795864</v>
      </c>
      <c r="H5393">
        <f>G5393/(B5393-1)</f>
        <v>-2.0951367147844948</v>
      </c>
    </row>
    <row r="5394" spans="1:8">
      <c r="A5394" t="s">
        <v>292</v>
      </c>
      <c r="B5394">
        <v>0.23379165870645899</v>
      </c>
      <c r="C5394">
        <v>16</v>
      </c>
      <c r="D5394">
        <v>11</v>
      </c>
      <c r="E5394">
        <v>11</v>
      </c>
      <c r="F5394" t="str">
        <f>VLOOKUP(E5394,$L$1:$M$25,2,FALSE)</f>
        <v>gold</v>
      </c>
      <c r="G5394">
        <f>LOG(C5394)</f>
        <v>1.2041199826559248</v>
      </c>
      <c r="H5394">
        <f>G5394/(B5394-1)</f>
        <v>-1.5715307674973693</v>
      </c>
    </row>
    <row r="5395" spans="1:8">
      <c r="A5395" t="s">
        <v>9193</v>
      </c>
      <c r="B5395">
        <v>0.23379165870645899</v>
      </c>
      <c r="C5395">
        <v>16</v>
      </c>
      <c r="D5395">
        <v>11</v>
      </c>
      <c r="E5395">
        <v>11</v>
      </c>
      <c r="F5395" t="str">
        <f>VLOOKUP(E5395,$L$1:$M$25,2,FALSE)</f>
        <v>gold</v>
      </c>
      <c r="G5395">
        <f>LOG(C5395)</f>
        <v>1.2041199826559248</v>
      </c>
      <c r="H5395">
        <f>G5395/(B5395-1)</f>
        <v>-1.5715307674973693</v>
      </c>
    </row>
    <row r="5396" spans="1:8">
      <c r="A5396" t="s">
        <v>305</v>
      </c>
      <c r="B5396">
        <v>0.24493002679463499</v>
      </c>
      <c r="C5396">
        <v>15</v>
      </c>
      <c r="D5396">
        <v>9</v>
      </c>
      <c r="E5396">
        <v>9</v>
      </c>
      <c r="F5396" t="str">
        <f>VLOOKUP(E5396,$L$1:$M$25,2,FALSE)</f>
        <v>earn</v>
      </c>
      <c r="G5396">
        <f>LOG(C5396)</f>
        <v>1.1760912590556813</v>
      </c>
      <c r="H5396">
        <f>G5396/(B5396-1)</f>
        <v>-1.5575924096981757</v>
      </c>
    </row>
    <row r="5397" spans="1:8">
      <c r="A5397" t="s">
        <v>84</v>
      </c>
      <c r="B5397">
        <v>0.26176448290901499</v>
      </c>
      <c r="C5397">
        <v>41</v>
      </c>
      <c r="D5397">
        <v>11</v>
      </c>
      <c r="E5397">
        <v>11</v>
      </c>
      <c r="F5397" t="str">
        <f>VLOOKUP(E5397,$L$1:$M$25,2,FALSE)</f>
        <v>gold</v>
      </c>
      <c r="G5397">
        <f>LOG(C5397)</f>
        <v>1.6127838567197355</v>
      </c>
      <c r="H5397">
        <f>G5397/(B5397-1)</f>
        <v>-2.1846467954764703</v>
      </c>
    </row>
    <row r="5398" spans="1:8">
      <c r="A5398" t="s">
        <v>1638</v>
      </c>
      <c r="B5398">
        <v>0.27118937304184398</v>
      </c>
      <c r="C5398">
        <v>13</v>
      </c>
      <c r="D5398">
        <v>17</v>
      </c>
      <c r="E5398">
        <v>17</v>
      </c>
      <c r="F5398" t="str">
        <f>VLOOKUP(E5398,$L$1:$M$25,2,FALSE)</f>
        <v>nat-gas</v>
      </c>
      <c r="G5398">
        <f>LOG(C5398)</f>
        <v>1.1139433523068367</v>
      </c>
      <c r="H5398">
        <f>G5398/(B5398-1)</f>
        <v>-1.5284400516442973</v>
      </c>
    </row>
    <row r="5399" spans="1:8">
      <c r="A5399" t="s">
        <v>7185</v>
      </c>
      <c r="B5399">
        <v>0.27118937304184398</v>
      </c>
      <c r="C5399">
        <v>13</v>
      </c>
      <c r="D5399">
        <v>11</v>
      </c>
      <c r="E5399">
        <v>11</v>
      </c>
      <c r="F5399" t="str">
        <f>VLOOKUP(E5399,$L$1:$M$25,2,FALSE)</f>
        <v>gold</v>
      </c>
      <c r="G5399">
        <f>LOG(C5399)</f>
        <v>1.1139433523068367</v>
      </c>
      <c r="H5399">
        <f>G5399/(B5399-1)</f>
        <v>-1.5284400516442973</v>
      </c>
    </row>
    <row r="5400" spans="1:8">
      <c r="A5400" t="s">
        <v>2226</v>
      </c>
      <c r="B5400">
        <v>0.28683598305615998</v>
      </c>
      <c r="C5400">
        <v>12</v>
      </c>
      <c r="D5400">
        <v>20</v>
      </c>
      <c r="E5400">
        <v>20</v>
      </c>
      <c r="F5400" t="str">
        <f>VLOOKUP(E5400,$L$1:$M$25,2,FALSE)</f>
        <v>ship</v>
      </c>
      <c r="G5400">
        <f>LOG(C5400)</f>
        <v>1.0791812460476249</v>
      </c>
      <c r="H5400">
        <f>G5400/(B5400-1)</f>
        <v>-1.5132300850964104</v>
      </c>
    </row>
    <row r="5401" spans="1:8">
      <c r="A5401" t="s">
        <v>2707</v>
      </c>
      <c r="B5401">
        <v>0.28683598305615998</v>
      </c>
      <c r="C5401">
        <v>12</v>
      </c>
      <c r="D5401">
        <v>1</v>
      </c>
      <c r="E5401">
        <v>1</v>
      </c>
      <c r="F5401" t="str">
        <f>VLOOKUP(E5401,$L$1:$M$25,2,FALSE)</f>
        <v>acq</v>
      </c>
      <c r="G5401">
        <f>LOG(C5401)</f>
        <v>1.0791812460476249</v>
      </c>
      <c r="H5401">
        <f>G5401/(B5401-1)</f>
        <v>-1.5132300850964104</v>
      </c>
    </row>
    <row r="5402" spans="1:8">
      <c r="A5402" t="s">
        <v>6817</v>
      </c>
      <c r="B5402">
        <v>0.28683598305615998</v>
      </c>
      <c r="C5402">
        <v>12</v>
      </c>
      <c r="D5402">
        <v>13</v>
      </c>
      <c r="E5402">
        <v>13</v>
      </c>
      <c r="F5402" t="str">
        <f>VLOOKUP(E5402,$L$1:$M$25,2,FALSE)</f>
        <v>interest</v>
      </c>
      <c r="G5402">
        <f>LOG(C5402)</f>
        <v>1.0791812460476249</v>
      </c>
      <c r="H5402">
        <f>G5402/(B5402-1)</f>
        <v>-1.5132300850964104</v>
      </c>
    </row>
    <row r="5403" spans="1:8">
      <c r="A5403" t="s">
        <v>11345</v>
      </c>
      <c r="B5403">
        <v>0.28683598305615998</v>
      </c>
      <c r="C5403">
        <v>12</v>
      </c>
      <c r="D5403">
        <v>11</v>
      </c>
      <c r="E5403">
        <v>11</v>
      </c>
      <c r="F5403" t="str">
        <f>VLOOKUP(E5403,$L$1:$M$25,2,FALSE)</f>
        <v>gold</v>
      </c>
      <c r="G5403">
        <f>LOG(C5403)</f>
        <v>1.0791812460476249</v>
      </c>
      <c r="H5403">
        <f>G5403/(B5403-1)</f>
        <v>-1.5132300850964104</v>
      </c>
    </row>
    <row r="5404" spans="1:8">
      <c r="A5404" t="s">
        <v>133</v>
      </c>
      <c r="B5404">
        <v>0.29875805818933998</v>
      </c>
      <c r="C5404">
        <v>29</v>
      </c>
      <c r="D5404">
        <v>23</v>
      </c>
      <c r="E5404">
        <v>23</v>
      </c>
      <c r="F5404" t="str">
        <f>VLOOKUP(E5404,$L$1:$M$25,2,FALSE)</f>
        <v>trade</v>
      </c>
      <c r="G5404">
        <f>LOG(C5404)</f>
        <v>1.4623979978989561</v>
      </c>
      <c r="H5404">
        <f>G5404/(B5404-1)</f>
        <v>-2.0854400039491838</v>
      </c>
    </row>
    <row r="5405" spans="1:8">
      <c r="A5405" t="s">
        <v>10802</v>
      </c>
      <c r="B5405">
        <v>0.30463609734923802</v>
      </c>
      <c r="C5405">
        <v>22</v>
      </c>
      <c r="D5405">
        <v>7</v>
      </c>
      <c r="E5405">
        <v>7</v>
      </c>
      <c r="F5405" t="str">
        <f>VLOOKUP(E5405,$L$1:$M$25,2,FALSE)</f>
        <v>crude</v>
      </c>
      <c r="G5405">
        <f>LOG(C5405)</f>
        <v>1.3424226808222062</v>
      </c>
      <c r="H5405">
        <f>G5405/(B5405-1)</f>
        <v>-1.9305325969680389</v>
      </c>
    </row>
    <row r="5406" spans="1:8">
      <c r="A5406" t="s">
        <v>2720</v>
      </c>
      <c r="B5406">
        <v>0.30463609734923802</v>
      </c>
      <c r="C5406">
        <v>11</v>
      </c>
      <c r="D5406">
        <v>23</v>
      </c>
      <c r="E5406">
        <v>23</v>
      </c>
      <c r="F5406" t="str">
        <f>VLOOKUP(E5406,$L$1:$M$25,2,FALSE)</f>
        <v>trade</v>
      </c>
      <c r="G5406">
        <f>LOG(C5406)</f>
        <v>1.0413926851582251</v>
      </c>
      <c r="H5406">
        <f>G5406/(B5406-1)</f>
        <v>-1.4976225846472389</v>
      </c>
    </row>
    <row r="5407" spans="1:8">
      <c r="A5407" t="s">
        <v>11258</v>
      </c>
      <c r="B5407">
        <v>0.30463609734923802</v>
      </c>
      <c r="C5407">
        <v>11</v>
      </c>
      <c r="D5407">
        <v>20</v>
      </c>
      <c r="E5407">
        <v>20</v>
      </c>
      <c r="F5407" t="str">
        <f>VLOOKUP(E5407,$L$1:$M$25,2,FALSE)</f>
        <v>ship</v>
      </c>
      <c r="G5407">
        <f>LOG(C5407)</f>
        <v>1.0413926851582251</v>
      </c>
      <c r="H5407">
        <f>G5407/(B5407-1)</f>
        <v>-1.4976225846472389</v>
      </c>
    </row>
    <row r="5408" spans="1:8">
      <c r="A5408" t="s">
        <v>386</v>
      </c>
      <c r="B5408">
        <v>0.30463609734923802</v>
      </c>
      <c r="C5408">
        <v>11</v>
      </c>
      <c r="D5408">
        <v>9</v>
      </c>
      <c r="E5408">
        <v>9</v>
      </c>
      <c r="F5408" t="str">
        <f>VLOOKUP(E5408,$L$1:$M$25,2,FALSE)</f>
        <v>earn</v>
      </c>
      <c r="G5408">
        <f>LOG(C5408)</f>
        <v>1.0413926851582251</v>
      </c>
      <c r="H5408">
        <f>G5408/(B5408-1)</f>
        <v>-1.4976225846472389</v>
      </c>
    </row>
    <row r="5409" spans="1:8">
      <c r="A5409" t="s">
        <v>19</v>
      </c>
      <c r="B5409">
        <v>0.30876404612144498</v>
      </c>
      <c r="C5409">
        <v>153</v>
      </c>
      <c r="D5409">
        <v>4</v>
      </c>
      <c r="E5409">
        <v>4</v>
      </c>
      <c r="F5409" t="str">
        <f>VLOOKUP(E5409,$L$1:$M$25,2,FALSE)</f>
        <v>coffee</v>
      </c>
      <c r="G5409">
        <f>LOG(C5409)</f>
        <v>2.1846914308175989</v>
      </c>
      <c r="H5409">
        <f>G5409/(B5409-1)</f>
        <v>-3.1605581546492192</v>
      </c>
    </row>
    <row r="5410" spans="1:8">
      <c r="A5410" t="s">
        <v>1216</v>
      </c>
      <c r="B5410">
        <v>0.32508297339144798</v>
      </c>
      <c r="C5410">
        <v>10</v>
      </c>
      <c r="D5410">
        <v>23</v>
      </c>
      <c r="E5410">
        <v>23</v>
      </c>
      <c r="F5410" t="str">
        <f>VLOOKUP(E5410,$L$1:$M$25,2,FALSE)</f>
        <v>trade</v>
      </c>
      <c r="G5410">
        <f>LOG(C5410)</f>
        <v>1</v>
      </c>
      <c r="H5410">
        <f>G5410/(B5410-1)</f>
        <v>-1.4816636128221348</v>
      </c>
    </row>
    <row r="5411" spans="1:8">
      <c r="A5411" t="s">
        <v>1647</v>
      </c>
      <c r="B5411">
        <v>0.32508297339144798</v>
      </c>
      <c r="C5411">
        <v>10</v>
      </c>
      <c r="D5411">
        <v>4</v>
      </c>
      <c r="E5411">
        <v>4</v>
      </c>
      <c r="F5411" t="str">
        <f>VLOOKUP(E5411,$L$1:$M$25,2,FALSE)</f>
        <v>coffee</v>
      </c>
      <c r="G5411">
        <f>LOG(C5411)</f>
        <v>1</v>
      </c>
      <c r="H5411">
        <f>G5411/(B5411-1)</f>
        <v>-1.4816636128221348</v>
      </c>
    </row>
    <row r="5412" spans="1:8">
      <c r="A5412" t="s">
        <v>6765</v>
      </c>
      <c r="B5412">
        <v>0.32508297339144798</v>
      </c>
      <c r="C5412">
        <v>10</v>
      </c>
      <c r="D5412">
        <v>23</v>
      </c>
      <c r="E5412">
        <v>23</v>
      </c>
      <c r="F5412" t="str">
        <f>VLOOKUP(E5412,$L$1:$M$25,2,FALSE)</f>
        <v>trade</v>
      </c>
      <c r="G5412">
        <f>LOG(C5412)</f>
        <v>1</v>
      </c>
      <c r="H5412">
        <f>G5412/(B5412-1)</f>
        <v>-1.4816636128221348</v>
      </c>
    </row>
    <row r="5413" spans="1:8">
      <c r="A5413" t="s">
        <v>5</v>
      </c>
      <c r="B5413">
        <v>0.32943527881343299</v>
      </c>
      <c r="C5413">
        <v>191</v>
      </c>
      <c r="D5413">
        <v>11</v>
      </c>
      <c r="E5413">
        <v>11</v>
      </c>
      <c r="F5413" t="str">
        <f>VLOOKUP(E5413,$L$1:$M$25,2,FALSE)</f>
        <v>gold</v>
      </c>
      <c r="G5413">
        <f>LOG(C5413)</f>
        <v>2.2810333672477277</v>
      </c>
      <c r="H5413">
        <f>G5413/(B5413-1)</f>
        <v>-3.4016602651142005</v>
      </c>
    </row>
    <row r="5414" spans="1:8">
      <c r="A5414" t="s">
        <v>266</v>
      </c>
      <c r="B5414">
        <v>0.33649575758351602</v>
      </c>
      <c r="C5414">
        <v>19</v>
      </c>
      <c r="D5414">
        <v>24</v>
      </c>
      <c r="E5414">
        <v>24</v>
      </c>
      <c r="F5414" t="str">
        <f>VLOOKUP(E5414,$L$1:$M$25,2,FALSE)</f>
        <v>veg-oil</v>
      </c>
      <c r="G5414">
        <f>LOG(C5414)</f>
        <v>1.2787536009528289</v>
      </c>
      <c r="H5414">
        <f>G5414/(B5414-1)</f>
        <v>-1.9272726822297401</v>
      </c>
    </row>
    <row r="5415" spans="1:8">
      <c r="A5415" t="s">
        <v>259</v>
      </c>
      <c r="B5415">
        <v>0.33649575758351602</v>
      </c>
      <c r="C5415">
        <v>19</v>
      </c>
      <c r="D5415">
        <v>9</v>
      </c>
      <c r="E5415">
        <v>9</v>
      </c>
      <c r="F5415" t="str">
        <f>VLOOKUP(E5415,$L$1:$M$25,2,FALSE)</f>
        <v>earn</v>
      </c>
      <c r="G5415">
        <f>LOG(C5415)</f>
        <v>1.2787536009528289</v>
      </c>
      <c r="H5415">
        <f>G5415/(B5415-1)</f>
        <v>-1.9272726822297401</v>
      </c>
    </row>
    <row r="5416" spans="1:8">
      <c r="A5416" t="s">
        <v>154</v>
      </c>
      <c r="B5416">
        <v>0.34883209584303099</v>
      </c>
      <c r="C5416">
        <v>27</v>
      </c>
      <c r="D5416">
        <v>3</v>
      </c>
      <c r="E5416">
        <v>3</v>
      </c>
      <c r="F5416" t="str">
        <f>VLOOKUP(E5416,$L$1:$M$25,2,FALSE)</f>
        <v>cocoa</v>
      </c>
      <c r="G5416">
        <f>LOG(C5416)</f>
        <v>1.4313637641589874</v>
      </c>
      <c r="H5416">
        <f>G5416/(B5416-1)</f>
        <v>-2.1981485190245897</v>
      </c>
    </row>
    <row r="5417" spans="1:8">
      <c r="A5417" t="s">
        <v>156</v>
      </c>
      <c r="B5417">
        <v>0.34883209584303099</v>
      </c>
      <c r="C5417">
        <v>27</v>
      </c>
      <c r="D5417">
        <v>3</v>
      </c>
      <c r="E5417">
        <v>3</v>
      </c>
      <c r="F5417" t="str">
        <f>VLOOKUP(E5417,$L$1:$M$25,2,FALSE)</f>
        <v>cocoa</v>
      </c>
      <c r="G5417">
        <f>LOG(C5417)</f>
        <v>1.4313637641589874</v>
      </c>
      <c r="H5417">
        <f>G5417/(B5417-1)</f>
        <v>-2.1981485190245897</v>
      </c>
    </row>
    <row r="5418" spans="1:8">
      <c r="A5418" t="s">
        <v>1693</v>
      </c>
      <c r="B5418">
        <v>0.34883209584303099</v>
      </c>
      <c r="C5418">
        <v>9</v>
      </c>
      <c r="D5418">
        <v>4</v>
      </c>
      <c r="E5418">
        <v>4</v>
      </c>
      <c r="F5418" t="str">
        <f>VLOOKUP(E5418,$L$1:$M$25,2,FALSE)</f>
        <v>coffee</v>
      </c>
      <c r="G5418">
        <f>LOG(C5418)</f>
        <v>0.95424250943932487</v>
      </c>
      <c r="H5418">
        <f>G5418/(B5418-1)</f>
        <v>-1.4654323460163929</v>
      </c>
    </row>
    <row r="5419" spans="1:8">
      <c r="A5419" t="s">
        <v>2121</v>
      </c>
      <c r="B5419">
        <v>0.34883209584303099</v>
      </c>
      <c r="C5419">
        <v>9</v>
      </c>
      <c r="D5419">
        <v>7</v>
      </c>
      <c r="E5419">
        <v>7</v>
      </c>
      <c r="F5419" t="str">
        <f>VLOOKUP(E5419,$L$1:$M$25,2,FALSE)</f>
        <v>crude</v>
      </c>
      <c r="G5419">
        <f>LOG(C5419)</f>
        <v>0.95424250943932487</v>
      </c>
      <c r="H5419">
        <f>G5419/(B5419-1)</f>
        <v>-1.4654323460163929</v>
      </c>
    </row>
    <row r="5420" spans="1:8">
      <c r="A5420" t="s">
        <v>5614</v>
      </c>
      <c r="B5420">
        <v>0.34883209584303099</v>
      </c>
      <c r="C5420">
        <v>9</v>
      </c>
      <c r="D5420">
        <v>12</v>
      </c>
      <c r="E5420">
        <v>12</v>
      </c>
      <c r="F5420" t="str">
        <f>VLOOKUP(E5420,$L$1:$M$25,2,FALSE)</f>
        <v>grain</v>
      </c>
      <c r="G5420">
        <f>LOG(C5420)</f>
        <v>0.95424250943932487</v>
      </c>
      <c r="H5420">
        <f>G5420/(B5420-1)</f>
        <v>-1.4654323460163929</v>
      </c>
    </row>
    <row r="5421" spans="1:8">
      <c r="A5421" t="s">
        <v>7312</v>
      </c>
      <c r="B5421">
        <v>0.34883209584303099</v>
      </c>
      <c r="C5421">
        <v>9</v>
      </c>
      <c r="D5421">
        <v>11</v>
      </c>
      <c r="E5421">
        <v>11</v>
      </c>
      <c r="F5421" t="str">
        <f>VLOOKUP(E5421,$L$1:$M$25,2,FALSE)</f>
        <v>gold</v>
      </c>
      <c r="G5421">
        <f>LOG(C5421)</f>
        <v>0.95424250943932487</v>
      </c>
      <c r="H5421">
        <f>G5421/(B5421-1)</f>
        <v>-1.4654323460163929</v>
      </c>
    </row>
    <row r="5422" spans="1:8">
      <c r="A5422" t="s">
        <v>7641</v>
      </c>
      <c r="B5422">
        <v>0.34883209584303099</v>
      </c>
      <c r="C5422">
        <v>9</v>
      </c>
      <c r="D5422">
        <v>10</v>
      </c>
      <c r="E5422">
        <v>10</v>
      </c>
      <c r="F5422" t="str">
        <f>VLOOKUP(E5422,$L$1:$M$25,2,FALSE)</f>
        <v>gnp</v>
      </c>
      <c r="G5422">
        <f>LOG(C5422)</f>
        <v>0.95424250943932487</v>
      </c>
      <c r="H5422">
        <f>G5422/(B5422-1)</f>
        <v>-1.4654323460163929</v>
      </c>
    </row>
    <row r="5423" spans="1:8">
      <c r="A5423" t="s">
        <v>639</v>
      </c>
      <c r="B5423">
        <v>0.34883209584303099</v>
      </c>
      <c r="C5423">
        <v>9</v>
      </c>
      <c r="D5423">
        <v>9</v>
      </c>
      <c r="E5423">
        <v>9</v>
      </c>
      <c r="F5423" t="str">
        <f>VLOOKUP(E5423,$L$1:$M$25,2,FALSE)</f>
        <v>earn</v>
      </c>
      <c r="G5423">
        <f>LOG(C5423)</f>
        <v>0.95424250943932487</v>
      </c>
      <c r="H5423">
        <f>G5423/(B5423-1)</f>
        <v>-1.4654323460163929</v>
      </c>
    </row>
    <row r="5424" spans="1:8">
      <c r="A5424" t="s">
        <v>108</v>
      </c>
      <c r="B5424">
        <v>0.35459882755264799</v>
      </c>
      <c r="C5424">
        <v>34</v>
      </c>
      <c r="D5424">
        <v>23</v>
      </c>
      <c r="E5424">
        <v>23</v>
      </c>
      <c r="F5424" t="str">
        <f>VLOOKUP(E5424,$L$1:$M$25,2,FALSE)</f>
        <v>trade</v>
      </c>
      <c r="G5424">
        <f>LOG(C5424)</f>
        <v>1.5314789170422551</v>
      </c>
      <c r="H5424">
        <f>G5424/(B5424-1)</f>
        <v>-2.3729100324297661</v>
      </c>
    </row>
    <row r="5425" spans="1:8">
      <c r="A5425" t="s">
        <v>63</v>
      </c>
      <c r="B5425">
        <v>0.35967255566422801</v>
      </c>
      <c r="C5425">
        <v>53</v>
      </c>
      <c r="D5425">
        <v>11</v>
      </c>
      <c r="E5425">
        <v>11</v>
      </c>
      <c r="F5425" t="str">
        <f>VLOOKUP(E5425,$L$1:$M$25,2,FALSE)</f>
        <v>gold</v>
      </c>
      <c r="G5425">
        <f>LOG(C5425)</f>
        <v>1.7242758696007889</v>
      </c>
      <c r="H5425">
        <f>G5425/(B5425-1)</f>
        <v>-2.692803322508571</v>
      </c>
    </row>
    <row r="5426" spans="1:8">
      <c r="A5426" t="s">
        <v>111</v>
      </c>
      <c r="B5426">
        <v>0.36221055713544897</v>
      </c>
      <c r="C5426">
        <v>34</v>
      </c>
      <c r="D5426">
        <v>20</v>
      </c>
      <c r="E5426">
        <v>20</v>
      </c>
      <c r="F5426" t="str">
        <f>VLOOKUP(E5426,$L$1:$M$25,2,FALSE)</f>
        <v>ship</v>
      </c>
      <c r="G5426">
        <f>LOG(C5426)</f>
        <v>1.5314789170422551</v>
      </c>
      <c r="H5426">
        <f>G5426/(B5426-1)</f>
        <v>-2.4012296443224437</v>
      </c>
    </row>
    <row r="5427" spans="1:8">
      <c r="A5427" t="s">
        <v>3852</v>
      </c>
      <c r="B5427">
        <v>0.37677016125643598</v>
      </c>
      <c r="C5427">
        <v>8</v>
      </c>
      <c r="D5427">
        <v>14</v>
      </c>
      <c r="E5427">
        <v>14</v>
      </c>
      <c r="F5427" t="str">
        <f>VLOOKUP(E5427,$L$1:$M$25,2,FALSE)</f>
        <v>livestock</v>
      </c>
      <c r="G5427">
        <f>LOG(C5427)</f>
        <v>0.90308998699194354</v>
      </c>
      <c r="H5427">
        <f>G5427/(B5427-1)</f>
        <v>-1.4490480571542912</v>
      </c>
    </row>
    <row r="5428" spans="1:8">
      <c r="A5428" t="s">
        <v>4969</v>
      </c>
      <c r="B5428">
        <v>0.37677016125643598</v>
      </c>
      <c r="C5428">
        <v>8</v>
      </c>
      <c r="D5428">
        <v>12</v>
      </c>
      <c r="E5428">
        <v>12</v>
      </c>
      <c r="F5428" t="str">
        <f>VLOOKUP(E5428,$L$1:$M$25,2,FALSE)</f>
        <v>grain</v>
      </c>
      <c r="G5428">
        <f>LOG(C5428)</f>
        <v>0.90308998699194354</v>
      </c>
      <c r="H5428">
        <f>G5428/(B5428-1)</f>
        <v>-1.4490480571542912</v>
      </c>
    </row>
    <row r="5429" spans="1:8">
      <c r="A5429" t="s">
        <v>5074</v>
      </c>
      <c r="B5429">
        <v>0.37677016125643598</v>
      </c>
      <c r="C5429">
        <v>8</v>
      </c>
      <c r="D5429">
        <v>20</v>
      </c>
      <c r="E5429">
        <v>20</v>
      </c>
      <c r="F5429" t="str">
        <f>VLOOKUP(E5429,$L$1:$M$25,2,FALSE)</f>
        <v>ship</v>
      </c>
      <c r="G5429">
        <f>LOG(C5429)</f>
        <v>0.90308998699194354</v>
      </c>
      <c r="H5429">
        <f>G5429/(B5429-1)</f>
        <v>-1.4490480571542912</v>
      </c>
    </row>
    <row r="5430" spans="1:8">
      <c r="A5430" t="s">
        <v>5250</v>
      </c>
      <c r="B5430">
        <v>0.37677016125643598</v>
      </c>
      <c r="C5430">
        <v>8</v>
      </c>
      <c r="D5430">
        <v>23</v>
      </c>
      <c r="E5430">
        <v>23</v>
      </c>
      <c r="F5430" t="str">
        <f>VLOOKUP(E5430,$L$1:$M$25,2,FALSE)</f>
        <v>trade</v>
      </c>
      <c r="G5430">
        <f>LOG(C5430)</f>
        <v>0.90308998699194354</v>
      </c>
      <c r="H5430">
        <f>G5430/(B5430-1)</f>
        <v>-1.4490480571542912</v>
      </c>
    </row>
    <row r="5431" spans="1:8">
      <c r="A5431" t="s">
        <v>8054</v>
      </c>
      <c r="B5431">
        <v>0.37677016125643598</v>
      </c>
      <c r="C5431">
        <v>8</v>
      </c>
      <c r="D5431">
        <v>9</v>
      </c>
      <c r="E5431">
        <v>9</v>
      </c>
      <c r="F5431" t="str">
        <f>VLOOKUP(E5431,$L$1:$M$25,2,FALSE)</f>
        <v>earn</v>
      </c>
      <c r="G5431">
        <f>LOG(C5431)</f>
        <v>0.90308998699194354</v>
      </c>
      <c r="H5431">
        <f>G5431/(B5431-1)</f>
        <v>-1.4490480571542912</v>
      </c>
    </row>
    <row r="5432" spans="1:8">
      <c r="A5432" t="s">
        <v>8543</v>
      </c>
      <c r="B5432">
        <v>0.37677016125643598</v>
      </c>
      <c r="C5432">
        <v>8</v>
      </c>
      <c r="D5432">
        <v>20</v>
      </c>
      <c r="E5432">
        <v>20</v>
      </c>
      <c r="F5432" t="str">
        <f>VLOOKUP(E5432,$L$1:$M$25,2,FALSE)</f>
        <v>ship</v>
      </c>
      <c r="G5432">
        <f>LOG(C5432)</f>
        <v>0.90308998699194354</v>
      </c>
      <c r="H5432">
        <f>G5432/(B5432-1)</f>
        <v>-1.4490480571542912</v>
      </c>
    </row>
    <row r="5433" spans="1:8">
      <c r="A5433" t="s">
        <v>8724</v>
      </c>
      <c r="B5433">
        <v>0.37677016125643598</v>
      </c>
      <c r="C5433">
        <v>8</v>
      </c>
      <c r="D5433">
        <v>20</v>
      </c>
      <c r="E5433">
        <v>20</v>
      </c>
      <c r="F5433" t="str">
        <f>VLOOKUP(E5433,$L$1:$M$25,2,FALSE)</f>
        <v>ship</v>
      </c>
      <c r="G5433">
        <f>LOG(C5433)</f>
        <v>0.90308998699194354</v>
      </c>
      <c r="H5433">
        <f>G5433/(B5433-1)</f>
        <v>-1.4490480571542912</v>
      </c>
    </row>
    <row r="5434" spans="1:8">
      <c r="A5434" t="s">
        <v>11712</v>
      </c>
      <c r="B5434">
        <v>0.37677016125643598</v>
      </c>
      <c r="C5434">
        <v>8</v>
      </c>
      <c r="D5434">
        <v>17</v>
      </c>
      <c r="E5434">
        <v>17</v>
      </c>
      <c r="F5434" t="str">
        <f>VLOOKUP(E5434,$L$1:$M$25,2,FALSE)</f>
        <v>nat-gas</v>
      </c>
      <c r="G5434">
        <f>LOG(C5434)</f>
        <v>0.90308998699194354</v>
      </c>
      <c r="H5434">
        <f>G5434/(B5434-1)</f>
        <v>-1.4490480571542912</v>
      </c>
    </row>
    <row r="5435" spans="1:8">
      <c r="A5435" t="s">
        <v>11823</v>
      </c>
      <c r="B5435">
        <v>0.37677016125643598</v>
      </c>
      <c r="C5435">
        <v>8</v>
      </c>
      <c r="D5435">
        <v>17</v>
      </c>
      <c r="E5435">
        <v>17</v>
      </c>
      <c r="F5435" t="str">
        <f>VLOOKUP(E5435,$L$1:$M$25,2,FALSE)</f>
        <v>nat-gas</v>
      </c>
      <c r="G5435">
        <f>LOG(C5435)</f>
        <v>0.90308998699194354</v>
      </c>
      <c r="H5435">
        <f>G5435/(B5435-1)</f>
        <v>-1.4490480571542912</v>
      </c>
    </row>
    <row r="5436" spans="1:8">
      <c r="A5436" t="s">
        <v>25</v>
      </c>
      <c r="B5436">
        <v>0.39169839521161098</v>
      </c>
      <c r="C5436">
        <v>128</v>
      </c>
      <c r="D5436">
        <v>7</v>
      </c>
      <c r="E5436">
        <v>7</v>
      </c>
      <c r="F5436" t="str">
        <f>VLOOKUP(E5436,$L$1:$M$25,2,FALSE)</f>
        <v>crude</v>
      </c>
      <c r="G5436">
        <f>LOG(C5436)</f>
        <v>2.1072099696478683</v>
      </c>
      <c r="H5436">
        <f>G5436/(B5436-1)</f>
        <v>-3.4640874741418894</v>
      </c>
    </row>
    <row r="5437" spans="1:8">
      <c r="A5437" t="s">
        <v>96</v>
      </c>
      <c r="B5437">
        <v>0.40333449657940801</v>
      </c>
      <c r="C5437">
        <v>37</v>
      </c>
      <c r="D5437">
        <v>9</v>
      </c>
      <c r="E5437">
        <v>9</v>
      </c>
      <c r="F5437" t="str">
        <f>VLOOKUP(E5437,$L$1:$M$25,2,FALSE)</f>
        <v>earn</v>
      </c>
      <c r="G5437">
        <f>LOG(C5437)</f>
        <v>1.568201724066995</v>
      </c>
      <c r="H5437">
        <f>G5437/(B5437-1)</f>
        <v>-2.6282761699423456</v>
      </c>
    </row>
    <row r="5438" spans="1:8">
      <c r="A5438" t="s">
        <v>231</v>
      </c>
      <c r="B5438">
        <v>0.410116318288409</v>
      </c>
      <c r="C5438">
        <v>21</v>
      </c>
      <c r="D5438">
        <v>3</v>
      </c>
      <c r="E5438">
        <v>3</v>
      </c>
      <c r="F5438" t="str">
        <f>VLOOKUP(E5438,$L$1:$M$25,2,FALSE)</f>
        <v>cocoa</v>
      </c>
      <c r="G5438">
        <f>LOG(C5438)</f>
        <v>1.3222192947339193</v>
      </c>
      <c r="H5438">
        <f>G5438/(B5438-1)</f>
        <v>-2.2414915613488451</v>
      </c>
    </row>
    <row r="5439" spans="1:8">
      <c r="A5439" t="s">
        <v>8149</v>
      </c>
      <c r="B5439">
        <v>0.410116318288409</v>
      </c>
      <c r="C5439">
        <v>14</v>
      </c>
      <c r="D5439">
        <v>22</v>
      </c>
      <c r="E5439">
        <v>22</v>
      </c>
      <c r="F5439" t="str">
        <f>VLOOKUP(E5439,$L$1:$M$25,2,FALSE)</f>
        <v>sugar</v>
      </c>
      <c r="G5439">
        <f>LOG(C5439)</f>
        <v>1.146128035678238</v>
      </c>
      <c r="H5439">
        <f>G5439/(B5439-1)</f>
        <v>-1.9429729473998381</v>
      </c>
    </row>
    <row r="5440" spans="1:8">
      <c r="A5440" t="s">
        <v>691</v>
      </c>
      <c r="B5440">
        <v>0.410116318288409</v>
      </c>
      <c r="C5440">
        <v>7</v>
      </c>
      <c r="D5440">
        <v>22</v>
      </c>
      <c r="E5440">
        <v>22</v>
      </c>
      <c r="F5440" t="str">
        <f>VLOOKUP(E5440,$L$1:$M$25,2,FALSE)</f>
        <v>sugar</v>
      </c>
      <c r="G5440">
        <f>LOG(C5440)</f>
        <v>0.84509804001425681</v>
      </c>
      <c r="H5440">
        <f>G5440/(B5440-1)</f>
        <v>-1.4326520061754251</v>
      </c>
    </row>
    <row r="5441" spans="1:8">
      <c r="A5441" t="s">
        <v>1162</v>
      </c>
      <c r="B5441">
        <v>0.410116318288409</v>
      </c>
      <c r="C5441">
        <v>7</v>
      </c>
      <c r="D5441">
        <v>16</v>
      </c>
      <c r="E5441">
        <v>16</v>
      </c>
      <c r="F5441" t="str">
        <f>VLOOKUP(E5441,$L$1:$M$25,2,FALSE)</f>
        <v>money-supply</v>
      </c>
      <c r="G5441">
        <f>LOG(C5441)</f>
        <v>0.84509804001425681</v>
      </c>
      <c r="H5441">
        <f>G5441/(B5441-1)</f>
        <v>-1.4326520061754251</v>
      </c>
    </row>
    <row r="5442" spans="1:8">
      <c r="A5442" t="s">
        <v>1891</v>
      </c>
      <c r="B5442">
        <v>0.410116318288409</v>
      </c>
      <c r="C5442">
        <v>7</v>
      </c>
      <c r="D5442">
        <v>7</v>
      </c>
      <c r="E5442">
        <v>7</v>
      </c>
      <c r="F5442" t="str">
        <f>VLOOKUP(E5442,$L$1:$M$25,2,FALSE)</f>
        <v>crude</v>
      </c>
      <c r="G5442">
        <f>LOG(C5442)</f>
        <v>0.84509804001425681</v>
      </c>
      <c r="H5442">
        <f>G5442/(B5442-1)</f>
        <v>-1.4326520061754251</v>
      </c>
    </row>
    <row r="5443" spans="1:8">
      <c r="A5443" t="s">
        <v>2527</v>
      </c>
      <c r="B5443">
        <v>0.410116318288409</v>
      </c>
      <c r="C5443">
        <v>7</v>
      </c>
      <c r="D5443">
        <v>1</v>
      </c>
      <c r="E5443">
        <v>1</v>
      </c>
      <c r="F5443" t="str">
        <f>VLOOKUP(E5443,$L$1:$M$25,2,FALSE)</f>
        <v>acq</v>
      </c>
      <c r="G5443">
        <f>LOG(C5443)</f>
        <v>0.84509804001425681</v>
      </c>
      <c r="H5443">
        <f>G5443/(B5443-1)</f>
        <v>-1.4326520061754251</v>
      </c>
    </row>
    <row r="5444" spans="1:8">
      <c r="A5444" t="s">
        <v>3040</v>
      </c>
      <c r="B5444">
        <v>0.410116318288409</v>
      </c>
      <c r="C5444">
        <v>7</v>
      </c>
      <c r="D5444">
        <v>24</v>
      </c>
      <c r="E5444">
        <v>24</v>
      </c>
      <c r="F5444" t="str">
        <f>VLOOKUP(E5444,$L$1:$M$25,2,FALSE)</f>
        <v>veg-oil</v>
      </c>
      <c r="G5444">
        <f>LOG(C5444)</f>
        <v>0.84509804001425681</v>
      </c>
      <c r="H5444">
        <f>G5444/(B5444-1)</f>
        <v>-1.4326520061754251</v>
      </c>
    </row>
    <row r="5445" spans="1:8">
      <c r="A5445" t="s">
        <v>4226</v>
      </c>
      <c r="B5445">
        <v>0.410116318288409</v>
      </c>
      <c r="C5445">
        <v>7</v>
      </c>
      <c r="D5445">
        <v>24</v>
      </c>
      <c r="E5445">
        <v>24</v>
      </c>
      <c r="F5445" t="str">
        <f>VLOOKUP(E5445,$L$1:$M$25,2,FALSE)</f>
        <v>veg-oil</v>
      </c>
      <c r="G5445">
        <f>LOG(C5445)</f>
        <v>0.84509804001425681</v>
      </c>
      <c r="H5445">
        <f>G5445/(B5445-1)</f>
        <v>-1.4326520061754251</v>
      </c>
    </row>
    <row r="5446" spans="1:8">
      <c r="A5446" t="s">
        <v>4231</v>
      </c>
      <c r="B5446">
        <v>0.410116318288409</v>
      </c>
      <c r="C5446">
        <v>7</v>
      </c>
      <c r="D5446">
        <v>21</v>
      </c>
      <c r="E5446">
        <v>21</v>
      </c>
      <c r="F5446" t="str">
        <f>VLOOKUP(E5446,$L$1:$M$25,2,FALSE)</f>
        <v>soybean</v>
      </c>
      <c r="G5446">
        <f>LOG(C5446)</f>
        <v>0.84509804001425681</v>
      </c>
      <c r="H5446">
        <f>G5446/(B5446-1)</f>
        <v>-1.4326520061754251</v>
      </c>
    </row>
    <row r="5447" spans="1:8">
      <c r="A5447" t="s">
        <v>4456</v>
      </c>
      <c r="B5447">
        <v>0.410116318288409</v>
      </c>
      <c r="C5447">
        <v>7</v>
      </c>
      <c r="D5447">
        <v>24</v>
      </c>
      <c r="E5447">
        <v>24</v>
      </c>
      <c r="F5447" t="str">
        <f>VLOOKUP(E5447,$L$1:$M$25,2,FALSE)</f>
        <v>veg-oil</v>
      </c>
      <c r="G5447">
        <f>LOG(C5447)</f>
        <v>0.84509804001425681</v>
      </c>
      <c r="H5447">
        <f>G5447/(B5447-1)</f>
        <v>-1.4326520061754251</v>
      </c>
    </row>
    <row r="5448" spans="1:8">
      <c r="A5448" t="s">
        <v>4770</v>
      </c>
      <c r="B5448">
        <v>0.410116318288409</v>
      </c>
      <c r="C5448">
        <v>7</v>
      </c>
      <c r="D5448">
        <v>7</v>
      </c>
      <c r="E5448">
        <v>7</v>
      </c>
      <c r="F5448" t="str">
        <f>VLOOKUP(E5448,$L$1:$M$25,2,FALSE)</f>
        <v>crude</v>
      </c>
      <c r="G5448">
        <f>LOG(C5448)</f>
        <v>0.84509804001425681</v>
      </c>
      <c r="H5448">
        <f>G5448/(B5448-1)</f>
        <v>-1.4326520061754251</v>
      </c>
    </row>
    <row r="5449" spans="1:8">
      <c r="A5449" t="s">
        <v>4971</v>
      </c>
      <c r="B5449">
        <v>0.410116318288409</v>
      </c>
      <c r="C5449">
        <v>7</v>
      </c>
      <c r="D5449">
        <v>3</v>
      </c>
      <c r="E5449">
        <v>3</v>
      </c>
      <c r="F5449" t="str">
        <f>VLOOKUP(E5449,$L$1:$M$25,2,FALSE)</f>
        <v>cocoa</v>
      </c>
      <c r="G5449">
        <f>LOG(C5449)</f>
        <v>0.84509804001425681</v>
      </c>
      <c r="H5449">
        <f>G5449/(B5449-1)</f>
        <v>-1.4326520061754251</v>
      </c>
    </row>
    <row r="5450" spans="1:8">
      <c r="A5450" t="s">
        <v>5856</v>
      </c>
      <c r="B5450">
        <v>0.410116318288409</v>
      </c>
      <c r="C5450">
        <v>7</v>
      </c>
      <c r="D5450">
        <v>20</v>
      </c>
      <c r="E5450">
        <v>20</v>
      </c>
      <c r="F5450" t="str">
        <f>VLOOKUP(E5450,$L$1:$M$25,2,FALSE)</f>
        <v>ship</v>
      </c>
      <c r="G5450">
        <f>LOG(C5450)</f>
        <v>0.84509804001425681</v>
      </c>
      <c r="H5450">
        <f>G5450/(B5450-1)</f>
        <v>-1.4326520061754251</v>
      </c>
    </row>
    <row r="5451" spans="1:8">
      <c r="A5451" t="s">
        <v>6129</v>
      </c>
      <c r="B5451">
        <v>0.410116318288409</v>
      </c>
      <c r="C5451">
        <v>7</v>
      </c>
      <c r="D5451">
        <v>4</v>
      </c>
      <c r="E5451">
        <v>4</v>
      </c>
      <c r="F5451" t="str">
        <f>VLOOKUP(E5451,$L$1:$M$25,2,FALSE)</f>
        <v>coffee</v>
      </c>
      <c r="G5451">
        <f>LOG(C5451)</f>
        <v>0.84509804001425681</v>
      </c>
      <c r="H5451">
        <f>G5451/(B5451-1)</f>
        <v>-1.4326520061754251</v>
      </c>
    </row>
    <row r="5452" spans="1:8">
      <c r="A5452" t="s">
        <v>7238</v>
      </c>
      <c r="B5452">
        <v>0.410116318288409</v>
      </c>
      <c r="C5452">
        <v>7</v>
      </c>
      <c r="D5452">
        <v>20</v>
      </c>
      <c r="E5452">
        <v>20</v>
      </c>
      <c r="F5452" t="str">
        <f>VLOOKUP(E5452,$L$1:$M$25,2,FALSE)</f>
        <v>ship</v>
      </c>
      <c r="G5452">
        <f>LOG(C5452)</f>
        <v>0.84509804001425681</v>
      </c>
      <c r="H5452">
        <f>G5452/(B5452-1)</f>
        <v>-1.4326520061754251</v>
      </c>
    </row>
    <row r="5453" spans="1:8">
      <c r="A5453" t="s">
        <v>8854</v>
      </c>
      <c r="B5453">
        <v>0.410116318288409</v>
      </c>
      <c r="C5453">
        <v>7</v>
      </c>
      <c r="D5453">
        <v>11</v>
      </c>
      <c r="E5453">
        <v>11</v>
      </c>
      <c r="F5453" t="str">
        <f>VLOOKUP(E5453,$L$1:$M$25,2,FALSE)</f>
        <v>gold</v>
      </c>
      <c r="G5453">
        <f>LOG(C5453)</f>
        <v>0.84509804001425681</v>
      </c>
      <c r="H5453">
        <f>G5453/(B5453-1)</f>
        <v>-1.4326520061754251</v>
      </c>
    </row>
    <row r="5454" spans="1:8">
      <c r="A5454" t="s">
        <v>9189</v>
      </c>
      <c r="B5454">
        <v>0.410116318288409</v>
      </c>
      <c r="C5454">
        <v>7</v>
      </c>
      <c r="D5454">
        <v>20</v>
      </c>
      <c r="E5454">
        <v>20</v>
      </c>
      <c r="F5454" t="str">
        <f>VLOOKUP(E5454,$L$1:$M$25,2,FALSE)</f>
        <v>ship</v>
      </c>
      <c r="G5454">
        <f>LOG(C5454)</f>
        <v>0.84509804001425681</v>
      </c>
      <c r="H5454">
        <f>G5454/(B5454-1)</f>
        <v>-1.4326520061754251</v>
      </c>
    </row>
    <row r="5455" spans="1:8">
      <c r="A5455" t="s">
        <v>10394</v>
      </c>
      <c r="B5455">
        <v>0.410116318288409</v>
      </c>
      <c r="C5455">
        <v>7</v>
      </c>
      <c r="D5455">
        <v>11</v>
      </c>
      <c r="E5455">
        <v>11</v>
      </c>
      <c r="F5455" t="str">
        <f>VLOOKUP(E5455,$L$1:$M$25,2,FALSE)</f>
        <v>gold</v>
      </c>
      <c r="G5455">
        <f>LOG(C5455)</f>
        <v>0.84509804001425681</v>
      </c>
      <c r="H5455">
        <f>G5455/(B5455-1)</f>
        <v>-1.4326520061754251</v>
      </c>
    </row>
    <row r="5456" spans="1:8">
      <c r="A5456" t="s">
        <v>12191</v>
      </c>
      <c r="B5456">
        <v>0.410116318288409</v>
      </c>
      <c r="C5456">
        <v>7</v>
      </c>
      <c r="D5456">
        <v>3</v>
      </c>
      <c r="E5456">
        <v>3</v>
      </c>
      <c r="F5456" t="str">
        <f>VLOOKUP(E5456,$L$1:$M$25,2,FALSE)</f>
        <v>cocoa</v>
      </c>
      <c r="G5456">
        <f>LOG(C5456)</f>
        <v>0.84509804001425681</v>
      </c>
      <c r="H5456">
        <f>G5456/(B5456-1)</f>
        <v>-1.4326520061754251</v>
      </c>
    </row>
    <row r="5457" spans="1:8">
      <c r="A5457" t="s">
        <v>3682</v>
      </c>
      <c r="B5457">
        <v>0.429323021930616</v>
      </c>
      <c r="C5457">
        <v>13</v>
      </c>
      <c r="D5457">
        <v>23</v>
      </c>
      <c r="E5457">
        <v>23</v>
      </c>
      <c r="F5457" t="str">
        <f>VLOOKUP(E5457,$L$1:$M$25,2,FALSE)</f>
        <v>trade</v>
      </c>
      <c r="G5457">
        <f>LOG(C5457)</f>
        <v>1.1139433523068367</v>
      </c>
      <c r="H5457">
        <f>G5457/(B5457-1)</f>
        <v>-1.9519682677148427</v>
      </c>
    </row>
    <row r="5458" spans="1:8">
      <c r="A5458" t="s">
        <v>8066</v>
      </c>
      <c r="B5458">
        <v>0.429323021930616</v>
      </c>
      <c r="C5458">
        <v>13</v>
      </c>
      <c r="D5458">
        <v>20</v>
      </c>
      <c r="E5458">
        <v>20</v>
      </c>
      <c r="F5458" t="str">
        <f>VLOOKUP(E5458,$L$1:$M$25,2,FALSE)</f>
        <v>ship</v>
      </c>
      <c r="G5458">
        <f>LOG(C5458)</f>
        <v>1.1139433523068367</v>
      </c>
      <c r="H5458">
        <f>G5458/(B5458-1)</f>
        <v>-1.9519682677148427</v>
      </c>
    </row>
    <row r="5459" spans="1:8">
      <c r="A5459" t="s">
        <v>10867</v>
      </c>
      <c r="B5459">
        <v>0.429323021930616</v>
      </c>
      <c r="C5459">
        <v>13</v>
      </c>
      <c r="D5459">
        <v>16</v>
      </c>
      <c r="E5459">
        <v>16</v>
      </c>
      <c r="F5459" t="str">
        <f>VLOOKUP(E5459,$L$1:$M$25,2,FALSE)</f>
        <v>money-supply</v>
      </c>
      <c r="G5459">
        <f>LOG(C5459)</f>
        <v>1.1139433523068367</v>
      </c>
      <c r="H5459">
        <f>G5459/(B5459-1)</f>
        <v>-1.9519682677148427</v>
      </c>
    </row>
    <row r="5460" spans="1:8">
      <c r="A5460" t="s">
        <v>11839</v>
      </c>
      <c r="B5460">
        <v>0.429323021930616</v>
      </c>
      <c r="C5460">
        <v>13</v>
      </c>
      <c r="D5460">
        <v>20</v>
      </c>
      <c r="E5460">
        <v>20</v>
      </c>
      <c r="F5460" t="str">
        <f>VLOOKUP(E5460,$L$1:$M$25,2,FALSE)</f>
        <v>ship</v>
      </c>
      <c r="G5460">
        <f>LOG(C5460)</f>
        <v>1.1139433523068367</v>
      </c>
      <c r="H5460">
        <f>G5460/(B5460-1)</f>
        <v>-1.9519682677148427</v>
      </c>
    </row>
    <row r="5461" spans="1:8">
      <c r="A5461" t="s">
        <v>902</v>
      </c>
      <c r="B5461">
        <v>0.44375728426014799</v>
      </c>
      <c r="C5461">
        <v>17</v>
      </c>
      <c r="D5461">
        <v>4</v>
      </c>
      <c r="E5461">
        <v>4</v>
      </c>
      <c r="F5461" t="str">
        <f>VLOOKUP(E5461,$L$1:$M$25,2,FALSE)</f>
        <v>coffee</v>
      </c>
      <c r="G5461">
        <f>LOG(C5461)</f>
        <v>1.2304489213782739</v>
      </c>
      <c r="H5461">
        <f>G5461/(B5461-1)</f>
        <v>-2.2120719724691913</v>
      </c>
    </row>
    <row r="5462" spans="1:8">
      <c r="A5462" t="s">
        <v>290</v>
      </c>
      <c r="B5462">
        <v>0.44375728426014799</v>
      </c>
      <c r="C5462">
        <v>17</v>
      </c>
      <c r="D5462">
        <v>11</v>
      </c>
      <c r="E5462">
        <v>11</v>
      </c>
      <c r="F5462" t="str">
        <f>VLOOKUP(E5462,$L$1:$M$25,2,FALSE)</f>
        <v>gold</v>
      </c>
      <c r="G5462">
        <f>LOG(C5462)</f>
        <v>1.2304489213782739</v>
      </c>
      <c r="H5462">
        <f>G5462/(B5462-1)</f>
        <v>-2.2120719724691913</v>
      </c>
    </row>
    <row r="5463" spans="1:8">
      <c r="A5463" t="s">
        <v>2377</v>
      </c>
      <c r="B5463">
        <v>0.45056120886630402</v>
      </c>
      <c r="C5463">
        <v>18</v>
      </c>
      <c r="D5463">
        <v>23</v>
      </c>
      <c r="E5463">
        <v>23</v>
      </c>
      <c r="F5463" t="str">
        <f>VLOOKUP(E5463,$L$1:$M$25,2,FALSE)</f>
        <v>trade</v>
      </c>
      <c r="G5463">
        <f>LOG(C5463)</f>
        <v>1.255272505103306</v>
      </c>
      <c r="H5463">
        <f>G5463/(B5463-1)</f>
        <v>-2.2846448510000785</v>
      </c>
    </row>
    <row r="5464" spans="1:8">
      <c r="A5464" t="s">
        <v>3202</v>
      </c>
      <c r="B5464">
        <v>0.45056120886630402</v>
      </c>
      <c r="C5464">
        <v>12</v>
      </c>
      <c r="D5464">
        <v>24</v>
      </c>
      <c r="E5464">
        <v>24</v>
      </c>
      <c r="F5464" t="str">
        <f>VLOOKUP(E5464,$L$1:$M$25,2,FALSE)</f>
        <v>veg-oil</v>
      </c>
      <c r="G5464">
        <f>LOG(C5464)</f>
        <v>1.0791812460476249</v>
      </c>
      <c r="H5464">
        <f>G5464/(B5464-1)</f>
        <v>-1.9641519009258042</v>
      </c>
    </row>
    <row r="5465" spans="1:8">
      <c r="A5465" t="s">
        <v>1366</v>
      </c>
      <c r="B5465">
        <v>0.45056120886630402</v>
      </c>
      <c r="C5465">
        <v>6</v>
      </c>
      <c r="D5465">
        <v>7</v>
      </c>
      <c r="E5465">
        <v>7</v>
      </c>
      <c r="F5465" t="str">
        <f>VLOOKUP(E5465,$L$1:$M$25,2,FALSE)</f>
        <v>crude</v>
      </c>
      <c r="G5465">
        <f>LOG(C5465)</f>
        <v>0.77815125038364363</v>
      </c>
      <c r="H5465">
        <f>G5465/(B5465-1)</f>
        <v>-1.4162655839752942</v>
      </c>
    </row>
    <row r="5466" spans="1:8">
      <c r="A5466" t="s">
        <v>1985</v>
      </c>
      <c r="B5466">
        <v>0.45056120886630402</v>
      </c>
      <c r="C5466">
        <v>6</v>
      </c>
      <c r="D5466">
        <v>10</v>
      </c>
      <c r="E5466">
        <v>10</v>
      </c>
      <c r="F5466" t="str">
        <f>VLOOKUP(E5466,$L$1:$M$25,2,FALSE)</f>
        <v>gnp</v>
      </c>
      <c r="G5466">
        <f>LOG(C5466)</f>
        <v>0.77815125038364363</v>
      </c>
      <c r="H5466">
        <f>G5466/(B5466-1)</f>
        <v>-1.4162655839752942</v>
      </c>
    </row>
    <row r="5467" spans="1:8">
      <c r="A5467" t="s">
        <v>2548</v>
      </c>
      <c r="B5467">
        <v>0.45056120886630402</v>
      </c>
      <c r="C5467">
        <v>6</v>
      </c>
      <c r="D5467">
        <v>7</v>
      </c>
      <c r="E5467">
        <v>7</v>
      </c>
      <c r="F5467" t="str">
        <f>VLOOKUP(E5467,$L$1:$M$25,2,FALSE)</f>
        <v>crude</v>
      </c>
      <c r="G5467">
        <f>LOG(C5467)</f>
        <v>0.77815125038364363</v>
      </c>
      <c r="H5467">
        <f>G5467/(B5467-1)</f>
        <v>-1.4162655839752942</v>
      </c>
    </row>
    <row r="5468" spans="1:8">
      <c r="A5468" t="s">
        <v>2872</v>
      </c>
      <c r="B5468">
        <v>0.45056120886630402</v>
      </c>
      <c r="C5468">
        <v>6</v>
      </c>
      <c r="D5468">
        <v>7</v>
      </c>
      <c r="E5468">
        <v>7</v>
      </c>
      <c r="F5468" t="str">
        <f>VLOOKUP(E5468,$L$1:$M$25,2,FALSE)</f>
        <v>crude</v>
      </c>
      <c r="G5468">
        <f>LOG(C5468)</f>
        <v>0.77815125038364363</v>
      </c>
      <c r="H5468">
        <f>G5468/(B5468-1)</f>
        <v>-1.4162655839752942</v>
      </c>
    </row>
    <row r="5469" spans="1:8">
      <c r="A5469" t="s">
        <v>3423</v>
      </c>
      <c r="B5469">
        <v>0.45056120886630402</v>
      </c>
      <c r="C5469">
        <v>6</v>
      </c>
      <c r="D5469">
        <v>20</v>
      </c>
      <c r="E5469">
        <v>20</v>
      </c>
      <c r="F5469" t="str">
        <f>VLOOKUP(E5469,$L$1:$M$25,2,FALSE)</f>
        <v>ship</v>
      </c>
      <c r="G5469">
        <f>LOG(C5469)</f>
        <v>0.77815125038364363</v>
      </c>
      <c r="H5469">
        <f>G5469/(B5469-1)</f>
        <v>-1.4162655839752942</v>
      </c>
    </row>
    <row r="5470" spans="1:8">
      <c r="A5470" t="s">
        <v>3505</v>
      </c>
      <c r="B5470">
        <v>0.45056120886630402</v>
      </c>
      <c r="C5470">
        <v>6</v>
      </c>
      <c r="D5470">
        <v>20</v>
      </c>
      <c r="E5470">
        <v>20</v>
      </c>
      <c r="F5470" t="str">
        <f>VLOOKUP(E5470,$L$1:$M$25,2,FALSE)</f>
        <v>ship</v>
      </c>
      <c r="G5470">
        <f>LOG(C5470)</f>
        <v>0.77815125038364363</v>
      </c>
      <c r="H5470">
        <f>G5470/(B5470-1)</f>
        <v>-1.4162655839752942</v>
      </c>
    </row>
    <row r="5471" spans="1:8">
      <c r="A5471" t="s">
        <v>3537</v>
      </c>
      <c r="B5471">
        <v>0.45056120886630402</v>
      </c>
      <c r="C5471">
        <v>6</v>
      </c>
      <c r="D5471">
        <v>7</v>
      </c>
      <c r="E5471">
        <v>7</v>
      </c>
      <c r="F5471" t="str">
        <f>VLOOKUP(E5471,$L$1:$M$25,2,FALSE)</f>
        <v>crude</v>
      </c>
      <c r="G5471">
        <f>LOG(C5471)</f>
        <v>0.77815125038364363</v>
      </c>
      <c r="H5471">
        <f>G5471/(B5471-1)</f>
        <v>-1.4162655839752942</v>
      </c>
    </row>
    <row r="5472" spans="1:8">
      <c r="A5472" t="s">
        <v>3922</v>
      </c>
      <c r="B5472">
        <v>0.45056120886630402</v>
      </c>
      <c r="C5472">
        <v>6</v>
      </c>
      <c r="D5472">
        <v>24</v>
      </c>
      <c r="E5472">
        <v>24</v>
      </c>
      <c r="F5472" t="str">
        <f>VLOOKUP(E5472,$L$1:$M$25,2,FALSE)</f>
        <v>veg-oil</v>
      </c>
      <c r="G5472">
        <f>LOG(C5472)</f>
        <v>0.77815125038364363</v>
      </c>
      <c r="H5472">
        <f>G5472/(B5472-1)</f>
        <v>-1.4162655839752942</v>
      </c>
    </row>
    <row r="5473" spans="1:8">
      <c r="A5473" t="s">
        <v>3985</v>
      </c>
      <c r="B5473">
        <v>0.45056120886630402</v>
      </c>
      <c r="C5473">
        <v>6</v>
      </c>
      <c r="D5473">
        <v>4</v>
      </c>
      <c r="E5473">
        <v>4</v>
      </c>
      <c r="F5473" t="str">
        <f>VLOOKUP(E5473,$L$1:$M$25,2,FALSE)</f>
        <v>coffee</v>
      </c>
      <c r="G5473">
        <f>LOG(C5473)</f>
        <v>0.77815125038364363</v>
      </c>
      <c r="H5473">
        <f>G5473/(B5473-1)</f>
        <v>-1.4162655839752942</v>
      </c>
    </row>
    <row r="5474" spans="1:8">
      <c r="A5474" t="s">
        <v>6375</v>
      </c>
      <c r="B5474">
        <v>0.45056120886630402</v>
      </c>
      <c r="C5474">
        <v>6</v>
      </c>
      <c r="D5474">
        <v>2</v>
      </c>
      <c r="E5474">
        <v>2</v>
      </c>
      <c r="F5474" t="str">
        <f>VLOOKUP(E5474,$L$1:$M$25,2,FALSE)</f>
        <v>bop</v>
      </c>
      <c r="G5474">
        <f>LOG(C5474)</f>
        <v>0.77815125038364363</v>
      </c>
      <c r="H5474">
        <f>G5474/(B5474-1)</f>
        <v>-1.4162655839752942</v>
      </c>
    </row>
    <row r="5475" spans="1:8">
      <c r="A5475" t="s">
        <v>6500</v>
      </c>
      <c r="B5475">
        <v>0.45056120886630402</v>
      </c>
      <c r="C5475">
        <v>6</v>
      </c>
      <c r="D5475">
        <v>3</v>
      </c>
      <c r="E5475">
        <v>3</v>
      </c>
      <c r="F5475" t="str">
        <f>VLOOKUP(E5475,$L$1:$M$25,2,FALSE)</f>
        <v>cocoa</v>
      </c>
      <c r="G5475">
        <f>LOG(C5475)</f>
        <v>0.77815125038364363</v>
      </c>
      <c r="H5475">
        <f>G5475/(B5475-1)</f>
        <v>-1.4162655839752942</v>
      </c>
    </row>
    <row r="5476" spans="1:8">
      <c r="A5476" t="s">
        <v>6804</v>
      </c>
      <c r="B5476">
        <v>0.45056120886630402</v>
      </c>
      <c r="C5476">
        <v>6</v>
      </c>
      <c r="D5476">
        <v>17</v>
      </c>
      <c r="E5476">
        <v>17</v>
      </c>
      <c r="F5476" t="str">
        <f>VLOOKUP(E5476,$L$1:$M$25,2,FALSE)</f>
        <v>nat-gas</v>
      </c>
      <c r="G5476">
        <f>LOG(C5476)</f>
        <v>0.77815125038364363</v>
      </c>
      <c r="H5476">
        <f>G5476/(B5476-1)</f>
        <v>-1.4162655839752942</v>
      </c>
    </row>
    <row r="5477" spans="1:8">
      <c r="A5477" t="s">
        <v>7455</v>
      </c>
      <c r="B5477">
        <v>0.45056120886630402</v>
      </c>
      <c r="C5477">
        <v>6</v>
      </c>
      <c r="D5477">
        <v>24</v>
      </c>
      <c r="E5477">
        <v>24</v>
      </c>
      <c r="F5477" t="str">
        <f>VLOOKUP(E5477,$L$1:$M$25,2,FALSE)</f>
        <v>veg-oil</v>
      </c>
      <c r="G5477">
        <f>LOG(C5477)</f>
        <v>0.77815125038364363</v>
      </c>
      <c r="H5477">
        <f>G5477/(B5477-1)</f>
        <v>-1.4162655839752942</v>
      </c>
    </row>
    <row r="5478" spans="1:8">
      <c r="A5478" t="s">
        <v>8445</v>
      </c>
      <c r="B5478">
        <v>0.45056120886630402</v>
      </c>
      <c r="C5478">
        <v>6</v>
      </c>
      <c r="D5478">
        <v>11</v>
      </c>
      <c r="E5478">
        <v>11</v>
      </c>
      <c r="F5478" t="str">
        <f>VLOOKUP(E5478,$L$1:$M$25,2,FALSE)</f>
        <v>gold</v>
      </c>
      <c r="G5478">
        <f>LOG(C5478)</f>
        <v>0.77815125038364363</v>
      </c>
      <c r="H5478">
        <f>G5478/(B5478-1)</f>
        <v>-1.4162655839752942</v>
      </c>
    </row>
    <row r="5479" spans="1:8">
      <c r="A5479" t="s">
        <v>9962</v>
      </c>
      <c r="B5479">
        <v>0.45056120886630402</v>
      </c>
      <c r="C5479">
        <v>6</v>
      </c>
      <c r="D5479">
        <v>1</v>
      </c>
      <c r="E5479">
        <v>1</v>
      </c>
      <c r="F5479" t="str">
        <f>VLOOKUP(E5479,$L$1:$M$25,2,FALSE)</f>
        <v>acq</v>
      </c>
      <c r="G5479">
        <f>LOG(C5479)</f>
        <v>0.77815125038364363</v>
      </c>
      <c r="H5479">
        <f>G5479/(B5479-1)</f>
        <v>-1.4162655839752942</v>
      </c>
    </row>
    <row r="5480" spans="1:8">
      <c r="A5480" t="s">
        <v>10325</v>
      </c>
      <c r="B5480">
        <v>0.45056120886630402</v>
      </c>
      <c r="C5480">
        <v>6</v>
      </c>
      <c r="D5480">
        <v>20</v>
      </c>
      <c r="E5480">
        <v>20</v>
      </c>
      <c r="F5480" t="str">
        <f>VLOOKUP(E5480,$L$1:$M$25,2,FALSE)</f>
        <v>ship</v>
      </c>
      <c r="G5480">
        <f>LOG(C5480)</f>
        <v>0.77815125038364363</v>
      </c>
      <c r="H5480">
        <f>G5480/(B5480-1)</f>
        <v>-1.4162655839752942</v>
      </c>
    </row>
    <row r="5481" spans="1:8">
      <c r="A5481" t="e">
        <f>-foot</f>
        <v>#NAME?</v>
      </c>
      <c r="B5481">
        <v>0.45056120886630402</v>
      </c>
      <c r="C5481">
        <v>6</v>
      </c>
      <c r="D5481">
        <v>11</v>
      </c>
      <c r="E5481">
        <v>11</v>
      </c>
      <c r="F5481" t="str">
        <f>VLOOKUP(E5481,$L$1:$M$25,2,FALSE)</f>
        <v>gold</v>
      </c>
      <c r="G5481">
        <f>LOG(C5481)</f>
        <v>0.77815125038364363</v>
      </c>
      <c r="H5481">
        <f>G5481/(B5481-1)</f>
        <v>-1.4162655839752942</v>
      </c>
    </row>
    <row r="5482" spans="1:8">
      <c r="A5482" t="s">
        <v>10953</v>
      </c>
      <c r="B5482">
        <v>0.45056120886630402</v>
      </c>
      <c r="C5482">
        <v>6</v>
      </c>
      <c r="D5482">
        <v>7</v>
      </c>
      <c r="E5482">
        <v>7</v>
      </c>
      <c r="F5482" t="str">
        <f>VLOOKUP(E5482,$L$1:$M$25,2,FALSE)</f>
        <v>crude</v>
      </c>
      <c r="G5482">
        <f>LOG(C5482)</f>
        <v>0.77815125038364363</v>
      </c>
      <c r="H5482">
        <f>G5482/(B5482-1)</f>
        <v>-1.4162655839752942</v>
      </c>
    </row>
    <row r="5483" spans="1:8">
      <c r="A5483" t="s">
        <v>11279</v>
      </c>
      <c r="B5483">
        <v>0.45056120886630402</v>
      </c>
      <c r="C5483">
        <v>6</v>
      </c>
      <c r="D5483">
        <v>11</v>
      </c>
      <c r="E5483">
        <v>11</v>
      </c>
      <c r="F5483" t="str">
        <f>VLOOKUP(E5483,$L$1:$M$25,2,FALSE)</f>
        <v>gold</v>
      </c>
      <c r="G5483">
        <f>LOG(C5483)</f>
        <v>0.77815125038364363</v>
      </c>
      <c r="H5483">
        <f>G5483/(B5483-1)</f>
        <v>-1.4162655839752942</v>
      </c>
    </row>
    <row r="5484" spans="1:8">
      <c r="A5484" t="s">
        <v>12172</v>
      </c>
      <c r="B5484">
        <v>0.45056120886630402</v>
      </c>
      <c r="C5484">
        <v>6</v>
      </c>
      <c r="D5484">
        <v>11</v>
      </c>
      <c r="E5484">
        <v>11</v>
      </c>
      <c r="F5484" t="str">
        <f>VLOOKUP(E5484,$L$1:$M$25,2,FALSE)</f>
        <v>gold</v>
      </c>
      <c r="G5484">
        <f>LOG(C5484)</f>
        <v>0.77815125038364363</v>
      </c>
      <c r="H5484">
        <f>G5484/(B5484-1)</f>
        <v>-1.4162655839752942</v>
      </c>
    </row>
    <row r="5485" spans="1:8">
      <c r="A5485" t="s">
        <v>2</v>
      </c>
      <c r="B5485">
        <v>0.462063397359807</v>
      </c>
      <c r="C5485">
        <v>234</v>
      </c>
      <c r="D5485">
        <v>3</v>
      </c>
      <c r="E5485">
        <v>3</v>
      </c>
      <c r="F5485" t="str">
        <f>VLOOKUP(E5485,$L$1:$M$25,2,FALSE)</f>
        <v>cocoa</v>
      </c>
      <c r="G5485">
        <f>LOG(C5485)</f>
        <v>2.369215857410143</v>
      </c>
      <c r="H5485">
        <f>G5485/(B5485-1)</f>
        <v>-4.4042659409715395</v>
      </c>
    </row>
    <row r="5486" spans="1:8">
      <c r="A5486" t="s">
        <v>1467</v>
      </c>
      <c r="B5486">
        <v>0.465999256961042</v>
      </c>
      <c r="C5486">
        <v>17</v>
      </c>
      <c r="D5486">
        <v>11</v>
      </c>
      <c r="E5486">
        <v>11</v>
      </c>
      <c r="F5486" t="str">
        <f>VLOOKUP(E5486,$L$1:$M$25,2,FALSE)</f>
        <v>gold</v>
      </c>
      <c r="G5486">
        <f>LOG(C5486)</f>
        <v>1.2304489213782739</v>
      </c>
      <c r="H5486">
        <f>G5486/(B5486-1)</f>
        <v>-2.3042082570445164</v>
      </c>
    </row>
    <row r="5487" spans="1:8">
      <c r="A5487" t="s">
        <v>7535</v>
      </c>
      <c r="B5487">
        <v>0.465999256961042</v>
      </c>
      <c r="C5487">
        <v>17</v>
      </c>
      <c r="D5487">
        <v>20</v>
      </c>
      <c r="E5487">
        <v>20</v>
      </c>
      <c r="F5487" t="str">
        <f>VLOOKUP(E5487,$L$1:$M$25,2,FALSE)</f>
        <v>ship</v>
      </c>
      <c r="G5487">
        <f>LOG(C5487)</f>
        <v>1.2304489213782739</v>
      </c>
      <c r="H5487">
        <f>G5487/(B5487-1)</f>
        <v>-2.3042082570445164</v>
      </c>
    </row>
    <row r="5488" spans="1:8">
      <c r="A5488" t="s">
        <v>6123</v>
      </c>
      <c r="B5488">
        <v>0.47413931305783702</v>
      </c>
      <c r="C5488">
        <v>11</v>
      </c>
      <c r="D5488">
        <v>2</v>
      </c>
      <c r="E5488">
        <v>2</v>
      </c>
      <c r="F5488" t="str">
        <f>VLOOKUP(E5488,$L$1:$M$25,2,FALSE)</f>
        <v>bop</v>
      </c>
      <c r="G5488">
        <f>LOG(C5488)</f>
        <v>1.0413926851582251</v>
      </c>
      <c r="H5488">
        <f>G5488/(B5488-1)</f>
        <v>-1.9803585075238059</v>
      </c>
    </row>
    <row r="5489" spans="1:8">
      <c r="A5489" t="s">
        <v>91</v>
      </c>
      <c r="B5489">
        <v>0.48224592733113703</v>
      </c>
      <c r="C5489">
        <v>41</v>
      </c>
      <c r="D5489">
        <v>22</v>
      </c>
      <c r="E5489">
        <v>22</v>
      </c>
      <c r="F5489" t="str">
        <f>VLOOKUP(E5489,$L$1:$M$25,2,FALSE)</f>
        <v>sugar</v>
      </c>
      <c r="G5489">
        <f>LOG(C5489)</f>
        <v>1.6127838567197355</v>
      </c>
      <c r="H5489">
        <f>G5489/(B5489-1)</f>
        <v>-3.1149612177965706</v>
      </c>
    </row>
    <row r="5490" spans="1:8">
      <c r="A5490" t="s">
        <v>218</v>
      </c>
      <c r="B5490">
        <v>0.48510450039094</v>
      </c>
      <c r="C5490">
        <v>22</v>
      </c>
      <c r="D5490">
        <v>24</v>
      </c>
      <c r="E5490">
        <v>24</v>
      </c>
      <c r="F5490" t="str">
        <f>VLOOKUP(E5490,$L$1:$M$25,2,FALSE)</f>
        <v>veg-oil</v>
      </c>
      <c r="G5490">
        <f>LOG(C5490)</f>
        <v>1.3424226808222062</v>
      </c>
      <c r="H5490">
        <f>G5490/(B5490-1)</f>
        <v>-2.6071750128743698</v>
      </c>
    </row>
    <row r="5491" spans="1:8">
      <c r="A5491" t="s">
        <v>51</v>
      </c>
      <c r="B5491">
        <v>0.49401233235800002</v>
      </c>
      <c r="C5491">
        <v>70</v>
      </c>
      <c r="D5491">
        <v>4</v>
      </c>
      <c r="E5491">
        <v>4</v>
      </c>
      <c r="F5491" t="str">
        <f>VLOOKUP(E5491,$L$1:$M$25,2,FALSE)</f>
        <v>coffee</v>
      </c>
      <c r="G5491">
        <f>LOG(C5491)</f>
        <v>1.8450980400142569</v>
      </c>
      <c r="H5491">
        <f>G5491/(B5491-1)</f>
        <v>-3.6465276883382738</v>
      </c>
    </row>
    <row r="5492" spans="1:8">
      <c r="A5492" t="s">
        <v>147</v>
      </c>
      <c r="B5492">
        <v>0.49679636985044601</v>
      </c>
      <c r="C5492">
        <v>29</v>
      </c>
      <c r="D5492">
        <v>11</v>
      </c>
      <c r="E5492">
        <v>11</v>
      </c>
      <c r="F5492" t="str">
        <f>VLOOKUP(E5492,$L$1:$M$25,2,FALSE)</f>
        <v>gold</v>
      </c>
      <c r="G5492">
        <f>LOG(C5492)</f>
        <v>1.4623979978989561</v>
      </c>
      <c r="H5492">
        <f>G5492/(B5492-1)</f>
        <v>-2.9061753737037352</v>
      </c>
    </row>
    <row r="5493" spans="1:8">
      <c r="A5493" t="s">
        <v>270</v>
      </c>
      <c r="B5493">
        <v>0.50040242353818698</v>
      </c>
      <c r="C5493">
        <v>20</v>
      </c>
      <c r="D5493">
        <v>1</v>
      </c>
      <c r="E5493">
        <v>1</v>
      </c>
      <c r="F5493" t="str">
        <f>VLOOKUP(E5493,$L$1:$M$25,2,FALSE)</f>
        <v>acq</v>
      </c>
      <c r="G5493">
        <f>LOG(C5493)</f>
        <v>1.3010299956639813</v>
      </c>
      <c r="H5493">
        <f>G5493/(B5493-1)</f>
        <v>-2.604155938621584</v>
      </c>
    </row>
    <row r="5494" spans="1:8">
      <c r="A5494" t="s">
        <v>12180</v>
      </c>
      <c r="B5494">
        <v>0.50040242353818698</v>
      </c>
      <c r="C5494">
        <v>15</v>
      </c>
      <c r="D5494">
        <v>20</v>
      </c>
      <c r="E5494">
        <v>20</v>
      </c>
      <c r="F5494" t="str">
        <f>VLOOKUP(E5494,$L$1:$M$25,2,FALSE)</f>
        <v>ship</v>
      </c>
      <c r="G5494">
        <f>LOG(C5494)</f>
        <v>1.1760912590556813</v>
      </c>
      <c r="H5494">
        <f>G5494/(B5494-1)</f>
        <v>-2.3540771902554987</v>
      </c>
    </row>
    <row r="5495" spans="1:8">
      <c r="A5495" t="s">
        <v>1828</v>
      </c>
      <c r="B5495">
        <v>0.50040242353818698</v>
      </c>
      <c r="C5495">
        <v>10</v>
      </c>
      <c r="D5495">
        <v>16</v>
      </c>
      <c r="E5495">
        <v>16</v>
      </c>
      <c r="F5495" t="str">
        <f>VLOOKUP(E5495,$L$1:$M$25,2,FALSE)</f>
        <v>money-supply</v>
      </c>
      <c r="G5495">
        <f>LOG(C5495)</f>
        <v>1</v>
      </c>
      <c r="H5495">
        <f>G5495/(B5495-1)</f>
        <v>-2.0016109907539463</v>
      </c>
    </row>
    <row r="5496" spans="1:8">
      <c r="A5496" t="s">
        <v>4405</v>
      </c>
      <c r="B5496">
        <v>0.50040242353818698</v>
      </c>
      <c r="C5496">
        <v>10</v>
      </c>
      <c r="D5496">
        <v>23</v>
      </c>
      <c r="E5496">
        <v>23</v>
      </c>
      <c r="F5496" t="str">
        <f>VLOOKUP(E5496,$L$1:$M$25,2,FALSE)</f>
        <v>trade</v>
      </c>
      <c r="G5496">
        <f>LOG(C5496)</f>
        <v>1</v>
      </c>
      <c r="H5496">
        <f>G5496/(B5496-1)</f>
        <v>-2.0016109907539463</v>
      </c>
    </row>
    <row r="5497" spans="1:8">
      <c r="A5497" t="s">
        <v>4848</v>
      </c>
      <c r="B5497">
        <v>0.50040242353818698</v>
      </c>
      <c r="C5497">
        <v>10</v>
      </c>
      <c r="D5497">
        <v>20</v>
      </c>
      <c r="E5497">
        <v>20</v>
      </c>
      <c r="F5497" t="str">
        <f>VLOOKUP(E5497,$L$1:$M$25,2,FALSE)</f>
        <v>ship</v>
      </c>
      <c r="G5497">
        <f>LOG(C5497)</f>
        <v>1</v>
      </c>
      <c r="H5497">
        <f>G5497/(B5497-1)</f>
        <v>-2.0016109907539463</v>
      </c>
    </row>
    <row r="5498" spans="1:8">
      <c r="A5498" t="s">
        <v>640</v>
      </c>
      <c r="B5498">
        <v>0.50040242353818698</v>
      </c>
      <c r="C5498">
        <v>10</v>
      </c>
      <c r="D5498">
        <v>9</v>
      </c>
      <c r="E5498">
        <v>9</v>
      </c>
      <c r="F5498" t="str">
        <f>VLOOKUP(E5498,$L$1:$M$25,2,FALSE)</f>
        <v>earn</v>
      </c>
      <c r="G5498">
        <f>LOG(C5498)</f>
        <v>1</v>
      </c>
      <c r="H5498">
        <f>G5498/(B5498-1)</f>
        <v>-2.0016109907539463</v>
      </c>
    </row>
    <row r="5499" spans="1:8">
      <c r="A5499" t="s">
        <v>7360</v>
      </c>
      <c r="B5499">
        <v>0.50040242353818698</v>
      </c>
      <c r="C5499">
        <v>10</v>
      </c>
      <c r="D5499">
        <v>4</v>
      </c>
      <c r="E5499">
        <v>4</v>
      </c>
      <c r="F5499" t="str">
        <f>VLOOKUP(E5499,$L$1:$M$25,2,FALSE)</f>
        <v>coffee</v>
      </c>
      <c r="G5499">
        <f>LOG(C5499)</f>
        <v>1</v>
      </c>
      <c r="H5499">
        <f>G5499/(B5499-1)</f>
        <v>-2.0016109907539463</v>
      </c>
    </row>
    <row r="5500" spans="1:8">
      <c r="A5500" t="s">
        <v>7614</v>
      </c>
      <c r="B5500">
        <v>0.50040242353818698</v>
      </c>
      <c r="C5500">
        <v>10</v>
      </c>
      <c r="D5500">
        <v>11</v>
      </c>
      <c r="E5500">
        <v>11</v>
      </c>
      <c r="F5500" t="str">
        <f>VLOOKUP(E5500,$L$1:$M$25,2,FALSE)</f>
        <v>gold</v>
      </c>
      <c r="G5500">
        <f>LOG(C5500)</f>
        <v>1</v>
      </c>
      <c r="H5500">
        <f>G5500/(B5500-1)</f>
        <v>-2.0016109907539463</v>
      </c>
    </row>
    <row r="5501" spans="1:8">
      <c r="A5501" t="s">
        <v>8116</v>
      </c>
      <c r="B5501">
        <v>0.50040242353818698</v>
      </c>
      <c r="C5501">
        <v>10</v>
      </c>
      <c r="D5501">
        <v>4</v>
      </c>
      <c r="E5501">
        <v>4</v>
      </c>
      <c r="F5501" t="str">
        <f>VLOOKUP(E5501,$L$1:$M$25,2,FALSE)</f>
        <v>coffee</v>
      </c>
      <c r="G5501">
        <f>LOG(C5501)</f>
        <v>1</v>
      </c>
      <c r="H5501">
        <f>G5501/(B5501-1)</f>
        <v>-2.0016109907539463</v>
      </c>
    </row>
    <row r="5502" spans="1:8">
      <c r="A5502" t="s">
        <v>8499</v>
      </c>
      <c r="B5502">
        <v>0.50040242353818698</v>
      </c>
      <c r="C5502">
        <v>10</v>
      </c>
      <c r="D5502">
        <v>20</v>
      </c>
      <c r="E5502">
        <v>20</v>
      </c>
      <c r="F5502" t="str">
        <f>VLOOKUP(E5502,$L$1:$M$25,2,FALSE)</f>
        <v>ship</v>
      </c>
      <c r="G5502">
        <f>LOG(C5502)</f>
        <v>1</v>
      </c>
      <c r="H5502">
        <f>G5502/(B5502-1)</f>
        <v>-2.0016109907539463</v>
      </c>
    </row>
    <row r="5503" spans="1:8">
      <c r="A5503" t="s">
        <v>10426</v>
      </c>
      <c r="B5503">
        <v>0.50040242353818698</v>
      </c>
      <c r="C5503">
        <v>10</v>
      </c>
      <c r="D5503">
        <v>20</v>
      </c>
      <c r="E5503">
        <v>20</v>
      </c>
      <c r="F5503" t="str">
        <f>VLOOKUP(E5503,$L$1:$M$25,2,FALSE)</f>
        <v>ship</v>
      </c>
      <c r="G5503">
        <f>LOG(C5503)</f>
        <v>1</v>
      </c>
      <c r="H5503">
        <f>G5503/(B5503-1)</f>
        <v>-2.0016109907539463</v>
      </c>
    </row>
    <row r="5504" spans="1:8">
      <c r="A5504" t="s">
        <v>10828</v>
      </c>
      <c r="B5504">
        <v>0.50040242353818698</v>
      </c>
      <c r="C5504">
        <v>10</v>
      </c>
      <c r="D5504">
        <v>11</v>
      </c>
      <c r="E5504">
        <v>11</v>
      </c>
      <c r="F5504" t="str">
        <f>VLOOKUP(E5504,$L$1:$M$25,2,FALSE)</f>
        <v>gold</v>
      </c>
      <c r="G5504">
        <f>LOG(C5504)</f>
        <v>1</v>
      </c>
      <c r="H5504">
        <f>G5504/(B5504-1)</f>
        <v>-2.0016109907539463</v>
      </c>
    </row>
    <row r="5505" spans="1:8">
      <c r="A5505" t="s">
        <v>1208</v>
      </c>
      <c r="B5505">
        <v>0.50040242353818698</v>
      </c>
      <c r="C5505">
        <v>5</v>
      </c>
      <c r="D5505">
        <v>1</v>
      </c>
      <c r="E5505">
        <v>1</v>
      </c>
      <c r="F5505" t="str">
        <f>VLOOKUP(E5505,$L$1:$M$25,2,FALSE)</f>
        <v>acq</v>
      </c>
      <c r="G5505">
        <f>LOG(C5505)</f>
        <v>0.69897000433601886</v>
      </c>
      <c r="H5505">
        <f>G5505/(B5505-1)</f>
        <v>-1.3990660428863089</v>
      </c>
    </row>
    <row r="5506" spans="1:8">
      <c r="A5506" t="s">
        <v>1474</v>
      </c>
      <c r="B5506">
        <v>0.50040242353818698</v>
      </c>
      <c r="C5506">
        <v>5</v>
      </c>
      <c r="D5506">
        <v>9</v>
      </c>
      <c r="E5506">
        <v>9</v>
      </c>
      <c r="F5506" t="str">
        <f>VLOOKUP(E5506,$L$1:$M$25,2,FALSE)</f>
        <v>earn</v>
      </c>
      <c r="G5506">
        <f>LOG(C5506)</f>
        <v>0.69897000433601886</v>
      </c>
      <c r="H5506">
        <f>G5506/(B5506-1)</f>
        <v>-1.3990660428863089</v>
      </c>
    </row>
    <row r="5507" spans="1:8">
      <c r="A5507" t="s">
        <v>1854</v>
      </c>
      <c r="B5507">
        <v>0.50040242353818698</v>
      </c>
      <c r="C5507">
        <v>5</v>
      </c>
      <c r="D5507">
        <v>14</v>
      </c>
      <c r="E5507">
        <v>14</v>
      </c>
      <c r="F5507" t="str">
        <f>VLOOKUP(E5507,$L$1:$M$25,2,FALSE)</f>
        <v>livestock</v>
      </c>
      <c r="G5507">
        <f>LOG(C5507)</f>
        <v>0.69897000433601886</v>
      </c>
      <c r="H5507">
        <f>G5507/(B5507-1)</f>
        <v>-1.3990660428863089</v>
      </c>
    </row>
    <row r="5508" spans="1:8">
      <c r="A5508" t="s">
        <v>2073</v>
      </c>
      <c r="B5508">
        <v>0.50040242353818698</v>
      </c>
      <c r="C5508">
        <v>5</v>
      </c>
      <c r="D5508">
        <v>4</v>
      </c>
      <c r="E5508">
        <v>4</v>
      </c>
      <c r="F5508" t="str">
        <f>VLOOKUP(E5508,$L$1:$M$25,2,FALSE)</f>
        <v>coffee</v>
      </c>
      <c r="G5508">
        <f>LOG(C5508)</f>
        <v>0.69897000433601886</v>
      </c>
      <c r="H5508">
        <f>G5508/(B5508-1)</f>
        <v>-1.3990660428863089</v>
      </c>
    </row>
    <row r="5509" spans="1:8">
      <c r="A5509" t="s">
        <v>2959</v>
      </c>
      <c r="B5509">
        <v>0.50040242353818698</v>
      </c>
      <c r="C5509">
        <v>5</v>
      </c>
      <c r="D5509">
        <v>14</v>
      </c>
      <c r="E5509">
        <v>14</v>
      </c>
      <c r="F5509" t="str">
        <f>VLOOKUP(E5509,$L$1:$M$25,2,FALSE)</f>
        <v>livestock</v>
      </c>
      <c r="G5509">
        <f>LOG(C5509)</f>
        <v>0.69897000433601886</v>
      </c>
      <c r="H5509">
        <f>G5509/(B5509-1)</f>
        <v>-1.3990660428863089</v>
      </c>
    </row>
    <row r="5510" spans="1:8">
      <c r="A5510" t="s">
        <v>3300</v>
      </c>
      <c r="B5510">
        <v>0.50040242353818698</v>
      </c>
      <c r="C5510">
        <v>5</v>
      </c>
      <c r="D5510">
        <v>11</v>
      </c>
      <c r="E5510">
        <v>11</v>
      </c>
      <c r="F5510" t="str">
        <f>VLOOKUP(E5510,$L$1:$M$25,2,FALSE)</f>
        <v>gold</v>
      </c>
      <c r="G5510">
        <f>LOG(C5510)</f>
        <v>0.69897000433601886</v>
      </c>
      <c r="H5510">
        <f>G5510/(B5510-1)</f>
        <v>-1.3990660428863089</v>
      </c>
    </row>
    <row r="5511" spans="1:8">
      <c r="A5511" t="s">
        <v>4925</v>
      </c>
      <c r="B5511">
        <v>0.50040242353818698</v>
      </c>
      <c r="C5511">
        <v>5</v>
      </c>
      <c r="D5511">
        <v>24</v>
      </c>
      <c r="E5511">
        <v>24</v>
      </c>
      <c r="F5511" t="str">
        <f>VLOOKUP(E5511,$L$1:$M$25,2,FALSE)</f>
        <v>veg-oil</v>
      </c>
      <c r="G5511">
        <f>LOG(C5511)</f>
        <v>0.69897000433601886</v>
      </c>
      <c r="H5511">
        <f>G5511/(B5511-1)</f>
        <v>-1.3990660428863089</v>
      </c>
    </row>
    <row r="5512" spans="1:8">
      <c r="A5512" t="s">
        <v>4948</v>
      </c>
      <c r="B5512">
        <v>0.50040242353818698</v>
      </c>
      <c r="C5512">
        <v>5</v>
      </c>
      <c r="D5512">
        <v>10</v>
      </c>
      <c r="E5512">
        <v>10</v>
      </c>
      <c r="F5512" t="str">
        <f>VLOOKUP(E5512,$L$1:$M$25,2,FALSE)</f>
        <v>gnp</v>
      </c>
      <c r="G5512">
        <f>LOG(C5512)</f>
        <v>0.69897000433601886</v>
      </c>
      <c r="H5512">
        <f>G5512/(B5512-1)</f>
        <v>-1.3990660428863089</v>
      </c>
    </row>
    <row r="5513" spans="1:8">
      <c r="A5513" t="s">
        <v>5392</v>
      </c>
      <c r="B5513">
        <v>0.50040242353818698</v>
      </c>
      <c r="C5513">
        <v>5</v>
      </c>
      <c r="D5513">
        <v>4</v>
      </c>
      <c r="E5513">
        <v>4</v>
      </c>
      <c r="F5513" t="str">
        <f>VLOOKUP(E5513,$L$1:$M$25,2,FALSE)</f>
        <v>coffee</v>
      </c>
      <c r="G5513">
        <f>LOG(C5513)</f>
        <v>0.69897000433601886</v>
      </c>
      <c r="H5513">
        <f>G5513/(B5513-1)</f>
        <v>-1.3990660428863089</v>
      </c>
    </row>
    <row r="5514" spans="1:8">
      <c r="A5514" t="s">
        <v>5668</v>
      </c>
      <c r="B5514">
        <v>0.50040242353818698</v>
      </c>
      <c r="C5514">
        <v>5</v>
      </c>
      <c r="D5514">
        <v>5</v>
      </c>
      <c r="E5514">
        <v>5</v>
      </c>
      <c r="F5514" t="str">
        <f>VLOOKUP(E5514,$L$1:$M$25,2,FALSE)</f>
        <v>corn</v>
      </c>
      <c r="G5514">
        <f>LOG(C5514)</f>
        <v>0.69897000433601886</v>
      </c>
      <c r="H5514">
        <f>G5514/(B5514-1)</f>
        <v>-1.3990660428863089</v>
      </c>
    </row>
    <row r="5515" spans="1:8">
      <c r="A5515" t="s">
        <v>5863</v>
      </c>
      <c r="B5515">
        <v>0.50040242353818698</v>
      </c>
      <c r="C5515">
        <v>5</v>
      </c>
      <c r="D5515">
        <v>11</v>
      </c>
      <c r="E5515">
        <v>11</v>
      </c>
      <c r="F5515" t="str">
        <f>VLOOKUP(E5515,$L$1:$M$25,2,FALSE)</f>
        <v>gold</v>
      </c>
      <c r="G5515">
        <f>LOG(C5515)</f>
        <v>0.69897000433601886</v>
      </c>
      <c r="H5515">
        <f>G5515/(B5515-1)</f>
        <v>-1.3990660428863089</v>
      </c>
    </row>
    <row r="5516" spans="1:8">
      <c r="A5516" t="s">
        <v>6970</v>
      </c>
      <c r="B5516">
        <v>0.50040242353818698</v>
      </c>
      <c r="C5516">
        <v>5</v>
      </c>
      <c r="D5516">
        <v>11</v>
      </c>
      <c r="E5516">
        <v>11</v>
      </c>
      <c r="F5516" t="str">
        <f>VLOOKUP(E5516,$L$1:$M$25,2,FALSE)</f>
        <v>gold</v>
      </c>
      <c r="G5516">
        <f>LOG(C5516)</f>
        <v>0.69897000433601886</v>
      </c>
      <c r="H5516">
        <f>G5516/(B5516-1)</f>
        <v>-1.3990660428863089</v>
      </c>
    </row>
    <row r="5517" spans="1:8">
      <c r="A5517" t="s">
        <v>7548</v>
      </c>
      <c r="B5517">
        <v>0.50040242353818698</v>
      </c>
      <c r="C5517">
        <v>5</v>
      </c>
      <c r="D5517">
        <v>10</v>
      </c>
      <c r="E5517">
        <v>10</v>
      </c>
      <c r="F5517" t="str">
        <f>VLOOKUP(E5517,$L$1:$M$25,2,FALSE)</f>
        <v>gnp</v>
      </c>
      <c r="G5517">
        <f>LOG(C5517)</f>
        <v>0.69897000433601886</v>
      </c>
      <c r="H5517">
        <f>G5517/(B5517-1)</f>
        <v>-1.3990660428863089</v>
      </c>
    </row>
    <row r="5518" spans="1:8">
      <c r="A5518" t="s">
        <v>7566</v>
      </c>
      <c r="B5518">
        <v>0.50040242353818698</v>
      </c>
      <c r="C5518">
        <v>5</v>
      </c>
      <c r="D5518">
        <v>11</v>
      </c>
      <c r="E5518">
        <v>11</v>
      </c>
      <c r="F5518" t="str">
        <f>VLOOKUP(E5518,$L$1:$M$25,2,FALSE)</f>
        <v>gold</v>
      </c>
      <c r="G5518">
        <f>LOG(C5518)</f>
        <v>0.69897000433601886</v>
      </c>
      <c r="H5518">
        <f>G5518/(B5518-1)</f>
        <v>-1.3990660428863089</v>
      </c>
    </row>
    <row r="5519" spans="1:8">
      <c r="A5519" t="s">
        <v>8518</v>
      </c>
      <c r="B5519">
        <v>0.50040242353818698</v>
      </c>
      <c r="C5519">
        <v>5</v>
      </c>
      <c r="D5519">
        <v>9</v>
      </c>
      <c r="E5519">
        <v>9</v>
      </c>
      <c r="F5519" t="str">
        <f>VLOOKUP(E5519,$L$1:$M$25,2,FALSE)</f>
        <v>earn</v>
      </c>
      <c r="G5519">
        <f>LOG(C5519)</f>
        <v>0.69897000433601886</v>
      </c>
      <c r="H5519">
        <f>G5519/(B5519-1)</f>
        <v>-1.3990660428863089</v>
      </c>
    </row>
    <row r="5520" spans="1:8">
      <c r="A5520" t="s">
        <v>8664</v>
      </c>
      <c r="B5520">
        <v>0.50040242353818698</v>
      </c>
      <c r="C5520">
        <v>5</v>
      </c>
      <c r="D5520">
        <v>14</v>
      </c>
      <c r="E5520">
        <v>14</v>
      </c>
      <c r="F5520" t="str">
        <f>VLOOKUP(E5520,$L$1:$M$25,2,FALSE)</f>
        <v>livestock</v>
      </c>
      <c r="G5520">
        <f>LOG(C5520)</f>
        <v>0.69897000433601886</v>
      </c>
      <c r="H5520">
        <f>G5520/(B5520-1)</f>
        <v>-1.3990660428863089</v>
      </c>
    </row>
    <row r="5521" spans="1:8">
      <c r="A5521" t="s">
        <v>8697</v>
      </c>
      <c r="B5521">
        <v>0.50040242353818698</v>
      </c>
      <c r="C5521">
        <v>5</v>
      </c>
      <c r="D5521">
        <v>17</v>
      </c>
      <c r="E5521">
        <v>17</v>
      </c>
      <c r="F5521" t="str">
        <f>VLOOKUP(E5521,$L$1:$M$25,2,FALSE)</f>
        <v>nat-gas</v>
      </c>
      <c r="G5521">
        <f>LOG(C5521)</f>
        <v>0.69897000433601886</v>
      </c>
      <c r="H5521">
        <f>G5521/(B5521-1)</f>
        <v>-1.3990660428863089</v>
      </c>
    </row>
    <row r="5522" spans="1:8">
      <c r="A5522" t="s">
        <v>9044</v>
      </c>
      <c r="B5522">
        <v>0.50040242353818698</v>
      </c>
      <c r="C5522">
        <v>5</v>
      </c>
      <c r="D5522">
        <v>23</v>
      </c>
      <c r="E5522">
        <v>23</v>
      </c>
      <c r="F5522" t="str">
        <f>VLOOKUP(E5522,$L$1:$M$25,2,FALSE)</f>
        <v>trade</v>
      </c>
      <c r="G5522">
        <f>LOG(C5522)</f>
        <v>0.69897000433601886</v>
      </c>
      <c r="H5522">
        <f>G5522/(B5522-1)</f>
        <v>-1.3990660428863089</v>
      </c>
    </row>
    <row r="5523" spans="1:8">
      <c r="A5523" t="s">
        <v>9140</v>
      </c>
      <c r="B5523">
        <v>0.50040242353818698</v>
      </c>
      <c r="C5523">
        <v>5</v>
      </c>
      <c r="D5523">
        <v>20</v>
      </c>
      <c r="E5523">
        <v>20</v>
      </c>
      <c r="F5523" t="str">
        <f>VLOOKUP(E5523,$L$1:$M$25,2,FALSE)</f>
        <v>ship</v>
      </c>
      <c r="G5523">
        <f>LOG(C5523)</f>
        <v>0.69897000433601886</v>
      </c>
      <c r="H5523">
        <f>G5523/(B5523-1)</f>
        <v>-1.3990660428863089</v>
      </c>
    </row>
    <row r="5524" spans="1:8">
      <c r="A5524" t="s">
        <v>9223</v>
      </c>
      <c r="B5524">
        <v>0.50040242353818698</v>
      </c>
      <c r="C5524">
        <v>5</v>
      </c>
      <c r="D5524">
        <v>11</v>
      </c>
      <c r="E5524">
        <v>11</v>
      </c>
      <c r="F5524" t="str">
        <f>VLOOKUP(E5524,$L$1:$M$25,2,FALSE)</f>
        <v>gold</v>
      </c>
      <c r="G5524">
        <f>LOG(C5524)</f>
        <v>0.69897000433601886</v>
      </c>
      <c r="H5524">
        <f>G5524/(B5524-1)</f>
        <v>-1.3990660428863089</v>
      </c>
    </row>
    <row r="5525" spans="1:8">
      <c r="A5525" t="s">
        <v>10201</v>
      </c>
      <c r="B5525">
        <v>0.50040242353818698</v>
      </c>
      <c r="C5525">
        <v>5</v>
      </c>
      <c r="D5525">
        <v>17</v>
      </c>
      <c r="E5525">
        <v>17</v>
      </c>
      <c r="F5525" t="str">
        <f>VLOOKUP(E5525,$L$1:$M$25,2,FALSE)</f>
        <v>nat-gas</v>
      </c>
      <c r="G5525">
        <f>LOG(C5525)</f>
        <v>0.69897000433601886</v>
      </c>
      <c r="H5525">
        <f>G5525/(B5525-1)</f>
        <v>-1.3990660428863089</v>
      </c>
    </row>
    <row r="5526" spans="1:8">
      <c r="A5526" t="s">
        <v>10344</v>
      </c>
      <c r="B5526">
        <v>0.50040242353818698</v>
      </c>
      <c r="C5526">
        <v>5</v>
      </c>
      <c r="D5526">
        <v>14</v>
      </c>
      <c r="E5526">
        <v>14</v>
      </c>
      <c r="F5526" t="str">
        <f>VLOOKUP(E5526,$L$1:$M$25,2,FALSE)</f>
        <v>livestock</v>
      </c>
      <c r="G5526">
        <f>LOG(C5526)</f>
        <v>0.69897000433601886</v>
      </c>
      <c r="H5526">
        <f>G5526/(B5526-1)</f>
        <v>-1.3990660428863089</v>
      </c>
    </row>
    <row r="5527" spans="1:8">
      <c r="A5527" t="s">
        <v>10440</v>
      </c>
      <c r="B5527">
        <v>0.50040242353818698</v>
      </c>
      <c r="C5527">
        <v>5</v>
      </c>
      <c r="D5527">
        <v>20</v>
      </c>
      <c r="E5527">
        <v>20</v>
      </c>
      <c r="F5527" t="str">
        <f>VLOOKUP(E5527,$L$1:$M$25,2,FALSE)</f>
        <v>ship</v>
      </c>
      <c r="G5527">
        <f>LOG(C5527)</f>
        <v>0.69897000433601886</v>
      </c>
      <c r="H5527">
        <f>G5527/(B5527-1)</f>
        <v>-1.3990660428863089</v>
      </c>
    </row>
    <row r="5528" spans="1:8">
      <c r="A5528" t="s">
        <v>10530</v>
      </c>
      <c r="B5528">
        <v>0.50040242353818698</v>
      </c>
      <c r="C5528">
        <v>5</v>
      </c>
      <c r="D5528">
        <v>13</v>
      </c>
      <c r="E5528">
        <v>13</v>
      </c>
      <c r="F5528" t="str">
        <f>VLOOKUP(E5528,$L$1:$M$25,2,FALSE)</f>
        <v>interest</v>
      </c>
      <c r="G5528">
        <f>LOG(C5528)</f>
        <v>0.69897000433601886</v>
      </c>
      <c r="H5528">
        <f>G5528/(B5528-1)</f>
        <v>-1.3990660428863089</v>
      </c>
    </row>
    <row r="5529" spans="1:8">
      <c r="A5529" t="s">
        <v>11007</v>
      </c>
      <c r="B5529">
        <v>0.50040242353818698</v>
      </c>
      <c r="C5529">
        <v>5</v>
      </c>
      <c r="D5529">
        <v>24</v>
      </c>
      <c r="E5529">
        <v>24</v>
      </c>
      <c r="F5529" t="str">
        <f>VLOOKUP(E5529,$L$1:$M$25,2,FALSE)</f>
        <v>veg-oil</v>
      </c>
      <c r="G5529">
        <f>LOG(C5529)</f>
        <v>0.69897000433601886</v>
      </c>
      <c r="H5529">
        <f>G5529/(B5529-1)</f>
        <v>-1.3990660428863089</v>
      </c>
    </row>
    <row r="5530" spans="1:8">
      <c r="A5530" t="s">
        <v>11263</v>
      </c>
      <c r="B5530">
        <v>0.50040242353818698</v>
      </c>
      <c r="C5530">
        <v>5</v>
      </c>
      <c r="D5530">
        <v>14</v>
      </c>
      <c r="E5530">
        <v>14</v>
      </c>
      <c r="F5530" t="str">
        <f>VLOOKUP(E5530,$L$1:$M$25,2,FALSE)</f>
        <v>livestock</v>
      </c>
      <c r="G5530">
        <f>LOG(C5530)</f>
        <v>0.69897000433601886</v>
      </c>
      <c r="H5530">
        <f>G5530/(B5530-1)</f>
        <v>-1.3990660428863089</v>
      </c>
    </row>
    <row r="5531" spans="1:8">
      <c r="A5531" t="s">
        <v>11437</v>
      </c>
      <c r="B5531">
        <v>0.50040242353818698</v>
      </c>
      <c r="C5531">
        <v>5</v>
      </c>
      <c r="D5531">
        <v>20</v>
      </c>
      <c r="E5531">
        <v>20</v>
      </c>
      <c r="F5531" t="str">
        <f>VLOOKUP(E5531,$L$1:$M$25,2,FALSE)</f>
        <v>ship</v>
      </c>
      <c r="G5531">
        <f>LOG(C5531)</f>
        <v>0.69897000433601886</v>
      </c>
      <c r="H5531">
        <f>G5531/(B5531-1)</f>
        <v>-1.3990660428863089</v>
      </c>
    </row>
    <row r="5532" spans="1:8">
      <c r="A5532" t="s">
        <v>12240</v>
      </c>
      <c r="B5532">
        <v>0.50040242353818698</v>
      </c>
      <c r="C5532">
        <v>5</v>
      </c>
      <c r="D5532">
        <v>23</v>
      </c>
      <c r="E5532">
        <v>23</v>
      </c>
      <c r="F5532" t="str">
        <f>VLOOKUP(E5532,$L$1:$M$25,2,FALSE)</f>
        <v>trade</v>
      </c>
      <c r="G5532">
        <f>LOG(C5532)</f>
        <v>0.69897000433601886</v>
      </c>
      <c r="H5532">
        <f>G5532/(B5532-1)</f>
        <v>-1.3990660428863089</v>
      </c>
    </row>
    <row r="5533" spans="1:8">
      <c r="A5533" t="s">
        <v>230</v>
      </c>
      <c r="B5533">
        <v>0.50104691375909605</v>
      </c>
      <c r="C5533">
        <v>21</v>
      </c>
      <c r="D5533">
        <v>2</v>
      </c>
      <c r="E5533">
        <v>2</v>
      </c>
      <c r="F5533" t="str">
        <f>VLOOKUP(E5533,$L$1:$M$25,2,FALSE)</f>
        <v>bop</v>
      </c>
      <c r="G5533">
        <f>LOG(C5533)</f>
        <v>1.3222192947339193</v>
      </c>
      <c r="H5533">
        <f>G5533/(B5533-1)</f>
        <v>-2.6499872056017848</v>
      </c>
    </row>
    <row r="5534" spans="1:8">
      <c r="A5534" t="s">
        <v>56</v>
      </c>
      <c r="B5534">
        <v>0.51204460251128203</v>
      </c>
      <c r="C5534">
        <v>64</v>
      </c>
      <c r="D5534">
        <v>11</v>
      </c>
      <c r="E5534">
        <v>11</v>
      </c>
      <c r="F5534" t="str">
        <f>VLOOKUP(E5534,$L$1:$M$25,2,FALSE)</f>
        <v>gold</v>
      </c>
      <c r="G5534">
        <f>LOG(C5534)</f>
        <v>1.8061799739838871</v>
      </c>
      <c r="H5534">
        <f>G5534/(B5534-1)</f>
        <v>-3.7015267856026695</v>
      </c>
    </row>
    <row r="5535" spans="1:8">
      <c r="A5535" t="s">
        <v>6</v>
      </c>
      <c r="B5535">
        <v>0.51358596114817701</v>
      </c>
      <c r="C5535">
        <v>466</v>
      </c>
      <c r="D5535">
        <v>11</v>
      </c>
      <c r="E5535">
        <v>11</v>
      </c>
      <c r="F5535" t="str">
        <f>VLOOKUP(E5535,$L$1:$M$25,2,FALSE)</f>
        <v>gold</v>
      </c>
      <c r="G5535">
        <f>LOG(C5535)</f>
        <v>2.6683859166900001</v>
      </c>
      <c r="H5535">
        <f>G5535/(B5535-1)</f>
        <v>-5.4858324463428456</v>
      </c>
    </row>
    <row r="5536" spans="1:8">
      <c r="A5536" t="s">
        <v>7057</v>
      </c>
      <c r="B5536">
        <v>0.51465316542892903</v>
      </c>
      <c r="C5536">
        <v>19</v>
      </c>
      <c r="D5536">
        <v>20</v>
      </c>
      <c r="E5536">
        <v>20</v>
      </c>
      <c r="F5536" t="str">
        <f>VLOOKUP(E5536,$L$1:$M$25,2,FALSE)</f>
        <v>ship</v>
      </c>
      <c r="G5536">
        <f>LOG(C5536)</f>
        <v>1.2787536009528289</v>
      </c>
      <c r="H5536">
        <f>G5536/(B5536-1)</f>
        <v>-2.6347212135069085</v>
      </c>
    </row>
    <row r="5537" spans="1:8">
      <c r="A5537" t="s">
        <v>7520</v>
      </c>
      <c r="B5537">
        <v>0.51957983913051498</v>
      </c>
      <c r="C5537">
        <v>14</v>
      </c>
      <c r="D5537">
        <v>17</v>
      </c>
      <c r="E5537">
        <v>17</v>
      </c>
      <c r="F5537" t="str">
        <f>VLOOKUP(E5537,$L$1:$M$25,2,FALSE)</f>
        <v>nat-gas</v>
      </c>
      <c r="G5537">
        <f>LOG(C5537)</f>
        <v>1.146128035678238</v>
      </c>
      <c r="H5537">
        <f>G5537/(B5537-1)</f>
        <v>-2.3856784727850018</v>
      </c>
    </row>
    <row r="5538" spans="1:8">
      <c r="A5538" t="s">
        <v>3</v>
      </c>
      <c r="B5538">
        <v>0.52397996631730304</v>
      </c>
      <c r="C5538">
        <v>325</v>
      </c>
      <c r="D5538">
        <v>3</v>
      </c>
      <c r="E5538">
        <v>3</v>
      </c>
      <c r="F5538" t="str">
        <f>VLOOKUP(E5538,$L$1:$M$25,2,FALSE)</f>
        <v>cocoa</v>
      </c>
      <c r="G5538">
        <f>LOG(C5538)</f>
        <v>2.5118833609788744</v>
      </c>
      <c r="H5538">
        <f>G5538/(B5538-1)</f>
        <v>-5.2768437948837104</v>
      </c>
    </row>
    <row r="5539" spans="1:8">
      <c r="A5539" t="s">
        <v>1540</v>
      </c>
      <c r="B5539">
        <v>0.52970619905765404</v>
      </c>
      <c r="C5539">
        <v>9</v>
      </c>
      <c r="D5539">
        <v>20</v>
      </c>
      <c r="E5539">
        <v>20</v>
      </c>
      <c r="F5539" t="str">
        <f>VLOOKUP(E5539,$L$1:$M$25,2,FALSE)</f>
        <v>ship</v>
      </c>
      <c r="G5539">
        <f>LOG(C5539)</f>
        <v>0.95424250943932487</v>
      </c>
      <c r="H5539">
        <f>G5539/(B5539-1)</f>
        <v>-2.0290348448720184</v>
      </c>
    </row>
    <row r="5540" spans="1:8">
      <c r="A5540" t="s">
        <v>2968</v>
      </c>
      <c r="B5540">
        <v>0.52970619905765404</v>
      </c>
      <c r="C5540">
        <v>9</v>
      </c>
      <c r="D5540">
        <v>1</v>
      </c>
      <c r="E5540">
        <v>1</v>
      </c>
      <c r="F5540" t="str">
        <f>VLOOKUP(E5540,$L$1:$M$25,2,FALSE)</f>
        <v>acq</v>
      </c>
      <c r="G5540">
        <f>LOG(C5540)</f>
        <v>0.95424250943932487</v>
      </c>
      <c r="H5540">
        <f>G5540/(B5540-1)</f>
        <v>-2.0290348448720184</v>
      </c>
    </row>
    <row r="5541" spans="1:8">
      <c r="A5541" t="s">
        <v>5569</v>
      </c>
      <c r="B5541">
        <v>0.52970619905765404</v>
      </c>
      <c r="C5541">
        <v>9</v>
      </c>
      <c r="D5541">
        <v>13</v>
      </c>
      <c r="E5541">
        <v>13</v>
      </c>
      <c r="F5541" t="str">
        <f>VLOOKUP(E5541,$L$1:$M$25,2,FALSE)</f>
        <v>interest</v>
      </c>
      <c r="G5541">
        <f>LOG(C5541)</f>
        <v>0.95424250943932487</v>
      </c>
      <c r="H5541">
        <f>G5541/(B5541-1)</f>
        <v>-2.0290348448720184</v>
      </c>
    </row>
    <row r="5542" spans="1:8">
      <c r="A5542" t="s">
        <v>5700</v>
      </c>
      <c r="B5542">
        <v>0.52970619905765404</v>
      </c>
      <c r="C5542">
        <v>9</v>
      </c>
      <c r="D5542">
        <v>14</v>
      </c>
      <c r="E5542">
        <v>14</v>
      </c>
      <c r="F5542" t="str">
        <f>VLOOKUP(E5542,$L$1:$M$25,2,FALSE)</f>
        <v>livestock</v>
      </c>
      <c r="G5542">
        <f>LOG(C5542)</f>
        <v>0.95424250943932487</v>
      </c>
      <c r="H5542">
        <f>G5542/(B5542-1)</f>
        <v>-2.0290348448720184</v>
      </c>
    </row>
    <row r="5543" spans="1:8">
      <c r="A5543" t="s">
        <v>650</v>
      </c>
      <c r="B5543">
        <v>0.53595988921621696</v>
      </c>
      <c r="C5543">
        <v>22</v>
      </c>
      <c r="D5543">
        <v>17</v>
      </c>
      <c r="E5543">
        <v>17</v>
      </c>
      <c r="F5543" t="str">
        <f>VLOOKUP(E5543,$L$1:$M$25,2,FALSE)</f>
        <v>nat-gas</v>
      </c>
      <c r="G5543">
        <f>LOG(C5543)</f>
        <v>1.3424226808222062</v>
      </c>
      <c r="H5543">
        <f>G5543/(B5543-1)</f>
        <v>-2.8929022505291591</v>
      </c>
    </row>
    <row r="5544" spans="1:8">
      <c r="A5544" t="s">
        <v>4581</v>
      </c>
      <c r="B5544">
        <v>0.54020414238886005</v>
      </c>
      <c r="C5544">
        <v>13</v>
      </c>
      <c r="D5544">
        <v>20</v>
      </c>
      <c r="E5544">
        <v>20</v>
      </c>
      <c r="F5544" t="str">
        <f>VLOOKUP(E5544,$L$1:$M$25,2,FALSE)</f>
        <v>ship</v>
      </c>
      <c r="G5544">
        <f>LOG(C5544)</f>
        <v>1.1139433523068367</v>
      </c>
      <c r="H5544">
        <f>G5544/(B5544-1)</f>
        <v>-2.4226911440531604</v>
      </c>
    </row>
    <row r="5545" spans="1:8">
      <c r="A5545" t="s">
        <v>6972</v>
      </c>
      <c r="B5545">
        <v>0.54020414238886005</v>
      </c>
      <c r="C5545">
        <v>13</v>
      </c>
      <c r="D5545">
        <v>20</v>
      </c>
      <c r="E5545">
        <v>20</v>
      </c>
      <c r="F5545" t="str">
        <f>VLOOKUP(E5545,$L$1:$M$25,2,FALSE)</f>
        <v>ship</v>
      </c>
      <c r="G5545">
        <f>LOG(C5545)</f>
        <v>1.1139433523068367</v>
      </c>
      <c r="H5545">
        <f>G5545/(B5545-1)</f>
        <v>-2.4226911440531604</v>
      </c>
    </row>
    <row r="5546" spans="1:8">
      <c r="A5546" t="s">
        <v>2465</v>
      </c>
      <c r="B5546">
        <v>0.54559457396918398</v>
      </c>
      <c r="C5546">
        <v>17</v>
      </c>
      <c r="D5546">
        <v>20</v>
      </c>
      <c r="E5546">
        <v>20</v>
      </c>
      <c r="F5546" t="str">
        <f>VLOOKUP(E5546,$L$1:$M$25,2,FALSE)</f>
        <v>ship</v>
      </c>
      <c r="G5546">
        <f>LOG(C5546)</f>
        <v>1.2304489213782739</v>
      </c>
      <c r="H5546">
        <f>G5546/(B5546-1)</f>
        <v>-2.7078218060160877</v>
      </c>
    </row>
    <row r="5547" spans="1:8">
      <c r="A5547" t="s">
        <v>210</v>
      </c>
      <c r="B5547">
        <v>0.54811788044184395</v>
      </c>
      <c r="C5547">
        <v>22</v>
      </c>
      <c r="D5547">
        <v>11</v>
      </c>
      <c r="E5547">
        <v>11</v>
      </c>
      <c r="F5547" t="str">
        <f>VLOOKUP(E5547,$L$1:$M$25,2,FALSE)</f>
        <v>gold</v>
      </c>
      <c r="G5547">
        <f>LOG(C5547)</f>
        <v>1.3424226808222062</v>
      </c>
      <c r="H5547">
        <f>G5547/(B5547-1)</f>
        <v>-2.9707364436875885</v>
      </c>
    </row>
    <row r="5548" spans="1:8">
      <c r="A5548" t="s">
        <v>13</v>
      </c>
      <c r="B5548">
        <v>0.56233514461880796</v>
      </c>
      <c r="C5548">
        <v>8</v>
      </c>
      <c r="D5548">
        <v>6</v>
      </c>
      <c r="E5548">
        <v>6</v>
      </c>
      <c r="F5548" t="str">
        <f>VLOOKUP(E5548,$L$1:$M$25,2,FALSE)</f>
        <v>cpi</v>
      </c>
      <c r="G5548">
        <f>LOG(C5548)</f>
        <v>0.90308998699194354</v>
      </c>
      <c r="H5548">
        <f>G5548/(B5548-1)</f>
        <v>-2.0634281594426427</v>
      </c>
    </row>
    <row r="5549" spans="1:8">
      <c r="A5549" t="s">
        <v>3567</v>
      </c>
      <c r="B5549">
        <v>0.56233514461880796</v>
      </c>
      <c r="C5549">
        <v>8</v>
      </c>
      <c r="D5549">
        <v>8</v>
      </c>
      <c r="E5549">
        <v>8</v>
      </c>
      <c r="F5549" t="str">
        <f>VLOOKUP(E5549,$L$1:$M$25,2,FALSE)</f>
        <v>dlr</v>
      </c>
      <c r="G5549">
        <f>LOG(C5549)</f>
        <v>0.90308998699194354</v>
      </c>
      <c r="H5549">
        <f>G5549/(B5549-1)</f>
        <v>-2.0634281594426427</v>
      </c>
    </row>
    <row r="5550" spans="1:8">
      <c r="A5550" t="s">
        <v>4685</v>
      </c>
      <c r="B5550">
        <v>0.56233514461880796</v>
      </c>
      <c r="C5550">
        <v>8</v>
      </c>
      <c r="D5550">
        <v>1</v>
      </c>
      <c r="E5550">
        <v>1</v>
      </c>
      <c r="F5550" t="str">
        <f>VLOOKUP(E5550,$L$1:$M$25,2,FALSE)</f>
        <v>acq</v>
      </c>
      <c r="G5550">
        <f>LOG(C5550)</f>
        <v>0.90308998699194354</v>
      </c>
      <c r="H5550">
        <f>G5550/(B5550-1)</f>
        <v>-2.0634281594426427</v>
      </c>
    </row>
    <row r="5551" spans="1:8">
      <c r="A5551" t="s">
        <v>6958</v>
      </c>
      <c r="B5551">
        <v>0.56233514461880796</v>
      </c>
      <c r="C5551">
        <v>8</v>
      </c>
      <c r="D5551">
        <v>17</v>
      </c>
      <c r="E5551">
        <v>17</v>
      </c>
      <c r="F5551" t="str">
        <f>VLOOKUP(E5551,$L$1:$M$25,2,FALSE)</f>
        <v>nat-gas</v>
      </c>
      <c r="G5551">
        <f>LOG(C5551)</f>
        <v>0.90308998699194354</v>
      </c>
      <c r="H5551">
        <f>G5551/(B5551-1)</f>
        <v>-2.0634281594426427</v>
      </c>
    </row>
    <row r="5552" spans="1:8">
      <c r="A5552" t="s">
        <v>7785</v>
      </c>
      <c r="B5552">
        <v>0.56233514461880796</v>
      </c>
      <c r="C5552">
        <v>8</v>
      </c>
      <c r="D5552">
        <v>17</v>
      </c>
      <c r="E5552">
        <v>17</v>
      </c>
      <c r="F5552" t="str">
        <f>VLOOKUP(E5552,$L$1:$M$25,2,FALSE)</f>
        <v>nat-gas</v>
      </c>
      <c r="G5552">
        <f>LOG(C5552)</f>
        <v>0.90308998699194354</v>
      </c>
      <c r="H5552">
        <f>G5552/(B5552-1)</f>
        <v>-2.0634281594426427</v>
      </c>
    </row>
    <row r="5553" spans="1:8">
      <c r="A5553" t="s">
        <v>9263</v>
      </c>
      <c r="B5553">
        <v>0.56233514461880796</v>
      </c>
      <c r="C5553">
        <v>8</v>
      </c>
      <c r="D5553">
        <v>23</v>
      </c>
      <c r="E5553">
        <v>23</v>
      </c>
      <c r="F5553" t="str">
        <f>VLOOKUP(E5553,$L$1:$M$25,2,FALSE)</f>
        <v>trade</v>
      </c>
      <c r="G5553">
        <f>LOG(C5553)</f>
        <v>0.90308998699194354</v>
      </c>
      <c r="H5553">
        <f>G5553/(B5553-1)</f>
        <v>-2.0634281594426427</v>
      </c>
    </row>
    <row r="5554" spans="1:8">
      <c r="A5554" t="s">
        <v>9706</v>
      </c>
      <c r="B5554">
        <v>0.56233514461880796</v>
      </c>
      <c r="C5554">
        <v>8</v>
      </c>
      <c r="D5554">
        <v>20</v>
      </c>
      <c r="E5554">
        <v>20</v>
      </c>
      <c r="F5554" t="str">
        <f>VLOOKUP(E5554,$L$1:$M$25,2,FALSE)</f>
        <v>ship</v>
      </c>
      <c r="G5554">
        <f>LOG(C5554)</f>
        <v>0.90308998699194354</v>
      </c>
      <c r="H5554">
        <f>G5554/(B5554-1)</f>
        <v>-2.0634281594426427</v>
      </c>
    </row>
    <row r="5555" spans="1:8">
      <c r="A5555" t="s">
        <v>686</v>
      </c>
      <c r="B5555">
        <v>0.56233514461880796</v>
      </c>
      <c r="C5555">
        <v>4</v>
      </c>
      <c r="D5555">
        <v>23</v>
      </c>
      <c r="E5555">
        <v>23</v>
      </c>
      <c r="F5555" t="str">
        <f>VLOOKUP(E5555,$L$1:$M$25,2,FALSE)</f>
        <v>trade</v>
      </c>
      <c r="G5555">
        <f>LOG(C5555)</f>
        <v>0.6020599913279624</v>
      </c>
      <c r="H5555">
        <f>G5555/(B5555-1)</f>
        <v>-1.3756187729617619</v>
      </c>
    </row>
    <row r="5556" spans="1:8">
      <c r="A5556" t="s">
        <v>900</v>
      </c>
      <c r="B5556">
        <v>0.56233514461880796</v>
      </c>
      <c r="C5556">
        <v>4</v>
      </c>
      <c r="D5556">
        <v>20</v>
      </c>
      <c r="E5556">
        <v>20</v>
      </c>
      <c r="F5556" t="str">
        <f>VLOOKUP(E5556,$L$1:$M$25,2,FALSE)</f>
        <v>ship</v>
      </c>
      <c r="G5556">
        <f>LOG(C5556)</f>
        <v>0.6020599913279624</v>
      </c>
      <c r="H5556">
        <f>G5556/(B5556-1)</f>
        <v>-1.3756187729617619</v>
      </c>
    </row>
    <row r="5557" spans="1:8">
      <c r="A5557" t="s">
        <v>1230</v>
      </c>
      <c r="B5557">
        <v>0.56233514461880796</v>
      </c>
      <c r="C5557">
        <v>4</v>
      </c>
      <c r="D5557">
        <v>3</v>
      </c>
      <c r="E5557">
        <v>3</v>
      </c>
      <c r="F5557" t="str">
        <f>VLOOKUP(E5557,$L$1:$M$25,2,FALSE)</f>
        <v>cocoa</v>
      </c>
      <c r="G5557">
        <f>LOG(C5557)</f>
        <v>0.6020599913279624</v>
      </c>
      <c r="H5557">
        <f>G5557/(B5557-1)</f>
        <v>-1.3756187729617619</v>
      </c>
    </row>
    <row r="5558" spans="1:8">
      <c r="A5558" t="s">
        <v>1510</v>
      </c>
      <c r="B5558">
        <v>0.56233514461880796</v>
      </c>
      <c r="C5558">
        <v>4</v>
      </c>
      <c r="D5558">
        <v>10</v>
      </c>
      <c r="E5558">
        <v>10</v>
      </c>
      <c r="F5558" t="str">
        <f>VLOOKUP(E5558,$L$1:$M$25,2,FALSE)</f>
        <v>gnp</v>
      </c>
      <c r="G5558">
        <f>LOG(C5558)</f>
        <v>0.6020599913279624</v>
      </c>
      <c r="H5558">
        <f>G5558/(B5558-1)</f>
        <v>-1.3756187729617619</v>
      </c>
    </row>
    <row r="5559" spans="1:8">
      <c r="A5559" t="s">
        <v>1522</v>
      </c>
      <c r="B5559">
        <v>0.56233514461880796</v>
      </c>
      <c r="C5559">
        <v>4</v>
      </c>
      <c r="D5559">
        <v>4</v>
      </c>
      <c r="E5559">
        <v>4</v>
      </c>
      <c r="F5559" t="str">
        <f>VLOOKUP(E5559,$L$1:$M$25,2,FALSE)</f>
        <v>coffee</v>
      </c>
      <c r="G5559">
        <f>LOG(C5559)</f>
        <v>0.6020599913279624</v>
      </c>
      <c r="H5559">
        <f>G5559/(B5559-1)</f>
        <v>-1.3756187729617619</v>
      </c>
    </row>
    <row r="5560" spans="1:8">
      <c r="A5560" t="s">
        <v>1812</v>
      </c>
      <c r="B5560">
        <v>0.56233514461880796</v>
      </c>
      <c r="C5560">
        <v>4</v>
      </c>
      <c r="D5560">
        <v>22</v>
      </c>
      <c r="E5560">
        <v>22</v>
      </c>
      <c r="F5560" t="str">
        <f>VLOOKUP(E5560,$L$1:$M$25,2,FALSE)</f>
        <v>sugar</v>
      </c>
      <c r="G5560">
        <f>LOG(C5560)</f>
        <v>0.6020599913279624</v>
      </c>
      <c r="H5560">
        <f>G5560/(B5560-1)</f>
        <v>-1.3756187729617619</v>
      </c>
    </row>
    <row r="5561" spans="1:8">
      <c r="A5561" t="s">
        <v>1820</v>
      </c>
      <c r="B5561">
        <v>0.56233514461880796</v>
      </c>
      <c r="C5561">
        <v>4</v>
      </c>
      <c r="D5561">
        <v>9</v>
      </c>
      <c r="E5561">
        <v>9</v>
      </c>
      <c r="F5561" t="str">
        <f>VLOOKUP(E5561,$L$1:$M$25,2,FALSE)</f>
        <v>earn</v>
      </c>
      <c r="G5561">
        <f>LOG(C5561)</f>
        <v>0.6020599913279624</v>
      </c>
      <c r="H5561">
        <f>G5561/(B5561-1)</f>
        <v>-1.3756187729617619</v>
      </c>
    </row>
    <row r="5562" spans="1:8">
      <c r="A5562" t="s">
        <v>1916</v>
      </c>
      <c r="B5562">
        <v>0.56233514461880796</v>
      </c>
      <c r="C5562">
        <v>4</v>
      </c>
      <c r="D5562">
        <v>9</v>
      </c>
      <c r="E5562">
        <v>9</v>
      </c>
      <c r="F5562" t="str">
        <f>VLOOKUP(E5562,$L$1:$M$25,2,FALSE)</f>
        <v>earn</v>
      </c>
      <c r="G5562">
        <f>LOG(C5562)</f>
        <v>0.6020599913279624</v>
      </c>
      <c r="H5562">
        <f>G5562/(B5562-1)</f>
        <v>-1.3756187729617619</v>
      </c>
    </row>
    <row r="5563" spans="1:8">
      <c r="A5563" t="s">
        <v>2288</v>
      </c>
      <c r="B5563">
        <v>0.56233514461880796</v>
      </c>
      <c r="C5563">
        <v>4</v>
      </c>
      <c r="D5563">
        <v>9</v>
      </c>
      <c r="E5563">
        <v>9</v>
      </c>
      <c r="F5563" t="str">
        <f>VLOOKUP(E5563,$L$1:$M$25,2,FALSE)</f>
        <v>earn</v>
      </c>
      <c r="G5563">
        <f>LOG(C5563)</f>
        <v>0.6020599913279624</v>
      </c>
      <c r="H5563">
        <f>G5563/(B5563-1)</f>
        <v>-1.3756187729617619</v>
      </c>
    </row>
    <row r="5564" spans="1:8">
      <c r="A5564" t="s">
        <v>2390</v>
      </c>
      <c r="B5564">
        <v>0.56233514461880796</v>
      </c>
      <c r="C5564">
        <v>4</v>
      </c>
      <c r="D5564">
        <v>10</v>
      </c>
      <c r="E5564">
        <v>10</v>
      </c>
      <c r="F5564" t="str">
        <f>VLOOKUP(E5564,$L$1:$M$25,2,FALSE)</f>
        <v>gnp</v>
      </c>
      <c r="G5564">
        <f>LOG(C5564)</f>
        <v>0.6020599913279624</v>
      </c>
      <c r="H5564">
        <f>G5564/(B5564-1)</f>
        <v>-1.3756187729617619</v>
      </c>
    </row>
    <row r="5565" spans="1:8">
      <c r="A5565" t="s">
        <v>2452</v>
      </c>
      <c r="B5565">
        <v>0.56233514461880796</v>
      </c>
      <c r="C5565">
        <v>4</v>
      </c>
      <c r="D5565">
        <v>20</v>
      </c>
      <c r="E5565">
        <v>20</v>
      </c>
      <c r="F5565" t="str">
        <f>VLOOKUP(E5565,$L$1:$M$25,2,FALSE)</f>
        <v>ship</v>
      </c>
      <c r="G5565">
        <f>LOG(C5565)</f>
        <v>0.6020599913279624</v>
      </c>
      <c r="H5565">
        <f>G5565/(B5565-1)</f>
        <v>-1.3756187729617619</v>
      </c>
    </row>
    <row r="5566" spans="1:8">
      <c r="A5566" t="s">
        <v>2568</v>
      </c>
      <c r="B5566">
        <v>0.56233514461880796</v>
      </c>
      <c r="C5566">
        <v>4</v>
      </c>
      <c r="D5566">
        <v>1</v>
      </c>
      <c r="E5566">
        <v>1</v>
      </c>
      <c r="F5566" t="str">
        <f>VLOOKUP(E5566,$L$1:$M$25,2,FALSE)</f>
        <v>acq</v>
      </c>
      <c r="G5566">
        <f>LOG(C5566)</f>
        <v>0.6020599913279624</v>
      </c>
      <c r="H5566">
        <f>G5566/(B5566-1)</f>
        <v>-1.3756187729617619</v>
      </c>
    </row>
    <row r="5567" spans="1:8">
      <c r="A5567" t="s">
        <v>2576</v>
      </c>
      <c r="B5567">
        <v>0.56233514461880796</v>
      </c>
      <c r="C5567">
        <v>4</v>
      </c>
      <c r="D5567">
        <v>23</v>
      </c>
      <c r="E5567">
        <v>23</v>
      </c>
      <c r="F5567" t="str">
        <f>VLOOKUP(E5567,$L$1:$M$25,2,FALSE)</f>
        <v>trade</v>
      </c>
      <c r="G5567">
        <f>LOG(C5567)</f>
        <v>0.6020599913279624</v>
      </c>
      <c r="H5567">
        <f>G5567/(B5567-1)</f>
        <v>-1.3756187729617619</v>
      </c>
    </row>
    <row r="5568" spans="1:8">
      <c r="A5568" t="s">
        <v>2585</v>
      </c>
      <c r="B5568">
        <v>0.56233514461880796</v>
      </c>
      <c r="C5568">
        <v>4</v>
      </c>
      <c r="D5568">
        <v>20</v>
      </c>
      <c r="E5568">
        <v>20</v>
      </c>
      <c r="F5568" t="str">
        <f>VLOOKUP(E5568,$L$1:$M$25,2,FALSE)</f>
        <v>ship</v>
      </c>
      <c r="G5568">
        <f>LOG(C5568)</f>
        <v>0.6020599913279624</v>
      </c>
      <c r="H5568">
        <f>G5568/(B5568-1)</f>
        <v>-1.3756187729617619</v>
      </c>
    </row>
    <row r="5569" spans="1:8">
      <c r="A5569" t="e">
        <f>-week</f>
        <v>#NAME?</v>
      </c>
      <c r="B5569">
        <v>0.56233514461880796</v>
      </c>
      <c r="C5569">
        <v>4</v>
      </c>
      <c r="D5569">
        <v>13</v>
      </c>
      <c r="E5569">
        <v>13</v>
      </c>
      <c r="F5569" t="str">
        <f>VLOOKUP(E5569,$L$1:$M$25,2,FALSE)</f>
        <v>interest</v>
      </c>
      <c r="G5569">
        <f>LOG(C5569)</f>
        <v>0.6020599913279624</v>
      </c>
      <c r="H5569">
        <f>G5569/(B5569-1)</f>
        <v>-1.3756187729617619</v>
      </c>
    </row>
    <row r="5570" spans="1:8">
      <c r="A5570" t="s">
        <v>3137</v>
      </c>
      <c r="B5570">
        <v>0.56233514461880796</v>
      </c>
      <c r="C5570">
        <v>4</v>
      </c>
      <c r="D5570">
        <v>10</v>
      </c>
      <c r="E5570">
        <v>10</v>
      </c>
      <c r="F5570" t="str">
        <f>VLOOKUP(E5570,$L$1:$M$25,2,FALSE)</f>
        <v>gnp</v>
      </c>
      <c r="G5570">
        <f>LOG(C5570)</f>
        <v>0.6020599913279624</v>
      </c>
      <c r="H5570">
        <f>G5570/(B5570-1)</f>
        <v>-1.3756187729617619</v>
      </c>
    </row>
    <row r="5571" spans="1:8">
      <c r="A5571" t="s">
        <v>3179</v>
      </c>
      <c r="B5571">
        <v>0.56233514461880796</v>
      </c>
      <c r="C5571">
        <v>4</v>
      </c>
      <c r="D5571">
        <v>4</v>
      </c>
      <c r="E5571">
        <v>4</v>
      </c>
      <c r="F5571" t="str">
        <f>VLOOKUP(E5571,$L$1:$M$25,2,FALSE)</f>
        <v>coffee</v>
      </c>
      <c r="G5571">
        <f>LOG(C5571)</f>
        <v>0.6020599913279624</v>
      </c>
      <c r="H5571">
        <f>G5571/(B5571-1)</f>
        <v>-1.3756187729617619</v>
      </c>
    </row>
    <row r="5572" spans="1:8">
      <c r="A5572" t="s">
        <v>3275</v>
      </c>
      <c r="B5572">
        <v>0.56233514461880796</v>
      </c>
      <c r="C5572">
        <v>4</v>
      </c>
      <c r="D5572">
        <v>1</v>
      </c>
      <c r="E5572">
        <v>1</v>
      </c>
      <c r="F5572" t="str">
        <f>VLOOKUP(E5572,$L$1:$M$25,2,FALSE)</f>
        <v>acq</v>
      </c>
      <c r="G5572">
        <f>LOG(C5572)</f>
        <v>0.6020599913279624</v>
      </c>
      <c r="H5572">
        <f>G5572/(B5572-1)</f>
        <v>-1.3756187729617619</v>
      </c>
    </row>
    <row r="5573" spans="1:8">
      <c r="A5573" t="s">
        <v>3305</v>
      </c>
      <c r="B5573">
        <v>0.56233514461880796</v>
      </c>
      <c r="C5573">
        <v>4</v>
      </c>
      <c r="D5573">
        <v>22</v>
      </c>
      <c r="E5573">
        <v>22</v>
      </c>
      <c r="F5573" t="str">
        <f>VLOOKUP(E5573,$L$1:$M$25,2,FALSE)</f>
        <v>sugar</v>
      </c>
      <c r="G5573">
        <f>LOG(C5573)</f>
        <v>0.6020599913279624</v>
      </c>
      <c r="H5573">
        <f>G5573/(B5573-1)</f>
        <v>-1.3756187729617619</v>
      </c>
    </row>
    <row r="5574" spans="1:8">
      <c r="A5574" t="s">
        <v>3401</v>
      </c>
      <c r="B5574">
        <v>0.56233514461880796</v>
      </c>
      <c r="C5574">
        <v>4</v>
      </c>
      <c r="D5574">
        <v>7</v>
      </c>
      <c r="E5574">
        <v>7</v>
      </c>
      <c r="F5574" t="str">
        <f>VLOOKUP(E5574,$L$1:$M$25,2,FALSE)</f>
        <v>crude</v>
      </c>
      <c r="G5574">
        <f>LOG(C5574)</f>
        <v>0.6020599913279624</v>
      </c>
      <c r="H5574">
        <f>G5574/(B5574-1)</f>
        <v>-1.3756187729617619</v>
      </c>
    </row>
    <row r="5575" spans="1:8">
      <c r="A5575" t="s">
        <v>3466</v>
      </c>
      <c r="B5575">
        <v>0.56233514461880796</v>
      </c>
      <c r="C5575">
        <v>4</v>
      </c>
      <c r="D5575">
        <v>23</v>
      </c>
      <c r="E5575">
        <v>23</v>
      </c>
      <c r="F5575" t="str">
        <f>VLOOKUP(E5575,$L$1:$M$25,2,FALSE)</f>
        <v>trade</v>
      </c>
      <c r="G5575">
        <f>LOG(C5575)</f>
        <v>0.6020599913279624</v>
      </c>
      <c r="H5575">
        <f>G5575/(B5575-1)</f>
        <v>-1.3756187729617619</v>
      </c>
    </row>
    <row r="5576" spans="1:8">
      <c r="A5576" t="s">
        <v>3703</v>
      </c>
      <c r="B5576">
        <v>0.56233514461880796</v>
      </c>
      <c r="C5576">
        <v>4</v>
      </c>
      <c r="D5576">
        <v>13</v>
      </c>
      <c r="E5576">
        <v>13</v>
      </c>
      <c r="F5576" t="str">
        <f>VLOOKUP(E5576,$L$1:$M$25,2,FALSE)</f>
        <v>interest</v>
      </c>
      <c r="G5576">
        <f>LOG(C5576)</f>
        <v>0.6020599913279624</v>
      </c>
      <c r="H5576">
        <f>G5576/(B5576-1)</f>
        <v>-1.3756187729617619</v>
      </c>
    </row>
    <row r="5577" spans="1:8">
      <c r="A5577" t="s">
        <v>3879</v>
      </c>
      <c r="B5577">
        <v>0.56233514461880796</v>
      </c>
      <c r="C5577">
        <v>4</v>
      </c>
      <c r="D5577">
        <v>14</v>
      </c>
      <c r="E5577">
        <v>14</v>
      </c>
      <c r="F5577" t="str">
        <f>VLOOKUP(E5577,$L$1:$M$25,2,FALSE)</f>
        <v>livestock</v>
      </c>
      <c r="G5577">
        <f>LOG(C5577)</f>
        <v>0.6020599913279624</v>
      </c>
      <c r="H5577">
        <f>G5577/(B5577-1)</f>
        <v>-1.3756187729617619</v>
      </c>
    </row>
    <row r="5578" spans="1:8">
      <c r="A5578" t="s">
        <v>3880</v>
      </c>
      <c r="B5578">
        <v>0.56233514461880796</v>
      </c>
      <c r="C5578">
        <v>4</v>
      </c>
      <c r="D5578">
        <v>3</v>
      </c>
      <c r="E5578">
        <v>3</v>
      </c>
      <c r="F5578" t="str">
        <f>VLOOKUP(E5578,$L$1:$M$25,2,FALSE)</f>
        <v>cocoa</v>
      </c>
      <c r="G5578">
        <f>LOG(C5578)</f>
        <v>0.6020599913279624</v>
      </c>
      <c r="H5578">
        <f>G5578/(B5578-1)</f>
        <v>-1.3756187729617619</v>
      </c>
    </row>
    <row r="5579" spans="1:8">
      <c r="A5579" t="s">
        <v>3987</v>
      </c>
      <c r="B5579">
        <v>0.56233514461880796</v>
      </c>
      <c r="C5579">
        <v>4</v>
      </c>
      <c r="D5579">
        <v>7</v>
      </c>
      <c r="E5579">
        <v>7</v>
      </c>
      <c r="F5579" t="str">
        <f>VLOOKUP(E5579,$L$1:$M$25,2,FALSE)</f>
        <v>crude</v>
      </c>
      <c r="G5579">
        <f>LOG(C5579)</f>
        <v>0.6020599913279624</v>
      </c>
      <c r="H5579">
        <f>G5579/(B5579-1)</f>
        <v>-1.3756187729617619</v>
      </c>
    </row>
    <row r="5580" spans="1:8">
      <c r="A5580" t="s">
        <v>4001</v>
      </c>
      <c r="B5580">
        <v>0.56233514461880796</v>
      </c>
      <c r="C5580">
        <v>4</v>
      </c>
      <c r="D5580">
        <v>24</v>
      </c>
      <c r="E5580">
        <v>24</v>
      </c>
      <c r="F5580" t="str">
        <f>VLOOKUP(E5580,$L$1:$M$25,2,FALSE)</f>
        <v>veg-oil</v>
      </c>
      <c r="G5580">
        <f>LOG(C5580)</f>
        <v>0.6020599913279624</v>
      </c>
      <c r="H5580">
        <f>G5580/(B5580-1)</f>
        <v>-1.3756187729617619</v>
      </c>
    </row>
    <row r="5581" spans="1:8">
      <c r="A5581" t="s">
        <v>4010</v>
      </c>
      <c r="B5581">
        <v>0.56233514461880796</v>
      </c>
      <c r="C5581">
        <v>4</v>
      </c>
      <c r="D5581">
        <v>11</v>
      </c>
      <c r="E5581">
        <v>11</v>
      </c>
      <c r="F5581" t="str">
        <f>VLOOKUP(E5581,$L$1:$M$25,2,FALSE)</f>
        <v>gold</v>
      </c>
      <c r="G5581">
        <f>LOG(C5581)</f>
        <v>0.6020599913279624</v>
      </c>
      <c r="H5581">
        <f>G5581/(B5581-1)</f>
        <v>-1.3756187729617619</v>
      </c>
    </row>
    <row r="5582" spans="1:8">
      <c r="A5582" t="s">
        <v>4430</v>
      </c>
      <c r="B5582">
        <v>0.56233514461880796</v>
      </c>
      <c r="C5582">
        <v>4</v>
      </c>
      <c r="D5582">
        <v>4</v>
      </c>
      <c r="E5582">
        <v>4</v>
      </c>
      <c r="F5582" t="str">
        <f>VLOOKUP(E5582,$L$1:$M$25,2,FALSE)</f>
        <v>coffee</v>
      </c>
      <c r="G5582">
        <f>LOG(C5582)</f>
        <v>0.6020599913279624</v>
      </c>
      <c r="H5582">
        <f>G5582/(B5582-1)</f>
        <v>-1.3756187729617619</v>
      </c>
    </row>
    <row r="5583" spans="1:8">
      <c r="A5583" t="s">
        <v>5002</v>
      </c>
      <c r="B5583">
        <v>0.56233514461880796</v>
      </c>
      <c r="C5583">
        <v>4</v>
      </c>
      <c r="D5583">
        <v>7</v>
      </c>
      <c r="E5583">
        <v>7</v>
      </c>
      <c r="F5583" t="str">
        <f>VLOOKUP(E5583,$L$1:$M$25,2,FALSE)</f>
        <v>crude</v>
      </c>
      <c r="G5583">
        <f>LOG(C5583)</f>
        <v>0.6020599913279624</v>
      </c>
      <c r="H5583">
        <f>G5583/(B5583-1)</f>
        <v>-1.3756187729617619</v>
      </c>
    </row>
    <row r="5584" spans="1:8">
      <c r="A5584" t="s">
        <v>5056</v>
      </c>
      <c r="B5584">
        <v>0.56233514461880796</v>
      </c>
      <c r="C5584">
        <v>4</v>
      </c>
      <c r="D5584">
        <v>1</v>
      </c>
      <c r="E5584">
        <v>1</v>
      </c>
      <c r="F5584" t="str">
        <f>VLOOKUP(E5584,$L$1:$M$25,2,FALSE)</f>
        <v>acq</v>
      </c>
      <c r="G5584">
        <f>LOG(C5584)</f>
        <v>0.6020599913279624</v>
      </c>
      <c r="H5584">
        <f>G5584/(B5584-1)</f>
        <v>-1.3756187729617619</v>
      </c>
    </row>
    <row r="5585" spans="1:8">
      <c r="A5585" t="s">
        <v>5225</v>
      </c>
      <c r="B5585">
        <v>0.56233514461880796</v>
      </c>
      <c r="C5585">
        <v>4</v>
      </c>
      <c r="D5585">
        <v>17</v>
      </c>
      <c r="E5585">
        <v>17</v>
      </c>
      <c r="F5585" t="str">
        <f>VLOOKUP(E5585,$L$1:$M$25,2,FALSE)</f>
        <v>nat-gas</v>
      </c>
      <c r="G5585">
        <f>LOG(C5585)</f>
        <v>0.6020599913279624</v>
      </c>
      <c r="H5585">
        <f>G5585/(B5585-1)</f>
        <v>-1.3756187729617619</v>
      </c>
    </row>
    <row r="5586" spans="1:8">
      <c r="A5586" t="s">
        <v>5285</v>
      </c>
      <c r="B5586">
        <v>0.56233514461880796</v>
      </c>
      <c r="C5586">
        <v>4</v>
      </c>
      <c r="D5586">
        <v>14</v>
      </c>
      <c r="E5586">
        <v>14</v>
      </c>
      <c r="F5586" t="str">
        <f>VLOOKUP(E5586,$L$1:$M$25,2,FALSE)</f>
        <v>livestock</v>
      </c>
      <c r="G5586">
        <f>LOG(C5586)</f>
        <v>0.6020599913279624</v>
      </c>
      <c r="H5586">
        <f>G5586/(B5586-1)</f>
        <v>-1.3756187729617619</v>
      </c>
    </row>
    <row r="5587" spans="1:8">
      <c r="A5587" t="s">
        <v>5567</v>
      </c>
      <c r="B5587">
        <v>0.56233514461880796</v>
      </c>
      <c r="C5587">
        <v>4</v>
      </c>
      <c r="D5587">
        <v>13</v>
      </c>
      <c r="E5587">
        <v>13</v>
      </c>
      <c r="F5587" t="str">
        <f>VLOOKUP(E5587,$L$1:$M$25,2,FALSE)</f>
        <v>interest</v>
      </c>
      <c r="G5587">
        <f>LOG(C5587)</f>
        <v>0.6020599913279624</v>
      </c>
      <c r="H5587">
        <f>G5587/(B5587-1)</f>
        <v>-1.3756187729617619</v>
      </c>
    </row>
    <row r="5588" spans="1:8">
      <c r="A5588" t="s">
        <v>5735</v>
      </c>
      <c r="B5588">
        <v>0.56233514461880796</v>
      </c>
      <c r="C5588">
        <v>4</v>
      </c>
      <c r="D5588">
        <v>24</v>
      </c>
      <c r="E5588">
        <v>24</v>
      </c>
      <c r="F5588" t="str">
        <f>VLOOKUP(E5588,$L$1:$M$25,2,FALSE)</f>
        <v>veg-oil</v>
      </c>
      <c r="G5588">
        <f>LOG(C5588)</f>
        <v>0.6020599913279624</v>
      </c>
      <c r="H5588">
        <f>G5588/(B5588-1)</f>
        <v>-1.3756187729617619</v>
      </c>
    </row>
    <row r="5589" spans="1:8">
      <c r="A5589" t="s">
        <v>5953</v>
      </c>
      <c r="B5589">
        <v>0.56233514461880796</v>
      </c>
      <c r="C5589">
        <v>4</v>
      </c>
      <c r="D5589">
        <v>3</v>
      </c>
      <c r="E5589">
        <v>3</v>
      </c>
      <c r="F5589" t="str">
        <f>VLOOKUP(E5589,$L$1:$M$25,2,FALSE)</f>
        <v>cocoa</v>
      </c>
      <c r="G5589">
        <f>LOG(C5589)</f>
        <v>0.6020599913279624</v>
      </c>
      <c r="H5589">
        <f>G5589/(B5589-1)</f>
        <v>-1.3756187729617619</v>
      </c>
    </row>
    <row r="5590" spans="1:8">
      <c r="A5590" t="s">
        <v>6176</v>
      </c>
      <c r="B5590">
        <v>0.56233514461880796</v>
      </c>
      <c r="C5590">
        <v>4</v>
      </c>
      <c r="D5590">
        <v>25</v>
      </c>
      <c r="E5590">
        <v>25</v>
      </c>
      <c r="F5590" t="str">
        <f>VLOOKUP(E5590,$L$1:$M$25,2,FALSE)</f>
        <v>wheat</v>
      </c>
      <c r="G5590">
        <f>LOG(C5590)</f>
        <v>0.6020599913279624</v>
      </c>
      <c r="H5590">
        <f>G5590/(B5590-1)</f>
        <v>-1.3756187729617619</v>
      </c>
    </row>
    <row r="5591" spans="1:8">
      <c r="A5591" t="s">
        <v>6297</v>
      </c>
      <c r="B5591">
        <v>0.56233514461880796</v>
      </c>
      <c r="C5591">
        <v>4</v>
      </c>
      <c r="D5591">
        <v>14</v>
      </c>
      <c r="E5591">
        <v>14</v>
      </c>
      <c r="F5591" t="str">
        <f>VLOOKUP(E5591,$L$1:$M$25,2,FALSE)</f>
        <v>livestock</v>
      </c>
      <c r="G5591">
        <f>LOG(C5591)</f>
        <v>0.6020599913279624</v>
      </c>
      <c r="H5591">
        <f>G5591/(B5591-1)</f>
        <v>-1.3756187729617619</v>
      </c>
    </row>
    <row r="5592" spans="1:8">
      <c r="A5592" t="s">
        <v>6393</v>
      </c>
      <c r="B5592">
        <v>0.56233514461880796</v>
      </c>
      <c r="C5592">
        <v>4</v>
      </c>
      <c r="D5592">
        <v>23</v>
      </c>
      <c r="E5592">
        <v>23</v>
      </c>
      <c r="F5592" t="str">
        <f>VLOOKUP(E5592,$L$1:$M$25,2,FALSE)</f>
        <v>trade</v>
      </c>
      <c r="G5592">
        <f>LOG(C5592)</f>
        <v>0.6020599913279624</v>
      </c>
      <c r="H5592">
        <f>G5592/(B5592-1)</f>
        <v>-1.3756187729617619</v>
      </c>
    </row>
    <row r="5593" spans="1:8">
      <c r="A5593" t="s">
        <v>6405</v>
      </c>
      <c r="B5593">
        <v>0.56233514461880796</v>
      </c>
      <c r="C5593">
        <v>4</v>
      </c>
      <c r="D5593">
        <v>11</v>
      </c>
      <c r="E5593">
        <v>11</v>
      </c>
      <c r="F5593" t="str">
        <f>VLOOKUP(E5593,$L$1:$M$25,2,FALSE)</f>
        <v>gold</v>
      </c>
      <c r="G5593">
        <f>LOG(C5593)</f>
        <v>0.6020599913279624</v>
      </c>
      <c r="H5593">
        <f>G5593/(B5593-1)</f>
        <v>-1.3756187729617619</v>
      </c>
    </row>
    <row r="5594" spans="1:8">
      <c r="A5594" t="s">
        <v>6436</v>
      </c>
      <c r="B5594">
        <v>0.56233514461880796</v>
      </c>
      <c r="C5594">
        <v>4</v>
      </c>
      <c r="D5594">
        <v>7</v>
      </c>
      <c r="E5594">
        <v>7</v>
      </c>
      <c r="F5594" t="str">
        <f>VLOOKUP(E5594,$L$1:$M$25,2,FALSE)</f>
        <v>crude</v>
      </c>
      <c r="G5594">
        <f>LOG(C5594)</f>
        <v>0.6020599913279624</v>
      </c>
      <c r="H5594">
        <f>G5594/(B5594-1)</f>
        <v>-1.3756187729617619</v>
      </c>
    </row>
    <row r="5595" spans="1:8">
      <c r="A5595" t="s">
        <v>6464</v>
      </c>
      <c r="B5595">
        <v>0.56233514461880796</v>
      </c>
      <c r="C5595">
        <v>4</v>
      </c>
      <c r="D5595">
        <v>10</v>
      </c>
      <c r="E5595">
        <v>10</v>
      </c>
      <c r="F5595" t="str">
        <f>VLOOKUP(E5595,$L$1:$M$25,2,FALSE)</f>
        <v>gnp</v>
      </c>
      <c r="G5595">
        <f>LOG(C5595)</f>
        <v>0.6020599913279624</v>
      </c>
      <c r="H5595">
        <f>G5595/(B5595-1)</f>
        <v>-1.3756187729617619</v>
      </c>
    </row>
    <row r="5596" spans="1:8">
      <c r="A5596" t="s">
        <v>6490</v>
      </c>
      <c r="B5596">
        <v>0.56233514461880796</v>
      </c>
      <c r="C5596">
        <v>4</v>
      </c>
      <c r="D5596">
        <v>23</v>
      </c>
      <c r="E5596">
        <v>23</v>
      </c>
      <c r="F5596" t="str">
        <f>VLOOKUP(E5596,$L$1:$M$25,2,FALSE)</f>
        <v>trade</v>
      </c>
      <c r="G5596">
        <f>LOG(C5596)</f>
        <v>0.6020599913279624</v>
      </c>
      <c r="H5596">
        <f>G5596/(B5596-1)</f>
        <v>-1.3756187729617619</v>
      </c>
    </row>
    <row r="5597" spans="1:8">
      <c r="A5597" t="s">
        <v>6889</v>
      </c>
      <c r="B5597">
        <v>0.56233514461880796</v>
      </c>
      <c r="C5597">
        <v>4</v>
      </c>
      <c r="D5597">
        <v>23</v>
      </c>
      <c r="E5597">
        <v>23</v>
      </c>
      <c r="F5597" t="str">
        <f>VLOOKUP(E5597,$L$1:$M$25,2,FALSE)</f>
        <v>trade</v>
      </c>
      <c r="G5597">
        <f>LOG(C5597)</f>
        <v>0.6020599913279624</v>
      </c>
      <c r="H5597">
        <f>G5597/(B5597-1)</f>
        <v>-1.3756187729617619</v>
      </c>
    </row>
    <row r="5598" spans="1:8">
      <c r="A5598" t="s">
        <v>6963</v>
      </c>
      <c r="B5598">
        <v>0.56233514461880796</v>
      </c>
      <c r="C5598">
        <v>4</v>
      </c>
      <c r="D5598">
        <v>14</v>
      </c>
      <c r="E5598">
        <v>14</v>
      </c>
      <c r="F5598" t="str">
        <f>VLOOKUP(E5598,$L$1:$M$25,2,FALSE)</f>
        <v>livestock</v>
      </c>
      <c r="G5598">
        <f>LOG(C5598)</f>
        <v>0.6020599913279624</v>
      </c>
      <c r="H5598">
        <f>G5598/(B5598-1)</f>
        <v>-1.3756187729617619</v>
      </c>
    </row>
    <row r="5599" spans="1:8">
      <c r="A5599" t="s">
        <v>7015</v>
      </c>
      <c r="B5599">
        <v>0.56233514461880796</v>
      </c>
      <c r="C5599">
        <v>4</v>
      </c>
      <c r="D5599">
        <v>10</v>
      </c>
      <c r="E5599">
        <v>10</v>
      </c>
      <c r="F5599" t="str">
        <f>VLOOKUP(E5599,$L$1:$M$25,2,FALSE)</f>
        <v>gnp</v>
      </c>
      <c r="G5599">
        <f>LOG(C5599)</f>
        <v>0.6020599913279624</v>
      </c>
      <c r="H5599">
        <f>G5599/(B5599-1)</f>
        <v>-1.3756187729617619</v>
      </c>
    </row>
    <row r="5600" spans="1:8">
      <c r="A5600" t="s">
        <v>7190</v>
      </c>
      <c r="B5600">
        <v>0.56233514461880796</v>
      </c>
      <c r="C5600">
        <v>4</v>
      </c>
      <c r="D5600">
        <v>10</v>
      </c>
      <c r="E5600">
        <v>10</v>
      </c>
      <c r="F5600" t="str">
        <f>VLOOKUP(E5600,$L$1:$M$25,2,FALSE)</f>
        <v>gnp</v>
      </c>
      <c r="G5600">
        <f>LOG(C5600)</f>
        <v>0.6020599913279624</v>
      </c>
      <c r="H5600">
        <f>G5600/(B5600-1)</f>
        <v>-1.3756187729617619</v>
      </c>
    </row>
    <row r="5601" spans="1:8">
      <c r="A5601" t="s">
        <v>7433</v>
      </c>
      <c r="B5601">
        <v>0.56233514461880796</v>
      </c>
      <c r="C5601">
        <v>4</v>
      </c>
      <c r="D5601">
        <v>16</v>
      </c>
      <c r="E5601">
        <v>16</v>
      </c>
      <c r="F5601" t="str">
        <f>VLOOKUP(E5601,$L$1:$M$25,2,FALSE)</f>
        <v>money-supply</v>
      </c>
      <c r="G5601">
        <f>LOG(C5601)</f>
        <v>0.6020599913279624</v>
      </c>
      <c r="H5601">
        <f>G5601/(B5601-1)</f>
        <v>-1.3756187729617619</v>
      </c>
    </row>
    <row r="5602" spans="1:8">
      <c r="A5602" t="s">
        <v>7480</v>
      </c>
      <c r="B5602">
        <v>0.56233514461880796</v>
      </c>
      <c r="C5602">
        <v>4</v>
      </c>
      <c r="D5602">
        <v>17</v>
      </c>
      <c r="E5602">
        <v>17</v>
      </c>
      <c r="F5602" t="str">
        <f>VLOOKUP(E5602,$L$1:$M$25,2,FALSE)</f>
        <v>nat-gas</v>
      </c>
      <c r="G5602">
        <f>LOG(C5602)</f>
        <v>0.6020599913279624</v>
      </c>
      <c r="H5602">
        <f>G5602/(B5602-1)</f>
        <v>-1.3756187729617619</v>
      </c>
    </row>
    <row r="5603" spans="1:8">
      <c r="A5603" t="s">
        <v>7542</v>
      </c>
      <c r="B5603">
        <v>0.56233514461880796</v>
      </c>
      <c r="C5603">
        <v>4</v>
      </c>
      <c r="D5603">
        <v>2</v>
      </c>
      <c r="E5603">
        <v>2</v>
      </c>
      <c r="F5603" t="str">
        <f>VLOOKUP(E5603,$L$1:$M$25,2,FALSE)</f>
        <v>bop</v>
      </c>
      <c r="G5603">
        <f>LOG(C5603)</f>
        <v>0.6020599913279624</v>
      </c>
      <c r="H5603">
        <f>G5603/(B5603-1)</f>
        <v>-1.3756187729617619</v>
      </c>
    </row>
    <row r="5604" spans="1:8">
      <c r="A5604" t="s">
        <v>7687</v>
      </c>
      <c r="B5604">
        <v>0.56233514461880796</v>
      </c>
      <c r="C5604">
        <v>4</v>
      </c>
      <c r="D5604">
        <v>7</v>
      </c>
      <c r="E5604">
        <v>7</v>
      </c>
      <c r="F5604" t="str">
        <f>VLOOKUP(E5604,$L$1:$M$25,2,FALSE)</f>
        <v>crude</v>
      </c>
      <c r="G5604">
        <f>LOG(C5604)</f>
        <v>0.6020599913279624</v>
      </c>
      <c r="H5604">
        <f>G5604/(B5604-1)</f>
        <v>-1.3756187729617619</v>
      </c>
    </row>
    <row r="5605" spans="1:8">
      <c r="A5605" t="s">
        <v>7834</v>
      </c>
      <c r="B5605">
        <v>0.56233514461880796</v>
      </c>
      <c r="C5605">
        <v>4</v>
      </c>
      <c r="D5605">
        <v>9</v>
      </c>
      <c r="E5605">
        <v>9</v>
      </c>
      <c r="F5605" t="str">
        <f>VLOOKUP(E5605,$L$1:$M$25,2,FALSE)</f>
        <v>earn</v>
      </c>
      <c r="G5605">
        <f>LOG(C5605)</f>
        <v>0.6020599913279624</v>
      </c>
      <c r="H5605">
        <f>G5605/(B5605-1)</f>
        <v>-1.3756187729617619</v>
      </c>
    </row>
    <row r="5606" spans="1:8">
      <c r="A5606" t="s">
        <v>7913</v>
      </c>
      <c r="B5606">
        <v>0.56233514461880796</v>
      </c>
      <c r="C5606">
        <v>4</v>
      </c>
      <c r="D5606">
        <v>16</v>
      </c>
      <c r="E5606">
        <v>16</v>
      </c>
      <c r="F5606" t="str">
        <f>VLOOKUP(E5606,$L$1:$M$25,2,FALSE)</f>
        <v>money-supply</v>
      </c>
      <c r="G5606">
        <f>LOG(C5606)</f>
        <v>0.6020599913279624</v>
      </c>
      <c r="H5606">
        <f>G5606/(B5606-1)</f>
        <v>-1.3756187729617619</v>
      </c>
    </row>
    <row r="5607" spans="1:8">
      <c r="A5607" t="s">
        <v>7940</v>
      </c>
      <c r="B5607">
        <v>0.56233514461880796</v>
      </c>
      <c r="C5607">
        <v>4</v>
      </c>
      <c r="D5607">
        <v>14</v>
      </c>
      <c r="E5607">
        <v>14</v>
      </c>
      <c r="F5607" t="str">
        <f>VLOOKUP(E5607,$L$1:$M$25,2,FALSE)</f>
        <v>livestock</v>
      </c>
      <c r="G5607">
        <f>LOG(C5607)</f>
        <v>0.6020599913279624</v>
      </c>
      <c r="H5607">
        <f>G5607/(B5607-1)</f>
        <v>-1.3756187729617619</v>
      </c>
    </row>
    <row r="5608" spans="1:8">
      <c r="A5608" t="s">
        <v>8044</v>
      </c>
      <c r="B5608">
        <v>0.56233514461880796</v>
      </c>
      <c r="C5608">
        <v>4</v>
      </c>
      <c r="D5608">
        <v>3</v>
      </c>
      <c r="E5608">
        <v>3</v>
      </c>
      <c r="F5608" t="str">
        <f>VLOOKUP(E5608,$L$1:$M$25,2,FALSE)</f>
        <v>cocoa</v>
      </c>
      <c r="G5608">
        <f>LOG(C5608)</f>
        <v>0.6020599913279624</v>
      </c>
      <c r="H5608">
        <f>G5608/(B5608-1)</f>
        <v>-1.3756187729617619</v>
      </c>
    </row>
    <row r="5609" spans="1:8">
      <c r="A5609" t="s">
        <v>8172</v>
      </c>
      <c r="B5609">
        <v>0.56233514461880796</v>
      </c>
      <c r="C5609">
        <v>4</v>
      </c>
      <c r="D5609">
        <v>22</v>
      </c>
      <c r="E5609">
        <v>22</v>
      </c>
      <c r="F5609" t="str">
        <f>VLOOKUP(E5609,$L$1:$M$25,2,FALSE)</f>
        <v>sugar</v>
      </c>
      <c r="G5609">
        <f>LOG(C5609)</f>
        <v>0.6020599913279624</v>
      </c>
      <c r="H5609">
        <f>G5609/(B5609-1)</f>
        <v>-1.3756187729617619</v>
      </c>
    </row>
    <row r="5610" spans="1:8">
      <c r="A5610" t="s">
        <v>8181</v>
      </c>
      <c r="B5610">
        <v>0.56233514461880796</v>
      </c>
      <c r="C5610">
        <v>4</v>
      </c>
      <c r="D5610">
        <v>1</v>
      </c>
      <c r="E5610">
        <v>1</v>
      </c>
      <c r="F5610" t="str">
        <f>VLOOKUP(E5610,$L$1:$M$25,2,FALSE)</f>
        <v>acq</v>
      </c>
      <c r="G5610">
        <f>LOG(C5610)</f>
        <v>0.6020599913279624</v>
      </c>
      <c r="H5610">
        <f>G5610/(B5610-1)</f>
        <v>-1.3756187729617619</v>
      </c>
    </row>
    <row r="5611" spans="1:8">
      <c r="A5611" t="s">
        <v>8644</v>
      </c>
      <c r="B5611">
        <v>0.56233514461880796</v>
      </c>
      <c r="C5611">
        <v>4</v>
      </c>
      <c r="D5611">
        <v>7</v>
      </c>
      <c r="E5611">
        <v>7</v>
      </c>
      <c r="F5611" t="str">
        <f>VLOOKUP(E5611,$L$1:$M$25,2,FALSE)</f>
        <v>crude</v>
      </c>
      <c r="G5611">
        <f>LOG(C5611)</f>
        <v>0.6020599913279624</v>
      </c>
      <c r="H5611">
        <f>G5611/(B5611-1)</f>
        <v>-1.3756187729617619</v>
      </c>
    </row>
    <row r="5612" spans="1:8">
      <c r="A5612" t="s">
        <v>8663</v>
      </c>
      <c r="B5612">
        <v>0.56233514461880796</v>
      </c>
      <c r="C5612">
        <v>4</v>
      </c>
      <c r="D5612">
        <v>7</v>
      </c>
      <c r="E5612">
        <v>7</v>
      </c>
      <c r="F5612" t="str">
        <f>VLOOKUP(E5612,$L$1:$M$25,2,FALSE)</f>
        <v>crude</v>
      </c>
      <c r="G5612">
        <f>LOG(C5612)</f>
        <v>0.6020599913279624</v>
      </c>
      <c r="H5612">
        <f>G5612/(B5612-1)</f>
        <v>-1.3756187729617619</v>
      </c>
    </row>
    <row r="5613" spans="1:8">
      <c r="A5613" t="s">
        <v>8816</v>
      </c>
      <c r="B5613">
        <v>0.56233514461880796</v>
      </c>
      <c r="C5613">
        <v>4</v>
      </c>
      <c r="D5613">
        <v>7</v>
      </c>
      <c r="E5613">
        <v>7</v>
      </c>
      <c r="F5613" t="str">
        <f>VLOOKUP(E5613,$L$1:$M$25,2,FALSE)</f>
        <v>crude</v>
      </c>
      <c r="G5613">
        <f>LOG(C5613)</f>
        <v>0.6020599913279624</v>
      </c>
      <c r="H5613">
        <f>G5613/(B5613-1)</f>
        <v>-1.3756187729617619</v>
      </c>
    </row>
    <row r="5614" spans="1:8">
      <c r="A5614" t="s">
        <v>8925</v>
      </c>
      <c r="B5614">
        <v>0.56233514461880796</v>
      </c>
      <c r="C5614">
        <v>4</v>
      </c>
      <c r="D5614">
        <v>17</v>
      </c>
      <c r="E5614">
        <v>17</v>
      </c>
      <c r="F5614" t="str">
        <f>VLOOKUP(E5614,$L$1:$M$25,2,FALSE)</f>
        <v>nat-gas</v>
      </c>
      <c r="G5614">
        <f>LOG(C5614)</f>
        <v>0.6020599913279624</v>
      </c>
      <c r="H5614">
        <f>G5614/(B5614-1)</f>
        <v>-1.3756187729617619</v>
      </c>
    </row>
    <row r="5615" spans="1:8">
      <c r="A5615" t="s">
        <v>9137</v>
      </c>
      <c r="B5615">
        <v>0.56233514461880796</v>
      </c>
      <c r="C5615">
        <v>4</v>
      </c>
      <c r="D5615">
        <v>7</v>
      </c>
      <c r="E5615">
        <v>7</v>
      </c>
      <c r="F5615" t="str">
        <f>VLOOKUP(E5615,$L$1:$M$25,2,FALSE)</f>
        <v>crude</v>
      </c>
      <c r="G5615">
        <f>LOG(C5615)</f>
        <v>0.6020599913279624</v>
      </c>
      <c r="H5615">
        <f>G5615/(B5615-1)</f>
        <v>-1.3756187729617619</v>
      </c>
    </row>
    <row r="5616" spans="1:8">
      <c r="A5616" t="s">
        <v>9490</v>
      </c>
      <c r="B5616">
        <v>0.56233514461880796</v>
      </c>
      <c r="C5616">
        <v>4</v>
      </c>
      <c r="D5616">
        <v>23</v>
      </c>
      <c r="E5616">
        <v>23</v>
      </c>
      <c r="F5616" t="str">
        <f>VLOOKUP(E5616,$L$1:$M$25,2,FALSE)</f>
        <v>trade</v>
      </c>
      <c r="G5616">
        <f>LOG(C5616)</f>
        <v>0.6020599913279624</v>
      </c>
      <c r="H5616">
        <f>G5616/(B5616-1)</f>
        <v>-1.3756187729617619</v>
      </c>
    </row>
    <row r="5617" spans="1:8">
      <c r="A5617" t="s">
        <v>9538</v>
      </c>
      <c r="B5617">
        <v>0.56233514461880796</v>
      </c>
      <c r="C5617">
        <v>4</v>
      </c>
      <c r="D5617">
        <v>3</v>
      </c>
      <c r="E5617">
        <v>3</v>
      </c>
      <c r="F5617" t="str">
        <f>VLOOKUP(E5617,$L$1:$M$25,2,FALSE)</f>
        <v>cocoa</v>
      </c>
      <c r="G5617">
        <f>LOG(C5617)</f>
        <v>0.6020599913279624</v>
      </c>
      <c r="H5617">
        <f>G5617/(B5617-1)</f>
        <v>-1.3756187729617619</v>
      </c>
    </row>
    <row r="5618" spans="1:8">
      <c r="A5618" t="s">
        <v>9655</v>
      </c>
      <c r="B5618">
        <v>0.56233514461880796</v>
      </c>
      <c r="C5618">
        <v>4</v>
      </c>
      <c r="D5618">
        <v>15</v>
      </c>
      <c r="E5618">
        <v>15</v>
      </c>
      <c r="F5618" t="str">
        <f>VLOOKUP(E5618,$L$1:$M$25,2,FALSE)</f>
        <v>money-fx</v>
      </c>
      <c r="G5618">
        <f>LOG(C5618)</f>
        <v>0.6020599913279624</v>
      </c>
      <c r="H5618">
        <f>G5618/(B5618-1)</f>
        <v>-1.3756187729617619</v>
      </c>
    </row>
    <row r="5619" spans="1:8">
      <c r="A5619" t="s">
        <v>9728</v>
      </c>
      <c r="B5619">
        <v>0.56233514461880796</v>
      </c>
      <c r="C5619">
        <v>4</v>
      </c>
      <c r="D5619">
        <v>1</v>
      </c>
      <c r="E5619">
        <v>1</v>
      </c>
      <c r="F5619" t="str">
        <f>VLOOKUP(E5619,$L$1:$M$25,2,FALSE)</f>
        <v>acq</v>
      </c>
      <c r="G5619">
        <f>LOG(C5619)</f>
        <v>0.6020599913279624</v>
      </c>
      <c r="H5619">
        <f>G5619/(B5619-1)</f>
        <v>-1.3756187729617619</v>
      </c>
    </row>
    <row r="5620" spans="1:8">
      <c r="A5620" t="s">
        <v>9814</v>
      </c>
      <c r="B5620">
        <v>0.56233514461880796</v>
      </c>
      <c r="C5620">
        <v>4</v>
      </c>
      <c r="D5620">
        <v>8</v>
      </c>
      <c r="E5620">
        <v>8</v>
      </c>
      <c r="F5620" t="str">
        <f>VLOOKUP(E5620,$L$1:$M$25,2,FALSE)</f>
        <v>dlr</v>
      </c>
      <c r="G5620">
        <f>LOG(C5620)</f>
        <v>0.6020599913279624</v>
      </c>
      <c r="H5620">
        <f>G5620/(B5620-1)</f>
        <v>-1.3756187729617619</v>
      </c>
    </row>
    <row r="5621" spans="1:8">
      <c r="A5621" t="s">
        <v>9837</v>
      </c>
      <c r="B5621">
        <v>0.56233514461880796</v>
      </c>
      <c r="C5621">
        <v>4</v>
      </c>
      <c r="D5621">
        <v>20</v>
      </c>
      <c r="E5621">
        <v>20</v>
      </c>
      <c r="F5621" t="str">
        <f>VLOOKUP(E5621,$L$1:$M$25,2,FALSE)</f>
        <v>ship</v>
      </c>
      <c r="G5621">
        <f>LOG(C5621)</f>
        <v>0.6020599913279624</v>
      </c>
      <c r="H5621">
        <f>G5621/(B5621-1)</f>
        <v>-1.3756187729617619</v>
      </c>
    </row>
    <row r="5622" spans="1:8">
      <c r="A5622" t="s">
        <v>10037</v>
      </c>
      <c r="B5622">
        <v>0.56233514461880796</v>
      </c>
      <c r="C5622">
        <v>4</v>
      </c>
      <c r="D5622">
        <v>3</v>
      </c>
      <c r="E5622">
        <v>3</v>
      </c>
      <c r="F5622" t="str">
        <f>VLOOKUP(E5622,$L$1:$M$25,2,FALSE)</f>
        <v>cocoa</v>
      </c>
      <c r="G5622">
        <f>LOG(C5622)</f>
        <v>0.6020599913279624</v>
      </c>
      <c r="H5622">
        <f>G5622/(B5622-1)</f>
        <v>-1.3756187729617619</v>
      </c>
    </row>
    <row r="5623" spans="1:8">
      <c r="A5623" t="s">
        <v>10088</v>
      </c>
      <c r="B5623">
        <v>0.56233514461880796</v>
      </c>
      <c r="C5623">
        <v>4</v>
      </c>
      <c r="D5623">
        <v>7</v>
      </c>
      <c r="E5623">
        <v>7</v>
      </c>
      <c r="F5623" t="str">
        <f>VLOOKUP(E5623,$L$1:$M$25,2,FALSE)</f>
        <v>crude</v>
      </c>
      <c r="G5623">
        <f>LOG(C5623)</f>
        <v>0.6020599913279624</v>
      </c>
      <c r="H5623">
        <f>G5623/(B5623-1)</f>
        <v>-1.3756187729617619</v>
      </c>
    </row>
    <row r="5624" spans="1:8">
      <c r="A5624" t="s">
        <v>10106</v>
      </c>
      <c r="B5624">
        <v>0.56233514461880796</v>
      </c>
      <c r="C5624">
        <v>4</v>
      </c>
      <c r="D5624">
        <v>7</v>
      </c>
      <c r="E5624">
        <v>7</v>
      </c>
      <c r="F5624" t="str">
        <f>VLOOKUP(E5624,$L$1:$M$25,2,FALSE)</f>
        <v>crude</v>
      </c>
      <c r="G5624">
        <f>LOG(C5624)</f>
        <v>0.6020599913279624</v>
      </c>
      <c r="H5624">
        <f>G5624/(B5624-1)</f>
        <v>-1.3756187729617619</v>
      </c>
    </row>
    <row r="5625" spans="1:8">
      <c r="A5625" t="s">
        <v>10223</v>
      </c>
      <c r="B5625">
        <v>0.56233514461880796</v>
      </c>
      <c r="C5625">
        <v>4</v>
      </c>
      <c r="D5625">
        <v>23</v>
      </c>
      <c r="E5625">
        <v>23</v>
      </c>
      <c r="F5625" t="str">
        <f>VLOOKUP(E5625,$L$1:$M$25,2,FALSE)</f>
        <v>trade</v>
      </c>
      <c r="G5625">
        <f>LOG(C5625)</f>
        <v>0.6020599913279624</v>
      </c>
      <c r="H5625">
        <f>G5625/(B5625-1)</f>
        <v>-1.3756187729617619</v>
      </c>
    </row>
    <row r="5626" spans="1:8">
      <c r="A5626" t="s">
        <v>10281</v>
      </c>
      <c r="B5626">
        <v>0.56233514461880796</v>
      </c>
      <c r="C5626">
        <v>4</v>
      </c>
      <c r="D5626">
        <v>8</v>
      </c>
      <c r="E5626">
        <v>8</v>
      </c>
      <c r="F5626" t="str">
        <f>VLOOKUP(E5626,$L$1:$M$25,2,FALSE)</f>
        <v>dlr</v>
      </c>
      <c r="G5626">
        <f>LOG(C5626)</f>
        <v>0.6020599913279624</v>
      </c>
      <c r="H5626">
        <f>G5626/(B5626-1)</f>
        <v>-1.3756187729617619</v>
      </c>
    </row>
    <row r="5627" spans="1:8">
      <c r="A5627" t="s">
        <v>10364</v>
      </c>
      <c r="B5627">
        <v>0.56233514461880796</v>
      </c>
      <c r="C5627">
        <v>4</v>
      </c>
      <c r="D5627">
        <v>14</v>
      </c>
      <c r="E5627">
        <v>14</v>
      </c>
      <c r="F5627" t="str">
        <f>VLOOKUP(E5627,$L$1:$M$25,2,FALSE)</f>
        <v>livestock</v>
      </c>
      <c r="G5627">
        <f>LOG(C5627)</f>
        <v>0.6020599913279624</v>
      </c>
      <c r="H5627">
        <f>G5627/(B5627-1)</f>
        <v>-1.3756187729617619</v>
      </c>
    </row>
    <row r="5628" spans="1:8">
      <c r="A5628" t="s">
        <v>10422</v>
      </c>
      <c r="B5628">
        <v>0.56233514461880796</v>
      </c>
      <c r="C5628">
        <v>4</v>
      </c>
      <c r="D5628">
        <v>16</v>
      </c>
      <c r="E5628">
        <v>16</v>
      </c>
      <c r="F5628" t="str">
        <f>VLOOKUP(E5628,$L$1:$M$25,2,FALSE)</f>
        <v>money-supply</v>
      </c>
      <c r="G5628">
        <f>LOG(C5628)</f>
        <v>0.6020599913279624</v>
      </c>
      <c r="H5628">
        <f>G5628/(B5628-1)</f>
        <v>-1.3756187729617619</v>
      </c>
    </row>
    <row r="5629" spans="1:8">
      <c r="A5629" t="s">
        <v>10491</v>
      </c>
      <c r="B5629">
        <v>0.56233514461880796</v>
      </c>
      <c r="C5629">
        <v>4</v>
      </c>
      <c r="D5629">
        <v>4</v>
      </c>
      <c r="E5629">
        <v>4</v>
      </c>
      <c r="F5629" t="str">
        <f>VLOOKUP(E5629,$L$1:$M$25,2,FALSE)</f>
        <v>coffee</v>
      </c>
      <c r="G5629">
        <f>LOG(C5629)</f>
        <v>0.6020599913279624</v>
      </c>
      <c r="H5629">
        <f>G5629/(B5629-1)</f>
        <v>-1.3756187729617619</v>
      </c>
    </row>
    <row r="5630" spans="1:8">
      <c r="A5630" t="s">
        <v>10635</v>
      </c>
      <c r="B5630">
        <v>0.56233514461880796</v>
      </c>
      <c r="C5630">
        <v>4</v>
      </c>
      <c r="D5630">
        <v>7</v>
      </c>
      <c r="E5630">
        <v>7</v>
      </c>
      <c r="F5630" t="str">
        <f>VLOOKUP(E5630,$L$1:$M$25,2,FALSE)</f>
        <v>crude</v>
      </c>
      <c r="G5630">
        <f>LOG(C5630)</f>
        <v>0.6020599913279624</v>
      </c>
      <c r="H5630">
        <f>G5630/(B5630-1)</f>
        <v>-1.3756187729617619</v>
      </c>
    </row>
    <row r="5631" spans="1:8">
      <c r="A5631" t="s">
        <v>10673</v>
      </c>
      <c r="B5631">
        <v>0.56233514461880796</v>
      </c>
      <c r="C5631">
        <v>4</v>
      </c>
      <c r="D5631">
        <v>1</v>
      </c>
      <c r="E5631">
        <v>1</v>
      </c>
      <c r="F5631" t="str">
        <f>VLOOKUP(E5631,$L$1:$M$25,2,FALSE)</f>
        <v>acq</v>
      </c>
      <c r="G5631">
        <f>LOG(C5631)</f>
        <v>0.6020599913279624</v>
      </c>
      <c r="H5631">
        <f>G5631/(B5631-1)</f>
        <v>-1.3756187729617619</v>
      </c>
    </row>
    <row r="5632" spans="1:8">
      <c r="A5632" t="s">
        <v>11089</v>
      </c>
      <c r="B5632">
        <v>0.56233514461880796</v>
      </c>
      <c r="C5632">
        <v>4</v>
      </c>
      <c r="D5632">
        <v>20</v>
      </c>
      <c r="E5632">
        <v>20</v>
      </c>
      <c r="F5632" t="str">
        <f>VLOOKUP(E5632,$L$1:$M$25,2,FALSE)</f>
        <v>ship</v>
      </c>
      <c r="G5632">
        <f>LOG(C5632)</f>
        <v>0.6020599913279624</v>
      </c>
      <c r="H5632">
        <f>G5632/(B5632-1)</f>
        <v>-1.3756187729617619</v>
      </c>
    </row>
    <row r="5633" spans="1:8">
      <c r="A5633" t="s">
        <v>11270</v>
      </c>
      <c r="B5633">
        <v>0.56233514461880796</v>
      </c>
      <c r="C5633">
        <v>4</v>
      </c>
      <c r="D5633">
        <v>1</v>
      </c>
      <c r="E5633">
        <v>1</v>
      </c>
      <c r="F5633" t="str">
        <f>VLOOKUP(E5633,$L$1:$M$25,2,FALSE)</f>
        <v>acq</v>
      </c>
      <c r="G5633">
        <f>LOG(C5633)</f>
        <v>0.6020599913279624</v>
      </c>
      <c r="H5633">
        <f>G5633/(B5633-1)</f>
        <v>-1.3756187729617619</v>
      </c>
    </row>
    <row r="5634" spans="1:8">
      <c r="A5634" t="s">
        <v>11272</v>
      </c>
      <c r="B5634">
        <v>0.56233514461880796</v>
      </c>
      <c r="C5634">
        <v>4</v>
      </c>
      <c r="D5634">
        <v>17</v>
      </c>
      <c r="E5634">
        <v>17</v>
      </c>
      <c r="F5634" t="str">
        <f>VLOOKUP(E5634,$L$1:$M$25,2,FALSE)</f>
        <v>nat-gas</v>
      </c>
      <c r="G5634">
        <f>LOG(C5634)</f>
        <v>0.6020599913279624</v>
      </c>
      <c r="H5634">
        <f>G5634/(B5634-1)</f>
        <v>-1.3756187729617619</v>
      </c>
    </row>
    <row r="5635" spans="1:8">
      <c r="A5635" t="s">
        <v>11281</v>
      </c>
      <c r="B5635">
        <v>0.56233514461880796</v>
      </c>
      <c r="C5635">
        <v>4</v>
      </c>
      <c r="D5635">
        <v>1</v>
      </c>
      <c r="E5635">
        <v>1</v>
      </c>
      <c r="F5635" t="str">
        <f>VLOOKUP(E5635,$L$1:$M$25,2,FALSE)</f>
        <v>acq</v>
      </c>
      <c r="G5635">
        <f>LOG(C5635)</f>
        <v>0.6020599913279624</v>
      </c>
      <c r="H5635">
        <f>G5635/(B5635-1)</f>
        <v>-1.3756187729617619</v>
      </c>
    </row>
    <row r="5636" spans="1:8">
      <c r="A5636" t="s">
        <v>11797</v>
      </c>
      <c r="B5636">
        <v>0.56233514461880796</v>
      </c>
      <c r="C5636">
        <v>4</v>
      </c>
      <c r="D5636">
        <v>3</v>
      </c>
      <c r="E5636">
        <v>3</v>
      </c>
      <c r="F5636" t="str">
        <f>VLOOKUP(E5636,$L$1:$M$25,2,FALSE)</f>
        <v>cocoa</v>
      </c>
      <c r="G5636">
        <f>LOG(C5636)</f>
        <v>0.6020599913279624</v>
      </c>
      <c r="H5636">
        <f>G5636/(B5636-1)</f>
        <v>-1.3756187729617619</v>
      </c>
    </row>
    <row r="5637" spans="1:8">
      <c r="A5637" t="s">
        <v>11911</v>
      </c>
      <c r="B5637">
        <v>0.56233514461880796</v>
      </c>
      <c r="C5637">
        <v>4</v>
      </c>
      <c r="D5637">
        <v>20</v>
      </c>
      <c r="E5637">
        <v>20</v>
      </c>
      <c r="F5637" t="str">
        <f>VLOOKUP(E5637,$L$1:$M$25,2,FALSE)</f>
        <v>ship</v>
      </c>
      <c r="G5637">
        <f>LOG(C5637)</f>
        <v>0.6020599913279624</v>
      </c>
      <c r="H5637">
        <f>G5637/(B5637-1)</f>
        <v>-1.3756187729617619</v>
      </c>
    </row>
    <row r="5638" spans="1:8">
      <c r="A5638" t="s">
        <v>6065</v>
      </c>
      <c r="B5638">
        <v>0.56608573895962799</v>
      </c>
      <c r="C5638">
        <v>12</v>
      </c>
      <c r="D5638">
        <v>1</v>
      </c>
      <c r="E5638">
        <v>1</v>
      </c>
      <c r="F5638" t="str">
        <f>VLOOKUP(E5638,$L$1:$M$25,2,FALSE)</f>
        <v>acq</v>
      </c>
      <c r="G5638">
        <f>LOG(C5638)</f>
        <v>1.0791812460476249</v>
      </c>
      <c r="H5638">
        <f>G5638/(B5638-1)</f>
        <v>-2.4870840692355496</v>
      </c>
    </row>
    <row r="5639" spans="1:8">
      <c r="A5639" t="s">
        <v>6303</v>
      </c>
      <c r="B5639">
        <v>0.56608573895962799</v>
      </c>
      <c r="C5639">
        <v>12</v>
      </c>
      <c r="D5639">
        <v>8</v>
      </c>
      <c r="E5639">
        <v>8</v>
      </c>
      <c r="F5639" t="str">
        <f>VLOOKUP(E5639,$L$1:$M$25,2,FALSE)</f>
        <v>dlr</v>
      </c>
      <c r="G5639">
        <f>LOG(C5639)</f>
        <v>1.0791812460476249</v>
      </c>
      <c r="H5639">
        <f>G5639/(B5639-1)</f>
        <v>-2.4870840692355496</v>
      </c>
    </row>
    <row r="5640" spans="1:8">
      <c r="A5640" t="s">
        <v>10069</v>
      </c>
      <c r="B5640">
        <v>0.56608573895962799</v>
      </c>
      <c r="C5640">
        <v>12</v>
      </c>
      <c r="D5640">
        <v>14</v>
      </c>
      <c r="E5640">
        <v>14</v>
      </c>
      <c r="F5640" t="str">
        <f>VLOOKUP(E5640,$L$1:$M$25,2,FALSE)</f>
        <v>livestock</v>
      </c>
      <c r="G5640">
        <f>LOG(C5640)</f>
        <v>1.0791812460476249</v>
      </c>
      <c r="H5640">
        <f>G5640/(B5640-1)</f>
        <v>-2.4870840692355496</v>
      </c>
    </row>
    <row r="5641" spans="1:8">
      <c r="A5641" t="s">
        <v>47</v>
      </c>
      <c r="B5641">
        <v>0.56986233771138906</v>
      </c>
      <c r="C5641">
        <v>79</v>
      </c>
      <c r="D5641">
        <v>14</v>
      </c>
      <c r="E5641">
        <v>14</v>
      </c>
      <c r="F5641" t="str">
        <f>VLOOKUP(E5641,$L$1:$M$25,2,FALSE)</f>
        <v>livestock</v>
      </c>
      <c r="G5641">
        <f>LOG(C5641)</f>
        <v>1.8976270912904414</v>
      </c>
      <c r="H5641">
        <f>G5641/(B5641-1)</f>
        <v>-4.4116738841091854</v>
      </c>
    </row>
    <row r="5642" spans="1:8">
      <c r="A5642" t="s">
        <v>195</v>
      </c>
      <c r="B5642">
        <v>0.57228069880184695</v>
      </c>
      <c r="C5642">
        <v>27</v>
      </c>
      <c r="D5642">
        <v>3</v>
      </c>
      <c r="E5642">
        <v>3</v>
      </c>
      <c r="F5642" t="str">
        <f>VLOOKUP(E5642,$L$1:$M$25,2,FALSE)</f>
        <v>cocoa</v>
      </c>
      <c r="G5642">
        <f>LOG(C5642)</f>
        <v>1.4313637641589874</v>
      </c>
      <c r="H5642">
        <f>G5642/(B5642-1)</f>
        <v>-3.3465026248508427</v>
      </c>
    </row>
    <row r="5643" spans="1:8">
      <c r="A5643" t="s">
        <v>2755</v>
      </c>
      <c r="B5643">
        <v>0.58595261830355005</v>
      </c>
      <c r="C5643">
        <v>11</v>
      </c>
      <c r="D5643">
        <v>7</v>
      </c>
      <c r="E5643">
        <v>7</v>
      </c>
      <c r="F5643" t="str">
        <f>VLOOKUP(E5643,$L$1:$M$25,2,FALSE)</f>
        <v>crude</v>
      </c>
      <c r="G5643">
        <f>LOG(C5643)</f>
        <v>1.0413926851582251</v>
      </c>
      <c r="H5643">
        <f>G5643/(B5643-1)</f>
        <v>-2.5151534128567441</v>
      </c>
    </row>
    <row r="5644" spans="1:8">
      <c r="A5644" t="s">
        <v>242</v>
      </c>
      <c r="B5644">
        <v>0.59295331744747404</v>
      </c>
      <c r="C5644">
        <v>25</v>
      </c>
      <c r="D5644">
        <v>17</v>
      </c>
      <c r="E5644">
        <v>17</v>
      </c>
      <c r="F5644" t="str">
        <f>VLOOKUP(E5644,$L$1:$M$25,2,FALSE)</f>
        <v>nat-gas</v>
      </c>
      <c r="G5644">
        <f>LOG(C5644)</f>
        <v>1.3979400086720377</v>
      </c>
      <c r="H5644">
        <f>G5644/(B5644-1)</f>
        <v>-3.4343481192520104</v>
      </c>
    </row>
    <row r="5645" spans="1:8">
      <c r="A5645" t="s">
        <v>207</v>
      </c>
      <c r="B5645">
        <v>0.59466233230210497</v>
      </c>
      <c r="C5645">
        <v>110</v>
      </c>
      <c r="D5645">
        <v>17</v>
      </c>
      <c r="E5645">
        <v>17</v>
      </c>
      <c r="F5645" t="str">
        <f>VLOOKUP(E5645,$L$1:$M$25,2,FALSE)</f>
        <v>nat-gas</v>
      </c>
      <c r="G5645">
        <f>LOG(C5645)</f>
        <v>2.0413926851582249</v>
      </c>
      <c r="H5645">
        <f>G5645/(B5645-1)</f>
        <v>-5.0362767831380255</v>
      </c>
    </row>
    <row r="5646" spans="1:8">
      <c r="A5646" t="s">
        <v>1662</v>
      </c>
      <c r="B5646">
        <v>0.59826958858525703</v>
      </c>
      <c r="C5646">
        <v>7</v>
      </c>
      <c r="D5646">
        <v>5</v>
      </c>
      <c r="E5646">
        <v>5</v>
      </c>
      <c r="F5646" t="str">
        <f>VLOOKUP(E5646,$L$1:$M$25,2,FALSE)</f>
        <v>corn</v>
      </c>
      <c r="G5646">
        <f>LOG(C5646)</f>
        <v>0.84509804001425681</v>
      </c>
      <c r="H5646">
        <f>G5646/(B5646-1)</f>
        <v>-2.103644673148195</v>
      </c>
    </row>
    <row r="5647" spans="1:8">
      <c r="A5647" t="s">
        <v>2485</v>
      </c>
      <c r="B5647">
        <v>0.59826958858525703</v>
      </c>
      <c r="C5647">
        <v>7</v>
      </c>
      <c r="D5647">
        <v>20</v>
      </c>
      <c r="E5647">
        <v>20</v>
      </c>
      <c r="F5647" t="str">
        <f>VLOOKUP(E5647,$L$1:$M$25,2,FALSE)</f>
        <v>ship</v>
      </c>
      <c r="G5647">
        <f>LOG(C5647)</f>
        <v>0.84509804001425681</v>
      </c>
      <c r="H5647">
        <f>G5647/(B5647-1)</f>
        <v>-2.103644673148195</v>
      </c>
    </row>
    <row r="5648" spans="1:8">
      <c r="A5648" t="s">
        <v>2555</v>
      </c>
      <c r="B5648">
        <v>0.59826958858525703</v>
      </c>
      <c r="C5648">
        <v>7</v>
      </c>
      <c r="D5648">
        <v>24</v>
      </c>
      <c r="E5648">
        <v>24</v>
      </c>
      <c r="F5648" t="str">
        <f>VLOOKUP(E5648,$L$1:$M$25,2,FALSE)</f>
        <v>veg-oil</v>
      </c>
      <c r="G5648">
        <f>LOG(C5648)</f>
        <v>0.84509804001425681</v>
      </c>
      <c r="H5648">
        <f>G5648/(B5648-1)</f>
        <v>-2.103644673148195</v>
      </c>
    </row>
    <row r="5649" spans="1:8">
      <c r="A5649" t="s">
        <v>3180</v>
      </c>
      <c r="B5649">
        <v>0.59826958858525703</v>
      </c>
      <c r="C5649">
        <v>7</v>
      </c>
      <c r="D5649">
        <v>7</v>
      </c>
      <c r="E5649">
        <v>7</v>
      </c>
      <c r="F5649" t="str">
        <f>VLOOKUP(E5649,$L$1:$M$25,2,FALSE)</f>
        <v>crude</v>
      </c>
      <c r="G5649">
        <f>LOG(C5649)</f>
        <v>0.84509804001425681</v>
      </c>
      <c r="H5649">
        <f>G5649/(B5649-1)</f>
        <v>-2.103644673148195</v>
      </c>
    </row>
    <row r="5650" spans="1:8">
      <c r="A5650" t="s">
        <v>4333</v>
      </c>
      <c r="B5650">
        <v>0.59826958858525703</v>
      </c>
      <c r="C5650">
        <v>7</v>
      </c>
      <c r="D5650">
        <v>8</v>
      </c>
      <c r="E5650">
        <v>8</v>
      </c>
      <c r="F5650" t="str">
        <f>VLOOKUP(E5650,$L$1:$M$25,2,FALSE)</f>
        <v>dlr</v>
      </c>
      <c r="G5650">
        <f>LOG(C5650)</f>
        <v>0.84509804001425681</v>
      </c>
      <c r="H5650">
        <f>G5650/(B5650-1)</f>
        <v>-2.103644673148195</v>
      </c>
    </row>
    <row r="5651" spans="1:8">
      <c r="A5651" t="s">
        <v>5356</v>
      </c>
      <c r="B5651">
        <v>0.59826958858525703</v>
      </c>
      <c r="C5651">
        <v>7</v>
      </c>
      <c r="D5651">
        <v>13</v>
      </c>
      <c r="E5651">
        <v>13</v>
      </c>
      <c r="F5651" t="str">
        <f>VLOOKUP(E5651,$L$1:$M$25,2,FALSE)</f>
        <v>interest</v>
      </c>
      <c r="G5651">
        <f>LOG(C5651)</f>
        <v>0.84509804001425681</v>
      </c>
      <c r="H5651">
        <f>G5651/(B5651-1)</f>
        <v>-2.103644673148195</v>
      </c>
    </row>
    <row r="5652" spans="1:8">
      <c r="A5652" t="s">
        <v>6406</v>
      </c>
      <c r="B5652">
        <v>0.59826958858525703</v>
      </c>
      <c r="C5652">
        <v>7</v>
      </c>
      <c r="D5652">
        <v>20</v>
      </c>
      <c r="E5652">
        <v>20</v>
      </c>
      <c r="F5652" t="str">
        <f>VLOOKUP(E5652,$L$1:$M$25,2,FALSE)</f>
        <v>ship</v>
      </c>
      <c r="G5652">
        <f>LOG(C5652)</f>
        <v>0.84509804001425681</v>
      </c>
      <c r="H5652">
        <f>G5652/(B5652-1)</f>
        <v>-2.103644673148195</v>
      </c>
    </row>
    <row r="5653" spans="1:8">
      <c r="A5653" t="s">
        <v>6411</v>
      </c>
      <c r="B5653">
        <v>0.59826958858525703</v>
      </c>
      <c r="C5653">
        <v>7</v>
      </c>
      <c r="D5653">
        <v>20</v>
      </c>
      <c r="E5653">
        <v>20</v>
      </c>
      <c r="F5653" t="str">
        <f>VLOOKUP(E5653,$L$1:$M$25,2,FALSE)</f>
        <v>ship</v>
      </c>
      <c r="G5653">
        <f>LOG(C5653)</f>
        <v>0.84509804001425681</v>
      </c>
      <c r="H5653">
        <f>G5653/(B5653-1)</f>
        <v>-2.103644673148195</v>
      </c>
    </row>
    <row r="5654" spans="1:8">
      <c r="A5654" t="s">
        <v>9606</v>
      </c>
      <c r="B5654">
        <v>0.59826958858525703</v>
      </c>
      <c r="C5654">
        <v>7</v>
      </c>
      <c r="D5654">
        <v>7</v>
      </c>
      <c r="E5654">
        <v>7</v>
      </c>
      <c r="F5654" t="str">
        <f>VLOOKUP(E5654,$L$1:$M$25,2,FALSE)</f>
        <v>crude</v>
      </c>
      <c r="G5654">
        <f>LOG(C5654)</f>
        <v>0.84509804001425681</v>
      </c>
      <c r="H5654">
        <f>G5654/(B5654-1)</f>
        <v>-2.103644673148195</v>
      </c>
    </row>
    <row r="5655" spans="1:8">
      <c r="A5655" t="s">
        <v>10643</v>
      </c>
      <c r="B5655">
        <v>0.59826958858525703</v>
      </c>
      <c r="C5655">
        <v>7</v>
      </c>
      <c r="D5655">
        <v>16</v>
      </c>
      <c r="E5655">
        <v>16</v>
      </c>
      <c r="F5655" t="str">
        <f>VLOOKUP(E5655,$L$1:$M$25,2,FALSE)</f>
        <v>money-supply</v>
      </c>
      <c r="G5655">
        <f>LOG(C5655)</f>
        <v>0.84509804001425681</v>
      </c>
      <c r="H5655">
        <f>G5655/(B5655-1)</f>
        <v>-2.103644673148195</v>
      </c>
    </row>
    <row r="5656" spans="1:8">
      <c r="A5656" t="s">
        <v>9826</v>
      </c>
      <c r="B5656">
        <v>0.60016607315964499</v>
      </c>
      <c r="C5656">
        <v>11</v>
      </c>
      <c r="D5656">
        <v>23</v>
      </c>
      <c r="E5656">
        <v>23</v>
      </c>
      <c r="F5656" t="str">
        <f>VLOOKUP(E5656,$L$1:$M$25,2,FALSE)</f>
        <v>trade</v>
      </c>
      <c r="G5656">
        <f>LOG(C5656)</f>
        <v>1.0413926851582251</v>
      </c>
      <c r="H5656">
        <f>G5656/(B5656-1)</f>
        <v>-2.6045630829472621</v>
      </c>
    </row>
    <row r="5657" spans="1:8">
      <c r="A5657" t="s">
        <v>1875</v>
      </c>
      <c r="B5657">
        <v>0.60579749937230398</v>
      </c>
      <c r="C5657">
        <v>17</v>
      </c>
      <c r="D5657">
        <v>15</v>
      </c>
      <c r="E5657">
        <v>15</v>
      </c>
      <c r="F5657" t="str">
        <f>VLOOKUP(E5657,$L$1:$M$25,2,FALSE)</f>
        <v>money-fx</v>
      </c>
      <c r="G5657">
        <f>LOG(C5657)</f>
        <v>1.2304489213782739</v>
      </c>
      <c r="H5657">
        <f>G5657/(B5657-1)</f>
        <v>-3.1213625469625561</v>
      </c>
    </row>
    <row r="5658" spans="1:8">
      <c r="A5658" t="s">
        <v>5643</v>
      </c>
      <c r="B5658">
        <v>0.61086430205489295</v>
      </c>
      <c r="C5658">
        <v>20</v>
      </c>
      <c r="D5658">
        <v>4</v>
      </c>
      <c r="E5658">
        <v>4</v>
      </c>
      <c r="F5658" t="str">
        <f>VLOOKUP(E5658,$L$1:$M$25,2,FALSE)</f>
        <v>coffee</v>
      </c>
      <c r="G5658">
        <f>LOG(C5658)</f>
        <v>1.3010299956639813</v>
      </c>
      <c r="H5658">
        <f>G5658/(B5658-1)</f>
        <v>-3.3433838183807785</v>
      </c>
    </row>
    <row r="5659" spans="1:8">
      <c r="A5659" t="s">
        <v>752</v>
      </c>
      <c r="B5659">
        <v>0.61086430205489295</v>
      </c>
      <c r="C5659">
        <v>10</v>
      </c>
      <c r="D5659">
        <v>15</v>
      </c>
      <c r="E5659">
        <v>15</v>
      </c>
      <c r="F5659" t="str">
        <f>VLOOKUP(E5659,$L$1:$M$25,2,FALSE)</f>
        <v>money-fx</v>
      </c>
      <c r="G5659">
        <f>LOG(C5659)</f>
        <v>1</v>
      </c>
      <c r="H5659">
        <f>G5659/(B5659-1)</f>
        <v>-2.5697976445765809</v>
      </c>
    </row>
    <row r="5660" spans="1:8">
      <c r="A5660" t="s">
        <v>2886</v>
      </c>
      <c r="B5660">
        <v>0.61086430205489295</v>
      </c>
      <c r="C5660">
        <v>10</v>
      </c>
      <c r="D5660">
        <v>4</v>
      </c>
      <c r="E5660">
        <v>4</v>
      </c>
      <c r="F5660" t="str">
        <f>VLOOKUP(E5660,$L$1:$M$25,2,FALSE)</f>
        <v>coffee</v>
      </c>
      <c r="G5660">
        <f>LOG(C5660)</f>
        <v>1</v>
      </c>
      <c r="H5660">
        <f>G5660/(B5660-1)</f>
        <v>-2.5697976445765809</v>
      </c>
    </row>
    <row r="5661" spans="1:8">
      <c r="A5661" t="s">
        <v>5887</v>
      </c>
      <c r="B5661">
        <v>0.61086430205489295</v>
      </c>
      <c r="C5661">
        <v>10</v>
      </c>
      <c r="D5661">
        <v>20</v>
      </c>
      <c r="E5661">
        <v>20</v>
      </c>
      <c r="F5661" t="str">
        <f>VLOOKUP(E5661,$L$1:$M$25,2,FALSE)</f>
        <v>ship</v>
      </c>
      <c r="G5661">
        <f>LOG(C5661)</f>
        <v>1</v>
      </c>
      <c r="H5661">
        <f>G5661/(B5661-1)</f>
        <v>-2.5697976445765809</v>
      </c>
    </row>
    <row r="5662" spans="1:8">
      <c r="A5662" t="s">
        <v>14</v>
      </c>
      <c r="B5662">
        <v>0.62347512909299996</v>
      </c>
      <c r="C5662">
        <v>505</v>
      </c>
      <c r="D5662">
        <v>4</v>
      </c>
      <c r="E5662">
        <v>4</v>
      </c>
      <c r="F5662" t="str">
        <f>VLOOKUP(E5662,$L$1:$M$25,2,FALSE)</f>
        <v>coffee</v>
      </c>
      <c r="G5662">
        <f>LOG(C5662)</f>
        <v>2.7032913781186614</v>
      </c>
      <c r="H5662">
        <f>G5662/(B5662-1)</f>
        <v>-7.179582510995302</v>
      </c>
    </row>
    <row r="5663" spans="1:8">
      <c r="A5663" t="s">
        <v>5293</v>
      </c>
      <c r="B5663">
        <v>0.62549135972557302</v>
      </c>
      <c r="C5663">
        <v>22</v>
      </c>
      <c r="D5663">
        <v>18</v>
      </c>
      <c r="E5663">
        <v>18</v>
      </c>
      <c r="F5663" t="str">
        <f>VLOOKUP(E5663,$L$1:$M$25,2,FALSE)</f>
        <v>oilseed</v>
      </c>
      <c r="G5663">
        <f>LOG(C5663)</f>
        <v>1.3424226808222062</v>
      </c>
      <c r="H5663">
        <f>G5663/(B5663-1)</f>
        <v>-3.5844905469698247</v>
      </c>
    </row>
    <row r="5664" spans="1:8">
      <c r="A5664" t="s">
        <v>6259</v>
      </c>
      <c r="B5664">
        <v>0.62770525719714998</v>
      </c>
      <c r="C5664">
        <v>15</v>
      </c>
      <c r="D5664">
        <v>22</v>
      </c>
      <c r="E5664">
        <v>22</v>
      </c>
      <c r="F5664" t="str">
        <f>VLOOKUP(E5664,$L$1:$M$25,2,FALSE)</f>
        <v>sugar</v>
      </c>
      <c r="G5664">
        <f>LOG(C5664)</f>
        <v>1.1760912590556813</v>
      </c>
      <c r="H5664">
        <f>G5664/(B5664-1)</f>
        <v>-3.1590326798637727</v>
      </c>
    </row>
    <row r="5665" spans="1:8">
      <c r="A5665" t="s">
        <v>643</v>
      </c>
      <c r="B5665">
        <v>0.636514168294812</v>
      </c>
      <c r="C5665">
        <v>36</v>
      </c>
      <c r="D5665">
        <v>23</v>
      </c>
      <c r="E5665">
        <v>23</v>
      </c>
      <c r="F5665" t="str">
        <f>VLOOKUP(E5665,$L$1:$M$25,2,FALSE)</f>
        <v>trade</v>
      </c>
      <c r="G5665">
        <f>LOG(C5665)</f>
        <v>1.5563025007672873</v>
      </c>
      <c r="H5665">
        <f>G5665/(B5665-1)</f>
        <v>-4.2816043020613677</v>
      </c>
    </row>
    <row r="5666" spans="1:8">
      <c r="A5666" t="s">
        <v>1931</v>
      </c>
      <c r="B5666">
        <v>0.636514168294812</v>
      </c>
      <c r="C5666">
        <v>18</v>
      </c>
      <c r="D5666">
        <v>20</v>
      </c>
      <c r="E5666">
        <v>20</v>
      </c>
      <c r="F5666" t="str">
        <f>VLOOKUP(E5666,$L$1:$M$25,2,FALSE)</f>
        <v>ship</v>
      </c>
      <c r="G5666">
        <f>LOG(C5666)</f>
        <v>1.255272505103306</v>
      </c>
      <c r="H5666">
        <f>G5666/(B5666-1)</f>
        <v>-3.4534289802014024</v>
      </c>
    </row>
    <row r="5667" spans="1:8">
      <c r="A5667" t="s">
        <v>11495</v>
      </c>
      <c r="B5667">
        <v>0.636514168294812</v>
      </c>
      <c r="C5667">
        <v>12</v>
      </c>
      <c r="D5667">
        <v>7</v>
      </c>
      <c r="E5667">
        <v>7</v>
      </c>
      <c r="F5667" t="str">
        <f>VLOOKUP(E5667,$L$1:$M$25,2,FALSE)</f>
        <v>crude</v>
      </c>
      <c r="G5667">
        <f>LOG(C5667)</f>
        <v>1.0791812460476249</v>
      </c>
      <c r="H5667">
        <f>G5667/(B5667-1)</f>
        <v>-2.9689774728906491</v>
      </c>
    </row>
    <row r="5668" spans="1:8">
      <c r="A5668" t="s">
        <v>4257</v>
      </c>
      <c r="B5668">
        <v>0.636514168294812</v>
      </c>
      <c r="C5668">
        <v>9</v>
      </c>
      <c r="D5668">
        <v>11</v>
      </c>
      <c r="E5668">
        <v>11</v>
      </c>
      <c r="F5668" t="str">
        <f>VLOOKUP(E5668,$L$1:$M$25,2,FALSE)</f>
        <v>gold</v>
      </c>
      <c r="G5668">
        <f>LOG(C5668)</f>
        <v>0.95424250943932487</v>
      </c>
      <c r="H5668">
        <f>G5668/(B5668-1)</f>
        <v>-2.6252536583414376</v>
      </c>
    </row>
    <row r="5669" spans="1:8">
      <c r="A5669" t="s">
        <v>1123</v>
      </c>
      <c r="B5669">
        <v>0.636514168294812</v>
      </c>
      <c r="C5669">
        <v>6</v>
      </c>
      <c r="D5669">
        <v>7</v>
      </c>
      <c r="E5669">
        <v>7</v>
      </c>
      <c r="F5669" t="str">
        <f>VLOOKUP(E5669,$L$1:$M$25,2,FALSE)</f>
        <v>crude</v>
      </c>
      <c r="G5669">
        <f>LOG(C5669)</f>
        <v>0.77815125038364363</v>
      </c>
      <c r="H5669">
        <f>G5669/(B5669-1)</f>
        <v>-2.1408021510306838</v>
      </c>
    </row>
    <row r="5670" spans="1:8">
      <c r="A5670" t="s">
        <v>1389</v>
      </c>
      <c r="B5670">
        <v>0.636514168294812</v>
      </c>
      <c r="C5670">
        <v>6</v>
      </c>
      <c r="D5670">
        <v>2</v>
      </c>
      <c r="E5670">
        <v>2</v>
      </c>
      <c r="F5670" t="str">
        <f>VLOOKUP(E5670,$L$1:$M$25,2,FALSE)</f>
        <v>bop</v>
      </c>
      <c r="G5670">
        <f>LOG(C5670)</f>
        <v>0.77815125038364363</v>
      </c>
      <c r="H5670">
        <f>G5670/(B5670-1)</f>
        <v>-2.1408021510306838</v>
      </c>
    </row>
    <row r="5671" spans="1:8">
      <c r="A5671" t="s">
        <v>1479</v>
      </c>
      <c r="B5671">
        <v>0.636514168294812</v>
      </c>
      <c r="C5671">
        <v>6</v>
      </c>
      <c r="D5671">
        <v>7</v>
      </c>
      <c r="E5671">
        <v>7</v>
      </c>
      <c r="F5671" t="str">
        <f>VLOOKUP(E5671,$L$1:$M$25,2,FALSE)</f>
        <v>crude</v>
      </c>
      <c r="G5671">
        <f>LOG(C5671)</f>
        <v>0.77815125038364363</v>
      </c>
      <c r="H5671">
        <f>G5671/(B5671-1)</f>
        <v>-2.1408021510306838</v>
      </c>
    </row>
    <row r="5672" spans="1:8">
      <c r="A5672" t="s">
        <v>1519</v>
      </c>
      <c r="B5672">
        <v>0.636514168294812</v>
      </c>
      <c r="C5672">
        <v>6</v>
      </c>
      <c r="D5672">
        <v>11</v>
      </c>
      <c r="E5672">
        <v>11</v>
      </c>
      <c r="F5672" t="str">
        <f>VLOOKUP(E5672,$L$1:$M$25,2,FALSE)</f>
        <v>gold</v>
      </c>
      <c r="G5672">
        <f>LOG(C5672)</f>
        <v>0.77815125038364363</v>
      </c>
      <c r="H5672">
        <f>G5672/(B5672-1)</f>
        <v>-2.1408021510306838</v>
      </c>
    </row>
    <row r="5673" spans="1:8">
      <c r="A5673" t="s">
        <v>2783</v>
      </c>
      <c r="B5673">
        <v>0.636514168294812</v>
      </c>
      <c r="C5673">
        <v>6</v>
      </c>
      <c r="D5673">
        <v>20</v>
      </c>
      <c r="E5673">
        <v>20</v>
      </c>
      <c r="F5673" t="str">
        <f>VLOOKUP(E5673,$L$1:$M$25,2,FALSE)</f>
        <v>ship</v>
      </c>
      <c r="G5673">
        <f>LOG(C5673)</f>
        <v>0.77815125038364363</v>
      </c>
      <c r="H5673">
        <f>G5673/(B5673-1)</f>
        <v>-2.1408021510306838</v>
      </c>
    </row>
    <row r="5674" spans="1:8">
      <c r="A5674" t="s">
        <v>3163</v>
      </c>
      <c r="B5674">
        <v>0.636514168294812</v>
      </c>
      <c r="C5674">
        <v>6</v>
      </c>
      <c r="D5674">
        <v>22</v>
      </c>
      <c r="E5674">
        <v>22</v>
      </c>
      <c r="F5674" t="str">
        <f>VLOOKUP(E5674,$L$1:$M$25,2,FALSE)</f>
        <v>sugar</v>
      </c>
      <c r="G5674">
        <f>LOG(C5674)</f>
        <v>0.77815125038364363</v>
      </c>
      <c r="H5674">
        <f>G5674/(B5674-1)</f>
        <v>-2.1408021510306838</v>
      </c>
    </row>
    <row r="5675" spans="1:8">
      <c r="A5675" t="s">
        <v>3656</v>
      </c>
      <c r="B5675">
        <v>0.636514168294812</v>
      </c>
      <c r="C5675">
        <v>6</v>
      </c>
      <c r="D5675">
        <v>24</v>
      </c>
      <c r="E5675">
        <v>24</v>
      </c>
      <c r="F5675" t="str">
        <f>VLOOKUP(E5675,$L$1:$M$25,2,FALSE)</f>
        <v>veg-oil</v>
      </c>
      <c r="G5675">
        <f>LOG(C5675)</f>
        <v>0.77815125038364363</v>
      </c>
      <c r="H5675">
        <f>G5675/(B5675-1)</f>
        <v>-2.1408021510306838</v>
      </c>
    </row>
    <row r="5676" spans="1:8">
      <c r="A5676" t="s">
        <v>3734</v>
      </c>
      <c r="B5676">
        <v>0.636514168294812</v>
      </c>
      <c r="C5676">
        <v>6</v>
      </c>
      <c r="D5676">
        <v>19</v>
      </c>
      <c r="E5676">
        <v>19</v>
      </c>
      <c r="F5676" t="str">
        <f>VLOOKUP(E5676,$L$1:$M$25,2,FALSE)</f>
        <v>reserves</v>
      </c>
      <c r="G5676">
        <f>LOG(C5676)</f>
        <v>0.77815125038364363</v>
      </c>
      <c r="H5676">
        <f>G5676/(B5676-1)</f>
        <v>-2.1408021510306838</v>
      </c>
    </row>
    <row r="5677" spans="1:8">
      <c r="A5677" t="s">
        <v>4168</v>
      </c>
      <c r="B5677">
        <v>0.636514168294812</v>
      </c>
      <c r="C5677">
        <v>6</v>
      </c>
      <c r="D5677">
        <v>2</v>
      </c>
      <c r="E5677">
        <v>2</v>
      </c>
      <c r="F5677" t="str">
        <f>VLOOKUP(E5677,$L$1:$M$25,2,FALSE)</f>
        <v>bop</v>
      </c>
      <c r="G5677">
        <f>LOG(C5677)</f>
        <v>0.77815125038364363</v>
      </c>
      <c r="H5677">
        <f>G5677/(B5677-1)</f>
        <v>-2.1408021510306838</v>
      </c>
    </row>
    <row r="5678" spans="1:8">
      <c r="A5678" t="s">
        <v>4615</v>
      </c>
      <c r="B5678">
        <v>0.636514168294812</v>
      </c>
      <c r="C5678">
        <v>6</v>
      </c>
      <c r="D5678">
        <v>24</v>
      </c>
      <c r="E5678">
        <v>24</v>
      </c>
      <c r="F5678" t="str">
        <f>VLOOKUP(E5678,$L$1:$M$25,2,FALSE)</f>
        <v>veg-oil</v>
      </c>
      <c r="G5678">
        <f>LOG(C5678)</f>
        <v>0.77815125038364363</v>
      </c>
      <c r="H5678">
        <f>G5678/(B5678-1)</f>
        <v>-2.1408021510306838</v>
      </c>
    </row>
    <row r="5679" spans="1:8">
      <c r="A5679" t="s">
        <v>4827</v>
      </c>
      <c r="B5679">
        <v>0.636514168294812</v>
      </c>
      <c r="C5679">
        <v>6</v>
      </c>
      <c r="D5679">
        <v>10</v>
      </c>
      <c r="E5679">
        <v>10</v>
      </c>
      <c r="F5679" t="str">
        <f>VLOOKUP(E5679,$L$1:$M$25,2,FALSE)</f>
        <v>gnp</v>
      </c>
      <c r="G5679">
        <f>LOG(C5679)</f>
        <v>0.77815125038364363</v>
      </c>
      <c r="H5679">
        <f>G5679/(B5679-1)</f>
        <v>-2.1408021510306838</v>
      </c>
    </row>
    <row r="5680" spans="1:8">
      <c r="A5680" t="s">
        <v>6024</v>
      </c>
      <c r="B5680">
        <v>0.636514168294812</v>
      </c>
      <c r="C5680">
        <v>6</v>
      </c>
      <c r="D5680">
        <v>17</v>
      </c>
      <c r="E5680">
        <v>17</v>
      </c>
      <c r="F5680" t="str">
        <f>VLOOKUP(E5680,$L$1:$M$25,2,FALSE)</f>
        <v>nat-gas</v>
      </c>
      <c r="G5680">
        <f>LOG(C5680)</f>
        <v>0.77815125038364363</v>
      </c>
      <c r="H5680">
        <f>G5680/(B5680-1)</f>
        <v>-2.1408021510306838</v>
      </c>
    </row>
    <row r="5681" spans="1:8">
      <c r="A5681" t="s">
        <v>6491</v>
      </c>
      <c r="B5681">
        <v>0.636514168294812</v>
      </c>
      <c r="C5681">
        <v>6</v>
      </c>
      <c r="D5681">
        <v>10</v>
      </c>
      <c r="E5681">
        <v>10</v>
      </c>
      <c r="F5681" t="str">
        <f>VLOOKUP(E5681,$L$1:$M$25,2,FALSE)</f>
        <v>gnp</v>
      </c>
      <c r="G5681">
        <f>LOG(C5681)</f>
        <v>0.77815125038364363</v>
      </c>
      <c r="H5681">
        <f>G5681/(B5681-1)</f>
        <v>-2.1408021510306838</v>
      </c>
    </row>
    <row r="5682" spans="1:8">
      <c r="A5682" t="s">
        <v>7302</v>
      </c>
      <c r="B5682">
        <v>0.636514168294812</v>
      </c>
      <c r="C5682">
        <v>6</v>
      </c>
      <c r="D5682">
        <v>2</v>
      </c>
      <c r="E5682">
        <v>2</v>
      </c>
      <c r="F5682" t="str">
        <f>VLOOKUP(E5682,$L$1:$M$25,2,FALSE)</f>
        <v>bop</v>
      </c>
      <c r="G5682">
        <f>LOG(C5682)</f>
        <v>0.77815125038364363</v>
      </c>
      <c r="H5682">
        <f>G5682/(B5682-1)</f>
        <v>-2.1408021510306838</v>
      </c>
    </row>
    <row r="5683" spans="1:8">
      <c r="A5683" t="s">
        <v>8028</v>
      </c>
      <c r="B5683">
        <v>0.636514168294812</v>
      </c>
      <c r="C5683">
        <v>6</v>
      </c>
      <c r="D5683">
        <v>14</v>
      </c>
      <c r="E5683">
        <v>14</v>
      </c>
      <c r="F5683" t="str">
        <f>VLOOKUP(E5683,$L$1:$M$25,2,FALSE)</f>
        <v>livestock</v>
      </c>
      <c r="G5683">
        <f>LOG(C5683)</f>
        <v>0.77815125038364363</v>
      </c>
      <c r="H5683">
        <f>G5683/(B5683-1)</f>
        <v>-2.1408021510306838</v>
      </c>
    </row>
    <row r="5684" spans="1:8">
      <c r="A5684" t="s">
        <v>8069</v>
      </c>
      <c r="B5684">
        <v>0.636514168294812</v>
      </c>
      <c r="C5684">
        <v>6</v>
      </c>
      <c r="D5684">
        <v>6</v>
      </c>
      <c r="E5684">
        <v>6</v>
      </c>
      <c r="F5684" t="str">
        <f>VLOOKUP(E5684,$L$1:$M$25,2,FALSE)</f>
        <v>cpi</v>
      </c>
      <c r="G5684">
        <f>LOG(C5684)</f>
        <v>0.77815125038364363</v>
      </c>
      <c r="H5684">
        <f>G5684/(B5684-1)</f>
        <v>-2.1408021510306838</v>
      </c>
    </row>
    <row r="5685" spans="1:8">
      <c r="A5685" t="s">
        <v>8305</v>
      </c>
      <c r="B5685">
        <v>0.636514168294812</v>
      </c>
      <c r="C5685">
        <v>6</v>
      </c>
      <c r="D5685">
        <v>16</v>
      </c>
      <c r="E5685">
        <v>16</v>
      </c>
      <c r="F5685" t="str">
        <f>VLOOKUP(E5685,$L$1:$M$25,2,FALSE)</f>
        <v>money-supply</v>
      </c>
      <c r="G5685">
        <f>LOG(C5685)</f>
        <v>0.77815125038364363</v>
      </c>
      <c r="H5685">
        <f>G5685/(B5685-1)</f>
        <v>-2.1408021510306838</v>
      </c>
    </row>
    <row r="5686" spans="1:8">
      <c r="A5686" t="s">
        <v>8585</v>
      </c>
      <c r="B5686">
        <v>0.636514168294812</v>
      </c>
      <c r="C5686">
        <v>6</v>
      </c>
      <c r="D5686">
        <v>10</v>
      </c>
      <c r="E5686">
        <v>10</v>
      </c>
      <c r="F5686" t="str">
        <f>VLOOKUP(E5686,$L$1:$M$25,2,FALSE)</f>
        <v>gnp</v>
      </c>
      <c r="G5686">
        <f>LOG(C5686)</f>
        <v>0.77815125038364363</v>
      </c>
      <c r="H5686">
        <f>G5686/(B5686-1)</f>
        <v>-2.1408021510306838</v>
      </c>
    </row>
    <row r="5687" spans="1:8">
      <c r="A5687" t="s">
        <v>9990</v>
      </c>
      <c r="B5687">
        <v>0.636514168294812</v>
      </c>
      <c r="C5687">
        <v>6</v>
      </c>
      <c r="D5687">
        <v>24</v>
      </c>
      <c r="E5687">
        <v>24</v>
      </c>
      <c r="F5687" t="str">
        <f>VLOOKUP(E5687,$L$1:$M$25,2,FALSE)</f>
        <v>veg-oil</v>
      </c>
      <c r="G5687">
        <f>LOG(C5687)</f>
        <v>0.77815125038364363</v>
      </c>
      <c r="H5687">
        <f>G5687/(B5687-1)</f>
        <v>-2.1408021510306838</v>
      </c>
    </row>
    <row r="5688" spans="1:8">
      <c r="A5688" t="s">
        <v>10057</v>
      </c>
      <c r="B5688">
        <v>0.636514168294812</v>
      </c>
      <c r="C5688">
        <v>6</v>
      </c>
      <c r="D5688">
        <v>22</v>
      </c>
      <c r="E5688">
        <v>22</v>
      </c>
      <c r="F5688" t="str">
        <f>VLOOKUP(E5688,$L$1:$M$25,2,FALSE)</f>
        <v>sugar</v>
      </c>
      <c r="G5688">
        <f>LOG(C5688)</f>
        <v>0.77815125038364363</v>
      </c>
      <c r="H5688">
        <f>G5688/(B5688-1)</f>
        <v>-2.1408021510306838</v>
      </c>
    </row>
    <row r="5689" spans="1:8">
      <c r="A5689" t="s">
        <v>10617</v>
      </c>
      <c r="B5689">
        <v>0.636514168294812</v>
      </c>
      <c r="C5689">
        <v>6</v>
      </c>
      <c r="D5689">
        <v>6</v>
      </c>
      <c r="E5689">
        <v>6</v>
      </c>
      <c r="F5689" t="str">
        <f>VLOOKUP(E5689,$L$1:$M$25,2,FALSE)</f>
        <v>cpi</v>
      </c>
      <c r="G5689">
        <f>LOG(C5689)</f>
        <v>0.77815125038364363</v>
      </c>
      <c r="H5689">
        <f>G5689/(B5689-1)</f>
        <v>-2.1408021510306838</v>
      </c>
    </row>
    <row r="5690" spans="1:8">
      <c r="A5690" t="s">
        <v>11489</v>
      </c>
      <c r="B5690">
        <v>0.636514168294812</v>
      </c>
      <c r="C5690">
        <v>6</v>
      </c>
      <c r="D5690">
        <v>20</v>
      </c>
      <c r="E5690">
        <v>20</v>
      </c>
      <c r="F5690" t="str">
        <f>VLOOKUP(E5690,$L$1:$M$25,2,FALSE)</f>
        <v>ship</v>
      </c>
      <c r="G5690">
        <f>LOG(C5690)</f>
        <v>0.77815125038364363</v>
      </c>
      <c r="H5690">
        <f>G5690/(B5690-1)</f>
        <v>-2.1408021510306838</v>
      </c>
    </row>
    <row r="5691" spans="1:8">
      <c r="A5691" t="s">
        <v>679</v>
      </c>
      <c r="B5691">
        <v>0.636514168294812</v>
      </c>
      <c r="C5691">
        <v>3</v>
      </c>
      <c r="D5691">
        <v>14</v>
      </c>
      <c r="E5691">
        <v>14</v>
      </c>
      <c r="F5691" t="str">
        <f>VLOOKUP(E5691,$L$1:$M$25,2,FALSE)</f>
        <v>livestock</v>
      </c>
      <c r="G5691">
        <f>LOG(C5691)</f>
        <v>0.47712125471966244</v>
      </c>
      <c r="H5691">
        <f>G5691/(B5691-1)</f>
        <v>-1.3126268291707188</v>
      </c>
    </row>
    <row r="5692" spans="1:8">
      <c r="A5692" t="s">
        <v>759</v>
      </c>
      <c r="B5692">
        <v>0.636514168294812</v>
      </c>
      <c r="C5692">
        <v>3</v>
      </c>
      <c r="D5692">
        <v>23</v>
      </c>
      <c r="E5692">
        <v>23</v>
      </c>
      <c r="F5692" t="str">
        <f>VLOOKUP(E5692,$L$1:$M$25,2,FALSE)</f>
        <v>trade</v>
      </c>
      <c r="G5692">
        <f>LOG(C5692)</f>
        <v>0.47712125471966244</v>
      </c>
      <c r="H5692">
        <f>G5692/(B5692-1)</f>
        <v>-1.3126268291707188</v>
      </c>
    </row>
    <row r="5693" spans="1:8">
      <c r="A5693" t="s">
        <v>899</v>
      </c>
      <c r="B5693">
        <v>0.636514168294812</v>
      </c>
      <c r="C5693">
        <v>3</v>
      </c>
      <c r="D5693">
        <v>10</v>
      </c>
      <c r="E5693">
        <v>10</v>
      </c>
      <c r="F5693" t="str">
        <f>VLOOKUP(E5693,$L$1:$M$25,2,FALSE)</f>
        <v>gnp</v>
      </c>
      <c r="G5693">
        <f>LOG(C5693)</f>
        <v>0.47712125471966244</v>
      </c>
      <c r="H5693">
        <f>G5693/(B5693-1)</f>
        <v>-1.3126268291707188</v>
      </c>
    </row>
    <row r="5694" spans="1:8">
      <c r="A5694" t="s">
        <v>901</v>
      </c>
      <c r="B5694">
        <v>0.636514168294812</v>
      </c>
      <c r="C5694">
        <v>3</v>
      </c>
      <c r="D5694">
        <v>20</v>
      </c>
      <c r="E5694">
        <v>20</v>
      </c>
      <c r="F5694" t="str">
        <f>VLOOKUP(E5694,$L$1:$M$25,2,FALSE)</f>
        <v>ship</v>
      </c>
      <c r="G5694">
        <f>LOG(C5694)</f>
        <v>0.47712125471966244</v>
      </c>
      <c r="H5694">
        <f>G5694/(B5694-1)</f>
        <v>-1.3126268291707188</v>
      </c>
    </row>
    <row r="5695" spans="1:8">
      <c r="A5695" t="s">
        <v>914</v>
      </c>
      <c r="B5695">
        <v>0.636514168294812</v>
      </c>
      <c r="C5695">
        <v>3</v>
      </c>
      <c r="D5695">
        <v>10</v>
      </c>
      <c r="E5695">
        <v>10</v>
      </c>
      <c r="F5695" t="str">
        <f>VLOOKUP(E5695,$L$1:$M$25,2,FALSE)</f>
        <v>gnp</v>
      </c>
      <c r="G5695">
        <f>LOG(C5695)</f>
        <v>0.47712125471966244</v>
      </c>
      <c r="H5695">
        <f>G5695/(B5695-1)</f>
        <v>-1.3126268291707188</v>
      </c>
    </row>
    <row r="5696" spans="1:8">
      <c r="A5696" t="s">
        <v>1018</v>
      </c>
      <c r="B5696">
        <v>0.636514168294812</v>
      </c>
      <c r="C5696">
        <v>3</v>
      </c>
      <c r="D5696">
        <v>25</v>
      </c>
      <c r="E5696">
        <v>25</v>
      </c>
      <c r="F5696" t="str">
        <f>VLOOKUP(E5696,$L$1:$M$25,2,FALSE)</f>
        <v>wheat</v>
      </c>
      <c r="G5696">
        <f>LOG(C5696)</f>
        <v>0.47712125471966244</v>
      </c>
      <c r="H5696">
        <f>G5696/(B5696-1)</f>
        <v>-1.3126268291707188</v>
      </c>
    </row>
    <row r="5697" spans="1:8">
      <c r="A5697" t="s">
        <v>1079</v>
      </c>
      <c r="B5697">
        <v>0.636514168294812</v>
      </c>
      <c r="C5697">
        <v>3</v>
      </c>
      <c r="D5697">
        <v>13</v>
      </c>
      <c r="E5697">
        <v>13</v>
      </c>
      <c r="F5697" t="str">
        <f>VLOOKUP(E5697,$L$1:$M$25,2,FALSE)</f>
        <v>interest</v>
      </c>
      <c r="G5697">
        <f>LOG(C5697)</f>
        <v>0.47712125471966244</v>
      </c>
      <c r="H5697">
        <f>G5697/(B5697-1)</f>
        <v>-1.3126268291707188</v>
      </c>
    </row>
    <row r="5698" spans="1:8">
      <c r="A5698" t="s">
        <v>1083</v>
      </c>
      <c r="B5698">
        <v>0.636514168294812</v>
      </c>
      <c r="C5698">
        <v>3</v>
      </c>
      <c r="D5698">
        <v>9</v>
      </c>
      <c r="E5698">
        <v>9</v>
      </c>
      <c r="F5698" t="str">
        <f>VLOOKUP(E5698,$L$1:$M$25,2,FALSE)</f>
        <v>earn</v>
      </c>
      <c r="G5698">
        <f>LOG(C5698)</f>
        <v>0.47712125471966244</v>
      </c>
      <c r="H5698">
        <f>G5698/(B5698-1)</f>
        <v>-1.3126268291707188</v>
      </c>
    </row>
    <row r="5699" spans="1:8">
      <c r="A5699" t="s">
        <v>1091</v>
      </c>
      <c r="B5699">
        <v>0.636514168294812</v>
      </c>
      <c r="C5699">
        <v>3</v>
      </c>
      <c r="D5699">
        <v>1</v>
      </c>
      <c r="E5699">
        <v>1</v>
      </c>
      <c r="F5699" t="str">
        <f>VLOOKUP(E5699,$L$1:$M$25,2,FALSE)</f>
        <v>acq</v>
      </c>
      <c r="G5699">
        <f>LOG(C5699)</f>
        <v>0.47712125471966244</v>
      </c>
      <c r="H5699">
        <f>G5699/(B5699-1)</f>
        <v>-1.3126268291707188</v>
      </c>
    </row>
    <row r="5700" spans="1:8">
      <c r="A5700" t="s">
        <v>1138</v>
      </c>
      <c r="B5700">
        <v>0.636514168294812</v>
      </c>
      <c r="C5700">
        <v>3</v>
      </c>
      <c r="D5700">
        <v>20</v>
      </c>
      <c r="E5700">
        <v>20</v>
      </c>
      <c r="F5700" t="str">
        <f>VLOOKUP(E5700,$L$1:$M$25,2,FALSE)</f>
        <v>ship</v>
      </c>
      <c r="G5700">
        <f>LOG(C5700)</f>
        <v>0.47712125471966244</v>
      </c>
      <c r="H5700">
        <f>G5700/(B5700-1)</f>
        <v>-1.3126268291707188</v>
      </c>
    </row>
    <row r="5701" spans="1:8">
      <c r="A5701" t="s">
        <v>1271</v>
      </c>
      <c r="B5701">
        <v>0.636514168294812</v>
      </c>
      <c r="C5701">
        <v>3</v>
      </c>
      <c r="D5701">
        <v>23</v>
      </c>
      <c r="E5701">
        <v>23</v>
      </c>
      <c r="F5701" t="str">
        <f>VLOOKUP(E5701,$L$1:$M$25,2,FALSE)</f>
        <v>trade</v>
      </c>
      <c r="G5701">
        <f>LOG(C5701)</f>
        <v>0.47712125471966244</v>
      </c>
      <c r="H5701">
        <f>G5701/(B5701-1)</f>
        <v>-1.3126268291707188</v>
      </c>
    </row>
    <row r="5702" spans="1:8">
      <c r="A5702" t="s">
        <v>1283</v>
      </c>
      <c r="B5702">
        <v>0.636514168294812</v>
      </c>
      <c r="C5702">
        <v>3</v>
      </c>
      <c r="D5702">
        <v>11</v>
      </c>
      <c r="E5702">
        <v>11</v>
      </c>
      <c r="F5702" t="str">
        <f>VLOOKUP(E5702,$L$1:$M$25,2,FALSE)</f>
        <v>gold</v>
      </c>
      <c r="G5702">
        <f>LOG(C5702)</f>
        <v>0.47712125471966244</v>
      </c>
      <c r="H5702">
        <f>G5702/(B5702-1)</f>
        <v>-1.3126268291707188</v>
      </c>
    </row>
    <row r="5703" spans="1:8">
      <c r="A5703" t="s">
        <v>1295</v>
      </c>
      <c r="B5703">
        <v>0.636514168294812</v>
      </c>
      <c r="C5703">
        <v>3</v>
      </c>
      <c r="D5703">
        <v>20</v>
      </c>
      <c r="E5703">
        <v>20</v>
      </c>
      <c r="F5703" t="str">
        <f>VLOOKUP(E5703,$L$1:$M$25,2,FALSE)</f>
        <v>ship</v>
      </c>
      <c r="G5703">
        <f>LOG(C5703)</f>
        <v>0.47712125471966244</v>
      </c>
      <c r="H5703">
        <f>G5703/(B5703-1)</f>
        <v>-1.3126268291707188</v>
      </c>
    </row>
    <row r="5704" spans="1:8">
      <c r="A5704" t="s">
        <v>1313</v>
      </c>
      <c r="B5704">
        <v>0.636514168294812</v>
      </c>
      <c r="C5704">
        <v>3</v>
      </c>
      <c r="D5704">
        <v>23</v>
      </c>
      <c r="E5704">
        <v>23</v>
      </c>
      <c r="F5704" t="str">
        <f>VLOOKUP(E5704,$L$1:$M$25,2,FALSE)</f>
        <v>trade</v>
      </c>
      <c r="G5704">
        <f>LOG(C5704)</f>
        <v>0.47712125471966244</v>
      </c>
      <c r="H5704">
        <f>G5704/(B5704-1)</f>
        <v>-1.3126268291707188</v>
      </c>
    </row>
    <row r="5705" spans="1:8">
      <c r="A5705" t="e">
        <f>--year-old</f>
        <v>#NAME?</v>
      </c>
      <c r="B5705">
        <v>0.636514168294812</v>
      </c>
      <c r="C5705">
        <v>3</v>
      </c>
      <c r="D5705">
        <v>7</v>
      </c>
      <c r="E5705">
        <v>7</v>
      </c>
      <c r="F5705" t="str">
        <f>VLOOKUP(E5705,$L$1:$M$25,2,FALSE)</f>
        <v>crude</v>
      </c>
      <c r="G5705">
        <f>LOG(C5705)</f>
        <v>0.47712125471966244</v>
      </c>
      <c r="H5705">
        <f>G5705/(B5705-1)</f>
        <v>-1.3126268291707188</v>
      </c>
    </row>
    <row r="5706" spans="1:8">
      <c r="A5706" t="s">
        <v>1373</v>
      </c>
      <c r="B5706">
        <v>0.636514168294812</v>
      </c>
      <c r="C5706">
        <v>3</v>
      </c>
      <c r="D5706">
        <v>25</v>
      </c>
      <c r="E5706">
        <v>25</v>
      </c>
      <c r="F5706" t="str">
        <f>VLOOKUP(E5706,$L$1:$M$25,2,FALSE)</f>
        <v>wheat</v>
      </c>
      <c r="G5706">
        <f>LOG(C5706)</f>
        <v>0.47712125471966244</v>
      </c>
      <c r="H5706">
        <f>G5706/(B5706-1)</f>
        <v>-1.3126268291707188</v>
      </c>
    </row>
    <row r="5707" spans="1:8">
      <c r="A5707" t="s">
        <v>1383</v>
      </c>
      <c r="B5707">
        <v>0.636514168294812</v>
      </c>
      <c r="C5707">
        <v>3</v>
      </c>
      <c r="D5707">
        <v>2</v>
      </c>
      <c r="E5707">
        <v>2</v>
      </c>
      <c r="F5707" t="str">
        <f>VLOOKUP(E5707,$L$1:$M$25,2,FALSE)</f>
        <v>bop</v>
      </c>
      <c r="G5707">
        <f>LOG(C5707)</f>
        <v>0.47712125471966244</v>
      </c>
      <c r="H5707">
        <f>G5707/(B5707-1)</f>
        <v>-1.3126268291707188</v>
      </c>
    </row>
    <row r="5708" spans="1:8">
      <c r="A5708" t="s">
        <v>1501</v>
      </c>
      <c r="B5708">
        <v>0.636514168294812</v>
      </c>
      <c r="C5708">
        <v>3</v>
      </c>
      <c r="D5708">
        <v>15</v>
      </c>
      <c r="E5708">
        <v>15</v>
      </c>
      <c r="F5708" t="str">
        <f>VLOOKUP(E5708,$L$1:$M$25,2,FALSE)</f>
        <v>money-fx</v>
      </c>
      <c r="G5708">
        <f>LOG(C5708)</f>
        <v>0.47712125471966244</v>
      </c>
      <c r="H5708">
        <f>G5708/(B5708-1)</f>
        <v>-1.3126268291707188</v>
      </c>
    </row>
    <row r="5709" spans="1:8">
      <c r="A5709" t="s">
        <v>1531</v>
      </c>
      <c r="B5709">
        <v>0.636514168294812</v>
      </c>
      <c r="C5709">
        <v>3</v>
      </c>
      <c r="D5709">
        <v>11</v>
      </c>
      <c r="E5709">
        <v>11</v>
      </c>
      <c r="F5709" t="str">
        <f>VLOOKUP(E5709,$L$1:$M$25,2,FALSE)</f>
        <v>gold</v>
      </c>
      <c r="G5709">
        <f>LOG(C5709)</f>
        <v>0.47712125471966244</v>
      </c>
      <c r="H5709">
        <f>G5709/(B5709-1)</f>
        <v>-1.3126268291707188</v>
      </c>
    </row>
    <row r="5710" spans="1:8">
      <c r="A5710" t="s">
        <v>1551</v>
      </c>
      <c r="B5710">
        <v>0.636514168294812</v>
      </c>
      <c r="C5710">
        <v>3</v>
      </c>
      <c r="D5710">
        <v>10</v>
      </c>
      <c r="E5710">
        <v>10</v>
      </c>
      <c r="F5710" t="str">
        <f>VLOOKUP(E5710,$L$1:$M$25,2,FALSE)</f>
        <v>gnp</v>
      </c>
      <c r="G5710">
        <f>LOG(C5710)</f>
        <v>0.47712125471966244</v>
      </c>
      <c r="H5710">
        <f>G5710/(B5710-1)</f>
        <v>-1.3126268291707188</v>
      </c>
    </row>
    <row r="5711" spans="1:8">
      <c r="A5711" t="s">
        <v>1554</v>
      </c>
      <c r="B5711">
        <v>0.636514168294812</v>
      </c>
      <c r="C5711">
        <v>3</v>
      </c>
      <c r="D5711">
        <v>7</v>
      </c>
      <c r="E5711">
        <v>7</v>
      </c>
      <c r="F5711" t="str">
        <f>VLOOKUP(E5711,$L$1:$M$25,2,FALSE)</f>
        <v>crude</v>
      </c>
      <c r="G5711">
        <f>LOG(C5711)</f>
        <v>0.47712125471966244</v>
      </c>
      <c r="H5711">
        <f>G5711/(B5711-1)</f>
        <v>-1.3126268291707188</v>
      </c>
    </row>
    <row r="5712" spans="1:8">
      <c r="A5712" t="s">
        <v>1615</v>
      </c>
      <c r="B5712">
        <v>0.636514168294812</v>
      </c>
      <c r="C5712">
        <v>3</v>
      </c>
      <c r="D5712">
        <v>23</v>
      </c>
      <c r="E5712">
        <v>23</v>
      </c>
      <c r="F5712" t="str">
        <f>VLOOKUP(E5712,$L$1:$M$25,2,FALSE)</f>
        <v>trade</v>
      </c>
      <c r="G5712">
        <f>LOG(C5712)</f>
        <v>0.47712125471966244</v>
      </c>
      <c r="H5712">
        <f>G5712/(B5712-1)</f>
        <v>-1.3126268291707188</v>
      </c>
    </row>
    <row r="5713" spans="1:8">
      <c r="A5713" t="s">
        <v>1659</v>
      </c>
      <c r="B5713">
        <v>0.636514168294812</v>
      </c>
      <c r="C5713">
        <v>3</v>
      </c>
      <c r="D5713">
        <v>8</v>
      </c>
      <c r="E5713">
        <v>8</v>
      </c>
      <c r="F5713" t="str">
        <f>VLOOKUP(E5713,$L$1:$M$25,2,FALSE)</f>
        <v>dlr</v>
      </c>
      <c r="G5713">
        <f>LOG(C5713)</f>
        <v>0.47712125471966244</v>
      </c>
      <c r="H5713">
        <f>G5713/(B5713-1)</f>
        <v>-1.3126268291707188</v>
      </c>
    </row>
    <row r="5714" spans="1:8">
      <c r="A5714" t="s">
        <v>1676</v>
      </c>
      <c r="B5714">
        <v>0.636514168294812</v>
      </c>
      <c r="C5714">
        <v>3</v>
      </c>
      <c r="D5714">
        <v>14</v>
      </c>
      <c r="E5714">
        <v>14</v>
      </c>
      <c r="F5714" t="str">
        <f>VLOOKUP(E5714,$L$1:$M$25,2,FALSE)</f>
        <v>livestock</v>
      </c>
      <c r="G5714">
        <f>LOG(C5714)</f>
        <v>0.47712125471966244</v>
      </c>
      <c r="H5714">
        <f>G5714/(B5714-1)</f>
        <v>-1.3126268291707188</v>
      </c>
    </row>
    <row r="5715" spans="1:8">
      <c r="A5715" t="s">
        <v>1691</v>
      </c>
      <c r="B5715">
        <v>0.636514168294812</v>
      </c>
      <c r="C5715">
        <v>3</v>
      </c>
      <c r="D5715">
        <v>18</v>
      </c>
      <c r="E5715">
        <v>18</v>
      </c>
      <c r="F5715" t="str">
        <f>VLOOKUP(E5715,$L$1:$M$25,2,FALSE)</f>
        <v>oilseed</v>
      </c>
      <c r="G5715">
        <f>LOG(C5715)</f>
        <v>0.47712125471966244</v>
      </c>
      <c r="H5715">
        <f>G5715/(B5715-1)</f>
        <v>-1.3126268291707188</v>
      </c>
    </row>
    <row r="5716" spans="1:8">
      <c r="A5716" t="s">
        <v>1715</v>
      </c>
      <c r="B5716">
        <v>0.636514168294812</v>
      </c>
      <c r="C5716">
        <v>3</v>
      </c>
      <c r="D5716">
        <v>22</v>
      </c>
      <c r="E5716">
        <v>22</v>
      </c>
      <c r="F5716" t="str">
        <f>VLOOKUP(E5716,$L$1:$M$25,2,FALSE)</f>
        <v>sugar</v>
      </c>
      <c r="G5716">
        <f>LOG(C5716)</f>
        <v>0.47712125471966244</v>
      </c>
      <c r="H5716">
        <f>G5716/(B5716-1)</f>
        <v>-1.3126268291707188</v>
      </c>
    </row>
    <row r="5717" spans="1:8">
      <c r="A5717" t="s">
        <v>1733</v>
      </c>
      <c r="B5717">
        <v>0.636514168294812</v>
      </c>
      <c r="C5717">
        <v>3</v>
      </c>
      <c r="D5717">
        <v>14</v>
      </c>
      <c r="E5717">
        <v>14</v>
      </c>
      <c r="F5717" t="str">
        <f>VLOOKUP(E5717,$L$1:$M$25,2,FALSE)</f>
        <v>livestock</v>
      </c>
      <c r="G5717">
        <f>LOG(C5717)</f>
        <v>0.47712125471966244</v>
      </c>
      <c r="H5717">
        <f>G5717/(B5717-1)</f>
        <v>-1.3126268291707188</v>
      </c>
    </row>
    <row r="5718" spans="1:8">
      <c r="A5718" t="s">
        <v>1923</v>
      </c>
      <c r="B5718">
        <v>0.636514168294812</v>
      </c>
      <c r="C5718">
        <v>3</v>
      </c>
      <c r="D5718">
        <v>17</v>
      </c>
      <c r="E5718">
        <v>17</v>
      </c>
      <c r="F5718" t="str">
        <f>VLOOKUP(E5718,$L$1:$M$25,2,FALSE)</f>
        <v>nat-gas</v>
      </c>
      <c r="G5718">
        <f>LOG(C5718)</f>
        <v>0.47712125471966244</v>
      </c>
      <c r="H5718">
        <f>G5718/(B5718-1)</f>
        <v>-1.3126268291707188</v>
      </c>
    </row>
    <row r="5719" spans="1:8">
      <c r="A5719" t="s">
        <v>1963</v>
      </c>
      <c r="B5719">
        <v>0.636514168294812</v>
      </c>
      <c r="C5719">
        <v>3</v>
      </c>
      <c r="D5719">
        <v>23</v>
      </c>
      <c r="E5719">
        <v>23</v>
      </c>
      <c r="F5719" t="str">
        <f>VLOOKUP(E5719,$L$1:$M$25,2,FALSE)</f>
        <v>trade</v>
      </c>
      <c r="G5719">
        <f>LOG(C5719)</f>
        <v>0.47712125471966244</v>
      </c>
      <c r="H5719">
        <f>G5719/(B5719-1)</f>
        <v>-1.3126268291707188</v>
      </c>
    </row>
    <row r="5720" spans="1:8">
      <c r="A5720" t="s">
        <v>2078</v>
      </c>
      <c r="B5720">
        <v>0.636514168294812</v>
      </c>
      <c r="C5720">
        <v>3</v>
      </c>
      <c r="D5720">
        <v>9</v>
      </c>
      <c r="E5720">
        <v>9</v>
      </c>
      <c r="F5720" t="str">
        <f>VLOOKUP(E5720,$L$1:$M$25,2,FALSE)</f>
        <v>earn</v>
      </c>
      <c r="G5720">
        <f>LOG(C5720)</f>
        <v>0.47712125471966244</v>
      </c>
      <c r="H5720">
        <f>G5720/(B5720-1)</f>
        <v>-1.3126268291707188</v>
      </c>
    </row>
    <row r="5721" spans="1:8">
      <c r="A5721" t="s">
        <v>2104</v>
      </c>
      <c r="B5721">
        <v>0.636514168294812</v>
      </c>
      <c r="C5721">
        <v>3</v>
      </c>
      <c r="D5721">
        <v>9</v>
      </c>
      <c r="E5721">
        <v>9</v>
      </c>
      <c r="F5721" t="str">
        <f>VLOOKUP(E5721,$L$1:$M$25,2,FALSE)</f>
        <v>earn</v>
      </c>
      <c r="G5721">
        <f>LOG(C5721)</f>
        <v>0.47712125471966244</v>
      </c>
      <c r="H5721">
        <f>G5721/(B5721-1)</f>
        <v>-1.3126268291707188</v>
      </c>
    </row>
    <row r="5722" spans="1:8">
      <c r="A5722" t="s">
        <v>2129</v>
      </c>
      <c r="B5722">
        <v>0.636514168294812</v>
      </c>
      <c r="C5722">
        <v>3</v>
      </c>
      <c r="D5722">
        <v>7</v>
      </c>
      <c r="E5722">
        <v>7</v>
      </c>
      <c r="F5722" t="str">
        <f>VLOOKUP(E5722,$L$1:$M$25,2,FALSE)</f>
        <v>crude</v>
      </c>
      <c r="G5722">
        <f>LOG(C5722)</f>
        <v>0.47712125471966244</v>
      </c>
      <c r="H5722">
        <f>G5722/(B5722-1)</f>
        <v>-1.3126268291707188</v>
      </c>
    </row>
    <row r="5723" spans="1:8">
      <c r="A5723" t="s">
        <v>2213</v>
      </c>
      <c r="B5723">
        <v>0.636514168294812</v>
      </c>
      <c r="C5723">
        <v>3</v>
      </c>
      <c r="D5723">
        <v>23</v>
      </c>
      <c r="E5723">
        <v>23</v>
      </c>
      <c r="F5723" t="str">
        <f>VLOOKUP(E5723,$L$1:$M$25,2,FALSE)</f>
        <v>trade</v>
      </c>
      <c r="G5723">
        <f>LOG(C5723)</f>
        <v>0.47712125471966244</v>
      </c>
      <c r="H5723">
        <f>G5723/(B5723-1)</f>
        <v>-1.3126268291707188</v>
      </c>
    </row>
    <row r="5724" spans="1:8">
      <c r="A5724" t="s">
        <v>2308</v>
      </c>
      <c r="B5724">
        <v>0.636514168294812</v>
      </c>
      <c r="C5724">
        <v>3</v>
      </c>
      <c r="D5724">
        <v>20</v>
      </c>
      <c r="E5724">
        <v>20</v>
      </c>
      <c r="F5724" t="str">
        <f>VLOOKUP(E5724,$L$1:$M$25,2,FALSE)</f>
        <v>ship</v>
      </c>
      <c r="G5724">
        <f>LOG(C5724)</f>
        <v>0.47712125471966244</v>
      </c>
      <c r="H5724">
        <f>G5724/(B5724-1)</f>
        <v>-1.3126268291707188</v>
      </c>
    </row>
    <row r="5725" spans="1:8">
      <c r="A5725" t="s">
        <v>2314</v>
      </c>
      <c r="B5725">
        <v>0.636514168294812</v>
      </c>
      <c r="C5725">
        <v>3</v>
      </c>
      <c r="D5725">
        <v>6</v>
      </c>
      <c r="E5725">
        <v>6</v>
      </c>
      <c r="F5725" t="str">
        <f>VLOOKUP(E5725,$L$1:$M$25,2,FALSE)</f>
        <v>cpi</v>
      </c>
      <c r="G5725">
        <f>LOG(C5725)</f>
        <v>0.47712125471966244</v>
      </c>
      <c r="H5725">
        <f>G5725/(B5725-1)</f>
        <v>-1.3126268291707188</v>
      </c>
    </row>
    <row r="5726" spans="1:8">
      <c r="A5726" t="s">
        <v>2380</v>
      </c>
      <c r="B5726">
        <v>0.636514168294812</v>
      </c>
      <c r="C5726">
        <v>3</v>
      </c>
      <c r="D5726">
        <v>4</v>
      </c>
      <c r="E5726">
        <v>4</v>
      </c>
      <c r="F5726" t="str">
        <f>VLOOKUP(E5726,$L$1:$M$25,2,FALSE)</f>
        <v>coffee</v>
      </c>
      <c r="G5726">
        <f>LOG(C5726)</f>
        <v>0.47712125471966244</v>
      </c>
      <c r="H5726">
        <f>G5726/(B5726-1)</f>
        <v>-1.3126268291707188</v>
      </c>
    </row>
    <row r="5727" spans="1:8">
      <c r="A5727" t="s">
        <v>2409</v>
      </c>
      <c r="B5727">
        <v>0.636514168294812</v>
      </c>
      <c r="C5727">
        <v>3</v>
      </c>
      <c r="D5727">
        <v>12</v>
      </c>
      <c r="E5727">
        <v>12</v>
      </c>
      <c r="F5727" t="str">
        <f>VLOOKUP(E5727,$L$1:$M$25,2,FALSE)</f>
        <v>grain</v>
      </c>
      <c r="G5727">
        <f>LOG(C5727)</f>
        <v>0.47712125471966244</v>
      </c>
      <c r="H5727">
        <f>G5727/(B5727-1)</f>
        <v>-1.3126268291707188</v>
      </c>
    </row>
    <row r="5728" spans="1:8">
      <c r="A5728" t="s">
        <v>2412</v>
      </c>
      <c r="B5728">
        <v>0.636514168294812</v>
      </c>
      <c r="C5728">
        <v>3</v>
      </c>
      <c r="D5728">
        <v>20</v>
      </c>
      <c r="E5728">
        <v>20</v>
      </c>
      <c r="F5728" t="str">
        <f>VLOOKUP(E5728,$L$1:$M$25,2,FALSE)</f>
        <v>ship</v>
      </c>
      <c r="G5728">
        <f>LOG(C5728)</f>
        <v>0.47712125471966244</v>
      </c>
      <c r="H5728">
        <f>G5728/(B5728-1)</f>
        <v>-1.3126268291707188</v>
      </c>
    </row>
    <row r="5729" spans="1:8">
      <c r="A5729" t="s">
        <v>2511</v>
      </c>
      <c r="B5729">
        <v>0.636514168294812</v>
      </c>
      <c r="C5729">
        <v>3</v>
      </c>
      <c r="D5729">
        <v>11</v>
      </c>
      <c r="E5729">
        <v>11</v>
      </c>
      <c r="F5729" t="str">
        <f>VLOOKUP(E5729,$L$1:$M$25,2,FALSE)</f>
        <v>gold</v>
      </c>
      <c r="G5729">
        <f>LOG(C5729)</f>
        <v>0.47712125471966244</v>
      </c>
      <c r="H5729">
        <f>G5729/(B5729-1)</f>
        <v>-1.3126268291707188</v>
      </c>
    </row>
    <row r="5730" spans="1:8">
      <c r="A5730" t="s">
        <v>2526</v>
      </c>
      <c r="B5730">
        <v>0.636514168294812</v>
      </c>
      <c r="C5730">
        <v>3</v>
      </c>
      <c r="D5730">
        <v>2</v>
      </c>
      <c r="E5730">
        <v>2</v>
      </c>
      <c r="F5730" t="str">
        <f>VLOOKUP(E5730,$L$1:$M$25,2,FALSE)</f>
        <v>bop</v>
      </c>
      <c r="G5730">
        <f>LOG(C5730)</f>
        <v>0.47712125471966244</v>
      </c>
      <c r="H5730">
        <f>G5730/(B5730-1)</f>
        <v>-1.3126268291707188</v>
      </c>
    </row>
    <row r="5731" spans="1:8">
      <c r="A5731" t="s">
        <v>2540</v>
      </c>
      <c r="B5731">
        <v>0.636514168294812</v>
      </c>
      <c r="C5731">
        <v>3</v>
      </c>
      <c r="D5731">
        <v>2</v>
      </c>
      <c r="E5731">
        <v>2</v>
      </c>
      <c r="F5731" t="str">
        <f>VLOOKUP(E5731,$L$1:$M$25,2,FALSE)</f>
        <v>bop</v>
      </c>
      <c r="G5731">
        <f>LOG(C5731)</f>
        <v>0.47712125471966244</v>
      </c>
      <c r="H5731">
        <f>G5731/(B5731-1)</f>
        <v>-1.3126268291707188</v>
      </c>
    </row>
    <row r="5732" spans="1:8">
      <c r="A5732" t="s">
        <v>2621</v>
      </c>
      <c r="B5732">
        <v>0.636514168294812</v>
      </c>
      <c r="C5732">
        <v>3</v>
      </c>
      <c r="D5732">
        <v>17</v>
      </c>
      <c r="E5732">
        <v>17</v>
      </c>
      <c r="F5732" t="str">
        <f>VLOOKUP(E5732,$L$1:$M$25,2,FALSE)</f>
        <v>nat-gas</v>
      </c>
      <c r="G5732">
        <f>LOG(C5732)</f>
        <v>0.47712125471966244</v>
      </c>
      <c r="H5732">
        <f>G5732/(B5732-1)</f>
        <v>-1.3126268291707188</v>
      </c>
    </row>
    <row r="5733" spans="1:8">
      <c r="A5733" t="s">
        <v>2629</v>
      </c>
      <c r="B5733">
        <v>0.636514168294812</v>
      </c>
      <c r="C5733">
        <v>3</v>
      </c>
      <c r="D5733">
        <v>20</v>
      </c>
      <c r="E5733">
        <v>20</v>
      </c>
      <c r="F5733" t="str">
        <f>VLOOKUP(E5733,$L$1:$M$25,2,FALSE)</f>
        <v>ship</v>
      </c>
      <c r="G5733">
        <f>LOG(C5733)</f>
        <v>0.47712125471966244</v>
      </c>
      <c r="H5733">
        <f>G5733/(B5733-1)</f>
        <v>-1.3126268291707188</v>
      </c>
    </row>
    <row r="5734" spans="1:8">
      <c r="A5734" t="s">
        <v>2650</v>
      </c>
      <c r="B5734">
        <v>0.636514168294812</v>
      </c>
      <c r="C5734">
        <v>3</v>
      </c>
      <c r="D5734">
        <v>20</v>
      </c>
      <c r="E5734">
        <v>20</v>
      </c>
      <c r="F5734" t="str">
        <f>VLOOKUP(E5734,$L$1:$M$25,2,FALSE)</f>
        <v>ship</v>
      </c>
      <c r="G5734">
        <f>LOG(C5734)</f>
        <v>0.47712125471966244</v>
      </c>
      <c r="H5734">
        <f>G5734/(B5734-1)</f>
        <v>-1.3126268291707188</v>
      </c>
    </row>
    <row r="5735" spans="1:8">
      <c r="A5735" t="s">
        <v>2671</v>
      </c>
      <c r="B5735">
        <v>0.636514168294812</v>
      </c>
      <c r="C5735">
        <v>3</v>
      </c>
      <c r="D5735">
        <v>13</v>
      </c>
      <c r="E5735">
        <v>13</v>
      </c>
      <c r="F5735" t="str">
        <f>VLOOKUP(E5735,$L$1:$M$25,2,FALSE)</f>
        <v>interest</v>
      </c>
      <c r="G5735">
        <f>LOG(C5735)</f>
        <v>0.47712125471966244</v>
      </c>
      <c r="H5735">
        <f>G5735/(B5735-1)</f>
        <v>-1.3126268291707188</v>
      </c>
    </row>
    <row r="5736" spans="1:8">
      <c r="A5736" t="s">
        <v>2719</v>
      </c>
      <c r="B5736">
        <v>0.636514168294812</v>
      </c>
      <c r="C5736">
        <v>3</v>
      </c>
      <c r="D5736">
        <v>8</v>
      </c>
      <c r="E5736">
        <v>8</v>
      </c>
      <c r="F5736" t="str">
        <f>VLOOKUP(E5736,$L$1:$M$25,2,FALSE)</f>
        <v>dlr</v>
      </c>
      <c r="G5736">
        <f>LOG(C5736)</f>
        <v>0.47712125471966244</v>
      </c>
      <c r="H5736">
        <f>G5736/(B5736-1)</f>
        <v>-1.3126268291707188</v>
      </c>
    </row>
    <row r="5737" spans="1:8">
      <c r="A5737" t="s">
        <v>2725</v>
      </c>
      <c r="B5737">
        <v>0.636514168294812</v>
      </c>
      <c r="C5737">
        <v>3</v>
      </c>
      <c r="D5737">
        <v>1</v>
      </c>
      <c r="E5737">
        <v>1</v>
      </c>
      <c r="F5737" t="str">
        <f>VLOOKUP(E5737,$L$1:$M$25,2,FALSE)</f>
        <v>acq</v>
      </c>
      <c r="G5737">
        <f>LOG(C5737)</f>
        <v>0.47712125471966244</v>
      </c>
      <c r="H5737">
        <f>G5737/(B5737-1)</f>
        <v>-1.3126268291707188</v>
      </c>
    </row>
    <row r="5738" spans="1:8">
      <c r="A5738" t="s">
        <v>2870</v>
      </c>
      <c r="B5738">
        <v>0.636514168294812</v>
      </c>
      <c r="C5738">
        <v>3</v>
      </c>
      <c r="D5738">
        <v>18</v>
      </c>
      <c r="E5738">
        <v>18</v>
      </c>
      <c r="F5738" t="str">
        <f>VLOOKUP(E5738,$L$1:$M$25,2,FALSE)</f>
        <v>oilseed</v>
      </c>
      <c r="G5738">
        <f>LOG(C5738)</f>
        <v>0.47712125471966244</v>
      </c>
      <c r="H5738">
        <f>G5738/(B5738-1)</f>
        <v>-1.3126268291707188</v>
      </c>
    </row>
    <row r="5739" spans="1:8">
      <c r="A5739" t="s">
        <v>2881</v>
      </c>
      <c r="B5739">
        <v>0.636514168294812</v>
      </c>
      <c r="C5739">
        <v>3</v>
      </c>
      <c r="D5739">
        <v>19</v>
      </c>
      <c r="E5739">
        <v>19</v>
      </c>
      <c r="F5739" t="str">
        <f>VLOOKUP(E5739,$L$1:$M$25,2,FALSE)</f>
        <v>reserves</v>
      </c>
      <c r="G5739">
        <f>LOG(C5739)</f>
        <v>0.47712125471966244</v>
      </c>
      <c r="H5739">
        <f>G5739/(B5739-1)</f>
        <v>-1.3126268291707188</v>
      </c>
    </row>
    <row r="5740" spans="1:8">
      <c r="A5740" t="s">
        <v>2990</v>
      </c>
      <c r="B5740">
        <v>0.636514168294812</v>
      </c>
      <c r="C5740">
        <v>3</v>
      </c>
      <c r="D5740">
        <v>5</v>
      </c>
      <c r="E5740">
        <v>5</v>
      </c>
      <c r="F5740" t="str">
        <f>VLOOKUP(E5740,$L$1:$M$25,2,FALSE)</f>
        <v>corn</v>
      </c>
      <c r="G5740">
        <f>LOG(C5740)</f>
        <v>0.47712125471966244</v>
      </c>
      <c r="H5740">
        <f>G5740/(B5740-1)</f>
        <v>-1.3126268291707188</v>
      </c>
    </row>
    <row r="5741" spans="1:8">
      <c r="A5741" t="s">
        <v>3099</v>
      </c>
      <c r="B5741">
        <v>0.636514168294812</v>
      </c>
      <c r="C5741">
        <v>3</v>
      </c>
      <c r="D5741">
        <v>20</v>
      </c>
      <c r="E5741">
        <v>20</v>
      </c>
      <c r="F5741" t="str">
        <f>VLOOKUP(E5741,$L$1:$M$25,2,FALSE)</f>
        <v>ship</v>
      </c>
      <c r="G5741">
        <f>LOG(C5741)</f>
        <v>0.47712125471966244</v>
      </c>
      <c r="H5741">
        <f>G5741/(B5741-1)</f>
        <v>-1.3126268291707188</v>
      </c>
    </row>
    <row r="5742" spans="1:8">
      <c r="A5742" t="s">
        <v>3119</v>
      </c>
      <c r="B5742">
        <v>0.636514168294812</v>
      </c>
      <c r="C5742">
        <v>3</v>
      </c>
      <c r="D5742">
        <v>24</v>
      </c>
      <c r="E5742">
        <v>24</v>
      </c>
      <c r="F5742" t="str">
        <f>VLOOKUP(E5742,$L$1:$M$25,2,FALSE)</f>
        <v>veg-oil</v>
      </c>
      <c r="G5742">
        <f>LOG(C5742)</f>
        <v>0.47712125471966244</v>
      </c>
      <c r="H5742">
        <f>G5742/(B5742-1)</f>
        <v>-1.3126268291707188</v>
      </c>
    </row>
    <row r="5743" spans="1:8">
      <c r="A5743" t="s">
        <v>3128</v>
      </c>
      <c r="B5743">
        <v>0.636514168294812</v>
      </c>
      <c r="C5743">
        <v>3</v>
      </c>
      <c r="D5743">
        <v>20</v>
      </c>
      <c r="E5743">
        <v>20</v>
      </c>
      <c r="F5743" t="str">
        <f>VLOOKUP(E5743,$L$1:$M$25,2,FALSE)</f>
        <v>ship</v>
      </c>
      <c r="G5743">
        <f>LOG(C5743)</f>
        <v>0.47712125471966244</v>
      </c>
      <c r="H5743">
        <f>G5743/(B5743-1)</f>
        <v>-1.3126268291707188</v>
      </c>
    </row>
    <row r="5744" spans="1:8">
      <c r="A5744" t="s">
        <v>3156</v>
      </c>
      <c r="B5744">
        <v>0.636514168294812</v>
      </c>
      <c r="C5744">
        <v>3</v>
      </c>
      <c r="D5744">
        <v>20</v>
      </c>
      <c r="E5744">
        <v>20</v>
      </c>
      <c r="F5744" t="str">
        <f>VLOOKUP(E5744,$L$1:$M$25,2,FALSE)</f>
        <v>ship</v>
      </c>
      <c r="G5744">
        <f>LOG(C5744)</f>
        <v>0.47712125471966244</v>
      </c>
      <c r="H5744">
        <f>G5744/(B5744-1)</f>
        <v>-1.3126268291707188</v>
      </c>
    </row>
    <row r="5745" spans="1:8">
      <c r="A5745" t="s">
        <v>3187</v>
      </c>
      <c r="B5745">
        <v>0.636514168294812</v>
      </c>
      <c r="C5745">
        <v>3</v>
      </c>
      <c r="D5745">
        <v>10</v>
      </c>
      <c r="E5745">
        <v>10</v>
      </c>
      <c r="F5745" t="str">
        <f>VLOOKUP(E5745,$L$1:$M$25,2,FALSE)</f>
        <v>gnp</v>
      </c>
      <c r="G5745">
        <f>LOG(C5745)</f>
        <v>0.47712125471966244</v>
      </c>
      <c r="H5745">
        <f>G5745/(B5745-1)</f>
        <v>-1.3126268291707188</v>
      </c>
    </row>
    <row r="5746" spans="1:8">
      <c r="A5746" t="s">
        <v>3263</v>
      </c>
      <c r="B5746">
        <v>0.636514168294812</v>
      </c>
      <c r="C5746">
        <v>3</v>
      </c>
      <c r="D5746">
        <v>7</v>
      </c>
      <c r="E5746">
        <v>7</v>
      </c>
      <c r="F5746" t="str">
        <f>VLOOKUP(E5746,$L$1:$M$25,2,FALSE)</f>
        <v>crude</v>
      </c>
      <c r="G5746">
        <f>LOG(C5746)</f>
        <v>0.47712125471966244</v>
      </c>
      <c r="H5746">
        <f>G5746/(B5746-1)</f>
        <v>-1.3126268291707188</v>
      </c>
    </row>
    <row r="5747" spans="1:8">
      <c r="A5747" t="s">
        <v>3272</v>
      </c>
      <c r="B5747">
        <v>0.636514168294812</v>
      </c>
      <c r="C5747">
        <v>3</v>
      </c>
      <c r="D5747">
        <v>11</v>
      </c>
      <c r="E5747">
        <v>11</v>
      </c>
      <c r="F5747" t="str">
        <f>VLOOKUP(E5747,$L$1:$M$25,2,FALSE)</f>
        <v>gold</v>
      </c>
      <c r="G5747">
        <f>LOG(C5747)</f>
        <v>0.47712125471966244</v>
      </c>
      <c r="H5747">
        <f>G5747/(B5747-1)</f>
        <v>-1.3126268291707188</v>
      </c>
    </row>
    <row r="5748" spans="1:8">
      <c r="A5748" t="s">
        <v>3278</v>
      </c>
      <c r="B5748">
        <v>0.636514168294812</v>
      </c>
      <c r="C5748">
        <v>3</v>
      </c>
      <c r="D5748">
        <v>1</v>
      </c>
      <c r="E5748">
        <v>1</v>
      </c>
      <c r="F5748" t="str">
        <f>VLOOKUP(E5748,$L$1:$M$25,2,FALSE)</f>
        <v>acq</v>
      </c>
      <c r="G5748">
        <f>LOG(C5748)</f>
        <v>0.47712125471966244</v>
      </c>
      <c r="H5748">
        <f>G5748/(B5748-1)</f>
        <v>-1.3126268291707188</v>
      </c>
    </row>
    <row r="5749" spans="1:8">
      <c r="A5749" t="s">
        <v>3290</v>
      </c>
      <c r="B5749">
        <v>0.636514168294812</v>
      </c>
      <c r="C5749">
        <v>3</v>
      </c>
      <c r="D5749">
        <v>2</v>
      </c>
      <c r="E5749">
        <v>2</v>
      </c>
      <c r="F5749" t="str">
        <f>VLOOKUP(E5749,$L$1:$M$25,2,FALSE)</f>
        <v>bop</v>
      </c>
      <c r="G5749">
        <f>LOG(C5749)</f>
        <v>0.47712125471966244</v>
      </c>
      <c r="H5749">
        <f>G5749/(B5749-1)</f>
        <v>-1.3126268291707188</v>
      </c>
    </row>
    <row r="5750" spans="1:8">
      <c r="A5750" t="s">
        <v>3303</v>
      </c>
      <c r="B5750">
        <v>0.636514168294812</v>
      </c>
      <c r="C5750">
        <v>3</v>
      </c>
      <c r="D5750">
        <v>6</v>
      </c>
      <c r="E5750">
        <v>6</v>
      </c>
      <c r="F5750" t="str">
        <f>VLOOKUP(E5750,$L$1:$M$25,2,FALSE)</f>
        <v>cpi</v>
      </c>
      <c r="G5750">
        <f>LOG(C5750)</f>
        <v>0.47712125471966244</v>
      </c>
      <c r="H5750">
        <f>G5750/(B5750-1)</f>
        <v>-1.3126268291707188</v>
      </c>
    </row>
    <row r="5751" spans="1:8">
      <c r="A5751" t="s">
        <v>3572</v>
      </c>
      <c r="B5751">
        <v>0.636514168294812</v>
      </c>
      <c r="C5751">
        <v>3</v>
      </c>
      <c r="D5751">
        <v>11</v>
      </c>
      <c r="E5751">
        <v>11</v>
      </c>
      <c r="F5751" t="str">
        <f>VLOOKUP(E5751,$L$1:$M$25,2,FALSE)</f>
        <v>gold</v>
      </c>
      <c r="G5751">
        <f>LOG(C5751)</f>
        <v>0.47712125471966244</v>
      </c>
      <c r="H5751">
        <f>G5751/(B5751-1)</f>
        <v>-1.3126268291707188</v>
      </c>
    </row>
    <row r="5752" spans="1:8">
      <c r="A5752" t="s">
        <v>3637</v>
      </c>
      <c r="B5752">
        <v>0.636514168294812</v>
      </c>
      <c r="C5752">
        <v>3</v>
      </c>
      <c r="D5752">
        <v>20</v>
      </c>
      <c r="E5752">
        <v>20</v>
      </c>
      <c r="F5752" t="str">
        <f>VLOOKUP(E5752,$L$1:$M$25,2,FALSE)</f>
        <v>ship</v>
      </c>
      <c r="G5752">
        <f>LOG(C5752)</f>
        <v>0.47712125471966244</v>
      </c>
      <c r="H5752">
        <f>G5752/(B5752-1)</f>
        <v>-1.3126268291707188</v>
      </c>
    </row>
    <row r="5753" spans="1:8">
      <c r="A5753" t="s">
        <v>3655</v>
      </c>
      <c r="B5753">
        <v>0.636514168294812</v>
      </c>
      <c r="C5753">
        <v>3</v>
      </c>
      <c r="D5753">
        <v>10</v>
      </c>
      <c r="E5753">
        <v>10</v>
      </c>
      <c r="F5753" t="str">
        <f>VLOOKUP(E5753,$L$1:$M$25,2,FALSE)</f>
        <v>gnp</v>
      </c>
      <c r="G5753">
        <f>LOG(C5753)</f>
        <v>0.47712125471966244</v>
      </c>
      <c r="H5753">
        <f>G5753/(B5753-1)</f>
        <v>-1.3126268291707188</v>
      </c>
    </row>
    <row r="5754" spans="1:8">
      <c r="A5754" t="s">
        <v>3688</v>
      </c>
      <c r="B5754">
        <v>0.636514168294812</v>
      </c>
      <c r="C5754">
        <v>3</v>
      </c>
      <c r="D5754">
        <v>25</v>
      </c>
      <c r="E5754">
        <v>25</v>
      </c>
      <c r="F5754" t="str">
        <f>VLOOKUP(E5754,$L$1:$M$25,2,FALSE)</f>
        <v>wheat</v>
      </c>
      <c r="G5754">
        <f>LOG(C5754)</f>
        <v>0.47712125471966244</v>
      </c>
      <c r="H5754">
        <f>G5754/(B5754-1)</f>
        <v>-1.3126268291707188</v>
      </c>
    </row>
    <row r="5755" spans="1:8">
      <c r="A5755" t="s">
        <v>3738</v>
      </c>
      <c r="B5755">
        <v>0.636514168294812</v>
      </c>
      <c r="C5755">
        <v>3</v>
      </c>
      <c r="D5755">
        <v>20</v>
      </c>
      <c r="E5755">
        <v>20</v>
      </c>
      <c r="F5755" t="str">
        <f>VLOOKUP(E5755,$L$1:$M$25,2,FALSE)</f>
        <v>ship</v>
      </c>
      <c r="G5755">
        <f>LOG(C5755)</f>
        <v>0.47712125471966244</v>
      </c>
      <c r="H5755">
        <f>G5755/(B5755-1)</f>
        <v>-1.3126268291707188</v>
      </c>
    </row>
    <row r="5756" spans="1:8">
      <c r="A5756" t="s">
        <v>3750</v>
      </c>
      <c r="B5756">
        <v>0.636514168294812</v>
      </c>
      <c r="C5756">
        <v>3</v>
      </c>
      <c r="D5756">
        <v>4</v>
      </c>
      <c r="E5756">
        <v>4</v>
      </c>
      <c r="F5756" t="str">
        <f>VLOOKUP(E5756,$L$1:$M$25,2,FALSE)</f>
        <v>coffee</v>
      </c>
      <c r="G5756">
        <f>LOG(C5756)</f>
        <v>0.47712125471966244</v>
      </c>
      <c r="H5756">
        <f>G5756/(B5756-1)</f>
        <v>-1.3126268291707188</v>
      </c>
    </row>
    <row r="5757" spans="1:8">
      <c r="A5757" t="s">
        <v>3808</v>
      </c>
      <c r="B5757">
        <v>0.636514168294812</v>
      </c>
      <c r="C5757">
        <v>3</v>
      </c>
      <c r="D5757">
        <v>19</v>
      </c>
      <c r="E5757">
        <v>19</v>
      </c>
      <c r="F5757" t="str">
        <f>VLOOKUP(E5757,$L$1:$M$25,2,FALSE)</f>
        <v>reserves</v>
      </c>
      <c r="G5757">
        <f>LOG(C5757)</f>
        <v>0.47712125471966244</v>
      </c>
      <c r="H5757">
        <f>G5757/(B5757-1)</f>
        <v>-1.3126268291707188</v>
      </c>
    </row>
    <row r="5758" spans="1:8">
      <c r="A5758" t="s">
        <v>3855</v>
      </c>
      <c r="B5758">
        <v>0.636514168294812</v>
      </c>
      <c r="C5758">
        <v>3</v>
      </c>
      <c r="D5758">
        <v>22</v>
      </c>
      <c r="E5758">
        <v>22</v>
      </c>
      <c r="F5758" t="str">
        <f>VLOOKUP(E5758,$L$1:$M$25,2,FALSE)</f>
        <v>sugar</v>
      </c>
      <c r="G5758">
        <f>LOG(C5758)</f>
        <v>0.47712125471966244</v>
      </c>
      <c r="H5758">
        <f>G5758/(B5758-1)</f>
        <v>-1.3126268291707188</v>
      </c>
    </row>
    <row r="5759" spans="1:8">
      <c r="A5759" t="s">
        <v>3884</v>
      </c>
      <c r="B5759">
        <v>0.636514168294812</v>
      </c>
      <c r="C5759">
        <v>3</v>
      </c>
      <c r="D5759">
        <v>14</v>
      </c>
      <c r="E5759">
        <v>14</v>
      </c>
      <c r="F5759" t="str">
        <f>VLOOKUP(E5759,$L$1:$M$25,2,FALSE)</f>
        <v>livestock</v>
      </c>
      <c r="G5759">
        <f>LOG(C5759)</f>
        <v>0.47712125471966244</v>
      </c>
      <c r="H5759">
        <f>G5759/(B5759-1)</f>
        <v>-1.3126268291707188</v>
      </c>
    </row>
    <row r="5760" spans="1:8">
      <c r="A5760" t="s">
        <v>3916</v>
      </c>
      <c r="B5760">
        <v>0.636514168294812</v>
      </c>
      <c r="C5760">
        <v>3</v>
      </c>
      <c r="D5760">
        <v>17</v>
      </c>
      <c r="E5760">
        <v>17</v>
      </c>
      <c r="F5760" t="str">
        <f>VLOOKUP(E5760,$L$1:$M$25,2,FALSE)</f>
        <v>nat-gas</v>
      </c>
      <c r="G5760">
        <f>LOG(C5760)</f>
        <v>0.47712125471966244</v>
      </c>
      <c r="H5760">
        <f>G5760/(B5760-1)</f>
        <v>-1.3126268291707188</v>
      </c>
    </row>
    <row r="5761" spans="1:8">
      <c r="A5761" t="s">
        <v>3955</v>
      </c>
      <c r="B5761">
        <v>0.636514168294812</v>
      </c>
      <c r="C5761">
        <v>3</v>
      </c>
      <c r="D5761">
        <v>23</v>
      </c>
      <c r="E5761">
        <v>23</v>
      </c>
      <c r="F5761" t="str">
        <f>VLOOKUP(E5761,$L$1:$M$25,2,FALSE)</f>
        <v>trade</v>
      </c>
      <c r="G5761">
        <f>LOG(C5761)</f>
        <v>0.47712125471966244</v>
      </c>
      <c r="H5761">
        <f>G5761/(B5761-1)</f>
        <v>-1.3126268291707188</v>
      </c>
    </row>
    <row r="5762" spans="1:8">
      <c r="A5762" t="s">
        <v>3978</v>
      </c>
      <c r="B5762">
        <v>0.636514168294812</v>
      </c>
      <c r="C5762">
        <v>3</v>
      </c>
      <c r="D5762">
        <v>8</v>
      </c>
      <c r="E5762">
        <v>8</v>
      </c>
      <c r="F5762" t="str">
        <f>VLOOKUP(E5762,$L$1:$M$25,2,FALSE)</f>
        <v>dlr</v>
      </c>
      <c r="G5762">
        <f>LOG(C5762)</f>
        <v>0.47712125471966244</v>
      </c>
      <c r="H5762">
        <f>G5762/(B5762-1)</f>
        <v>-1.3126268291707188</v>
      </c>
    </row>
    <row r="5763" spans="1:8">
      <c r="A5763" t="s">
        <v>4053</v>
      </c>
      <c r="B5763">
        <v>0.636514168294812</v>
      </c>
      <c r="C5763">
        <v>3</v>
      </c>
      <c r="D5763">
        <v>20</v>
      </c>
      <c r="E5763">
        <v>20</v>
      </c>
      <c r="F5763" t="str">
        <f>VLOOKUP(E5763,$L$1:$M$25,2,FALSE)</f>
        <v>ship</v>
      </c>
      <c r="G5763">
        <f>LOG(C5763)</f>
        <v>0.47712125471966244</v>
      </c>
      <c r="H5763">
        <f>G5763/(B5763-1)</f>
        <v>-1.3126268291707188</v>
      </c>
    </row>
    <row r="5764" spans="1:8">
      <c r="A5764" t="s">
        <v>4150</v>
      </c>
      <c r="B5764">
        <v>0.636514168294812</v>
      </c>
      <c r="C5764">
        <v>3</v>
      </c>
      <c r="D5764">
        <v>15</v>
      </c>
      <c r="E5764">
        <v>15</v>
      </c>
      <c r="F5764" t="str">
        <f>VLOOKUP(E5764,$L$1:$M$25,2,FALSE)</f>
        <v>money-fx</v>
      </c>
      <c r="G5764">
        <f>LOG(C5764)</f>
        <v>0.47712125471966244</v>
      </c>
      <c r="H5764">
        <f>G5764/(B5764-1)</f>
        <v>-1.3126268291707188</v>
      </c>
    </row>
    <row r="5765" spans="1:8">
      <c r="A5765" t="s">
        <v>4274</v>
      </c>
      <c r="B5765">
        <v>0.636514168294812</v>
      </c>
      <c r="C5765">
        <v>3</v>
      </c>
      <c r="D5765">
        <v>10</v>
      </c>
      <c r="E5765">
        <v>10</v>
      </c>
      <c r="F5765" t="str">
        <f>VLOOKUP(E5765,$L$1:$M$25,2,FALSE)</f>
        <v>gnp</v>
      </c>
      <c r="G5765">
        <f>LOG(C5765)</f>
        <v>0.47712125471966244</v>
      </c>
      <c r="H5765">
        <f>G5765/(B5765-1)</f>
        <v>-1.3126268291707188</v>
      </c>
    </row>
    <row r="5766" spans="1:8">
      <c r="A5766" t="s">
        <v>4307</v>
      </c>
      <c r="B5766">
        <v>0.636514168294812</v>
      </c>
      <c r="C5766">
        <v>3</v>
      </c>
      <c r="D5766">
        <v>8</v>
      </c>
      <c r="E5766">
        <v>8</v>
      </c>
      <c r="F5766" t="str">
        <f>VLOOKUP(E5766,$L$1:$M$25,2,FALSE)</f>
        <v>dlr</v>
      </c>
      <c r="G5766">
        <f>LOG(C5766)</f>
        <v>0.47712125471966244</v>
      </c>
      <c r="H5766">
        <f>G5766/(B5766-1)</f>
        <v>-1.3126268291707188</v>
      </c>
    </row>
    <row r="5767" spans="1:8">
      <c r="A5767" t="s">
        <v>4311</v>
      </c>
      <c r="B5767">
        <v>0.636514168294812</v>
      </c>
      <c r="C5767">
        <v>3</v>
      </c>
      <c r="D5767">
        <v>16</v>
      </c>
      <c r="E5767">
        <v>16</v>
      </c>
      <c r="F5767" t="str">
        <f>VLOOKUP(E5767,$L$1:$M$25,2,FALSE)</f>
        <v>money-supply</v>
      </c>
      <c r="G5767">
        <f>LOG(C5767)</f>
        <v>0.47712125471966244</v>
      </c>
      <c r="H5767">
        <f>G5767/(B5767-1)</f>
        <v>-1.3126268291707188</v>
      </c>
    </row>
    <row r="5768" spans="1:8">
      <c r="A5768" t="s">
        <v>4347</v>
      </c>
      <c r="B5768">
        <v>0.636514168294812</v>
      </c>
      <c r="C5768">
        <v>3</v>
      </c>
      <c r="D5768">
        <v>24</v>
      </c>
      <c r="E5768">
        <v>24</v>
      </c>
      <c r="F5768" t="str">
        <f>VLOOKUP(E5768,$L$1:$M$25,2,FALSE)</f>
        <v>veg-oil</v>
      </c>
      <c r="G5768">
        <f>LOG(C5768)</f>
        <v>0.47712125471966244</v>
      </c>
      <c r="H5768">
        <f>G5768/(B5768-1)</f>
        <v>-1.3126268291707188</v>
      </c>
    </row>
    <row r="5769" spans="1:8">
      <c r="A5769" t="s">
        <v>4388</v>
      </c>
      <c r="B5769">
        <v>0.636514168294812</v>
      </c>
      <c r="C5769">
        <v>3</v>
      </c>
      <c r="D5769">
        <v>14</v>
      </c>
      <c r="E5769">
        <v>14</v>
      </c>
      <c r="F5769" t="str">
        <f>VLOOKUP(E5769,$L$1:$M$25,2,FALSE)</f>
        <v>livestock</v>
      </c>
      <c r="G5769">
        <f>LOG(C5769)</f>
        <v>0.47712125471966244</v>
      </c>
      <c r="H5769">
        <f>G5769/(B5769-1)</f>
        <v>-1.3126268291707188</v>
      </c>
    </row>
    <row r="5770" spans="1:8">
      <c r="A5770" t="s">
        <v>4398</v>
      </c>
      <c r="B5770">
        <v>0.636514168294812</v>
      </c>
      <c r="C5770">
        <v>3</v>
      </c>
      <c r="D5770">
        <v>20</v>
      </c>
      <c r="E5770">
        <v>20</v>
      </c>
      <c r="F5770" t="str">
        <f>VLOOKUP(E5770,$L$1:$M$25,2,FALSE)</f>
        <v>ship</v>
      </c>
      <c r="G5770">
        <f>LOG(C5770)</f>
        <v>0.47712125471966244</v>
      </c>
      <c r="H5770">
        <f>G5770/(B5770-1)</f>
        <v>-1.3126268291707188</v>
      </c>
    </row>
    <row r="5771" spans="1:8">
      <c r="A5771" t="s">
        <v>4415</v>
      </c>
      <c r="B5771">
        <v>0.636514168294812</v>
      </c>
      <c r="C5771">
        <v>3</v>
      </c>
      <c r="D5771">
        <v>11</v>
      </c>
      <c r="E5771">
        <v>11</v>
      </c>
      <c r="F5771" t="str">
        <f>VLOOKUP(E5771,$L$1:$M$25,2,FALSE)</f>
        <v>gold</v>
      </c>
      <c r="G5771">
        <f>LOG(C5771)</f>
        <v>0.47712125471966244</v>
      </c>
      <c r="H5771">
        <f>G5771/(B5771-1)</f>
        <v>-1.3126268291707188</v>
      </c>
    </row>
    <row r="5772" spans="1:8">
      <c r="A5772" t="s">
        <v>4461</v>
      </c>
      <c r="B5772">
        <v>0.636514168294812</v>
      </c>
      <c r="C5772">
        <v>3</v>
      </c>
      <c r="D5772">
        <v>2</v>
      </c>
      <c r="E5772">
        <v>2</v>
      </c>
      <c r="F5772" t="str">
        <f>VLOOKUP(E5772,$L$1:$M$25,2,FALSE)</f>
        <v>bop</v>
      </c>
      <c r="G5772">
        <f>LOG(C5772)</f>
        <v>0.47712125471966244</v>
      </c>
      <c r="H5772">
        <f>G5772/(B5772-1)</f>
        <v>-1.3126268291707188</v>
      </c>
    </row>
    <row r="5773" spans="1:8">
      <c r="A5773" t="s">
        <v>4474</v>
      </c>
      <c r="B5773">
        <v>0.636514168294812</v>
      </c>
      <c r="C5773">
        <v>3</v>
      </c>
      <c r="D5773">
        <v>20</v>
      </c>
      <c r="E5773">
        <v>20</v>
      </c>
      <c r="F5773" t="str">
        <f>VLOOKUP(E5773,$L$1:$M$25,2,FALSE)</f>
        <v>ship</v>
      </c>
      <c r="G5773">
        <f>LOG(C5773)</f>
        <v>0.47712125471966244</v>
      </c>
      <c r="H5773">
        <f>G5773/(B5773-1)</f>
        <v>-1.3126268291707188</v>
      </c>
    </row>
    <row r="5774" spans="1:8">
      <c r="A5774" t="s">
        <v>4530</v>
      </c>
      <c r="B5774">
        <v>0.636514168294812</v>
      </c>
      <c r="C5774">
        <v>3</v>
      </c>
      <c r="D5774">
        <v>20</v>
      </c>
      <c r="E5774">
        <v>20</v>
      </c>
      <c r="F5774" t="str">
        <f>VLOOKUP(E5774,$L$1:$M$25,2,FALSE)</f>
        <v>ship</v>
      </c>
      <c r="G5774">
        <f>LOG(C5774)</f>
        <v>0.47712125471966244</v>
      </c>
      <c r="H5774">
        <f>G5774/(B5774-1)</f>
        <v>-1.3126268291707188</v>
      </c>
    </row>
    <row r="5775" spans="1:8">
      <c r="A5775" t="s">
        <v>4543</v>
      </c>
      <c r="B5775">
        <v>0.636514168294812</v>
      </c>
      <c r="C5775">
        <v>3</v>
      </c>
      <c r="D5775">
        <v>10</v>
      </c>
      <c r="E5775">
        <v>10</v>
      </c>
      <c r="F5775" t="str">
        <f>VLOOKUP(E5775,$L$1:$M$25,2,FALSE)</f>
        <v>gnp</v>
      </c>
      <c r="G5775">
        <f>LOG(C5775)</f>
        <v>0.47712125471966244</v>
      </c>
      <c r="H5775">
        <f>G5775/(B5775-1)</f>
        <v>-1.3126268291707188</v>
      </c>
    </row>
    <row r="5776" spans="1:8">
      <c r="A5776" t="s">
        <v>4554</v>
      </c>
      <c r="B5776">
        <v>0.636514168294812</v>
      </c>
      <c r="C5776">
        <v>3</v>
      </c>
      <c r="D5776">
        <v>4</v>
      </c>
      <c r="E5776">
        <v>4</v>
      </c>
      <c r="F5776" t="str">
        <f>VLOOKUP(E5776,$L$1:$M$25,2,FALSE)</f>
        <v>coffee</v>
      </c>
      <c r="G5776">
        <f>LOG(C5776)</f>
        <v>0.47712125471966244</v>
      </c>
      <c r="H5776">
        <f>G5776/(B5776-1)</f>
        <v>-1.3126268291707188</v>
      </c>
    </row>
    <row r="5777" spans="1:8">
      <c r="A5777" t="s">
        <v>4565</v>
      </c>
      <c r="B5777">
        <v>0.636514168294812</v>
      </c>
      <c r="C5777">
        <v>3</v>
      </c>
      <c r="D5777">
        <v>4</v>
      </c>
      <c r="E5777">
        <v>4</v>
      </c>
      <c r="F5777" t="str">
        <f>VLOOKUP(E5777,$L$1:$M$25,2,FALSE)</f>
        <v>coffee</v>
      </c>
      <c r="G5777">
        <f>LOG(C5777)</f>
        <v>0.47712125471966244</v>
      </c>
      <c r="H5777">
        <f>G5777/(B5777-1)</f>
        <v>-1.3126268291707188</v>
      </c>
    </row>
    <row r="5778" spans="1:8">
      <c r="A5778" t="s">
        <v>4573</v>
      </c>
      <c r="B5778">
        <v>0.636514168294812</v>
      </c>
      <c r="C5778">
        <v>3</v>
      </c>
      <c r="D5778">
        <v>16</v>
      </c>
      <c r="E5778">
        <v>16</v>
      </c>
      <c r="F5778" t="str">
        <f>VLOOKUP(E5778,$L$1:$M$25,2,FALSE)</f>
        <v>money-supply</v>
      </c>
      <c r="G5778">
        <f>LOG(C5778)</f>
        <v>0.47712125471966244</v>
      </c>
      <c r="H5778">
        <f>G5778/(B5778-1)</f>
        <v>-1.3126268291707188</v>
      </c>
    </row>
    <row r="5779" spans="1:8">
      <c r="A5779" t="s">
        <v>4803</v>
      </c>
      <c r="B5779">
        <v>0.636514168294812</v>
      </c>
      <c r="C5779">
        <v>3</v>
      </c>
      <c r="D5779">
        <v>16</v>
      </c>
      <c r="E5779">
        <v>16</v>
      </c>
      <c r="F5779" t="str">
        <f>VLOOKUP(E5779,$L$1:$M$25,2,FALSE)</f>
        <v>money-supply</v>
      </c>
      <c r="G5779">
        <f>LOG(C5779)</f>
        <v>0.47712125471966244</v>
      </c>
      <c r="H5779">
        <f>G5779/(B5779-1)</f>
        <v>-1.3126268291707188</v>
      </c>
    </row>
    <row r="5780" spans="1:8">
      <c r="A5780" t="s">
        <v>4832</v>
      </c>
      <c r="B5780">
        <v>0.636514168294812</v>
      </c>
      <c r="C5780">
        <v>3</v>
      </c>
      <c r="D5780">
        <v>18</v>
      </c>
      <c r="E5780">
        <v>18</v>
      </c>
      <c r="F5780" t="str">
        <f>VLOOKUP(E5780,$L$1:$M$25,2,FALSE)</f>
        <v>oilseed</v>
      </c>
      <c r="G5780">
        <f>LOG(C5780)</f>
        <v>0.47712125471966244</v>
      </c>
      <c r="H5780">
        <f>G5780/(B5780-1)</f>
        <v>-1.3126268291707188</v>
      </c>
    </row>
    <row r="5781" spans="1:8">
      <c r="A5781" t="s">
        <v>4850</v>
      </c>
      <c r="B5781">
        <v>0.636514168294812</v>
      </c>
      <c r="C5781">
        <v>3</v>
      </c>
      <c r="D5781">
        <v>20</v>
      </c>
      <c r="E5781">
        <v>20</v>
      </c>
      <c r="F5781" t="str">
        <f>VLOOKUP(E5781,$L$1:$M$25,2,FALSE)</f>
        <v>ship</v>
      </c>
      <c r="G5781">
        <f>LOG(C5781)</f>
        <v>0.47712125471966244</v>
      </c>
      <c r="H5781">
        <f>G5781/(B5781-1)</f>
        <v>-1.3126268291707188</v>
      </c>
    </row>
    <row r="5782" spans="1:8">
      <c r="A5782" t="s">
        <v>4854</v>
      </c>
      <c r="B5782">
        <v>0.636514168294812</v>
      </c>
      <c r="C5782">
        <v>3</v>
      </c>
      <c r="D5782">
        <v>20</v>
      </c>
      <c r="E5782">
        <v>20</v>
      </c>
      <c r="F5782" t="str">
        <f>VLOOKUP(E5782,$L$1:$M$25,2,FALSE)</f>
        <v>ship</v>
      </c>
      <c r="G5782">
        <f>LOG(C5782)</f>
        <v>0.47712125471966244</v>
      </c>
      <c r="H5782">
        <f>G5782/(B5782-1)</f>
        <v>-1.3126268291707188</v>
      </c>
    </row>
    <row r="5783" spans="1:8">
      <c r="A5783" t="s">
        <v>4877</v>
      </c>
      <c r="B5783">
        <v>0.636514168294812</v>
      </c>
      <c r="C5783">
        <v>3</v>
      </c>
      <c r="D5783">
        <v>11</v>
      </c>
      <c r="E5783">
        <v>11</v>
      </c>
      <c r="F5783" t="str">
        <f>VLOOKUP(E5783,$L$1:$M$25,2,FALSE)</f>
        <v>gold</v>
      </c>
      <c r="G5783">
        <f>LOG(C5783)</f>
        <v>0.47712125471966244</v>
      </c>
      <c r="H5783">
        <f>G5783/(B5783-1)</f>
        <v>-1.3126268291707188</v>
      </c>
    </row>
    <row r="5784" spans="1:8">
      <c r="A5784" t="s">
        <v>4976</v>
      </c>
      <c r="B5784">
        <v>0.636514168294812</v>
      </c>
      <c r="C5784">
        <v>3</v>
      </c>
      <c r="D5784">
        <v>20</v>
      </c>
      <c r="E5784">
        <v>20</v>
      </c>
      <c r="F5784" t="str">
        <f>VLOOKUP(E5784,$L$1:$M$25,2,FALSE)</f>
        <v>ship</v>
      </c>
      <c r="G5784">
        <f>LOG(C5784)</f>
        <v>0.47712125471966244</v>
      </c>
      <c r="H5784">
        <f>G5784/(B5784-1)</f>
        <v>-1.3126268291707188</v>
      </c>
    </row>
    <row r="5785" spans="1:8">
      <c r="A5785" t="s">
        <v>5010</v>
      </c>
      <c r="B5785">
        <v>0.636514168294812</v>
      </c>
      <c r="C5785">
        <v>3</v>
      </c>
      <c r="D5785">
        <v>10</v>
      </c>
      <c r="E5785">
        <v>10</v>
      </c>
      <c r="F5785" t="str">
        <f>VLOOKUP(E5785,$L$1:$M$25,2,FALSE)</f>
        <v>gnp</v>
      </c>
      <c r="G5785">
        <f>LOG(C5785)</f>
        <v>0.47712125471966244</v>
      </c>
      <c r="H5785">
        <f>G5785/(B5785-1)</f>
        <v>-1.3126268291707188</v>
      </c>
    </row>
    <row r="5786" spans="1:8">
      <c r="A5786" t="s">
        <v>5016</v>
      </c>
      <c r="B5786">
        <v>0.636514168294812</v>
      </c>
      <c r="C5786">
        <v>3</v>
      </c>
      <c r="D5786">
        <v>7</v>
      </c>
      <c r="E5786">
        <v>7</v>
      </c>
      <c r="F5786" t="str">
        <f>VLOOKUP(E5786,$L$1:$M$25,2,FALSE)</f>
        <v>crude</v>
      </c>
      <c r="G5786">
        <f>LOG(C5786)</f>
        <v>0.47712125471966244</v>
      </c>
      <c r="H5786">
        <f>G5786/(B5786-1)</f>
        <v>-1.3126268291707188</v>
      </c>
    </row>
    <row r="5787" spans="1:8">
      <c r="A5787" t="s">
        <v>5031</v>
      </c>
      <c r="B5787">
        <v>0.636514168294812</v>
      </c>
      <c r="C5787">
        <v>3</v>
      </c>
      <c r="D5787">
        <v>14</v>
      </c>
      <c r="E5787">
        <v>14</v>
      </c>
      <c r="F5787" t="str">
        <f>VLOOKUP(E5787,$L$1:$M$25,2,FALSE)</f>
        <v>livestock</v>
      </c>
      <c r="G5787">
        <f>LOG(C5787)</f>
        <v>0.47712125471966244</v>
      </c>
      <c r="H5787">
        <f>G5787/(B5787-1)</f>
        <v>-1.3126268291707188</v>
      </c>
    </row>
    <row r="5788" spans="1:8">
      <c r="A5788" t="s">
        <v>5046</v>
      </c>
      <c r="B5788">
        <v>0.636514168294812</v>
      </c>
      <c r="C5788">
        <v>3</v>
      </c>
      <c r="D5788">
        <v>5</v>
      </c>
      <c r="E5788">
        <v>5</v>
      </c>
      <c r="F5788" t="str">
        <f>VLOOKUP(E5788,$L$1:$M$25,2,FALSE)</f>
        <v>corn</v>
      </c>
      <c r="G5788">
        <f>LOG(C5788)</f>
        <v>0.47712125471966244</v>
      </c>
      <c r="H5788">
        <f>G5788/(B5788-1)</f>
        <v>-1.3126268291707188</v>
      </c>
    </row>
    <row r="5789" spans="1:8">
      <c r="A5789" t="s">
        <v>5086</v>
      </c>
      <c r="B5789">
        <v>0.636514168294812</v>
      </c>
      <c r="C5789">
        <v>3</v>
      </c>
      <c r="D5789">
        <v>19</v>
      </c>
      <c r="E5789">
        <v>19</v>
      </c>
      <c r="F5789" t="str">
        <f>VLOOKUP(E5789,$L$1:$M$25,2,FALSE)</f>
        <v>reserves</v>
      </c>
      <c r="G5789">
        <f>LOG(C5789)</f>
        <v>0.47712125471966244</v>
      </c>
      <c r="H5789">
        <f>G5789/(B5789-1)</f>
        <v>-1.3126268291707188</v>
      </c>
    </row>
    <row r="5790" spans="1:8">
      <c r="A5790" t="s">
        <v>5177</v>
      </c>
      <c r="B5790">
        <v>0.636514168294812</v>
      </c>
      <c r="C5790">
        <v>3</v>
      </c>
      <c r="D5790">
        <v>11</v>
      </c>
      <c r="E5790">
        <v>11</v>
      </c>
      <c r="F5790" t="str">
        <f>VLOOKUP(E5790,$L$1:$M$25,2,FALSE)</f>
        <v>gold</v>
      </c>
      <c r="G5790">
        <f>LOG(C5790)</f>
        <v>0.47712125471966244</v>
      </c>
      <c r="H5790">
        <f>G5790/(B5790-1)</f>
        <v>-1.3126268291707188</v>
      </c>
    </row>
    <row r="5791" spans="1:8">
      <c r="A5791" t="s">
        <v>5203</v>
      </c>
      <c r="B5791">
        <v>0.636514168294812</v>
      </c>
      <c r="C5791">
        <v>3</v>
      </c>
      <c r="D5791">
        <v>18</v>
      </c>
      <c r="E5791">
        <v>18</v>
      </c>
      <c r="F5791" t="str">
        <f>VLOOKUP(E5791,$L$1:$M$25,2,FALSE)</f>
        <v>oilseed</v>
      </c>
      <c r="G5791">
        <f>LOG(C5791)</f>
        <v>0.47712125471966244</v>
      </c>
      <c r="H5791">
        <f>G5791/(B5791-1)</f>
        <v>-1.3126268291707188</v>
      </c>
    </row>
    <row r="5792" spans="1:8">
      <c r="A5792" t="s">
        <v>5369</v>
      </c>
      <c r="B5792">
        <v>0.636514168294812</v>
      </c>
      <c r="C5792">
        <v>3</v>
      </c>
      <c r="D5792">
        <v>20</v>
      </c>
      <c r="E5792">
        <v>20</v>
      </c>
      <c r="F5792" t="str">
        <f>VLOOKUP(E5792,$L$1:$M$25,2,FALSE)</f>
        <v>ship</v>
      </c>
      <c r="G5792">
        <f>LOG(C5792)</f>
        <v>0.47712125471966244</v>
      </c>
      <c r="H5792">
        <f>G5792/(B5792-1)</f>
        <v>-1.3126268291707188</v>
      </c>
    </row>
    <row r="5793" spans="1:8">
      <c r="A5793" t="s">
        <v>5400</v>
      </c>
      <c r="B5793">
        <v>0.636514168294812</v>
      </c>
      <c r="C5793">
        <v>3</v>
      </c>
      <c r="D5793">
        <v>7</v>
      </c>
      <c r="E5793">
        <v>7</v>
      </c>
      <c r="F5793" t="str">
        <f>VLOOKUP(E5793,$L$1:$M$25,2,FALSE)</f>
        <v>crude</v>
      </c>
      <c r="G5793">
        <f>LOG(C5793)</f>
        <v>0.47712125471966244</v>
      </c>
      <c r="H5793">
        <f>G5793/(B5793-1)</f>
        <v>-1.3126268291707188</v>
      </c>
    </row>
    <row r="5794" spans="1:8">
      <c r="A5794" t="s">
        <v>5419</v>
      </c>
      <c r="B5794">
        <v>0.636514168294812</v>
      </c>
      <c r="C5794">
        <v>3</v>
      </c>
      <c r="D5794">
        <v>2</v>
      </c>
      <c r="E5794">
        <v>2</v>
      </c>
      <c r="F5794" t="str">
        <f>VLOOKUP(E5794,$L$1:$M$25,2,FALSE)</f>
        <v>bop</v>
      </c>
      <c r="G5794">
        <f>LOG(C5794)</f>
        <v>0.47712125471966244</v>
      </c>
      <c r="H5794">
        <f>G5794/(B5794-1)</f>
        <v>-1.3126268291707188</v>
      </c>
    </row>
    <row r="5795" spans="1:8">
      <c r="A5795" t="s">
        <v>5437</v>
      </c>
      <c r="B5795">
        <v>0.636514168294812</v>
      </c>
      <c r="C5795">
        <v>3</v>
      </c>
      <c r="D5795">
        <v>17</v>
      </c>
      <c r="E5795">
        <v>17</v>
      </c>
      <c r="F5795" t="str">
        <f>VLOOKUP(E5795,$L$1:$M$25,2,FALSE)</f>
        <v>nat-gas</v>
      </c>
      <c r="G5795">
        <f>LOG(C5795)</f>
        <v>0.47712125471966244</v>
      </c>
      <c r="H5795">
        <f>G5795/(B5795-1)</f>
        <v>-1.3126268291707188</v>
      </c>
    </row>
    <row r="5796" spans="1:8">
      <c r="A5796" t="s">
        <v>5487</v>
      </c>
      <c r="B5796">
        <v>0.636514168294812</v>
      </c>
      <c r="C5796">
        <v>3</v>
      </c>
      <c r="D5796">
        <v>18</v>
      </c>
      <c r="E5796">
        <v>18</v>
      </c>
      <c r="F5796" t="str">
        <f>VLOOKUP(E5796,$L$1:$M$25,2,FALSE)</f>
        <v>oilseed</v>
      </c>
      <c r="G5796">
        <f>LOG(C5796)</f>
        <v>0.47712125471966244</v>
      </c>
      <c r="H5796">
        <f>G5796/(B5796-1)</f>
        <v>-1.3126268291707188</v>
      </c>
    </row>
    <row r="5797" spans="1:8">
      <c r="A5797" t="s">
        <v>5505</v>
      </c>
      <c r="B5797">
        <v>0.636514168294812</v>
      </c>
      <c r="C5797">
        <v>3</v>
      </c>
      <c r="D5797">
        <v>3</v>
      </c>
      <c r="E5797">
        <v>3</v>
      </c>
      <c r="F5797" t="str">
        <f>VLOOKUP(E5797,$L$1:$M$25,2,FALSE)</f>
        <v>cocoa</v>
      </c>
      <c r="G5797">
        <f>LOG(C5797)</f>
        <v>0.47712125471966244</v>
      </c>
      <c r="H5797">
        <f>G5797/(B5797-1)</f>
        <v>-1.3126268291707188</v>
      </c>
    </row>
    <row r="5798" spans="1:8">
      <c r="A5798" t="s">
        <v>5528</v>
      </c>
      <c r="B5798">
        <v>0.636514168294812</v>
      </c>
      <c r="C5798">
        <v>3</v>
      </c>
      <c r="D5798">
        <v>6</v>
      </c>
      <c r="E5798">
        <v>6</v>
      </c>
      <c r="F5798" t="str">
        <f>VLOOKUP(E5798,$L$1:$M$25,2,FALSE)</f>
        <v>cpi</v>
      </c>
      <c r="G5798">
        <f>LOG(C5798)</f>
        <v>0.47712125471966244</v>
      </c>
      <c r="H5798">
        <f>G5798/(B5798-1)</f>
        <v>-1.3126268291707188</v>
      </c>
    </row>
    <row r="5799" spans="1:8">
      <c r="A5799" t="s">
        <v>5550</v>
      </c>
      <c r="B5799">
        <v>0.636514168294812</v>
      </c>
      <c r="C5799">
        <v>3</v>
      </c>
      <c r="D5799">
        <v>2</v>
      </c>
      <c r="E5799">
        <v>2</v>
      </c>
      <c r="F5799" t="str">
        <f>VLOOKUP(E5799,$L$1:$M$25,2,FALSE)</f>
        <v>bop</v>
      </c>
      <c r="G5799">
        <f>LOG(C5799)</f>
        <v>0.47712125471966244</v>
      </c>
      <c r="H5799">
        <f>G5799/(B5799-1)</f>
        <v>-1.3126268291707188</v>
      </c>
    </row>
    <row r="5800" spans="1:8">
      <c r="A5800" t="s">
        <v>5570</v>
      </c>
      <c r="B5800">
        <v>0.636514168294812</v>
      </c>
      <c r="C5800">
        <v>3</v>
      </c>
      <c r="D5800">
        <v>11</v>
      </c>
      <c r="E5800">
        <v>11</v>
      </c>
      <c r="F5800" t="str">
        <f>VLOOKUP(E5800,$L$1:$M$25,2,FALSE)</f>
        <v>gold</v>
      </c>
      <c r="G5800">
        <f>LOG(C5800)</f>
        <v>0.47712125471966244</v>
      </c>
      <c r="H5800">
        <f>G5800/(B5800-1)</f>
        <v>-1.3126268291707188</v>
      </c>
    </row>
    <row r="5801" spans="1:8">
      <c r="A5801" t="s">
        <v>5585</v>
      </c>
      <c r="B5801">
        <v>0.636514168294812</v>
      </c>
      <c r="C5801">
        <v>3</v>
      </c>
      <c r="D5801">
        <v>20</v>
      </c>
      <c r="E5801">
        <v>20</v>
      </c>
      <c r="F5801" t="str">
        <f>VLOOKUP(E5801,$L$1:$M$25,2,FALSE)</f>
        <v>ship</v>
      </c>
      <c r="G5801">
        <f>LOG(C5801)</f>
        <v>0.47712125471966244</v>
      </c>
      <c r="H5801">
        <f>G5801/(B5801-1)</f>
        <v>-1.3126268291707188</v>
      </c>
    </row>
    <row r="5802" spans="1:8">
      <c r="A5802" t="s">
        <v>5610</v>
      </c>
      <c r="B5802">
        <v>0.636514168294812</v>
      </c>
      <c r="C5802">
        <v>3</v>
      </c>
      <c r="D5802">
        <v>17</v>
      </c>
      <c r="E5802">
        <v>17</v>
      </c>
      <c r="F5802" t="str">
        <f>VLOOKUP(E5802,$L$1:$M$25,2,FALSE)</f>
        <v>nat-gas</v>
      </c>
      <c r="G5802">
        <f>LOG(C5802)</f>
        <v>0.47712125471966244</v>
      </c>
      <c r="H5802">
        <f>G5802/(B5802-1)</f>
        <v>-1.3126268291707188</v>
      </c>
    </row>
    <row r="5803" spans="1:8">
      <c r="A5803" t="s">
        <v>5649</v>
      </c>
      <c r="B5803">
        <v>0.636514168294812</v>
      </c>
      <c r="C5803">
        <v>3</v>
      </c>
      <c r="D5803">
        <v>7</v>
      </c>
      <c r="E5803">
        <v>7</v>
      </c>
      <c r="F5803" t="str">
        <f>VLOOKUP(E5803,$L$1:$M$25,2,FALSE)</f>
        <v>crude</v>
      </c>
      <c r="G5803">
        <f>LOG(C5803)</f>
        <v>0.47712125471966244</v>
      </c>
      <c r="H5803">
        <f>G5803/(B5803-1)</f>
        <v>-1.3126268291707188</v>
      </c>
    </row>
    <row r="5804" spans="1:8">
      <c r="A5804" t="s">
        <v>5800</v>
      </c>
      <c r="B5804">
        <v>0.636514168294812</v>
      </c>
      <c r="C5804">
        <v>3</v>
      </c>
      <c r="D5804">
        <v>5</v>
      </c>
      <c r="E5804">
        <v>5</v>
      </c>
      <c r="F5804" t="str">
        <f>VLOOKUP(E5804,$L$1:$M$25,2,FALSE)</f>
        <v>corn</v>
      </c>
      <c r="G5804">
        <f>LOG(C5804)</f>
        <v>0.47712125471966244</v>
      </c>
      <c r="H5804">
        <f>G5804/(B5804-1)</f>
        <v>-1.3126268291707188</v>
      </c>
    </row>
    <row r="5805" spans="1:8">
      <c r="A5805" t="s">
        <v>5834</v>
      </c>
      <c r="B5805">
        <v>0.636514168294812</v>
      </c>
      <c r="C5805">
        <v>3</v>
      </c>
      <c r="D5805">
        <v>12</v>
      </c>
      <c r="E5805">
        <v>12</v>
      </c>
      <c r="F5805" t="str">
        <f>VLOOKUP(E5805,$L$1:$M$25,2,FALSE)</f>
        <v>grain</v>
      </c>
      <c r="G5805">
        <f>LOG(C5805)</f>
        <v>0.47712125471966244</v>
      </c>
      <c r="H5805">
        <f>G5805/(B5805-1)</f>
        <v>-1.3126268291707188</v>
      </c>
    </row>
    <row r="5806" spans="1:8">
      <c r="A5806" t="s">
        <v>5912</v>
      </c>
      <c r="B5806">
        <v>0.636514168294812</v>
      </c>
      <c r="C5806">
        <v>3</v>
      </c>
      <c r="D5806">
        <v>14</v>
      </c>
      <c r="E5806">
        <v>14</v>
      </c>
      <c r="F5806" t="str">
        <f>VLOOKUP(E5806,$L$1:$M$25,2,FALSE)</f>
        <v>livestock</v>
      </c>
      <c r="G5806">
        <f>LOG(C5806)</f>
        <v>0.47712125471966244</v>
      </c>
      <c r="H5806">
        <f>G5806/(B5806-1)</f>
        <v>-1.3126268291707188</v>
      </c>
    </row>
    <row r="5807" spans="1:8">
      <c r="A5807" t="s">
        <v>5964</v>
      </c>
      <c r="B5807">
        <v>0.636514168294812</v>
      </c>
      <c r="C5807">
        <v>3</v>
      </c>
      <c r="D5807">
        <v>1</v>
      </c>
      <c r="E5807">
        <v>1</v>
      </c>
      <c r="F5807" t="str">
        <f>VLOOKUP(E5807,$L$1:$M$25,2,FALSE)</f>
        <v>acq</v>
      </c>
      <c r="G5807">
        <f>LOG(C5807)</f>
        <v>0.47712125471966244</v>
      </c>
      <c r="H5807">
        <f>G5807/(B5807-1)</f>
        <v>-1.3126268291707188</v>
      </c>
    </row>
    <row r="5808" spans="1:8">
      <c r="A5808" t="s">
        <v>6030</v>
      </c>
      <c r="B5808">
        <v>0.636514168294812</v>
      </c>
      <c r="C5808">
        <v>3</v>
      </c>
      <c r="D5808">
        <v>4</v>
      </c>
      <c r="E5808">
        <v>4</v>
      </c>
      <c r="F5808" t="str">
        <f>VLOOKUP(E5808,$L$1:$M$25,2,FALSE)</f>
        <v>coffee</v>
      </c>
      <c r="G5808">
        <f>LOG(C5808)</f>
        <v>0.47712125471966244</v>
      </c>
      <c r="H5808">
        <f>G5808/(B5808-1)</f>
        <v>-1.3126268291707188</v>
      </c>
    </row>
    <row r="5809" spans="1:8">
      <c r="A5809" t="s">
        <v>6085</v>
      </c>
      <c r="B5809">
        <v>0.636514168294812</v>
      </c>
      <c r="C5809">
        <v>3</v>
      </c>
      <c r="D5809">
        <v>24</v>
      </c>
      <c r="E5809">
        <v>24</v>
      </c>
      <c r="F5809" t="str">
        <f>VLOOKUP(E5809,$L$1:$M$25,2,FALSE)</f>
        <v>veg-oil</v>
      </c>
      <c r="G5809">
        <f>LOG(C5809)</f>
        <v>0.47712125471966244</v>
      </c>
      <c r="H5809">
        <f>G5809/(B5809-1)</f>
        <v>-1.3126268291707188</v>
      </c>
    </row>
    <row r="5810" spans="1:8">
      <c r="A5810" t="s">
        <v>6121</v>
      </c>
      <c r="B5810">
        <v>0.636514168294812</v>
      </c>
      <c r="C5810">
        <v>3</v>
      </c>
      <c r="D5810">
        <v>19</v>
      </c>
      <c r="E5810">
        <v>19</v>
      </c>
      <c r="F5810" t="str">
        <f>VLOOKUP(E5810,$L$1:$M$25,2,FALSE)</f>
        <v>reserves</v>
      </c>
      <c r="G5810">
        <f>LOG(C5810)</f>
        <v>0.47712125471966244</v>
      </c>
      <c r="H5810">
        <f>G5810/(B5810-1)</f>
        <v>-1.3126268291707188</v>
      </c>
    </row>
    <row r="5811" spans="1:8">
      <c r="A5811" t="s">
        <v>6185</v>
      </c>
      <c r="B5811">
        <v>0.636514168294812</v>
      </c>
      <c r="C5811">
        <v>3</v>
      </c>
      <c r="D5811">
        <v>19</v>
      </c>
      <c r="E5811">
        <v>19</v>
      </c>
      <c r="F5811" t="str">
        <f>VLOOKUP(E5811,$L$1:$M$25,2,FALSE)</f>
        <v>reserves</v>
      </c>
      <c r="G5811">
        <f>LOG(C5811)</f>
        <v>0.47712125471966244</v>
      </c>
      <c r="H5811">
        <f>G5811/(B5811-1)</f>
        <v>-1.3126268291707188</v>
      </c>
    </row>
    <row r="5812" spans="1:8">
      <c r="A5812" t="s">
        <v>6200</v>
      </c>
      <c r="B5812">
        <v>0.636514168294812</v>
      </c>
      <c r="C5812">
        <v>3</v>
      </c>
      <c r="D5812">
        <v>8</v>
      </c>
      <c r="E5812">
        <v>8</v>
      </c>
      <c r="F5812" t="str">
        <f>VLOOKUP(E5812,$L$1:$M$25,2,FALSE)</f>
        <v>dlr</v>
      </c>
      <c r="G5812">
        <f>LOG(C5812)</f>
        <v>0.47712125471966244</v>
      </c>
      <c r="H5812">
        <f>G5812/(B5812-1)</f>
        <v>-1.3126268291707188</v>
      </c>
    </row>
    <row r="5813" spans="1:8">
      <c r="A5813" t="s">
        <v>6286</v>
      </c>
      <c r="B5813">
        <v>0.636514168294812</v>
      </c>
      <c r="C5813">
        <v>3</v>
      </c>
      <c r="D5813">
        <v>9</v>
      </c>
      <c r="E5813">
        <v>9</v>
      </c>
      <c r="F5813" t="str">
        <f>VLOOKUP(E5813,$L$1:$M$25,2,FALSE)</f>
        <v>earn</v>
      </c>
      <c r="G5813">
        <f>LOG(C5813)</f>
        <v>0.47712125471966244</v>
      </c>
      <c r="H5813">
        <f>G5813/(B5813-1)</f>
        <v>-1.3126268291707188</v>
      </c>
    </row>
    <row r="5814" spans="1:8">
      <c r="A5814" t="s">
        <v>6365</v>
      </c>
      <c r="B5814">
        <v>0.636514168294812</v>
      </c>
      <c r="C5814">
        <v>3</v>
      </c>
      <c r="D5814">
        <v>22</v>
      </c>
      <c r="E5814">
        <v>22</v>
      </c>
      <c r="F5814" t="str">
        <f>VLOOKUP(E5814,$L$1:$M$25,2,FALSE)</f>
        <v>sugar</v>
      </c>
      <c r="G5814">
        <f>LOG(C5814)</f>
        <v>0.47712125471966244</v>
      </c>
      <c r="H5814">
        <f>G5814/(B5814-1)</f>
        <v>-1.3126268291707188</v>
      </c>
    </row>
    <row r="5815" spans="1:8">
      <c r="A5815" t="s">
        <v>6417</v>
      </c>
      <c r="B5815">
        <v>0.636514168294812</v>
      </c>
      <c r="C5815">
        <v>3</v>
      </c>
      <c r="D5815">
        <v>17</v>
      </c>
      <c r="E5815">
        <v>17</v>
      </c>
      <c r="F5815" t="str">
        <f>VLOOKUP(E5815,$L$1:$M$25,2,FALSE)</f>
        <v>nat-gas</v>
      </c>
      <c r="G5815">
        <f>LOG(C5815)</f>
        <v>0.47712125471966244</v>
      </c>
      <c r="H5815">
        <f>G5815/(B5815-1)</f>
        <v>-1.3126268291707188</v>
      </c>
    </row>
    <row r="5816" spans="1:8">
      <c r="A5816" t="s">
        <v>6474</v>
      </c>
      <c r="B5816">
        <v>0.636514168294812</v>
      </c>
      <c r="C5816">
        <v>3</v>
      </c>
      <c r="D5816">
        <v>9</v>
      </c>
      <c r="E5816">
        <v>9</v>
      </c>
      <c r="F5816" t="str">
        <f>VLOOKUP(E5816,$L$1:$M$25,2,FALSE)</f>
        <v>earn</v>
      </c>
      <c r="G5816">
        <f>LOG(C5816)</f>
        <v>0.47712125471966244</v>
      </c>
      <c r="H5816">
        <f>G5816/(B5816-1)</f>
        <v>-1.3126268291707188</v>
      </c>
    </row>
    <row r="5817" spans="1:8">
      <c r="A5817" t="s">
        <v>6486</v>
      </c>
      <c r="B5817">
        <v>0.636514168294812</v>
      </c>
      <c r="C5817">
        <v>3</v>
      </c>
      <c r="D5817">
        <v>16</v>
      </c>
      <c r="E5817">
        <v>16</v>
      </c>
      <c r="F5817" t="str">
        <f>VLOOKUP(E5817,$L$1:$M$25,2,FALSE)</f>
        <v>money-supply</v>
      </c>
      <c r="G5817">
        <f>LOG(C5817)</f>
        <v>0.47712125471966244</v>
      </c>
      <c r="H5817">
        <f>G5817/(B5817-1)</f>
        <v>-1.3126268291707188</v>
      </c>
    </row>
    <row r="5818" spans="1:8">
      <c r="A5818" t="s">
        <v>6505</v>
      </c>
      <c r="B5818">
        <v>0.636514168294812</v>
      </c>
      <c r="C5818">
        <v>3</v>
      </c>
      <c r="D5818">
        <v>15</v>
      </c>
      <c r="E5818">
        <v>15</v>
      </c>
      <c r="F5818" t="str">
        <f>VLOOKUP(E5818,$L$1:$M$25,2,FALSE)</f>
        <v>money-fx</v>
      </c>
      <c r="G5818">
        <f>LOG(C5818)</f>
        <v>0.47712125471966244</v>
      </c>
      <c r="H5818">
        <f>G5818/(B5818-1)</f>
        <v>-1.3126268291707188</v>
      </c>
    </row>
    <row r="5819" spans="1:8">
      <c r="A5819" t="s">
        <v>6530</v>
      </c>
      <c r="B5819">
        <v>0.636514168294812</v>
      </c>
      <c r="C5819">
        <v>3</v>
      </c>
      <c r="D5819">
        <v>9</v>
      </c>
      <c r="E5819">
        <v>9</v>
      </c>
      <c r="F5819" t="str">
        <f>VLOOKUP(E5819,$L$1:$M$25,2,FALSE)</f>
        <v>earn</v>
      </c>
      <c r="G5819">
        <f>LOG(C5819)</f>
        <v>0.47712125471966244</v>
      </c>
      <c r="H5819">
        <f>G5819/(B5819-1)</f>
        <v>-1.3126268291707188</v>
      </c>
    </row>
    <row r="5820" spans="1:8">
      <c r="A5820" t="s">
        <v>6543</v>
      </c>
      <c r="B5820">
        <v>0.636514168294812</v>
      </c>
      <c r="C5820">
        <v>3</v>
      </c>
      <c r="D5820">
        <v>23</v>
      </c>
      <c r="E5820">
        <v>23</v>
      </c>
      <c r="F5820" t="str">
        <f>VLOOKUP(E5820,$L$1:$M$25,2,FALSE)</f>
        <v>trade</v>
      </c>
      <c r="G5820">
        <f>LOG(C5820)</f>
        <v>0.47712125471966244</v>
      </c>
      <c r="H5820">
        <f>G5820/(B5820-1)</f>
        <v>-1.3126268291707188</v>
      </c>
    </row>
    <row r="5821" spans="1:8">
      <c r="A5821" t="s">
        <v>6579</v>
      </c>
      <c r="B5821">
        <v>0.636514168294812</v>
      </c>
      <c r="C5821">
        <v>3</v>
      </c>
      <c r="D5821">
        <v>3</v>
      </c>
      <c r="E5821">
        <v>3</v>
      </c>
      <c r="F5821" t="str">
        <f>VLOOKUP(E5821,$L$1:$M$25,2,FALSE)</f>
        <v>cocoa</v>
      </c>
      <c r="G5821">
        <f>LOG(C5821)</f>
        <v>0.47712125471966244</v>
      </c>
      <c r="H5821">
        <f>G5821/(B5821-1)</f>
        <v>-1.3126268291707188</v>
      </c>
    </row>
    <row r="5822" spans="1:8">
      <c r="A5822" t="s">
        <v>6626</v>
      </c>
      <c r="B5822">
        <v>0.636514168294812</v>
      </c>
      <c r="C5822">
        <v>3</v>
      </c>
      <c r="D5822">
        <v>20</v>
      </c>
      <c r="E5822">
        <v>20</v>
      </c>
      <c r="F5822" t="str">
        <f>VLOOKUP(E5822,$L$1:$M$25,2,FALSE)</f>
        <v>ship</v>
      </c>
      <c r="G5822">
        <f>LOG(C5822)</f>
        <v>0.47712125471966244</v>
      </c>
      <c r="H5822">
        <f>G5822/(B5822-1)</f>
        <v>-1.3126268291707188</v>
      </c>
    </row>
    <row r="5823" spans="1:8">
      <c r="A5823" t="s">
        <v>6666</v>
      </c>
      <c r="B5823">
        <v>0.636514168294812</v>
      </c>
      <c r="C5823">
        <v>3</v>
      </c>
      <c r="D5823">
        <v>23</v>
      </c>
      <c r="E5823">
        <v>23</v>
      </c>
      <c r="F5823" t="str">
        <f>VLOOKUP(E5823,$L$1:$M$25,2,FALSE)</f>
        <v>trade</v>
      </c>
      <c r="G5823">
        <f>LOG(C5823)</f>
        <v>0.47712125471966244</v>
      </c>
      <c r="H5823">
        <f>G5823/(B5823-1)</f>
        <v>-1.3126268291707188</v>
      </c>
    </row>
    <row r="5824" spans="1:8">
      <c r="A5824" t="s">
        <v>6711</v>
      </c>
      <c r="B5824">
        <v>0.636514168294812</v>
      </c>
      <c r="C5824">
        <v>3</v>
      </c>
      <c r="D5824">
        <v>8</v>
      </c>
      <c r="E5824">
        <v>8</v>
      </c>
      <c r="F5824" t="str">
        <f>VLOOKUP(E5824,$L$1:$M$25,2,FALSE)</f>
        <v>dlr</v>
      </c>
      <c r="G5824">
        <f>LOG(C5824)</f>
        <v>0.47712125471966244</v>
      </c>
      <c r="H5824">
        <f>G5824/(B5824-1)</f>
        <v>-1.3126268291707188</v>
      </c>
    </row>
    <row r="5825" spans="1:8">
      <c r="A5825" t="s">
        <v>6753</v>
      </c>
      <c r="B5825">
        <v>0.636514168294812</v>
      </c>
      <c r="C5825">
        <v>3</v>
      </c>
      <c r="D5825">
        <v>24</v>
      </c>
      <c r="E5825">
        <v>24</v>
      </c>
      <c r="F5825" t="str">
        <f>VLOOKUP(E5825,$L$1:$M$25,2,FALSE)</f>
        <v>veg-oil</v>
      </c>
      <c r="G5825">
        <f>LOG(C5825)</f>
        <v>0.47712125471966244</v>
      </c>
      <c r="H5825">
        <f>G5825/(B5825-1)</f>
        <v>-1.3126268291707188</v>
      </c>
    </row>
    <row r="5826" spans="1:8">
      <c r="A5826" t="s">
        <v>6755</v>
      </c>
      <c r="B5826">
        <v>0.636514168294812</v>
      </c>
      <c r="C5826">
        <v>3</v>
      </c>
      <c r="D5826">
        <v>17</v>
      </c>
      <c r="E5826">
        <v>17</v>
      </c>
      <c r="F5826" t="str">
        <f>VLOOKUP(E5826,$L$1:$M$25,2,FALSE)</f>
        <v>nat-gas</v>
      </c>
      <c r="G5826">
        <f>LOG(C5826)</f>
        <v>0.47712125471966244</v>
      </c>
      <c r="H5826">
        <f>G5826/(B5826-1)</f>
        <v>-1.3126268291707188</v>
      </c>
    </row>
    <row r="5827" spans="1:8">
      <c r="A5827" t="s">
        <v>6770</v>
      </c>
      <c r="B5827">
        <v>0.636514168294812</v>
      </c>
      <c r="C5827">
        <v>3</v>
      </c>
      <c r="D5827">
        <v>5</v>
      </c>
      <c r="E5827">
        <v>5</v>
      </c>
      <c r="F5827" t="str">
        <f>VLOOKUP(E5827,$L$1:$M$25,2,FALSE)</f>
        <v>corn</v>
      </c>
      <c r="G5827">
        <f>LOG(C5827)</f>
        <v>0.47712125471966244</v>
      </c>
      <c r="H5827">
        <f>G5827/(B5827-1)</f>
        <v>-1.3126268291707188</v>
      </c>
    </row>
    <row r="5828" spans="1:8">
      <c r="A5828" t="s">
        <v>6781</v>
      </c>
      <c r="B5828">
        <v>0.636514168294812</v>
      </c>
      <c r="C5828">
        <v>3</v>
      </c>
      <c r="D5828">
        <v>15</v>
      </c>
      <c r="E5828">
        <v>15</v>
      </c>
      <c r="F5828" t="str">
        <f>VLOOKUP(E5828,$L$1:$M$25,2,FALSE)</f>
        <v>money-fx</v>
      </c>
      <c r="G5828">
        <f>LOG(C5828)</f>
        <v>0.47712125471966244</v>
      </c>
      <c r="H5828">
        <f>G5828/(B5828-1)</f>
        <v>-1.3126268291707188</v>
      </c>
    </row>
    <row r="5829" spans="1:8">
      <c r="A5829" t="s">
        <v>6830</v>
      </c>
      <c r="B5829">
        <v>0.636514168294812</v>
      </c>
      <c r="C5829">
        <v>3</v>
      </c>
      <c r="D5829">
        <v>3</v>
      </c>
      <c r="E5829">
        <v>3</v>
      </c>
      <c r="F5829" t="str">
        <f>VLOOKUP(E5829,$L$1:$M$25,2,FALSE)</f>
        <v>cocoa</v>
      </c>
      <c r="G5829">
        <f>LOG(C5829)</f>
        <v>0.47712125471966244</v>
      </c>
      <c r="H5829">
        <f>G5829/(B5829-1)</f>
        <v>-1.3126268291707188</v>
      </c>
    </row>
    <row r="5830" spans="1:8">
      <c r="A5830" t="s">
        <v>6864</v>
      </c>
      <c r="B5830">
        <v>0.636514168294812</v>
      </c>
      <c r="C5830">
        <v>3</v>
      </c>
      <c r="D5830">
        <v>4</v>
      </c>
      <c r="E5830">
        <v>4</v>
      </c>
      <c r="F5830" t="str">
        <f>VLOOKUP(E5830,$L$1:$M$25,2,FALSE)</f>
        <v>coffee</v>
      </c>
      <c r="G5830">
        <f>LOG(C5830)</f>
        <v>0.47712125471966244</v>
      </c>
      <c r="H5830">
        <f>G5830/(B5830-1)</f>
        <v>-1.3126268291707188</v>
      </c>
    </row>
    <row r="5831" spans="1:8">
      <c r="A5831" t="s">
        <v>6911</v>
      </c>
      <c r="B5831">
        <v>0.636514168294812</v>
      </c>
      <c r="C5831">
        <v>3</v>
      </c>
      <c r="D5831">
        <v>20</v>
      </c>
      <c r="E5831">
        <v>20</v>
      </c>
      <c r="F5831" t="str">
        <f>VLOOKUP(E5831,$L$1:$M$25,2,FALSE)</f>
        <v>ship</v>
      </c>
      <c r="G5831">
        <f>LOG(C5831)</f>
        <v>0.47712125471966244</v>
      </c>
      <c r="H5831">
        <f>G5831/(B5831-1)</f>
        <v>-1.3126268291707188</v>
      </c>
    </row>
    <row r="5832" spans="1:8">
      <c r="A5832" t="s">
        <v>6938</v>
      </c>
      <c r="B5832">
        <v>0.636514168294812</v>
      </c>
      <c r="C5832">
        <v>3</v>
      </c>
      <c r="D5832">
        <v>10</v>
      </c>
      <c r="E5832">
        <v>10</v>
      </c>
      <c r="F5832" t="str">
        <f>VLOOKUP(E5832,$L$1:$M$25,2,FALSE)</f>
        <v>gnp</v>
      </c>
      <c r="G5832">
        <f>LOG(C5832)</f>
        <v>0.47712125471966244</v>
      </c>
      <c r="H5832">
        <f>G5832/(B5832-1)</f>
        <v>-1.3126268291707188</v>
      </c>
    </row>
    <row r="5833" spans="1:8">
      <c r="A5833" t="s">
        <v>6945</v>
      </c>
      <c r="B5833">
        <v>0.636514168294812</v>
      </c>
      <c r="C5833">
        <v>3</v>
      </c>
      <c r="D5833">
        <v>19</v>
      </c>
      <c r="E5833">
        <v>19</v>
      </c>
      <c r="F5833" t="str">
        <f>VLOOKUP(E5833,$L$1:$M$25,2,FALSE)</f>
        <v>reserves</v>
      </c>
      <c r="G5833">
        <f>LOG(C5833)</f>
        <v>0.47712125471966244</v>
      </c>
      <c r="H5833">
        <f>G5833/(B5833-1)</f>
        <v>-1.3126268291707188</v>
      </c>
    </row>
    <row r="5834" spans="1:8">
      <c r="A5834" t="s">
        <v>6984</v>
      </c>
      <c r="B5834">
        <v>0.636514168294812</v>
      </c>
      <c r="C5834">
        <v>3</v>
      </c>
      <c r="D5834">
        <v>19</v>
      </c>
      <c r="E5834">
        <v>19</v>
      </c>
      <c r="F5834" t="str">
        <f>VLOOKUP(E5834,$L$1:$M$25,2,FALSE)</f>
        <v>reserves</v>
      </c>
      <c r="G5834">
        <f>LOG(C5834)</f>
        <v>0.47712125471966244</v>
      </c>
      <c r="H5834">
        <f>G5834/(B5834-1)</f>
        <v>-1.3126268291707188</v>
      </c>
    </row>
    <row r="5835" spans="1:8">
      <c r="A5835" t="s">
        <v>7026</v>
      </c>
      <c r="B5835">
        <v>0.636514168294812</v>
      </c>
      <c r="C5835">
        <v>3</v>
      </c>
      <c r="D5835">
        <v>2</v>
      </c>
      <c r="E5835">
        <v>2</v>
      </c>
      <c r="F5835" t="str">
        <f>VLOOKUP(E5835,$L$1:$M$25,2,FALSE)</f>
        <v>bop</v>
      </c>
      <c r="G5835">
        <f>LOG(C5835)</f>
        <v>0.47712125471966244</v>
      </c>
      <c r="H5835">
        <f>G5835/(B5835-1)</f>
        <v>-1.3126268291707188</v>
      </c>
    </row>
    <row r="5836" spans="1:8">
      <c r="A5836" t="s">
        <v>7053</v>
      </c>
      <c r="B5836">
        <v>0.636514168294812</v>
      </c>
      <c r="C5836">
        <v>3</v>
      </c>
      <c r="D5836">
        <v>4</v>
      </c>
      <c r="E5836">
        <v>4</v>
      </c>
      <c r="F5836" t="str">
        <f>VLOOKUP(E5836,$L$1:$M$25,2,FALSE)</f>
        <v>coffee</v>
      </c>
      <c r="G5836">
        <f>LOG(C5836)</f>
        <v>0.47712125471966244</v>
      </c>
      <c r="H5836">
        <f>G5836/(B5836-1)</f>
        <v>-1.3126268291707188</v>
      </c>
    </row>
    <row r="5837" spans="1:8">
      <c r="A5837" t="s">
        <v>7073</v>
      </c>
      <c r="B5837">
        <v>0.636514168294812</v>
      </c>
      <c r="C5837">
        <v>3</v>
      </c>
      <c r="D5837">
        <v>7</v>
      </c>
      <c r="E5837">
        <v>7</v>
      </c>
      <c r="F5837" t="str">
        <f>VLOOKUP(E5837,$L$1:$M$25,2,FALSE)</f>
        <v>crude</v>
      </c>
      <c r="G5837">
        <f>LOG(C5837)</f>
        <v>0.47712125471966244</v>
      </c>
      <c r="H5837">
        <f>G5837/(B5837-1)</f>
        <v>-1.3126268291707188</v>
      </c>
    </row>
    <row r="5838" spans="1:8">
      <c r="A5838" t="s">
        <v>7113</v>
      </c>
      <c r="B5838">
        <v>0.636514168294812</v>
      </c>
      <c r="C5838">
        <v>3</v>
      </c>
      <c r="D5838">
        <v>23</v>
      </c>
      <c r="E5838">
        <v>23</v>
      </c>
      <c r="F5838" t="str">
        <f>VLOOKUP(E5838,$L$1:$M$25,2,FALSE)</f>
        <v>trade</v>
      </c>
      <c r="G5838">
        <f>LOG(C5838)</f>
        <v>0.47712125471966244</v>
      </c>
      <c r="H5838">
        <f>G5838/(B5838-1)</f>
        <v>-1.3126268291707188</v>
      </c>
    </row>
    <row r="5839" spans="1:8">
      <c r="A5839" t="s">
        <v>7167</v>
      </c>
      <c r="B5839">
        <v>0.636514168294812</v>
      </c>
      <c r="C5839">
        <v>3</v>
      </c>
      <c r="D5839">
        <v>1</v>
      </c>
      <c r="E5839">
        <v>1</v>
      </c>
      <c r="F5839" t="str">
        <f>VLOOKUP(E5839,$L$1:$M$25,2,FALSE)</f>
        <v>acq</v>
      </c>
      <c r="G5839">
        <f>LOG(C5839)</f>
        <v>0.47712125471966244</v>
      </c>
      <c r="H5839">
        <f>G5839/(B5839-1)</f>
        <v>-1.3126268291707188</v>
      </c>
    </row>
    <row r="5840" spans="1:8">
      <c r="A5840" t="s">
        <v>7272</v>
      </c>
      <c r="B5840">
        <v>0.636514168294812</v>
      </c>
      <c r="C5840">
        <v>3</v>
      </c>
      <c r="D5840">
        <v>1</v>
      </c>
      <c r="E5840">
        <v>1</v>
      </c>
      <c r="F5840" t="str">
        <f>VLOOKUP(E5840,$L$1:$M$25,2,FALSE)</f>
        <v>acq</v>
      </c>
      <c r="G5840">
        <f>LOG(C5840)</f>
        <v>0.47712125471966244</v>
      </c>
      <c r="H5840">
        <f>G5840/(B5840-1)</f>
        <v>-1.3126268291707188</v>
      </c>
    </row>
    <row r="5841" spans="1:8">
      <c r="A5841" t="s">
        <v>7330</v>
      </c>
      <c r="B5841">
        <v>0.636514168294812</v>
      </c>
      <c r="C5841">
        <v>3</v>
      </c>
      <c r="D5841">
        <v>23</v>
      </c>
      <c r="E5841">
        <v>23</v>
      </c>
      <c r="F5841" t="str">
        <f>VLOOKUP(E5841,$L$1:$M$25,2,FALSE)</f>
        <v>trade</v>
      </c>
      <c r="G5841">
        <f>LOG(C5841)</f>
        <v>0.47712125471966244</v>
      </c>
      <c r="H5841">
        <f>G5841/(B5841-1)</f>
        <v>-1.3126268291707188</v>
      </c>
    </row>
    <row r="5842" spans="1:8">
      <c r="A5842" t="s">
        <v>7336</v>
      </c>
      <c r="B5842">
        <v>0.636514168294812</v>
      </c>
      <c r="C5842">
        <v>3</v>
      </c>
      <c r="D5842">
        <v>13</v>
      </c>
      <c r="E5842">
        <v>13</v>
      </c>
      <c r="F5842" t="str">
        <f>VLOOKUP(E5842,$L$1:$M$25,2,FALSE)</f>
        <v>interest</v>
      </c>
      <c r="G5842">
        <f>LOG(C5842)</f>
        <v>0.47712125471966244</v>
      </c>
      <c r="H5842">
        <f>G5842/(B5842-1)</f>
        <v>-1.3126268291707188</v>
      </c>
    </row>
    <row r="5843" spans="1:8">
      <c r="A5843" t="s">
        <v>7352</v>
      </c>
      <c r="B5843">
        <v>0.636514168294812</v>
      </c>
      <c r="C5843">
        <v>3</v>
      </c>
      <c r="D5843">
        <v>1</v>
      </c>
      <c r="E5843">
        <v>1</v>
      </c>
      <c r="F5843" t="str">
        <f>VLOOKUP(E5843,$L$1:$M$25,2,FALSE)</f>
        <v>acq</v>
      </c>
      <c r="G5843">
        <f>LOG(C5843)</f>
        <v>0.47712125471966244</v>
      </c>
      <c r="H5843">
        <f>G5843/(B5843-1)</f>
        <v>-1.3126268291707188</v>
      </c>
    </row>
    <row r="5844" spans="1:8">
      <c r="A5844" t="s">
        <v>7445</v>
      </c>
      <c r="B5844">
        <v>0.636514168294812</v>
      </c>
      <c r="C5844">
        <v>3</v>
      </c>
      <c r="D5844">
        <v>18</v>
      </c>
      <c r="E5844">
        <v>18</v>
      </c>
      <c r="F5844" t="str">
        <f>VLOOKUP(E5844,$L$1:$M$25,2,FALSE)</f>
        <v>oilseed</v>
      </c>
      <c r="G5844">
        <f>LOG(C5844)</f>
        <v>0.47712125471966244</v>
      </c>
      <c r="H5844">
        <f>G5844/(B5844-1)</f>
        <v>-1.3126268291707188</v>
      </c>
    </row>
    <row r="5845" spans="1:8">
      <c r="A5845" t="s">
        <v>7462</v>
      </c>
      <c r="B5845">
        <v>0.636514168294812</v>
      </c>
      <c r="C5845">
        <v>3</v>
      </c>
      <c r="D5845">
        <v>25</v>
      </c>
      <c r="E5845">
        <v>25</v>
      </c>
      <c r="F5845" t="str">
        <f>VLOOKUP(E5845,$L$1:$M$25,2,FALSE)</f>
        <v>wheat</v>
      </c>
      <c r="G5845">
        <f>LOG(C5845)</f>
        <v>0.47712125471966244</v>
      </c>
      <c r="H5845">
        <f>G5845/(B5845-1)</f>
        <v>-1.3126268291707188</v>
      </c>
    </row>
    <row r="5846" spans="1:8">
      <c r="A5846" t="s">
        <v>7470</v>
      </c>
      <c r="B5846">
        <v>0.636514168294812</v>
      </c>
      <c r="C5846">
        <v>3</v>
      </c>
      <c r="D5846">
        <v>23</v>
      </c>
      <c r="E5846">
        <v>23</v>
      </c>
      <c r="F5846" t="str">
        <f>VLOOKUP(E5846,$L$1:$M$25,2,FALSE)</f>
        <v>trade</v>
      </c>
      <c r="G5846">
        <f>LOG(C5846)</f>
        <v>0.47712125471966244</v>
      </c>
      <c r="H5846">
        <f>G5846/(B5846-1)</f>
        <v>-1.3126268291707188</v>
      </c>
    </row>
    <row r="5847" spans="1:8">
      <c r="A5847" t="s">
        <v>7488</v>
      </c>
      <c r="B5847">
        <v>0.636514168294812</v>
      </c>
      <c r="C5847">
        <v>3</v>
      </c>
      <c r="D5847">
        <v>1</v>
      </c>
      <c r="E5847">
        <v>1</v>
      </c>
      <c r="F5847" t="str">
        <f>VLOOKUP(E5847,$L$1:$M$25,2,FALSE)</f>
        <v>acq</v>
      </c>
      <c r="G5847">
        <f>LOG(C5847)</f>
        <v>0.47712125471966244</v>
      </c>
      <c r="H5847">
        <f>G5847/(B5847-1)</f>
        <v>-1.3126268291707188</v>
      </c>
    </row>
    <row r="5848" spans="1:8">
      <c r="A5848" t="s">
        <v>7514</v>
      </c>
      <c r="B5848">
        <v>0.636514168294812</v>
      </c>
      <c r="C5848">
        <v>3</v>
      </c>
      <c r="D5848">
        <v>1</v>
      </c>
      <c r="E5848">
        <v>1</v>
      </c>
      <c r="F5848" t="str">
        <f>VLOOKUP(E5848,$L$1:$M$25,2,FALSE)</f>
        <v>acq</v>
      </c>
      <c r="G5848">
        <f>LOG(C5848)</f>
        <v>0.47712125471966244</v>
      </c>
      <c r="H5848">
        <f>G5848/(B5848-1)</f>
        <v>-1.3126268291707188</v>
      </c>
    </row>
    <row r="5849" spans="1:8">
      <c r="A5849" t="s">
        <v>7644</v>
      </c>
      <c r="B5849">
        <v>0.636514168294812</v>
      </c>
      <c r="C5849">
        <v>3</v>
      </c>
      <c r="D5849">
        <v>2</v>
      </c>
      <c r="E5849">
        <v>2</v>
      </c>
      <c r="F5849" t="str">
        <f>VLOOKUP(E5849,$L$1:$M$25,2,FALSE)</f>
        <v>bop</v>
      </c>
      <c r="G5849">
        <f>LOG(C5849)</f>
        <v>0.47712125471966244</v>
      </c>
      <c r="H5849">
        <f>G5849/(B5849-1)</f>
        <v>-1.3126268291707188</v>
      </c>
    </row>
    <row r="5850" spans="1:8">
      <c r="A5850" t="s">
        <v>7658</v>
      </c>
      <c r="B5850">
        <v>0.636514168294812</v>
      </c>
      <c r="C5850">
        <v>3</v>
      </c>
      <c r="D5850">
        <v>11</v>
      </c>
      <c r="E5850">
        <v>11</v>
      </c>
      <c r="F5850" t="str">
        <f>VLOOKUP(E5850,$L$1:$M$25,2,FALSE)</f>
        <v>gold</v>
      </c>
      <c r="G5850">
        <f>LOG(C5850)</f>
        <v>0.47712125471966244</v>
      </c>
      <c r="H5850">
        <f>G5850/(B5850-1)</f>
        <v>-1.3126268291707188</v>
      </c>
    </row>
    <row r="5851" spans="1:8">
      <c r="A5851" t="s">
        <v>7689</v>
      </c>
      <c r="B5851">
        <v>0.636514168294812</v>
      </c>
      <c r="C5851">
        <v>3</v>
      </c>
      <c r="D5851">
        <v>7</v>
      </c>
      <c r="E5851">
        <v>7</v>
      </c>
      <c r="F5851" t="str">
        <f>VLOOKUP(E5851,$L$1:$M$25,2,FALSE)</f>
        <v>crude</v>
      </c>
      <c r="G5851">
        <f>LOG(C5851)</f>
        <v>0.47712125471966244</v>
      </c>
      <c r="H5851">
        <f>G5851/(B5851-1)</f>
        <v>-1.3126268291707188</v>
      </c>
    </row>
    <row r="5852" spans="1:8">
      <c r="A5852" t="s">
        <v>7706</v>
      </c>
      <c r="B5852">
        <v>0.636514168294812</v>
      </c>
      <c r="C5852">
        <v>3</v>
      </c>
      <c r="D5852">
        <v>16</v>
      </c>
      <c r="E5852">
        <v>16</v>
      </c>
      <c r="F5852" t="str">
        <f>VLOOKUP(E5852,$L$1:$M$25,2,FALSE)</f>
        <v>money-supply</v>
      </c>
      <c r="G5852">
        <f>LOG(C5852)</f>
        <v>0.47712125471966244</v>
      </c>
      <c r="H5852">
        <f>G5852/(B5852-1)</f>
        <v>-1.3126268291707188</v>
      </c>
    </row>
    <row r="5853" spans="1:8">
      <c r="A5853" t="s">
        <v>7712</v>
      </c>
      <c r="B5853">
        <v>0.636514168294812</v>
      </c>
      <c r="C5853">
        <v>3</v>
      </c>
      <c r="D5853">
        <v>8</v>
      </c>
      <c r="E5853">
        <v>8</v>
      </c>
      <c r="F5853" t="str">
        <f>VLOOKUP(E5853,$L$1:$M$25,2,FALSE)</f>
        <v>dlr</v>
      </c>
      <c r="G5853">
        <f>LOG(C5853)</f>
        <v>0.47712125471966244</v>
      </c>
      <c r="H5853">
        <f>G5853/(B5853-1)</f>
        <v>-1.3126268291707188</v>
      </c>
    </row>
    <row r="5854" spans="1:8">
      <c r="A5854" t="s">
        <v>7793</v>
      </c>
      <c r="B5854">
        <v>0.636514168294812</v>
      </c>
      <c r="C5854">
        <v>3</v>
      </c>
      <c r="D5854">
        <v>23</v>
      </c>
      <c r="E5854">
        <v>23</v>
      </c>
      <c r="F5854" t="str">
        <f>VLOOKUP(E5854,$L$1:$M$25,2,FALSE)</f>
        <v>trade</v>
      </c>
      <c r="G5854">
        <f>LOG(C5854)</f>
        <v>0.47712125471966244</v>
      </c>
      <c r="H5854">
        <f>G5854/(B5854-1)</f>
        <v>-1.3126268291707188</v>
      </c>
    </row>
    <row r="5855" spans="1:8">
      <c r="A5855" t="s">
        <v>7879</v>
      </c>
      <c r="B5855">
        <v>0.636514168294812</v>
      </c>
      <c r="C5855">
        <v>3</v>
      </c>
      <c r="D5855">
        <v>2</v>
      </c>
      <c r="E5855">
        <v>2</v>
      </c>
      <c r="F5855" t="str">
        <f>VLOOKUP(E5855,$L$1:$M$25,2,FALSE)</f>
        <v>bop</v>
      </c>
      <c r="G5855">
        <f>LOG(C5855)</f>
        <v>0.47712125471966244</v>
      </c>
      <c r="H5855">
        <f>G5855/(B5855-1)</f>
        <v>-1.3126268291707188</v>
      </c>
    </row>
    <row r="5856" spans="1:8">
      <c r="A5856" t="s">
        <v>7886</v>
      </c>
      <c r="B5856">
        <v>0.636514168294812</v>
      </c>
      <c r="C5856">
        <v>3</v>
      </c>
      <c r="D5856">
        <v>6</v>
      </c>
      <c r="E5856">
        <v>6</v>
      </c>
      <c r="F5856" t="str">
        <f>VLOOKUP(E5856,$L$1:$M$25,2,FALSE)</f>
        <v>cpi</v>
      </c>
      <c r="G5856">
        <f>LOG(C5856)</f>
        <v>0.47712125471966244</v>
      </c>
      <c r="H5856">
        <f>G5856/(B5856-1)</f>
        <v>-1.3126268291707188</v>
      </c>
    </row>
    <row r="5857" spans="1:8">
      <c r="A5857" t="s">
        <v>7931</v>
      </c>
      <c r="B5857">
        <v>0.636514168294812</v>
      </c>
      <c r="C5857">
        <v>3</v>
      </c>
      <c r="D5857">
        <v>14</v>
      </c>
      <c r="E5857">
        <v>14</v>
      </c>
      <c r="F5857" t="str">
        <f>VLOOKUP(E5857,$L$1:$M$25,2,FALSE)</f>
        <v>livestock</v>
      </c>
      <c r="G5857">
        <f>LOG(C5857)</f>
        <v>0.47712125471966244</v>
      </c>
      <c r="H5857">
        <f>G5857/(B5857-1)</f>
        <v>-1.3126268291707188</v>
      </c>
    </row>
    <row r="5858" spans="1:8">
      <c r="A5858" t="s">
        <v>7948</v>
      </c>
      <c r="B5858">
        <v>0.636514168294812</v>
      </c>
      <c r="C5858">
        <v>3</v>
      </c>
      <c r="D5858">
        <v>10</v>
      </c>
      <c r="E5858">
        <v>10</v>
      </c>
      <c r="F5858" t="str">
        <f>VLOOKUP(E5858,$L$1:$M$25,2,FALSE)</f>
        <v>gnp</v>
      </c>
      <c r="G5858">
        <f>LOG(C5858)</f>
        <v>0.47712125471966244</v>
      </c>
      <c r="H5858">
        <f>G5858/(B5858-1)</f>
        <v>-1.3126268291707188</v>
      </c>
    </row>
    <row r="5859" spans="1:8">
      <c r="A5859" t="s">
        <v>7957</v>
      </c>
      <c r="B5859">
        <v>0.636514168294812</v>
      </c>
      <c r="C5859">
        <v>3</v>
      </c>
      <c r="D5859">
        <v>22</v>
      </c>
      <c r="E5859">
        <v>22</v>
      </c>
      <c r="F5859" t="str">
        <f>VLOOKUP(E5859,$L$1:$M$25,2,FALSE)</f>
        <v>sugar</v>
      </c>
      <c r="G5859">
        <f>LOG(C5859)</f>
        <v>0.47712125471966244</v>
      </c>
      <c r="H5859">
        <f>G5859/(B5859-1)</f>
        <v>-1.3126268291707188</v>
      </c>
    </row>
    <row r="5860" spans="1:8">
      <c r="A5860" t="s">
        <v>8019</v>
      </c>
      <c r="B5860">
        <v>0.636514168294812</v>
      </c>
      <c r="C5860">
        <v>3</v>
      </c>
      <c r="D5860">
        <v>20</v>
      </c>
      <c r="E5860">
        <v>20</v>
      </c>
      <c r="F5860" t="str">
        <f>VLOOKUP(E5860,$L$1:$M$25,2,FALSE)</f>
        <v>ship</v>
      </c>
      <c r="G5860">
        <f>LOG(C5860)</f>
        <v>0.47712125471966244</v>
      </c>
      <c r="H5860">
        <f>G5860/(B5860-1)</f>
        <v>-1.3126268291707188</v>
      </c>
    </row>
    <row r="5861" spans="1:8">
      <c r="A5861" t="s">
        <v>8045</v>
      </c>
      <c r="B5861">
        <v>0.636514168294812</v>
      </c>
      <c r="C5861">
        <v>3</v>
      </c>
      <c r="D5861">
        <v>24</v>
      </c>
      <c r="E5861">
        <v>24</v>
      </c>
      <c r="F5861" t="str">
        <f>VLOOKUP(E5861,$L$1:$M$25,2,FALSE)</f>
        <v>veg-oil</v>
      </c>
      <c r="G5861">
        <f>LOG(C5861)</f>
        <v>0.47712125471966244</v>
      </c>
      <c r="H5861">
        <f>G5861/(B5861-1)</f>
        <v>-1.3126268291707188</v>
      </c>
    </row>
    <row r="5862" spans="1:8">
      <c r="A5862" t="s">
        <v>8081</v>
      </c>
      <c r="B5862">
        <v>0.636514168294812</v>
      </c>
      <c r="C5862">
        <v>3</v>
      </c>
      <c r="D5862">
        <v>18</v>
      </c>
      <c r="E5862">
        <v>18</v>
      </c>
      <c r="F5862" t="str">
        <f>VLOOKUP(E5862,$L$1:$M$25,2,FALSE)</f>
        <v>oilseed</v>
      </c>
      <c r="G5862">
        <f>LOG(C5862)</f>
        <v>0.47712125471966244</v>
      </c>
      <c r="H5862">
        <f>G5862/(B5862-1)</f>
        <v>-1.3126268291707188</v>
      </c>
    </row>
    <row r="5863" spans="1:8">
      <c r="A5863" t="s">
        <v>8124</v>
      </c>
      <c r="B5863">
        <v>0.636514168294812</v>
      </c>
      <c r="C5863">
        <v>3</v>
      </c>
      <c r="D5863">
        <v>20</v>
      </c>
      <c r="E5863">
        <v>20</v>
      </c>
      <c r="F5863" t="str">
        <f>VLOOKUP(E5863,$L$1:$M$25,2,FALSE)</f>
        <v>ship</v>
      </c>
      <c r="G5863">
        <f>LOG(C5863)</f>
        <v>0.47712125471966244</v>
      </c>
      <c r="H5863">
        <f>G5863/(B5863-1)</f>
        <v>-1.3126268291707188</v>
      </c>
    </row>
    <row r="5864" spans="1:8">
      <c r="A5864" t="s">
        <v>8426</v>
      </c>
      <c r="B5864">
        <v>0.636514168294812</v>
      </c>
      <c r="C5864">
        <v>3</v>
      </c>
      <c r="D5864">
        <v>4</v>
      </c>
      <c r="E5864">
        <v>4</v>
      </c>
      <c r="F5864" t="str">
        <f>VLOOKUP(E5864,$L$1:$M$25,2,FALSE)</f>
        <v>coffee</v>
      </c>
      <c r="G5864">
        <f>LOG(C5864)</f>
        <v>0.47712125471966244</v>
      </c>
      <c r="H5864">
        <f>G5864/(B5864-1)</f>
        <v>-1.3126268291707188</v>
      </c>
    </row>
    <row r="5865" spans="1:8">
      <c r="A5865" t="s">
        <v>8461</v>
      </c>
      <c r="B5865">
        <v>0.636514168294812</v>
      </c>
      <c r="C5865">
        <v>3</v>
      </c>
      <c r="D5865">
        <v>4</v>
      </c>
      <c r="E5865">
        <v>4</v>
      </c>
      <c r="F5865" t="str">
        <f>VLOOKUP(E5865,$L$1:$M$25,2,FALSE)</f>
        <v>coffee</v>
      </c>
      <c r="G5865">
        <f>LOG(C5865)</f>
        <v>0.47712125471966244</v>
      </c>
      <c r="H5865">
        <f>G5865/(B5865-1)</f>
        <v>-1.3126268291707188</v>
      </c>
    </row>
    <row r="5866" spans="1:8">
      <c r="A5866" t="s">
        <v>8524</v>
      </c>
      <c r="B5866">
        <v>0.636514168294812</v>
      </c>
      <c r="C5866">
        <v>3</v>
      </c>
      <c r="D5866">
        <v>24</v>
      </c>
      <c r="E5866">
        <v>24</v>
      </c>
      <c r="F5866" t="str">
        <f>VLOOKUP(E5866,$L$1:$M$25,2,FALSE)</f>
        <v>veg-oil</v>
      </c>
      <c r="G5866">
        <f>LOG(C5866)</f>
        <v>0.47712125471966244</v>
      </c>
      <c r="H5866">
        <f>G5866/(B5866-1)</f>
        <v>-1.3126268291707188</v>
      </c>
    </row>
    <row r="5867" spans="1:8">
      <c r="A5867" t="s">
        <v>8534</v>
      </c>
      <c r="B5867">
        <v>0.636514168294812</v>
      </c>
      <c r="C5867">
        <v>3</v>
      </c>
      <c r="D5867">
        <v>20</v>
      </c>
      <c r="E5867">
        <v>20</v>
      </c>
      <c r="F5867" t="str">
        <f>VLOOKUP(E5867,$L$1:$M$25,2,FALSE)</f>
        <v>ship</v>
      </c>
      <c r="G5867">
        <f>LOG(C5867)</f>
        <v>0.47712125471966244</v>
      </c>
      <c r="H5867">
        <f>G5867/(B5867-1)</f>
        <v>-1.3126268291707188</v>
      </c>
    </row>
    <row r="5868" spans="1:8">
      <c r="A5868" t="s">
        <v>8550</v>
      </c>
      <c r="B5868">
        <v>0.636514168294812</v>
      </c>
      <c r="C5868">
        <v>3</v>
      </c>
      <c r="D5868">
        <v>20</v>
      </c>
      <c r="E5868">
        <v>20</v>
      </c>
      <c r="F5868" t="str">
        <f>VLOOKUP(E5868,$L$1:$M$25,2,FALSE)</f>
        <v>ship</v>
      </c>
      <c r="G5868">
        <f>LOG(C5868)</f>
        <v>0.47712125471966244</v>
      </c>
      <c r="H5868">
        <f>G5868/(B5868-1)</f>
        <v>-1.3126268291707188</v>
      </c>
    </row>
    <row r="5869" spans="1:8">
      <c r="A5869" t="s">
        <v>8584</v>
      </c>
      <c r="B5869">
        <v>0.636514168294812</v>
      </c>
      <c r="C5869">
        <v>3</v>
      </c>
      <c r="D5869">
        <v>6</v>
      </c>
      <c r="E5869">
        <v>6</v>
      </c>
      <c r="F5869" t="str">
        <f>VLOOKUP(E5869,$L$1:$M$25,2,FALSE)</f>
        <v>cpi</v>
      </c>
      <c r="G5869">
        <f>LOG(C5869)</f>
        <v>0.47712125471966244</v>
      </c>
      <c r="H5869">
        <f>G5869/(B5869-1)</f>
        <v>-1.3126268291707188</v>
      </c>
    </row>
    <row r="5870" spans="1:8">
      <c r="A5870" t="s">
        <v>8629</v>
      </c>
      <c r="B5870">
        <v>0.636514168294812</v>
      </c>
      <c r="C5870">
        <v>3</v>
      </c>
      <c r="D5870">
        <v>10</v>
      </c>
      <c r="E5870">
        <v>10</v>
      </c>
      <c r="F5870" t="str">
        <f>VLOOKUP(E5870,$L$1:$M$25,2,FALSE)</f>
        <v>gnp</v>
      </c>
      <c r="G5870">
        <f>LOG(C5870)</f>
        <v>0.47712125471966244</v>
      </c>
      <c r="H5870">
        <f>G5870/(B5870-1)</f>
        <v>-1.3126268291707188</v>
      </c>
    </row>
    <row r="5871" spans="1:8">
      <c r="A5871" t="s">
        <v>8710</v>
      </c>
      <c r="B5871">
        <v>0.636514168294812</v>
      </c>
      <c r="C5871">
        <v>3</v>
      </c>
      <c r="D5871">
        <v>25</v>
      </c>
      <c r="E5871">
        <v>25</v>
      </c>
      <c r="F5871" t="str">
        <f>VLOOKUP(E5871,$L$1:$M$25,2,FALSE)</f>
        <v>wheat</v>
      </c>
      <c r="G5871">
        <f>LOG(C5871)</f>
        <v>0.47712125471966244</v>
      </c>
      <c r="H5871">
        <f>G5871/(B5871-1)</f>
        <v>-1.3126268291707188</v>
      </c>
    </row>
    <row r="5872" spans="1:8">
      <c r="A5872" t="s">
        <v>8728</v>
      </c>
      <c r="B5872">
        <v>0.636514168294812</v>
      </c>
      <c r="C5872">
        <v>3</v>
      </c>
      <c r="D5872">
        <v>11</v>
      </c>
      <c r="E5872">
        <v>11</v>
      </c>
      <c r="F5872" t="str">
        <f>VLOOKUP(E5872,$L$1:$M$25,2,FALSE)</f>
        <v>gold</v>
      </c>
      <c r="G5872">
        <f>LOG(C5872)</f>
        <v>0.47712125471966244</v>
      </c>
      <c r="H5872">
        <f>G5872/(B5872-1)</f>
        <v>-1.3126268291707188</v>
      </c>
    </row>
    <row r="5873" spans="1:8">
      <c r="A5873" t="s">
        <v>8762</v>
      </c>
      <c r="B5873">
        <v>0.636514168294812</v>
      </c>
      <c r="C5873">
        <v>3</v>
      </c>
      <c r="D5873">
        <v>17</v>
      </c>
      <c r="E5873">
        <v>17</v>
      </c>
      <c r="F5873" t="str">
        <f>VLOOKUP(E5873,$L$1:$M$25,2,FALSE)</f>
        <v>nat-gas</v>
      </c>
      <c r="G5873">
        <f>LOG(C5873)</f>
        <v>0.47712125471966244</v>
      </c>
      <c r="H5873">
        <f>G5873/(B5873-1)</f>
        <v>-1.3126268291707188</v>
      </c>
    </row>
    <row r="5874" spans="1:8">
      <c r="A5874" t="s">
        <v>8774</v>
      </c>
      <c r="B5874">
        <v>0.636514168294812</v>
      </c>
      <c r="C5874">
        <v>3</v>
      </c>
      <c r="D5874">
        <v>10</v>
      </c>
      <c r="E5874">
        <v>10</v>
      </c>
      <c r="F5874" t="str">
        <f>VLOOKUP(E5874,$L$1:$M$25,2,FALSE)</f>
        <v>gnp</v>
      </c>
      <c r="G5874">
        <f>LOG(C5874)</f>
        <v>0.47712125471966244</v>
      </c>
      <c r="H5874">
        <f>G5874/(B5874-1)</f>
        <v>-1.3126268291707188</v>
      </c>
    </row>
    <row r="5875" spans="1:8">
      <c r="A5875" t="s">
        <v>8791</v>
      </c>
      <c r="B5875">
        <v>0.636514168294812</v>
      </c>
      <c r="C5875">
        <v>3</v>
      </c>
      <c r="D5875">
        <v>14</v>
      </c>
      <c r="E5875">
        <v>14</v>
      </c>
      <c r="F5875" t="str">
        <f>VLOOKUP(E5875,$L$1:$M$25,2,FALSE)</f>
        <v>livestock</v>
      </c>
      <c r="G5875">
        <f>LOG(C5875)</f>
        <v>0.47712125471966244</v>
      </c>
      <c r="H5875">
        <f>G5875/(B5875-1)</f>
        <v>-1.3126268291707188</v>
      </c>
    </row>
    <row r="5876" spans="1:8">
      <c r="A5876" t="s">
        <v>8794</v>
      </c>
      <c r="B5876">
        <v>0.636514168294812</v>
      </c>
      <c r="C5876">
        <v>3</v>
      </c>
      <c r="D5876">
        <v>22</v>
      </c>
      <c r="E5876">
        <v>22</v>
      </c>
      <c r="F5876" t="str">
        <f>VLOOKUP(E5876,$L$1:$M$25,2,FALSE)</f>
        <v>sugar</v>
      </c>
      <c r="G5876">
        <f>LOG(C5876)</f>
        <v>0.47712125471966244</v>
      </c>
      <c r="H5876">
        <f>G5876/(B5876-1)</f>
        <v>-1.3126268291707188</v>
      </c>
    </row>
    <row r="5877" spans="1:8">
      <c r="A5877" t="s">
        <v>8805</v>
      </c>
      <c r="B5877">
        <v>0.636514168294812</v>
      </c>
      <c r="C5877">
        <v>3</v>
      </c>
      <c r="D5877">
        <v>7</v>
      </c>
      <c r="E5877">
        <v>7</v>
      </c>
      <c r="F5877" t="str">
        <f>VLOOKUP(E5877,$L$1:$M$25,2,FALSE)</f>
        <v>crude</v>
      </c>
      <c r="G5877">
        <f>LOG(C5877)</f>
        <v>0.47712125471966244</v>
      </c>
      <c r="H5877">
        <f>G5877/(B5877-1)</f>
        <v>-1.3126268291707188</v>
      </c>
    </row>
    <row r="5878" spans="1:8">
      <c r="A5878" t="s">
        <v>8807</v>
      </c>
      <c r="B5878">
        <v>0.636514168294812</v>
      </c>
      <c r="C5878">
        <v>3</v>
      </c>
      <c r="D5878">
        <v>22</v>
      </c>
      <c r="E5878">
        <v>22</v>
      </c>
      <c r="F5878" t="str">
        <f>VLOOKUP(E5878,$L$1:$M$25,2,FALSE)</f>
        <v>sugar</v>
      </c>
      <c r="G5878">
        <f>LOG(C5878)</f>
        <v>0.47712125471966244</v>
      </c>
      <c r="H5878">
        <f>G5878/(B5878-1)</f>
        <v>-1.3126268291707188</v>
      </c>
    </row>
    <row r="5879" spans="1:8">
      <c r="A5879" t="s">
        <v>8933</v>
      </c>
      <c r="B5879">
        <v>0.636514168294812</v>
      </c>
      <c r="C5879">
        <v>3</v>
      </c>
      <c r="D5879">
        <v>2</v>
      </c>
      <c r="E5879">
        <v>2</v>
      </c>
      <c r="F5879" t="str">
        <f>VLOOKUP(E5879,$L$1:$M$25,2,FALSE)</f>
        <v>bop</v>
      </c>
      <c r="G5879">
        <f>LOG(C5879)</f>
        <v>0.47712125471966244</v>
      </c>
      <c r="H5879">
        <f>G5879/(B5879-1)</f>
        <v>-1.3126268291707188</v>
      </c>
    </row>
    <row r="5880" spans="1:8">
      <c r="A5880" t="s">
        <v>8985</v>
      </c>
      <c r="B5880">
        <v>0.636514168294812</v>
      </c>
      <c r="C5880">
        <v>3</v>
      </c>
      <c r="D5880">
        <v>2</v>
      </c>
      <c r="E5880">
        <v>2</v>
      </c>
      <c r="F5880" t="str">
        <f>VLOOKUP(E5880,$L$1:$M$25,2,FALSE)</f>
        <v>bop</v>
      </c>
      <c r="G5880">
        <f>LOG(C5880)</f>
        <v>0.47712125471966244</v>
      </c>
      <c r="H5880">
        <f>G5880/(B5880-1)</f>
        <v>-1.3126268291707188</v>
      </c>
    </row>
    <row r="5881" spans="1:8">
      <c r="A5881" t="s">
        <v>8998</v>
      </c>
      <c r="B5881">
        <v>0.636514168294812</v>
      </c>
      <c r="C5881">
        <v>3</v>
      </c>
      <c r="D5881">
        <v>22</v>
      </c>
      <c r="E5881">
        <v>22</v>
      </c>
      <c r="F5881" t="str">
        <f>VLOOKUP(E5881,$L$1:$M$25,2,FALSE)</f>
        <v>sugar</v>
      </c>
      <c r="G5881">
        <f>LOG(C5881)</f>
        <v>0.47712125471966244</v>
      </c>
      <c r="H5881">
        <f>G5881/(B5881-1)</f>
        <v>-1.3126268291707188</v>
      </c>
    </row>
    <row r="5882" spans="1:8">
      <c r="A5882" t="s">
        <v>8999</v>
      </c>
      <c r="B5882">
        <v>0.636514168294812</v>
      </c>
      <c r="C5882">
        <v>3</v>
      </c>
      <c r="D5882">
        <v>5</v>
      </c>
      <c r="E5882">
        <v>5</v>
      </c>
      <c r="F5882" t="str">
        <f>VLOOKUP(E5882,$L$1:$M$25,2,FALSE)</f>
        <v>corn</v>
      </c>
      <c r="G5882">
        <f>LOG(C5882)</f>
        <v>0.47712125471966244</v>
      </c>
      <c r="H5882">
        <f>G5882/(B5882-1)</f>
        <v>-1.3126268291707188</v>
      </c>
    </row>
    <row r="5883" spans="1:8">
      <c r="A5883" t="s">
        <v>9010</v>
      </c>
      <c r="B5883">
        <v>0.636514168294812</v>
      </c>
      <c r="C5883">
        <v>3</v>
      </c>
      <c r="D5883">
        <v>20</v>
      </c>
      <c r="E5883">
        <v>20</v>
      </c>
      <c r="F5883" t="str">
        <f>VLOOKUP(E5883,$L$1:$M$25,2,FALSE)</f>
        <v>ship</v>
      </c>
      <c r="G5883">
        <f>LOG(C5883)</f>
        <v>0.47712125471966244</v>
      </c>
      <c r="H5883">
        <f>G5883/(B5883-1)</f>
        <v>-1.3126268291707188</v>
      </c>
    </row>
    <row r="5884" spans="1:8">
      <c r="A5884" t="s">
        <v>9011</v>
      </c>
      <c r="B5884">
        <v>0.636514168294812</v>
      </c>
      <c r="C5884">
        <v>3</v>
      </c>
      <c r="D5884">
        <v>10</v>
      </c>
      <c r="E5884">
        <v>10</v>
      </c>
      <c r="F5884" t="str">
        <f>VLOOKUP(E5884,$L$1:$M$25,2,FALSE)</f>
        <v>gnp</v>
      </c>
      <c r="G5884">
        <f>LOG(C5884)</f>
        <v>0.47712125471966244</v>
      </c>
      <c r="H5884">
        <f>G5884/(B5884-1)</f>
        <v>-1.3126268291707188</v>
      </c>
    </row>
    <row r="5885" spans="1:8">
      <c r="A5885" t="s">
        <v>9020</v>
      </c>
      <c r="B5885">
        <v>0.636514168294812</v>
      </c>
      <c r="C5885">
        <v>3</v>
      </c>
      <c r="D5885">
        <v>10</v>
      </c>
      <c r="E5885">
        <v>10</v>
      </c>
      <c r="F5885" t="str">
        <f>VLOOKUP(E5885,$L$1:$M$25,2,FALSE)</f>
        <v>gnp</v>
      </c>
      <c r="G5885">
        <f>LOG(C5885)</f>
        <v>0.47712125471966244</v>
      </c>
      <c r="H5885">
        <f>G5885/(B5885-1)</f>
        <v>-1.3126268291707188</v>
      </c>
    </row>
    <row r="5886" spans="1:8">
      <c r="A5886" t="s">
        <v>9024</v>
      </c>
      <c r="B5886">
        <v>0.636514168294812</v>
      </c>
      <c r="C5886">
        <v>3</v>
      </c>
      <c r="D5886">
        <v>25</v>
      </c>
      <c r="E5886">
        <v>25</v>
      </c>
      <c r="F5886" t="str">
        <f>VLOOKUP(E5886,$L$1:$M$25,2,FALSE)</f>
        <v>wheat</v>
      </c>
      <c r="G5886">
        <f>LOG(C5886)</f>
        <v>0.47712125471966244</v>
      </c>
      <c r="H5886">
        <f>G5886/(B5886-1)</f>
        <v>-1.3126268291707188</v>
      </c>
    </row>
    <row r="5887" spans="1:8">
      <c r="A5887" t="s">
        <v>9049</v>
      </c>
      <c r="B5887">
        <v>0.636514168294812</v>
      </c>
      <c r="C5887">
        <v>3</v>
      </c>
      <c r="D5887">
        <v>23</v>
      </c>
      <c r="E5887">
        <v>23</v>
      </c>
      <c r="F5887" t="str">
        <f>VLOOKUP(E5887,$L$1:$M$25,2,FALSE)</f>
        <v>trade</v>
      </c>
      <c r="G5887">
        <f>LOG(C5887)</f>
        <v>0.47712125471966244</v>
      </c>
      <c r="H5887">
        <f>G5887/(B5887-1)</f>
        <v>-1.3126268291707188</v>
      </c>
    </row>
    <row r="5888" spans="1:8">
      <c r="A5888" t="s">
        <v>9070</v>
      </c>
      <c r="B5888">
        <v>0.636514168294812</v>
      </c>
      <c r="C5888">
        <v>3</v>
      </c>
      <c r="D5888">
        <v>18</v>
      </c>
      <c r="E5888">
        <v>18</v>
      </c>
      <c r="F5888" t="str">
        <f>VLOOKUP(E5888,$L$1:$M$25,2,FALSE)</f>
        <v>oilseed</v>
      </c>
      <c r="G5888">
        <f>LOG(C5888)</f>
        <v>0.47712125471966244</v>
      </c>
      <c r="H5888">
        <f>G5888/(B5888-1)</f>
        <v>-1.3126268291707188</v>
      </c>
    </row>
    <row r="5889" spans="1:8">
      <c r="A5889" t="s">
        <v>9098</v>
      </c>
      <c r="B5889">
        <v>0.636514168294812</v>
      </c>
      <c r="C5889">
        <v>3</v>
      </c>
      <c r="D5889">
        <v>14</v>
      </c>
      <c r="E5889">
        <v>14</v>
      </c>
      <c r="F5889" t="str">
        <f>VLOOKUP(E5889,$L$1:$M$25,2,FALSE)</f>
        <v>livestock</v>
      </c>
      <c r="G5889">
        <f>LOG(C5889)</f>
        <v>0.47712125471966244</v>
      </c>
      <c r="H5889">
        <f>G5889/(B5889-1)</f>
        <v>-1.3126268291707188</v>
      </c>
    </row>
    <row r="5890" spans="1:8">
      <c r="A5890" t="s">
        <v>9130</v>
      </c>
      <c r="B5890">
        <v>0.636514168294812</v>
      </c>
      <c r="C5890">
        <v>3</v>
      </c>
      <c r="D5890">
        <v>2</v>
      </c>
      <c r="E5890">
        <v>2</v>
      </c>
      <c r="F5890" t="str">
        <f>VLOOKUP(E5890,$L$1:$M$25,2,FALSE)</f>
        <v>bop</v>
      </c>
      <c r="G5890">
        <f>LOG(C5890)</f>
        <v>0.47712125471966244</v>
      </c>
      <c r="H5890">
        <f>G5890/(B5890-1)</f>
        <v>-1.3126268291707188</v>
      </c>
    </row>
    <row r="5891" spans="1:8">
      <c r="A5891" t="s">
        <v>9154</v>
      </c>
      <c r="B5891">
        <v>0.636514168294812</v>
      </c>
      <c r="C5891">
        <v>3</v>
      </c>
      <c r="D5891">
        <v>20</v>
      </c>
      <c r="E5891">
        <v>20</v>
      </c>
      <c r="F5891" t="str">
        <f>VLOOKUP(E5891,$L$1:$M$25,2,FALSE)</f>
        <v>ship</v>
      </c>
      <c r="G5891">
        <f>LOG(C5891)</f>
        <v>0.47712125471966244</v>
      </c>
      <c r="H5891">
        <f>G5891/(B5891-1)</f>
        <v>-1.3126268291707188</v>
      </c>
    </row>
    <row r="5892" spans="1:8">
      <c r="A5892" t="s">
        <v>9159</v>
      </c>
      <c r="B5892">
        <v>0.636514168294812</v>
      </c>
      <c r="C5892">
        <v>3</v>
      </c>
      <c r="D5892">
        <v>17</v>
      </c>
      <c r="E5892">
        <v>17</v>
      </c>
      <c r="F5892" t="str">
        <f>VLOOKUP(E5892,$L$1:$M$25,2,FALSE)</f>
        <v>nat-gas</v>
      </c>
      <c r="G5892">
        <f>LOG(C5892)</f>
        <v>0.47712125471966244</v>
      </c>
      <c r="H5892">
        <f>G5892/(B5892-1)</f>
        <v>-1.3126268291707188</v>
      </c>
    </row>
    <row r="5893" spans="1:8">
      <c r="A5893" t="s">
        <v>9262</v>
      </c>
      <c r="B5893">
        <v>0.636514168294812</v>
      </c>
      <c r="C5893">
        <v>3</v>
      </c>
      <c r="D5893">
        <v>2</v>
      </c>
      <c r="E5893">
        <v>2</v>
      </c>
      <c r="F5893" t="str">
        <f>VLOOKUP(E5893,$L$1:$M$25,2,FALSE)</f>
        <v>bop</v>
      </c>
      <c r="G5893">
        <f>LOG(C5893)</f>
        <v>0.47712125471966244</v>
      </c>
      <c r="H5893">
        <f>G5893/(B5893-1)</f>
        <v>-1.3126268291707188</v>
      </c>
    </row>
    <row r="5894" spans="1:8">
      <c r="A5894" t="s">
        <v>9386</v>
      </c>
      <c r="B5894">
        <v>0.636514168294812</v>
      </c>
      <c r="C5894">
        <v>3</v>
      </c>
      <c r="D5894">
        <v>7</v>
      </c>
      <c r="E5894">
        <v>7</v>
      </c>
      <c r="F5894" t="str">
        <f>VLOOKUP(E5894,$L$1:$M$25,2,FALSE)</f>
        <v>crude</v>
      </c>
      <c r="G5894">
        <f>LOG(C5894)</f>
        <v>0.47712125471966244</v>
      </c>
      <c r="H5894">
        <f>G5894/(B5894-1)</f>
        <v>-1.3126268291707188</v>
      </c>
    </row>
    <row r="5895" spans="1:8">
      <c r="A5895" t="s">
        <v>9431</v>
      </c>
      <c r="B5895">
        <v>0.636514168294812</v>
      </c>
      <c r="C5895">
        <v>3</v>
      </c>
      <c r="D5895">
        <v>4</v>
      </c>
      <c r="E5895">
        <v>4</v>
      </c>
      <c r="F5895" t="str">
        <f>VLOOKUP(E5895,$L$1:$M$25,2,FALSE)</f>
        <v>coffee</v>
      </c>
      <c r="G5895">
        <f>LOG(C5895)</f>
        <v>0.47712125471966244</v>
      </c>
      <c r="H5895">
        <f>G5895/(B5895-1)</f>
        <v>-1.3126268291707188</v>
      </c>
    </row>
    <row r="5896" spans="1:8">
      <c r="A5896" t="s">
        <v>9442</v>
      </c>
      <c r="B5896">
        <v>0.636514168294812</v>
      </c>
      <c r="C5896">
        <v>3</v>
      </c>
      <c r="D5896">
        <v>7</v>
      </c>
      <c r="E5896">
        <v>7</v>
      </c>
      <c r="F5896" t="str">
        <f>VLOOKUP(E5896,$L$1:$M$25,2,FALSE)</f>
        <v>crude</v>
      </c>
      <c r="G5896">
        <f>LOG(C5896)</f>
        <v>0.47712125471966244</v>
      </c>
      <c r="H5896">
        <f>G5896/(B5896-1)</f>
        <v>-1.3126268291707188</v>
      </c>
    </row>
    <row r="5897" spans="1:8">
      <c r="A5897" t="s">
        <v>9449</v>
      </c>
      <c r="B5897">
        <v>0.636514168294812</v>
      </c>
      <c r="C5897">
        <v>3</v>
      </c>
      <c r="D5897">
        <v>16</v>
      </c>
      <c r="E5897">
        <v>16</v>
      </c>
      <c r="F5897" t="str">
        <f>VLOOKUP(E5897,$L$1:$M$25,2,FALSE)</f>
        <v>money-supply</v>
      </c>
      <c r="G5897">
        <f>LOG(C5897)</f>
        <v>0.47712125471966244</v>
      </c>
      <c r="H5897">
        <f>G5897/(B5897-1)</f>
        <v>-1.3126268291707188</v>
      </c>
    </row>
    <row r="5898" spans="1:8">
      <c r="A5898" t="s">
        <v>9473</v>
      </c>
      <c r="B5898">
        <v>0.636514168294812</v>
      </c>
      <c r="C5898">
        <v>3</v>
      </c>
      <c r="D5898">
        <v>20</v>
      </c>
      <c r="E5898">
        <v>20</v>
      </c>
      <c r="F5898" t="str">
        <f>VLOOKUP(E5898,$L$1:$M$25,2,FALSE)</f>
        <v>ship</v>
      </c>
      <c r="G5898">
        <f>LOG(C5898)</f>
        <v>0.47712125471966244</v>
      </c>
      <c r="H5898">
        <f>G5898/(B5898-1)</f>
        <v>-1.3126268291707188</v>
      </c>
    </row>
    <row r="5899" spans="1:8">
      <c r="A5899" t="s">
        <v>9488</v>
      </c>
      <c r="B5899">
        <v>0.636514168294812</v>
      </c>
      <c r="C5899">
        <v>3</v>
      </c>
      <c r="D5899">
        <v>10</v>
      </c>
      <c r="E5899">
        <v>10</v>
      </c>
      <c r="F5899" t="str">
        <f>VLOOKUP(E5899,$L$1:$M$25,2,FALSE)</f>
        <v>gnp</v>
      </c>
      <c r="G5899">
        <f>LOG(C5899)</f>
        <v>0.47712125471966244</v>
      </c>
      <c r="H5899">
        <f>G5899/(B5899-1)</f>
        <v>-1.3126268291707188</v>
      </c>
    </row>
    <row r="5900" spans="1:8">
      <c r="A5900" t="s">
        <v>9504</v>
      </c>
      <c r="B5900">
        <v>0.636514168294812</v>
      </c>
      <c r="C5900">
        <v>3</v>
      </c>
      <c r="D5900">
        <v>1</v>
      </c>
      <c r="E5900">
        <v>1</v>
      </c>
      <c r="F5900" t="str">
        <f>VLOOKUP(E5900,$L$1:$M$25,2,FALSE)</f>
        <v>acq</v>
      </c>
      <c r="G5900">
        <f>LOG(C5900)</f>
        <v>0.47712125471966244</v>
      </c>
      <c r="H5900">
        <f>G5900/(B5900-1)</f>
        <v>-1.3126268291707188</v>
      </c>
    </row>
    <row r="5901" spans="1:8">
      <c r="A5901" t="s">
        <v>9506</v>
      </c>
      <c r="B5901">
        <v>0.636514168294812</v>
      </c>
      <c r="C5901">
        <v>3</v>
      </c>
      <c r="D5901">
        <v>20</v>
      </c>
      <c r="E5901">
        <v>20</v>
      </c>
      <c r="F5901" t="str">
        <f>VLOOKUP(E5901,$L$1:$M$25,2,FALSE)</f>
        <v>ship</v>
      </c>
      <c r="G5901">
        <f>LOG(C5901)</f>
        <v>0.47712125471966244</v>
      </c>
      <c r="H5901">
        <f>G5901/(B5901-1)</f>
        <v>-1.3126268291707188</v>
      </c>
    </row>
    <row r="5902" spans="1:8">
      <c r="A5902" t="s">
        <v>9523</v>
      </c>
      <c r="B5902">
        <v>0.636514168294812</v>
      </c>
      <c r="C5902">
        <v>3</v>
      </c>
      <c r="D5902">
        <v>20</v>
      </c>
      <c r="E5902">
        <v>20</v>
      </c>
      <c r="F5902" t="str">
        <f>VLOOKUP(E5902,$L$1:$M$25,2,FALSE)</f>
        <v>ship</v>
      </c>
      <c r="G5902">
        <f>LOG(C5902)</f>
        <v>0.47712125471966244</v>
      </c>
      <c r="H5902">
        <f>G5902/(B5902-1)</f>
        <v>-1.3126268291707188</v>
      </c>
    </row>
    <row r="5903" spans="1:8">
      <c r="A5903" t="s">
        <v>9571</v>
      </c>
      <c r="B5903">
        <v>0.636514168294812</v>
      </c>
      <c r="C5903">
        <v>3</v>
      </c>
      <c r="D5903">
        <v>16</v>
      </c>
      <c r="E5903">
        <v>16</v>
      </c>
      <c r="F5903" t="str">
        <f>VLOOKUP(E5903,$L$1:$M$25,2,FALSE)</f>
        <v>money-supply</v>
      </c>
      <c r="G5903">
        <f>LOG(C5903)</f>
        <v>0.47712125471966244</v>
      </c>
      <c r="H5903">
        <f>G5903/(B5903-1)</f>
        <v>-1.3126268291707188</v>
      </c>
    </row>
    <row r="5904" spans="1:8">
      <c r="A5904" t="s">
        <v>9613</v>
      </c>
      <c r="B5904">
        <v>0.636514168294812</v>
      </c>
      <c r="C5904">
        <v>3</v>
      </c>
      <c r="D5904">
        <v>6</v>
      </c>
      <c r="E5904">
        <v>6</v>
      </c>
      <c r="F5904" t="str">
        <f>VLOOKUP(E5904,$L$1:$M$25,2,FALSE)</f>
        <v>cpi</v>
      </c>
      <c r="G5904">
        <f>LOG(C5904)</f>
        <v>0.47712125471966244</v>
      </c>
      <c r="H5904">
        <f>G5904/(B5904-1)</f>
        <v>-1.3126268291707188</v>
      </c>
    </row>
    <row r="5905" spans="1:8">
      <c r="A5905" t="s">
        <v>9640</v>
      </c>
      <c r="B5905">
        <v>0.636514168294812</v>
      </c>
      <c r="C5905">
        <v>3</v>
      </c>
      <c r="D5905">
        <v>15</v>
      </c>
      <c r="E5905">
        <v>15</v>
      </c>
      <c r="F5905" t="str">
        <f>VLOOKUP(E5905,$L$1:$M$25,2,FALSE)</f>
        <v>money-fx</v>
      </c>
      <c r="G5905">
        <f>LOG(C5905)</f>
        <v>0.47712125471966244</v>
      </c>
      <c r="H5905">
        <f>G5905/(B5905-1)</f>
        <v>-1.3126268291707188</v>
      </c>
    </row>
    <row r="5906" spans="1:8">
      <c r="A5906" t="s">
        <v>9660</v>
      </c>
      <c r="B5906">
        <v>0.636514168294812</v>
      </c>
      <c r="C5906">
        <v>3</v>
      </c>
      <c r="D5906">
        <v>3</v>
      </c>
      <c r="E5906">
        <v>3</v>
      </c>
      <c r="F5906" t="str">
        <f>VLOOKUP(E5906,$L$1:$M$25,2,FALSE)</f>
        <v>cocoa</v>
      </c>
      <c r="G5906">
        <f>LOG(C5906)</f>
        <v>0.47712125471966244</v>
      </c>
      <c r="H5906">
        <f>G5906/(B5906-1)</f>
        <v>-1.3126268291707188</v>
      </c>
    </row>
    <row r="5907" spans="1:8">
      <c r="A5907" t="s">
        <v>9719</v>
      </c>
      <c r="B5907">
        <v>0.636514168294812</v>
      </c>
      <c r="C5907">
        <v>3</v>
      </c>
      <c r="D5907">
        <v>11</v>
      </c>
      <c r="E5907">
        <v>11</v>
      </c>
      <c r="F5907" t="str">
        <f>VLOOKUP(E5907,$L$1:$M$25,2,FALSE)</f>
        <v>gold</v>
      </c>
      <c r="G5907">
        <f>LOG(C5907)</f>
        <v>0.47712125471966244</v>
      </c>
      <c r="H5907">
        <f>G5907/(B5907-1)</f>
        <v>-1.3126268291707188</v>
      </c>
    </row>
    <row r="5908" spans="1:8">
      <c r="A5908" t="s">
        <v>9732</v>
      </c>
      <c r="B5908">
        <v>0.636514168294812</v>
      </c>
      <c r="C5908">
        <v>3</v>
      </c>
      <c r="D5908">
        <v>20</v>
      </c>
      <c r="E5908">
        <v>20</v>
      </c>
      <c r="F5908" t="str">
        <f>VLOOKUP(E5908,$L$1:$M$25,2,FALSE)</f>
        <v>ship</v>
      </c>
      <c r="G5908">
        <f>LOG(C5908)</f>
        <v>0.47712125471966244</v>
      </c>
      <c r="H5908">
        <f>G5908/(B5908-1)</f>
        <v>-1.3126268291707188</v>
      </c>
    </row>
    <row r="5909" spans="1:8">
      <c r="A5909" t="s">
        <v>9763</v>
      </c>
      <c r="B5909">
        <v>0.636514168294812</v>
      </c>
      <c r="C5909">
        <v>3</v>
      </c>
      <c r="D5909">
        <v>20</v>
      </c>
      <c r="E5909">
        <v>20</v>
      </c>
      <c r="F5909" t="str">
        <f>VLOOKUP(E5909,$L$1:$M$25,2,FALSE)</f>
        <v>ship</v>
      </c>
      <c r="G5909">
        <f>LOG(C5909)</f>
        <v>0.47712125471966244</v>
      </c>
      <c r="H5909">
        <f>G5909/(B5909-1)</f>
        <v>-1.3126268291707188</v>
      </c>
    </row>
    <row r="5910" spans="1:8">
      <c r="A5910" t="s">
        <v>9833</v>
      </c>
      <c r="B5910">
        <v>0.636514168294812</v>
      </c>
      <c r="C5910">
        <v>3</v>
      </c>
      <c r="D5910">
        <v>11</v>
      </c>
      <c r="E5910">
        <v>11</v>
      </c>
      <c r="F5910" t="str">
        <f>VLOOKUP(E5910,$L$1:$M$25,2,FALSE)</f>
        <v>gold</v>
      </c>
      <c r="G5910">
        <f>LOG(C5910)</f>
        <v>0.47712125471966244</v>
      </c>
      <c r="H5910">
        <f>G5910/(B5910-1)</f>
        <v>-1.3126268291707188</v>
      </c>
    </row>
    <row r="5911" spans="1:8">
      <c r="A5911" t="s">
        <v>9869</v>
      </c>
      <c r="B5911">
        <v>0.636514168294812</v>
      </c>
      <c r="C5911">
        <v>3</v>
      </c>
      <c r="D5911">
        <v>2</v>
      </c>
      <c r="E5911">
        <v>2</v>
      </c>
      <c r="F5911" t="str">
        <f>VLOOKUP(E5911,$L$1:$M$25,2,FALSE)</f>
        <v>bop</v>
      </c>
      <c r="G5911">
        <f>LOG(C5911)</f>
        <v>0.47712125471966244</v>
      </c>
      <c r="H5911">
        <f>G5911/(B5911-1)</f>
        <v>-1.3126268291707188</v>
      </c>
    </row>
    <row r="5912" spans="1:8">
      <c r="A5912" t="s">
        <v>9873</v>
      </c>
      <c r="B5912">
        <v>0.636514168294812</v>
      </c>
      <c r="C5912">
        <v>3</v>
      </c>
      <c r="D5912">
        <v>1</v>
      </c>
      <c r="E5912">
        <v>1</v>
      </c>
      <c r="F5912" t="str">
        <f>VLOOKUP(E5912,$L$1:$M$25,2,FALSE)</f>
        <v>acq</v>
      </c>
      <c r="G5912">
        <f>LOG(C5912)</f>
        <v>0.47712125471966244</v>
      </c>
      <c r="H5912">
        <f>G5912/(B5912-1)</f>
        <v>-1.3126268291707188</v>
      </c>
    </row>
    <row r="5913" spans="1:8">
      <c r="A5913" t="s">
        <v>10008</v>
      </c>
      <c r="B5913">
        <v>0.636514168294812</v>
      </c>
      <c r="C5913">
        <v>3</v>
      </c>
      <c r="D5913">
        <v>23</v>
      </c>
      <c r="E5913">
        <v>23</v>
      </c>
      <c r="F5913" t="str">
        <f>VLOOKUP(E5913,$L$1:$M$25,2,FALSE)</f>
        <v>trade</v>
      </c>
      <c r="G5913">
        <f>LOG(C5913)</f>
        <v>0.47712125471966244</v>
      </c>
      <c r="H5913">
        <f>G5913/(B5913-1)</f>
        <v>-1.3126268291707188</v>
      </c>
    </row>
    <row r="5914" spans="1:8">
      <c r="A5914" t="s">
        <v>10055</v>
      </c>
      <c r="B5914">
        <v>0.636514168294812</v>
      </c>
      <c r="C5914">
        <v>3</v>
      </c>
      <c r="D5914">
        <v>17</v>
      </c>
      <c r="E5914">
        <v>17</v>
      </c>
      <c r="F5914" t="str">
        <f>VLOOKUP(E5914,$L$1:$M$25,2,FALSE)</f>
        <v>nat-gas</v>
      </c>
      <c r="G5914">
        <f>LOG(C5914)</f>
        <v>0.47712125471966244</v>
      </c>
      <c r="H5914">
        <f>G5914/(B5914-1)</f>
        <v>-1.3126268291707188</v>
      </c>
    </row>
    <row r="5915" spans="1:8">
      <c r="A5915" t="s">
        <v>10087</v>
      </c>
      <c r="B5915">
        <v>0.636514168294812</v>
      </c>
      <c r="C5915">
        <v>3</v>
      </c>
      <c r="D5915">
        <v>23</v>
      </c>
      <c r="E5915">
        <v>23</v>
      </c>
      <c r="F5915" t="str">
        <f>VLOOKUP(E5915,$L$1:$M$25,2,FALSE)</f>
        <v>trade</v>
      </c>
      <c r="G5915">
        <f>LOG(C5915)</f>
        <v>0.47712125471966244</v>
      </c>
      <c r="H5915">
        <f>G5915/(B5915-1)</f>
        <v>-1.3126268291707188</v>
      </c>
    </row>
    <row r="5916" spans="1:8">
      <c r="A5916" t="s">
        <v>10111</v>
      </c>
      <c r="B5916">
        <v>0.636514168294812</v>
      </c>
      <c r="C5916">
        <v>3</v>
      </c>
      <c r="D5916">
        <v>20</v>
      </c>
      <c r="E5916">
        <v>20</v>
      </c>
      <c r="F5916" t="str">
        <f>VLOOKUP(E5916,$L$1:$M$25,2,FALSE)</f>
        <v>ship</v>
      </c>
      <c r="G5916">
        <f>LOG(C5916)</f>
        <v>0.47712125471966244</v>
      </c>
      <c r="H5916">
        <f>G5916/(B5916-1)</f>
        <v>-1.3126268291707188</v>
      </c>
    </row>
    <row r="5917" spans="1:8">
      <c r="A5917" t="s">
        <v>10120</v>
      </c>
      <c r="B5917">
        <v>0.636514168294812</v>
      </c>
      <c r="C5917">
        <v>3</v>
      </c>
      <c r="D5917">
        <v>5</v>
      </c>
      <c r="E5917">
        <v>5</v>
      </c>
      <c r="F5917" t="str">
        <f>VLOOKUP(E5917,$L$1:$M$25,2,FALSE)</f>
        <v>corn</v>
      </c>
      <c r="G5917">
        <f>LOG(C5917)</f>
        <v>0.47712125471966244</v>
      </c>
      <c r="H5917">
        <f>G5917/(B5917-1)</f>
        <v>-1.3126268291707188</v>
      </c>
    </row>
    <row r="5918" spans="1:8">
      <c r="A5918" t="s">
        <v>10141</v>
      </c>
      <c r="B5918">
        <v>0.636514168294812</v>
      </c>
      <c r="C5918">
        <v>3</v>
      </c>
      <c r="D5918">
        <v>9</v>
      </c>
      <c r="E5918">
        <v>9</v>
      </c>
      <c r="F5918" t="str">
        <f>VLOOKUP(E5918,$L$1:$M$25,2,FALSE)</f>
        <v>earn</v>
      </c>
      <c r="G5918">
        <f>LOG(C5918)</f>
        <v>0.47712125471966244</v>
      </c>
      <c r="H5918">
        <f>G5918/(B5918-1)</f>
        <v>-1.3126268291707188</v>
      </c>
    </row>
    <row r="5919" spans="1:8">
      <c r="A5919" t="s">
        <v>10157</v>
      </c>
      <c r="B5919">
        <v>0.636514168294812</v>
      </c>
      <c r="C5919">
        <v>3</v>
      </c>
      <c r="D5919">
        <v>15</v>
      </c>
      <c r="E5919">
        <v>15</v>
      </c>
      <c r="F5919" t="str">
        <f>VLOOKUP(E5919,$L$1:$M$25,2,FALSE)</f>
        <v>money-fx</v>
      </c>
      <c r="G5919">
        <f>LOG(C5919)</f>
        <v>0.47712125471966244</v>
      </c>
      <c r="H5919">
        <f>G5919/(B5919-1)</f>
        <v>-1.3126268291707188</v>
      </c>
    </row>
    <row r="5920" spans="1:8">
      <c r="A5920" t="s">
        <v>10212</v>
      </c>
      <c r="B5920">
        <v>0.636514168294812</v>
      </c>
      <c r="C5920">
        <v>3</v>
      </c>
      <c r="D5920">
        <v>7</v>
      </c>
      <c r="E5920">
        <v>7</v>
      </c>
      <c r="F5920" t="str">
        <f>VLOOKUP(E5920,$L$1:$M$25,2,FALSE)</f>
        <v>crude</v>
      </c>
      <c r="G5920">
        <f>LOG(C5920)</f>
        <v>0.47712125471966244</v>
      </c>
      <c r="H5920">
        <f>G5920/(B5920-1)</f>
        <v>-1.3126268291707188</v>
      </c>
    </row>
    <row r="5921" spans="1:8">
      <c r="A5921" t="s">
        <v>10229</v>
      </c>
      <c r="B5921">
        <v>0.636514168294812</v>
      </c>
      <c r="C5921">
        <v>3</v>
      </c>
      <c r="D5921">
        <v>17</v>
      </c>
      <c r="E5921">
        <v>17</v>
      </c>
      <c r="F5921" t="str">
        <f>VLOOKUP(E5921,$L$1:$M$25,2,FALSE)</f>
        <v>nat-gas</v>
      </c>
      <c r="G5921">
        <f>LOG(C5921)</f>
        <v>0.47712125471966244</v>
      </c>
      <c r="H5921">
        <f>G5921/(B5921-1)</f>
        <v>-1.3126268291707188</v>
      </c>
    </row>
    <row r="5922" spans="1:8">
      <c r="A5922" t="s">
        <v>10332</v>
      </c>
      <c r="B5922">
        <v>0.636514168294812</v>
      </c>
      <c r="C5922">
        <v>3</v>
      </c>
      <c r="D5922">
        <v>16</v>
      </c>
      <c r="E5922">
        <v>16</v>
      </c>
      <c r="F5922" t="str">
        <f>VLOOKUP(E5922,$L$1:$M$25,2,FALSE)</f>
        <v>money-supply</v>
      </c>
      <c r="G5922">
        <f>LOG(C5922)</f>
        <v>0.47712125471966244</v>
      </c>
      <c r="H5922">
        <f>G5922/(B5922-1)</f>
        <v>-1.3126268291707188</v>
      </c>
    </row>
    <row r="5923" spans="1:8">
      <c r="A5923" t="s">
        <v>10336</v>
      </c>
      <c r="B5923">
        <v>0.636514168294812</v>
      </c>
      <c r="C5923">
        <v>3</v>
      </c>
      <c r="D5923">
        <v>24</v>
      </c>
      <c r="E5923">
        <v>24</v>
      </c>
      <c r="F5923" t="str">
        <f>VLOOKUP(E5923,$L$1:$M$25,2,FALSE)</f>
        <v>veg-oil</v>
      </c>
      <c r="G5923">
        <f>LOG(C5923)</f>
        <v>0.47712125471966244</v>
      </c>
      <c r="H5923">
        <f>G5923/(B5923-1)</f>
        <v>-1.3126268291707188</v>
      </c>
    </row>
    <row r="5924" spans="1:8">
      <c r="A5924" t="s">
        <v>10340</v>
      </c>
      <c r="B5924">
        <v>0.636514168294812</v>
      </c>
      <c r="C5924">
        <v>3</v>
      </c>
      <c r="D5924">
        <v>6</v>
      </c>
      <c r="E5924">
        <v>6</v>
      </c>
      <c r="F5924" t="str">
        <f>VLOOKUP(E5924,$L$1:$M$25,2,FALSE)</f>
        <v>cpi</v>
      </c>
      <c r="G5924">
        <f>LOG(C5924)</f>
        <v>0.47712125471966244</v>
      </c>
      <c r="H5924">
        <f>G5924/(B5924-1)</f>
        <v>-1.3126268291707188</v>
      </c>
    </row>
    <row r="5925" spans="1:8">
      <c r="A5925" t="s">
        <v>10352</v>
      </c>
      <c r="B5925">
        <v>0.636514168294812</v>
      </c>
      <c r="C5925">
        <v>3</v>
      </c>
      <c r="D5925">
        <v>12</v>
      </c>
      <c r="E5925">
        <v>12</v>
      </c>
      <c r="F5925" t="str">
        <f>VLOOKUP(E5925,$L$1:$M$25,2,FALSE)</f>
        <v>grain</v>
      </c>
      <c r="G5925">
        <f>LOG(C5925)</f>
        <v>0.47712125471966244</v>
      </c>
      <c r="H5925">
        <f>G5925/(B5925-1)</f>
        <v>-1.3126268291707188</v>
      </c>
    </row>
    <row r="5926" spans="1:8">
      <c r="A5926" t="s">
        <v>10415</v>
      </c>
      <c r="B5926">
        <v>0.636514168294812</v>
      </c>
      <c r="C5926">
        <v>3</v>
      </c>
      <c r="D5926">
        <v>6</v>
      </c>
      <c r="E5926">
        <v>6</v>
      </c>
      <c r="F5926" t="str">
        <f>VLOOKUP(E5926,$L$1:$M$25,2,FALSE)</f>
        <v>cpi</v>
      </c>
      <c r="G5926">
        <f>LOG(C5926)</f>
        <v>0.47712125471966244</v>
      </c>
      <c r="H5926">
        <f>G5926/(B5926-1)</f>
        <v>-1.3126268291707188</v>
      </c>
    </row>
    <row r="5927" spans="1:8">
      <c r="A5927" t="s">
        <v>10424</v>
      </c>
      <c r="B5927">
        <v>0.636514168294812</v>
      </c>
      <c r="C5927">
        <v>3</v>
      </c>
      <c r="D5927">
        <v>23</v>
      </c>
      <c r="E5927">
        <v>23</v>
      </c>
      <c r="F5927" t="str">
        <f>VLOOKUP(E5927,$L$1:$M$25,2,FALSE)</f>
        <v>trade</v>
      </c>
      <c r="G5927">
        <f>LOG(C5927)</f>
        <v>0.47712125471966244</v>
      </c>
      <c r="H5927">
        <f>G5927/(B5927-1)</f>
        <v>-1.3126268291707188</v>
      </c>
    </row>
    <row r="5928" spans="1:8">
      <c r="A5928" t="s">
        <v>10436</v>
      </c>
      <c r="B5928">
        <v>0.636514168294812</v>
      </c>
      <c r="C5928">
        <v>3</v>
      </c>
      <c r="D5928">
        <v>15</v>
      </c>
      <c r="E5928">
        <v>15</v>
      </c>
      <c r="F5928" t="str">
        <f>VLOOKUP(E5928,$L$1:$M$25,2,FALSE)</f>
        <v>money-fx</v>
      </c>
      <c r="G5928">
        <f>LOG(C5928)</f>
        <v>0.47712125471966244</v>
      </c>
      <c r="H5928">
        <f>G5928/(B5928-1)</f>
        <v>-1.3126268291707188</v>
      </c>
    </row>
    <row r="5929" spans="1:8">
      <c r="A5929" t="s">
        <v>10444</v>
      </c>
      <c r="B5929">
        <v>0.636514168294812</v>
      </c>
      <c r="C5929">
        <v>3</v>
      </c>
      <c r="D5929">
        <v>8</v>
      </c>
      <c r="E5929">
        <v>8</v>
      </c>
      <c r="F5929" t="str">
        <f>VLOOKUP(E5929,$L$1:$M$25,2,FALSE)</f>
        <v>dlr</v>
      </c>
      <c r="G5929">
        <f>LOG(C5929)</f>
        <v>0.47712125471966244</v>
      </c>
      <c r="H5929">
        <f>G5929/(B5929-1)</f>
        <v>-1.3126268291707188</v>
      </c>
    </row>
    <row r="5930" spans="1:8">
      <c r="A5930" t="s">
        <v>10498</v>
      </c>
      <c r="B5930">
        <v>0.636514168294812</v>
      </c>
      <c r="C5930">
        <v>3</v>
      </c>
      <c r="D5930">
        <v>20</v>
      </c>
      <c r="E5930">
        <v>20</v>
      </c>
      <c r="F5930" t="str">
        <f>VLOOKUP(E5930,$L$1:$M$25,2,FALSE)</f>
        <v>ship</v>
      </c>
      <c r="G5930">
        <f>LOG(C5930)</f>
        <v>0.47712125471966244</v>
      </c>
      <c r="H5930">
        <f>G5930/(B5930-1)</f>
        <v>-1.3126268291707188</v>
      </c>
    </row>
    <row r="5931" spans="1:8">
      <c r="A5931" t="s">
        <v>10510</v>
      </c>
      <c r="B5931">
        <v>0.636514168294812</v>
      </c>
      <c r="C5931">
        <v>3</v>
      </c>
      <c r="D5931">
        <v>22</v>
      </c>
      <c r="E5931">
        <v>22</v>
      </c>
      <c r="F5931" t="str">
        <f>VLOOKUP(E5931,$L$1:$M$25,2,FALSE)</f>
        <v>sugar</v>
      </c>
      <c r="G5931">
        <f>LOG(C5931)</f>
        <v>0.47712125471966244</v>
      </c>
      <c r="H5931">
        <f>G5931/(B5931-1)</f>
        <v>-1.3126268291707188</v>
      </c>
    </row>
    <row r="5932" spans="1:8">
      <c r="A5932" t="s">
        <v>10534</v>
      </c>
      <c r="B5932">
        <v>0.636514168294812</v>
      </c>
      <c r="C5932">
        <v>3</v>
      </c>
      <c r="D5932">
        <v>11</v>
      </c>
      <c r="E5932">
        <v>11</v>
      </c>
      <c r="F5932" t="str">
        <f>VLOOKUP(E5932,$L$1:$M$25,2,FALSE)</f>
        <v>gold</v>
      </c>
      <c r="G5932">
        <f>LOG(C5932)</f>
        <v>0.47712125471966244</v>
      </c>
      <c r="H5932">
        <f>G5932/(B5932-1)</f>
        <v>-1.3126268291707188</v>
      </c>
    </row>
    <row r="5933" spans="1:8">
      <c r="A5933" t="s">
        <v>10561</v>
      </c>
      <c r="B5933">
        <v>0.636514168294812</v>
      </c>
      <c r="C5933">
        <v>3</v>
      </c>
      <c r="D5933">
        <v>20</v>
      </c>
      <c r="E5933">
        <v>20</v>
      </c>
      <c r="F5933" t="str">
        <f>VLOOKUP(E5933,$L$1:$M$25,2,FALSE)</f>
        <v>ship</v>
      </c>
      <c r="G5933">
        <f>LOG(C5933)</f>
        <v>0.47712125471966244</v>
      </c>
      <c r="H5933">
        <f>G5933/(B5933-1)</f>
        <v>-1.3126268291707188</v>
      </c>
    </row>
    <row r="5934" spans="1:8">
      <c r="A5934" t="s">
        <v>10579</v>
      </c>
      <c r="B5934">
        <v>0.636514168294812</v>
      </c>
      <c r="C5934">
        <v>3</v>
      </c>
      <c r="D5934">
        <v>10</v>
      </c>
      <c r="E5934">
        <v>10</v>
      </c>
      <c r="F5934" t="str">
        <f>VLOOKUP(E5934,$L$1:$M$25,2,FALSE)</f>
        <v>gnp</v>
      </c>
      <c r="G5934">
        <f>LOG(C5934)</f>
        <v>0.47712125471966244</v>
      </c>
      <c r="H5934">
        <f>G5934/(B5934-1)</f>
        <v>-1.3126268291707188</v>
      </c>
    </row>
    <row r="5935" spans="1:8">
      <c r="A5935" t="s">
        <v>10584</v>
      </c>
      <c r="B5935">
        <v>0.636514168294812</v>
      </c>
      <c r="C5935">
        <v>3</v>
      </c>
      <c r="D5935">
        <v>24</v>
      </c>
      <c r="E5935">
        <v>24</v>
      </c>
      <c r="F5935" t="str">
        <f>VLOOKUP(E5935,$L$1:$M$25,2,FALSE)</f>
        <v>veg-oil</v>
      </c>
      <c r="G5935">
        <f>LOG(C5935)</f>
        <v>0.47712125471966244</v>
      </c>
      <c r="H5935">
        <f>G5935/(B5935-1)</f>
        <v>-1.3126268291707188</v>
      </c>
    </row>
    <row r="5936" spans="1:8">
      <c r="A5936" t="s">
        <v>10593</v>
      </c>
      <c r="B5936">
        <v>0.636514168294812</v>
      </c>
      <c r="C5936">
        <v>3</v>
      </c>
      <c r="D5936">
        <v>20</v>
      </c>
      <c r="E5936">
        <v>20</v>
      </c>
      <c r="F5936" t="str">
        <f>VLOOKUP(E5936,$L$1:$M$25,2,FALSE)</f>
        <v>ship</v>
      </c>
      <c r="G5936">
        <f>LOG(C5936)</f>
        <v>0.47712125471966244</v>
      </c>
      <c r="H5936">
        <f>G5936/(B5936-1)</f>
        <v>-1.3126268291707188</v>
      </c>
    </row>
    <row r="5937" spans="1:8">
      <c r="A5937" t="s">
        <v>10609</v>
      </c>
      <c r="B5937">
        <v>0.636514168294812</v>
      </c>
      <c r="C5937">
        <v>3</v>
      </c>
      <c r="D5937">
        <v>15</v>
      </c>
      <c r="E5937">
        <v>15</v>
      </c>
      <c r="F5937" t="str">
        <f>VLOOKUP(E5937,$L$1:$M$25,2,FALSE)</f>
        <v>money-fx</v>
      </c>
      <c r="G5937">
        <f>LOG(C5937)</f>
        <v>0.47712125471966244</v>
      </c>
      <c r="H5937">
        <f>G5937/(B5937-1)</f>
        <v>-1.3126268291707188</v>
      </c>
    </row>
    <row r="5938" spans="1:8">
      <c r="A5938" t="s">
        <v>10667</v>
      </c>
      <c r="B5938">
        <v>0.636514168294812</v>
      </c>
      <c r="C5938">
        <v>3</v>
      </c>
      <c r="D5938">
        <v>10</v>
      </c>
      <c r="E5938">
        <v>10</v>
      </c>
      <c r="F5938" t="str">
        <f>VLOOKUP(E5938,$L$1:$M$25,2,FALSE)</f>
        <v>gnp</v>
      </c>
      <c r="G5938">
        <f>LOG(C5938)</f>
        <v>0.47712125471966244</v>
      </c>
      <c r="H5938">
        <f>G5938/(B5938-1)</f>
        <v>-1.3126268291707188</v>
      </c>
    </row>
    <row r="5939" spans="1:8">
      <c r="A5939" t="s">
        <v>10703</v>
      </c>
      <c r="B5939">
        <v>0.636514168294812</v>
      </c>
      <c r="C5939">
        <v>3</v>
      </c>
      <c r="D5939">
        <v>23</v>
      </c>
      <c r="E5939">
        <v>23</v>
      </c>
      <c r="F5939" t="str">
        <f>VLOOKUP(E5939,$L$1:$M$25,2,FALSE)</f>
        <v>trade</v>
      </c>
      <c r="G5939">
        <f>LOG(C5939)</f>
        <v>0.47712125471966244</v>
      </c>
      <c r="H5939">
        <f>G5939/(B5939-1)</f>
        <v>-1.3126268291707188</v>
      </c>
    </row>
    <row r="5940" spans="1:8">
      <c r="A5940" t="s">
        <v>10736</v>
      </c>
      <c r="B5940">
        <v>0.636514168294812</v>
      </c>
      <c r="C5940">
        <v>3</v>
      </c>
      <c r="D5940">
        <v>19</v>
      </c>
      <c r="E5940">
        <v>19</v>
      </c>
      <c r="F5940" t="str">
        <f>VLOOKUP(E5940,$L$1:$M$25,2,FALSE)</f>
        <v>reserves</v>
      </c>
      <c r="G5940">
        <f>LOG(C5940)</f>
        <v>0.47712125471966244</v>
      </c>
      <c r="H5940">
        <f>G5940/(B5940-1)</f>
        <v>-1.3126268291707188</v>
      </c>
    </row>
    <row r="5941" spans="1:8">
      <c r="A5941" t="s">
        <v>10781</v>
      </c>
      <c r="B5941">
        <v>0.636514168294812</v>
      </c>
      <c r="C5941">
        <v>3</v>
      </c>
      <c r="D5941">
        <v>17</v>
      </c>
      <c r="E5941">
        <v>17</v>
      </c>
      <c r="F5941" t="str">
        <f>VLOOKUP(E5941,$L$1:$M$25,2,FALSE)</f>
        <v>nat-gas</v>
      </c>
      <c r="G5941">
        <f>LOG(C5941)</f>
        <v>0.47712125471966244</v>
      </c>
      <c r="H5941">
        <f>G5941/(B5941-1)</f>
        <v>-1.3126268291707188</v>
      </c>
    </row>
    <row r="5942" spans="1:8">
      <c r="A5942" t="s">
        <v>10917</v>
      </c>
      <c r="B5942">
        <v>0.636514168294812</v>
      </c>
      <c r="C5942">
        <v>3</v>
      </c>
      <c r="D5942">
        <v>10</v>
      </c>
      <c r="E5942">
        <v>10</v>
      </c>
      <c r="F5942" t="str">
        <f>VLOOKUP(E5942,$L$1:$M$25,2,FALSE)</f>
        <v>gnp</v>
      </c>
      <c r="G5942">
        <f>LOG(C5942)</f>
        <v>0.47712125471966244</v>
      </c>
      <c r="H5942">
        <f>G5942/(B5942-1)</f>
        <v>-1.3126268291707188</v>
      </c>
    </row>
    <row r="5943" spans="1:8">
      <c r="A5943" t="s">
        <v>11098</v>
      </c>
      <c r="B5943">
        <v>0.636514168294812</v>
      </c>
      <c r="C5943">
        <v>3</v>
      </c>
      <c r="D5943">
        <v>1</v>
      </c>
      <c r="E5943">
        <v>1</v>
      </c>
      <c r="F5943" t="str">
        <f>VLOOKUP(E5943,$L$1:$M$25,2,FALSE)</f>
        <v>acq</v>
      </c>
      <c r="G5943">
        <f>LOG(C5943)</f>
        <v>0.47712125471966244</v>
      </c>
      <c r="H5943">
        <f>G5943/(B5943-1)</f>
        <v>-1.3126268291707188</v>
      </c>
    </row>
    <row r="5944" spans="1:8">
      <c r="A5944" t="s">
        <v>11197</v>
      </c>
      <c r="B5944">
        <v>0.636514168294812</v>
      </c>
      <c r="C5944">
        <v>3</v>
      </c>
      <c r="D5944">
        <v>17</v>
      </c>
      <c r="E5944">
        <v>17</v>
      </c>
      <c r="F5944" t="str">
        <f>VLOOKUP(E5944,$L$1:$M$25,2,FALSE)</f>
        <v>nat-gas</v>
      </c>
      <c r="G5944">
        <f>LOG(C5944)</f>
        <v>0.47712125471966244</v>
      </c>
      <c r="H5944">
        <f>G5944/(B5944-1)</f>
        <v>-1.3126268291707188</v>
      </c>
    </row>
    <row r="5945" spans="1:8">
      <c r="A5945" t="s">
        <v>11210</v>
      </c>
      <c r="B5945">
        <v>0.636514168294812</v>
      </c>
      <c r="C5945">
        <v>3</v>
      </c>
      <c r="D5945">
        <v>11</v>
      </c>
      <c r="E5945">
        <v>11</v>
      </c>
      <c r="F5945" t="str">
        <f>VLOOKUP(E5945,$L$1:$M$25,2,FALSE)</f>
        <v>gold</v>
      </c>
      <c r="G5945">
        <f>LOG(C5945)</f>
        <v>0.47712125471966244</v>
      </c>
      <c r="H5945">
        <f>G5945/(B5945-1)</f>
        <v>-1.3126268291707188</v>
      </c>
    </row>
    <row r="5946" spans="1:8">
      <c r="A5946" t="s">
        <v>11538</v>
      </c>
      <c r="B5946">
        <v>0.636514168294812</v>
      </c>
      <c r="C5946">
        <v>3</v>
      </c>
      <c r="D5946">
        <v>4</v>
      </c>
      <c r="E5946">
        <v>4</v>
      </c>
      <c r="F5946" t="str">
        <f>VLOOKUP(E5946,$L$1:$M$25,2,FALSE)</f>
        <v>coffee</v>
      </c>
      <c r="G5946">
        <f>LOG(C5946)</f>
        <v>0.47712125471966244</v>
      </c>
      <c r="H5946">
        <f>G5946/(B5946-1)</f>
        <v>-1.3126268291707188</v>
      </c>
    </row>
    <row r="5947" spans="1:8">
      <c r="A5947" t="s">
        <v>11636</v>
      </c>
      <c r="B5947">
        <v>0.636514168294812</v>
      </c>
      <c r="C5947">
        <v>3</v>
      </c>
      <c r="D5947">
        <v>19</v>
      </c>
      <c r="E5947">
        <v>19</v>
      </c>
      <c r="F5947" t="str">
        <f>VLOOKUP(E5947,$L$1:$M$25,2,FALSE)</f>
        <v>reserves</v>
      </c>
      <c r="G5947">
        <f>LOG(C5947)</f>
        <v>0.47712125471966244</v>
      </c>
      <c r="H5947">
        <f>G5947/(B5947-1)</f>
        <v>-1.3126268291707188</v>
      </c>
    </row>
    <row r="5948" spans="1:8">
      <c r="A5948" t="s">
        <v>11688</v>
      </c>
      <c r="B5948">
        <v>0.636514168294812</v>
      </c>
      <c r="C5948">
        <v>3</v>
      </c>
      <c r="D5948">
        <v>4</v>
      </c>
      <c r="E5948">
        <v>4</v>
      </c>
      <c r="F5948" t="str">
        <f>VLOOKUP(E5948,$L$1:$M$25,2,FALSE)</f>
        <v>coffee</v>
      </c>
      <c r="G5948">
        <f>LOG(C5948)</f>
        <v>0.47712125471966244</v>
      </c>
      <c r="H5948">
        <f>G5948/(B5948-1)</f>
        <v>-1.3126268291707188</v>
      </c>
    </row>
    <row r="5949" spans="1:8">
      <c r="A5949" t="s">
        <v>11714</v>
      </c>
      <c r="B5949">
        <v>0.636514168294812</v>
      </c>
      <c r="C5949">
        <v>3</v>
      </c>
      <c r="D5949">
        <v>17</v>
      </c>
      <c r="E5949">
        <v>17</v>
      </c>
      <c r="F5949" t="str">
        <f>VLOOKUP(E5949,$L$1:$M$25,2,FALSE)</f>
        <v>nat-gas</v>
      </c>
      <c r="G5949">
        <f>LOG(C5949)</f>
        <v>0.47712125471966244</v>
      </c>
      <c r="H5949">
        <f>G5949/(B5949-1)</f>
        <v>-1.3126268291707188</v>
      </c>
    </row>
    <row r="5950" spans="1:8">
      <c r="A5950" t="s">
        <v>11743</v>
      </c>
      <c r="B5950">
        <v>0.636514168294812</v>
      </c>
      <c r="C5950">
        <v>3</v>
      </c>
      <c r="D5950">
        <v>24</v>
      </c>
      <c r="E5950">
        <v>24</v>
      </c>
      <c r="F5950" t="str">
        <f>VLOOKUP(E5950,$L$1:$M$25,2,FALSE)</f>
        <v>veg-oil</v>
      </c>
      <c r="G5950">
        <f>LOG(C5950)</f>
        <v>0.47712125471966244</v>
      </c>
      <c r="H5950">
        <f>G5950/(B5950-1)</f>
        <v>-1.3126268291707188</v>
      </c>
    </row>
    <row r="5951" spans="1:8">
      <c r="A5951" t="s">
        <v>11748</v>
      </c>
      <c r="B5951">
        <v>0.636514168294812</v>
      </c>
      <c r="C5951">
        <v>3</v>
      </c>
      <c r="D5951">
        <v>20</v>
      </c>
      <c r="E5951">
        <v>20</v>
      </c>
      <c r="F5951" t="str">
        <f>VLOOKUP(E5951,$L$1:$M$25,2,FALSE)</f>
        <v>ship</v>
      </c>
      <c r="G5951">
        <f>LOG(C5951)</f>
        <v>0.47712125471966244</v>
      </c>
      <c r="H5951">
        <f>G5951/(B5951-1)</f>
        <v>-1.3126268291707188</v>
      </c>
    </row>
    <row r="5952" spans="1:8">
      <c r="A5952" t="s">
        <v>11784</v>
      </c>
      <c r="B5952">
        <v>0.636514168294812</v>
      </c>
      <c r="C5952">
        <v>3</v>
      </c>
      <c r="D5952">
        <v>20</v>
      </c>
      <c r="E5952">
        <v>20</v>
      </c>
      <c r="F5952" t="str">
        <f>VLOOKUP(E5952,$L$1:$M$25,2,FALSE)</f>
        <v>ship</v>
      </c>
      <c r="G5952">
        <f>LOG(C5952)</f>
        <v>0.47712125471966244</v>
      </c>
      <c r="H5952">
        <f>G5952/(B5952-1)</f>
        <v>-1.3126268291707188</v>
      </c>
    </row>
    <row r="5953" spans="1:8">
      <c r="A5953" t="s">
        <v>11820</v>
      </c>
      <c r="B5953">
        <v>0.636514168294812</v>
      </c>
      <c r="C5953">
        <v>3</v>
      </c>
      <c r="D5953">
        <v>11</v>
      </c>
      <c r="E5953">
        <v>11</v>
      </c>
      <c r="F5953" t="str">
        <f>VLOOKUP(E5953,$L$1:$M$25,2,FALSE)</f>
        <v>gold</v>
      </c>
      <c r="G5953">
        <f>LOG(C5953)</f>
        <v>0.47712125471966244</v>
      </c>
      <c r="H5953">
        <f>G5953/(B5953-1)</f>
        <v>-1.3126268291707188</v>
      </c>
    </row>
    <row r="5954" spans="1:8">
      <c r="A5954" t="s">
        <v>11882</v>
      </c>
      <c r="B5954">
        <v>0.636514168294812</v>
      </c>
      <c r="C5954">
        <v>3</v>
      </c>
      <c r="D5954">
        <v>6</v>
      </c>
      <c r="E5954">
        <v>6</v>
      </c>
      <c r="F5954" t="str">
        <f>VLOOKUP(E5954,$L$1:$M$25,2,FALSE)</f>
        <v>cpi</v>
      </c>
      <c r="G5954">
        <f>LOG(C5954)</f>
        <v>0.47712125471966244</v>
      </c>
      <c r="H5954">
        <f>G5954/(B5954-1)</f>
        <v>-1.3126268291707188</v>
      </c>
    </row>
    <row r="5955" spans="1:8">
      <c r="A5955" t="s">
        <v>11908</v>
      </c>
      <c r="B5955">
        <v>0.636514168294812</v>
      </c>
      <c r="C5955">
        <v>3</v>
      </c>
      <c r="D5955">
        <v>1</v>
      </c>
      <c r="E5955">
        <v>1</v>
      </c>
      <c r="F5955" t="str">
        <f>VLOOKUP(E5955,$L$1:$M$25,2,FALSE)</f>
        <v>acq</v>
      </c>
      <c r="G5955">
        <f>LOG(C5955)</f>
        <v>0.47712125471966244</v>
      </c>
      <c r="H5955">
        <f>G5955/(B5955-1)</f>
        <v>-1.3126268291707188</v>
      </c>
    </row>
    <row r="5956" spans="1:8">
      <c r="A5956" t="s">
        <v>11922</v>
      </c>
      <c r="B5956">
        <v>0.636514168294812</v>
      </c>
      <c r="C5956">
        <v>3</v>
      </c>
      <c r="D5956">
        <v>3</v>
      </c>
      <c r="E5956">
        <v>3</v>
      </c>
      <c r="F5956" t="str">
        <f>VLOOKUP(E5956,$L$1:$M$25,2,FALSE)</f>
        <v>cocoa</v>
      </c>
      <c r="G5956">
        <f>LOG(C5956)</f>
        <v>0.47712125471966244</v>
      </c>
      <c r="H5956">
        <f>G5956/(B5956-1)</f>
        <v>-1.3126268291707188</v>
      </c>
    </row>
    <row r="5957" spans="1:8">
      <c r="A5957" t="s">
        <v>12038</v>
      </c>
      <c r="B5957">
        <v>0.636514168294812</v>
      </c>
      <c r="C5957">
        <v>3</v>
      </c>
      <c r="D5957">
        <v>10</v>
      </c>
      <c r="E5957">
        <v>10</v>
      </c>
      <c r="F5957" t="str">
        <f>VLOOKUP(E5957,$L$1:$M$25,2,FALSE)</f>
        <v>gnp</v>
      </c>
      <c r="G5957">
        <f>LOG(C5957)</f>
        <v>0.47712125471966244</v>
      </c>
      <c r="H5957">
        <f>G5957/(B5957-1)</f>
        <v>-1.3126268291707188</v>
      </c>
    </row>
    <row r="5958" spans="1:8">
      <c r="A5958" t="s">
        <v>12158</v>
      </c>
      <c r="B5958">
        <v>0.636514168294812</v>
      </c>
      <c r="C5958">
        <v>3</v>
      </c>
      <c r="D5958">
        <v>14</v>
      </c>
      <c r="E5958">
        <v>14</v>
      </c>
      <c r="F5958" t="str">
        <f>VLOOKUP(E5958,$L$1:$M$25,2,FALSE)</f>
        <v>livestock</v>
      </c>
      <c r="G5958">
        <f>LOG(C5958)</f>
        <v>0.47712125471966244</v>
      </c>
      <c r="H5958">
        <f>G5958/(B5958-1)</f>
        <v>-1.3126268291707188</v>
      </c>
    </row>
    <row r="5959" spans="1:8">
      <c r="A5959" t="s">
        <v>12163</v>
      </c>
      <c r="B5959">
        <v>0.636514168294812</v>
      </c>
      <c r="C5959">
        <v>3</v>
      </c>
      <c r="D5959">
        <v>2</v>
      </c>
      <c r="E5959">
        <v>2</v>
      </c>
      <c r="F5959" t="str">
        <f>VLOOKUP(E5959,$L$1:$M$25,2,FALSE)</f>
        <v>bop</v>
      </c>
      <c r="G5959">
        <f>LOG(C5959)</f>
        <v>0.47712125471966244</v>
      </c>
      <c r="H5959">
        <f>G5959/(B5959-1)</f>
        <v>-1.3126268291707188</v>
      </c>
    </row>
    <row r="5960" spans="1:8">
      <c r="A5960" t="s">
        <v>12167</v>
      </c>
      <c r="B5960">
        <v>0.636514168294812</v>
      </c>
      <c r="C5960">
        <v>3</v>
      </c>
      <c r="D5960">
        <v>11</v>
      </c>
      <c r="E5960">
        <v>11</v>
      </c>
      <c r="F5960" t="str">
        <f>VLOOKUP(E5960,$L$1:$M$25,2,FALSE)</f>
        <v>gold</v>
      </c>
      <c r="G5960">
        <f>LOG(C5960)</f>
        <v>0.47712125471966244</v>
      </c>
      <c r="H5960">
        <f>G5960/(B5960-1)</f>
        <v>-1.3126268291707188</v>
      </c>
    </row>
    <row r="5961" spans="1:8">
      <c r="A5961" t="s">
        <v>12170</v>
      </c>
      <c r="B5961">
        <v>0.636514168294812</v>
      </c>
      <c r="C5961">
        <v>3</v>
      </c>
      <c r="D5961">
        <v>6</v>
      </c>
      <c r="E5961">
        <v>6</v>
      </c>
      <c r="F5961" t="str">
        <f>VLOOKUP(E5961,$L$1:$M$25,2,FALSE)</f>
        <v>cpi</v>
      </c>
      <c r="G5961">
        <f>LOG(C5961)</f>
        <v>0.47712125471966244</v>
      </c>
      <c r="H5961">
        <f>G5961/(B5961-1)</f>
        <v>-1.3126268291707188</v>
      </c>
    </row>
    <row r="5962" spans="1:8">
      <c r="A5962" t="s">
        <v>12196</v>
      </c>
      <c r="B5962">
        <v>0.636514168294812</v>
      </c>
      <c r="C5962">
        <v>3</v>
      </c>
      <c r="D5962">
        <v>3</v>
      </c>
      <c r="E5962">
        <v>3</v>
      </c>
      <c r="F5962" t="str">
        <f>VLOOKUP(E5962,$L$1:$M$25,2,FALSE)</f>
        <v>cocoa</v>
      </c>
      <c r="G5962">
        <f>LOG(C5962)</f>
        <v>0.47712125471966244</v>
      </c>
      <c r="H5962">
        <f>G5962/(B5962-1)</f>
        <v>-1.3126268291707188</v>
      </c>
    </row>
    <row r="5963" spans="1:8">
      <c r="A5963" t="s">
        <v>12206</v>
      </c>
      <c r="B5963">
        <v>0.636514168294812</v>
      </c>
      <c r="C5963">
        <v>3</v>
      </c>
      <c r="D5963">
        <v>23</v>
      </c>
      <c r="E5963">
        <v>23</v>
      </c>
      <c r="F5963" t="str">
        <f>VLOOKUP(E5963,$L$1:$M$25,2,FALSE)</f>
        <v>trade</v>
      </c>
      <c r="G5963">
        <f>LOG(C5963)</f>
        <v>0.47712125471966244</v>
      </c>
      <c r="H5963">
        <f>G5963/(B5963-1)</f>
        <v>-1.3126268291707188</v>
      </c>
    </row>
    <row r="5964" spans="1:8">
      <c r="A5964" t="s">
        <v>12207</v>
      </c>
      <c r="B5964">
        <v>0.636514168294812</v>
      </c>
      <c r="C5964">
        <v>3</v>
      </c>
      <c r="D5964">
        <v>14</v>
      </c>
      <c r="E5964">
        <v>14</v>
      </c>
      <c r="F5964" t="str">
        <f>VLOOKUP(E5964,$L$1:$M$25,2,FALSE)</f>
        <v>livestock</v>
      </c>
      <c r="G5964">
        <f>LOG(C5964)</f>
        <v>0.47712125471966244</v>
      </c>
      <c r="H5964">
        <f>G5964/(B5964-1)</f>
        <v>-1.3126268291707188</v>
      </c>
    </row>
    <row r="5965" spans="1:8">
      <c r="A5965" t="s">
        <v>12214</v>
      </c>
      <c r="B5965">
        <v>0.636514168294812</v>
      </c>
      <c r="C5965">
        <v>3</v>
      </c>
      <c r="D5965">
        <v>23</v>
      </c>
      <c r="E5965">
        <v>23</v>
      </c>
      <c r="F5965" t="str">
        <f>VLOOKUP(E5965,$L$1:$M$25,2,FALSE)</f>
        <v>trade</v>
      </c>
      <c r="G5965">
        <f>LOG(C5965)</f>
        <v>0.47712125471966244</v>
      </c>
      <c r="H5965">
        <f>G5965/(B5965-1)</f>
        <v>-1.3126268291707188</v>
      </c>
    </row>
    <row r="5966" spans="1:8">
      <c r="A5966" t="s">
        <v>1752</v>
      </c>
      <c r="B5966">
        <v>0.63903185965017695</v>
      </c>
      <c r="C5966">
        <v>10</v>
      </c>
      <c r="D5966">
        <v>7</v>
      </c>
      <c r="E5966">
        <v>7</v>
      </c>
      <c r="F5966" t="str">
        <f>VLOOKUP(E5966,$L$1:$M$25,2,FALSE)</f>
        <v>crude</v>
      </c>
      <c r="G5966">
        <f>LOG(C5966)</f>
        <v>1</v>
      </c>
      <c r="H5966">
        <f>G5966/(B5966-1)</f>
        <v>-2.7703275946483132</v>
      </c>
    </row>
    <row r="5967" spans="1:8">
      <c r="A5967" t="s">
        <v>5478</v>
      </c>
      <c r="B5967">
        <v>0.63903185965017695</v>
      </c>
      <c r="C5967">
        <v>10</v>
      </c>
      <c r="D5967">
        <v>11</v>
      </c>
      <c r="E5967">
        <v>11</v>
      </c>
      <c r="F5967" t="str">
        <f>VLOOKUP(E5967,$L$1:$M$25,2,FALSE)</f>
        <v>gold</v>
      </c>
      <c r="G5967">
        <f>LOG(C5967)</f>
        <v>1</v>
      </c>
      <c r="H5967">
        <f>G5967/(B5967-1)</f>
        <v>-2.7703275946483132</v>
      </c>
    </row>
    <row r="5968" spans="1:8">
      <c r="A5968" t="s">
        <v>137</v>
      </c>
      <c r="B5968">
        <v>0.643659261107421</v>
      </c>
      <c r="C5968">
        <v>33</v>
      </c>
      <c r="D5968">
        <v>3</v>
      </c>
      <c r="E5968">
        <v>3</v>
      </c>
      <c r="F5968" t="str">
        <f>VLOOKUP(E5968,$L$1:$M$25,2,FALSE)</f>
        <v>cocoa</v>
      </c>
      <c r="G5968">
        <f>LOG(C5968)</f>
        <v>1.5185139398778875</v>
      </c>
      <c r="H5968">
        <f>G5968/(B5968-1)</f>
        <v>-4.2614098646061693</v>
      </c>
    </row>
    <row r="5969" spans="1:8">
      <c r="A5969" t="s">
        <v>54</v>
      </c>
      <c r="B5969">
        <v>0.64405391664598799</v>
      </c>
      <c r="C5969">
        <v>240</v>
      </c>
      <c r="D5969">
        <v>11</v>
      </c>
      <c r="E5969">
        <v>11</v>
      </c>
      <c r="F5969" t="str">
        <f>VLOOKUP(E5969,$L$1:$M$25,2,FALSE)</f>
        <v>gold</v>
      </c>
      <c r="G5969">
        <f>LOG(C5969)</f>
        <v>2.3802112417116059</v>
      </c>
      <c r="H5969">
        <f>G5969/(B5969-1)</f>
        <v>-6.6869993884560541</v>
      </c>
    </row>
    <row r="5970" spans="1:8">
      <c r="A5970" t="s">
        <v>113</v>
      </c>
      <c r="B5970">
        <v>0.65262317778006296</v>
      </c>
      <c r="C5970">
        <v>39</v>
      </c>
      <c r="D5970">
        <v>4</v>
      </c>
      <c r="E5970">
        <v>4</v>
      </c>
      <c r="F5970" t="str">
        <f>VLOOKUP(E5970,$L$1:$M$25,2,FALSE)</f>
        <v>coffee</v>
      </c>
      <c r="G5970">
        <f>LOG(C5970)</f>
        <v>1.5910646070264991</v>
      </c>
      <c r="H5970">
        <f>G5970/(B5970-1)</f>
        <v>-4.5802267314747258</v>
      </c>
    </row>
    <row r="5971" spans="1:8">
      <c r="A5971" t="s">
        <v>7664</v>
      </c>
      <c r="B5971">
        <v>0.65548177390139195</v>
      </c>
      <c r="C5971">
        <v>22</v>
      </c>
      <c r="D5971">
        <v>20</v>
      </c>
      <c r="E5971">
        <v>20</v>
      </c>
      <c r="F5971" t="str">
        <f>VLOOKUP(E5971,$L$1:$M$25,2,FALSE)</f>
        <v>ship</v>
      </c>
      <c r="G5971">
        <f>LOG(C5971)</f>
        <v>1.3424226808222062</v>
      </c>
      <c r="H5971">
        <f>G5971/(B5971-1)</f>
        <v>-3.896521516507454</v>
      </c>
    </row>
    <row r="5972" spans="1:8">
      <c r="A5972" t="s">
        <v>982</v>
      </c>
      <c r="B5972">
        <v>0.65597573233654605</v>
      </c>
      <c r="C5972">
        <v>14</v>
      </c>
      <c r="D5972">
        <v>4</v>
      </c>
      <c r="E5972">
        <v>4</v>
      </c>
      <c r="F5972" t="str">
        <f>VLOOKUP(E5972,$L$1:$M$25,2,FALSE)</f>
        <v>coffee</v>
      </c>
      <c r="G5972">
        <f>LOG(C5972)</f>
        <v>1.146128035678238</v>
      </c>
      <c r="H5972">
        <f>G5972/(B5972-1)</f>
        <v>-3.3315325208378965</v>
      </c>
    </row>
    <row r="5973" spans="1:8">
      <c r="A5973" t="s">
        <v>173</v>
      </c>
      <c r="B5973">
        <v>0.65759894986769596</v>
      </c>
      <c r="C5973">
        <v>28</v>
      </c>
      <c r="D5973">
        <v>22</v>
      </c>
      <c r="E5973">
        <v>22</v>
      </c>
      <c r="F5973" t="str">
        <f>VLOOKUP(E5973,$L$1:$M$25,2,FALSE)</f>
        <v>sugar</v>
      </c>
      <c r="G5973">
        <f>LOG(C5973)</f>
        <v>1.4471580313422192</v>
      </c>
      <c r="H5973">
        <f>G5973/(B5973-1)</f>
        <v>-4.22649997943358</v>
      </c>
    </row>
    <row r="5974" spans="1:8">
      <c r="A5974" t="s">
        <v>3072</v>
      </c>
      <c r="B5974">
        <v>0.65810998754311401</v>
      </c>
      <c r="C5974">
        <v>19</v>
      </c>
      <c r="D5974">
        <v>22</v>
      </c>
      <c r="E5974">
        <v>22</v>
      </c>
      <c r="F5974" t="str">
        <f>VLOOKUP(E5974,$L$1:$M$25,2,FALSE)</f>
        <v>sugar</v>
      </c>
      <c r="G5974">
        <f>LOG(C5974)</f>
        <v>1.2787536009528289</v>
      </c>
      <c r="H5974">
        <f>G5974/(B5974-1)</f>
        <v>-3.7402484844861794</v>
      </c>
    </row>
    <row r="5975" spans="1:8">
      <c r="A5975" t="s">
        <v>10246</v>
      </c>
      <c r="B5975">
        <v>0.65810998754311401</v>
      </c>
      <c r="C5975">
        <v>19</v>
      </c>
      <c r="D5975">
        <v>11</v>
      </c>
      <c r="E5975">
        <v>11</v>
      </c>
      <c r="F5975" t="str">
        <f>VLOOKUP(E5975,$L$1:$M$25,2,FALSE)</f>
        <v>gold</v>
      </c>
      <c r="G5975">
        <f>LOG(C5975)</f>
        <v>1.2787536009528289</v>
      </c>
      <c r="H5975">
        <f>G5975/(B5975-1)</f>
        <v>-3.7402484844861794</v>
      </c>
    </row>
    <row r="5976" spans="1:8">
      <c r="A5976" t="s">
        <v>7722</v>
      </c>
      <c r="B5976">
        <v>0.65987201378482596</v>
      </c>
      <c r="C5976">
        <v>17</v>
      </c>
      <c r="D5976">
        <v>20</v>
      </c>
      <c r="E5976">
        <v>20</v>
      </c>
      <c r="F5976" t="str">
        <f>VLOOKUP(E5976,$L$1:$M$25,2,FALSE)</f>
        <v>ship</v>
      </c>
      <c r="G5976">
        <f>LOG(C5976)</f>
        <v>1.2304489213782739</v>
      </c>
      <c r="H5976">
        <f>G5976/(B5976-1)</f>
        <v>-3.6176056403657979</v>
      </c>
    </row>
    <row r="5977" spans="1:8">
      <c r="A5977" t="s">
        <v>3353</v>
      </c>
      <c r="B5977">
        <v>0.66156323815798201</v>
      </c>
      <c r="C5977">
        <v>16</v>
      </c>
      <c r="D5977">
        <v>7</v>
      </c>
      <c r="E5977">
        <v>7</v>
      </c>
      <c r="F5977" t="str">
        <f>VLOOKUP(E5977,$L$1:$M$25,2,FALSE)</f>
        <v>crude</v>
      </c>
      <c r="G5977">
        <f>LOG(C5977)</f>
        <v>1.2041199826559248</v>
      </c>
      <c r="H5977">
        <f>G5977/(B5977-1)</f>
        <v>-3.5578876718422423</v>
      </c>
    </row>
    <row r="5978" spans="1:8">
      <c r="A5978" t="s">
        <v>2948</v>
      </c>
      <c r="B5978">
        <v>0.66156323815798201</v>
      </c>
      <c r="C5978">
        <v>8</v>
      </c>
      <c r="D5978">
        <v>7</v>
      </c>
      <c r="E5978">
        <v>7</v>
      </c>
      <c r="F5978" t="str">
        <f>VLOOKUP(E5978,$L$1:$M$25,2,FALSE)</f>
        <v>crude</v>
      </c>
      <c r="G5978">
        <f>LOG(C5978)</f>
        <v>0.90308998699194354</v>
      </c>
      <c r="H5978">
        <f>G5978/(B5978-1)</f>
        <v>-2.6684157538816815</v>
      </c>
    </row>
    <row r="5979" spans="1:8">
      <c r="A5979" t="s">
        <v>3032</v>
      </c>
      <c r="B5979">
        <v>0.66156323815798201</v>
      </c>
      <c r="C5979">
        <v>8</v>
      </c>
      <c r="D5979">
        <v>7</v>
      </c>
      <c r="E5979">
        <v>7</v>
      </c>
      <c r="F5979" t="str">
        <f>VLOOKUP(E5979,$L$1:$M$25,2,FALSE)</f>
        <v>crude</v>
      </c>
      <c r="G5979">
        <f>LOG(C5979)</f>
        <v>0.90308998699194354</v>
      </c>
      <c r="H5979">
        <f>G5979/(B5979-1)</f>
        <v>-2.6684157538816815</v>
      </c>
    </row>
    <row r="5980" spans="1:8">
      <c r="A5980" t="s">
        <v>3328</v>
      </c>
      <c r="B5980">
        <v>0.66156323815798201</v>
      </c>
      <c r="C5980">
        <v>8</v>
      </c>
      <c r="D5980">
        <v>20</v>
      </c>
      <c r="E5980">
        <v>20</v>
      </c>
      <c r="F5980" t="str">
        <f>VLOOKUP(E5980,$L$1:$M$25,2,FALSE)</f>
        <v>ship</v>
      </c>
      <c r="G5980">
        <f>LOG(C5980)</f>
        <v>0.90308998699194354</v>
      </c>
      <c r="H5980">
        <f>G5980/(B5980-1)</f>
        <v>-2.6684157538816815</v>
      </c>
    </row>
    <row r="5981" spans="1:8">
      <c r="A5981" t="s">
        <v>5738</v>
      </c>
      <c r="B5981">
        <v>0.66156323815798201</v>
      </c>
      <c r="C5981">
        <v>8</v>
      </c>
      <c r="D5981">
        <v>10</v>
      </c>
      <c r="E5981">
        <v>10</v>
      </c>
      <c r="F5981" t="str">
        <f>VLOOKUP(E5981,$L$1:$M$25,2,FALSE)</f>
        <v>gnp</v>
      </c>
      <c r="G5981">
        <f>LOG(C5981)</f>
        <v>0.90308998699194354</v>
      </c>
      <c r="H5981">
        <f>G5981/(B5981-1)</f>
        <v>-2.6684157538816815</v>
      </c>
    </row>
    <row r="5982" spans="1:8">
      <c r="A5982" t="s">
        <v>6847</v>
      </c>
      <c r="B5982">
        <v>0.66156323815798201</v>
      </c>
      <c r="C5982">
        <v>8</v>
      </c>
      <c r="D5982">
        <v>17</v>
      </c>
      <c r="E5982">
        <v>17</v>
      </c>
      <c r="F5982" t="str">
        <f>VLOOKUP(E5982,$L$1:$M$25,2,FALSE)</f>
        <v>nat-gas</v>
      </c>
      <c r="G5982">
        <f>LOG(C5982)</f>
        <v>0.90308998699194354</v>
      </c>
      <c r="H5982">
        <f>G5982/(B5982-1)</f>
        <v>-2.6684157538816815</v>
      </c>
    </row>
    <row r="5983" spans="1:8">
      <c r="A5983" t="s">
        <v>7233</v>
      </c>
      <c r="B5983">
        <v>0.66156323815798201</v>
      </c>
      <c r="C5983">
        <v>8</v>
      </c>
      <c r="D5983">
        <v>24</v>
      </c>
      <c r="E5983">
        <v>24</v>
      </c>
      <c r="F5983" t="str">
        <f>VLOOKUP(E5983,$L$1:$M$25,2,FALSE)</f>
        <v>veg-oil</v>
      </c>
      <c r="G5983">
        <f>LOG(C5983)</f>
        <v>0.90308998699194354</v>
      </c>
      <c r="H5983">
        <f>G5983/(B5983-1)</f>
        <v>-2.6684157538816815</v>
      </c>
    </row>
    <row r="5984" spans="1:8">
      <c r="A5984" t="s">
        <v>9667</v>
      </c>
      <c r="B5984">
        <v>0.66156323815798201</v>
      </c>
      <c r="C5984">
        <v>8</v>
      </c>
      <c r="D5984">
        <v>20</v>
      </c>
      <c r="E5984">
        <v>20</v>
      </c>
      <c r="F5984" t="str">
        <f>VLOOKUP(E5984,$L$1:$M$25,2,FALSE)</f>
        <v>ship</v>
      </c>
      <c r="G5984">
        <f>LOG(C5984)</f>
        <v>0.90308998699194354</v>
      </c>
      <c r="H5984">
        <f>G5984/(B5984-1)</f>
        <v>-2.6684157538816815</v>
      </c>
    </row>
    <row r="5985" spans="1:8">
      <c r="A5985" t="s">
        <v>10147</v>
      </c>
      <c r="B5985">
        <v>0.66156323815798201</v>
      </c>
      <c r="C5985">
        <v>8</v>
      </c>
      <c r="D5985">
        <v>7</v>
      </c>
      <c r="E5985">
        <v>7</v>
      </c>
      <c r="F5985" t="str">
        <f>VLOOKUP(E5985,$L$1:$M$25,2,FALSE)</f>
        <v>crude</v>
      </c>
      <c r="G5985">
        <f>LOG(C5985)</f>
        <v>0.90308998699194354</v>
      </c>
      <c r="H5985">
        <f>G5985/(B5985-1)</f>
        <v>-2.6684157538816815</v>
      </c>
    </row>
    <row r="5986" spans="1:8">
      <c r="A5986" t="s">
        <v>10458</v>
      </c>
      <c r="B5986">
        <v>0.66156323815798201</v>
      </c>
      <c r="C5986">
        <v>8</v>
      </c>
      <c r="D5986">
        <v>1</v>
      </c>
      <c r="E5986">
        <v>1</v>
      </c>
      <c r="F5986" t="str">
        <f>VLOOKUP(E5986,$L$1:$M$25,2,FALSE)</f>
        <v>acq</v>
      </c>
      <c r="G5986">
        <f>LOG(C5986)</f>
        <v>0.90308998699194354</v>
      </c>
      <c r="H5986">
        <f>G5986/(B5986-1)</f>
        <v>-2.6684157538816815</v>
      </c>
    </row>
    <row r="5987" spans="1:8">
      <c r="A5987" t="s">
        <v>11232</v>
      </c>
      <c r="B5987">
        <v>0.66156323815798201</v>
      </c>
      <c r="C5987">
        <v>8</v>
      </c>
      <c r="D5987">
        <v>5</v>
      </c>
      <c r="E5987">
        <v>5</v>
      </c>
      <c r="F5987" t="str">
        <f>VLOOKUP(E5987,$L$1:$M$25,2,FALSE)</f>
        <v>corn</v>
      </c>
      <c r="G5987">
        <f>LOG(C5987)</f>
        <v>0.90308998699194354</v>
      </c>
      <c r="H5987">
        <f>G5987/(B5987-1)</f>
        <v>-2.6684157538816815</v>
      </c>
    </row>
    <row r="5988" spans="1:8">
      <c r="A5988" t="s">
        <v>11476</v>
      </c>
      <c r="B5988">
        <v>0.66156323815798201</v>
      </c>
      <c r="C5988">
        <v>8</v>
      </c>
      <c r="D5988">
        <v>4</v>
      </c>
      <c r="E5988">
        <v>4</v>
      </c>
      <c r="F5988" t="str">
        <f>VLOOKUP(E5988,$L$1:$M$25,2,FALSE)</f>
        <v>coffee</v>
      </c>
      <c r="G5988">
        <f>LOG(C5988)</f>
        <v>0.90308998699194354</v>
      </c>
      <c r="H5988">
        <f>G5988/(B5988-1)</f>
        <v>-2.6684157538816815</v>
      </c>
    </row>
    <row r="5989" spans="1:8">
      <c r="A5989" t="s">
        <v>12176</v>
      </c>
      <c r="B5989">
        <v>0.66156323815798201</v>
      </c>
      <c r="C5989">
        <v>8</v>
      </c>
      <c r="D5989">
        <v>20</v>
      </c>
      <c r="E5989">
        <v>20</v>
      </c>
      <c r="F5989" t="str">
        <f>VLOOKUP(E5989,$L$1:$M$25,2,FALSE)</f>
        <v>ship</v>
      </c>
      <c r="G5989">
        <f>LOG(C5989)</f>
        <v>0.90308998699194354</v>
      </c>
      <c r="H5989">
        <f>G5989/(B5989-1)</f>
        <v>-2.6684157538816815</v>
      </c>
    </row>
    <row r="5990" spans="1:8">
      <c r="A5990" t="s">
        <v>139</v>
      </c>
      <c r="B5990">
        <v>0.66452843865491495</v>
      </c>
      <c r="C5990">
        <v>42</v>
      </c>
      <c r="D5990">
        <v>7</v>
      </c>
      <c r="E5990">
        <v>7</v>
      </c>
      <c r="F5990" t="str">
        <f>VLOOKUP(E5990,$L$1:$M$25,2,FALSE)</f>
        <v>crude</v>
      </c>
      <c r="G5990">
        <f>LOG(C5990)</f>
        <v>1.6232492903979006</v>
      </c>
      <c r="H5990">
        <f>G5990/(B5990-1)</f>
        <v>-4.8387090812986511</v>
      </c>
    </row>
    <row r="5991" spans="1:8">
      <c r="A5991" t="s">
        <v>216</v>
      </c>
      <c r="B5991">
        <v>0.66743170765874704</v>
      </c>
      <c r="C5991">
        <v>31</v>
      </c>
      <c r="D5991">
        <v>20</v>
      </c>
      <c r="E5991">
        <v>20</v>
      </c>
      <c r="F5991" t="str">
        <f>VLOOKUP(E5991,$L$1:$M$25,2,FALSE)</f>
        <v>ship</v>
      </c>
      <c r="G5991">
        <f>LOG(C5991)</f>
        <v>1.4913616938342726</v>
      </c>
      <c r="H5991">
        <f>G5991/(B5991-1)</f>
        <v>-4.4843772788295935</v>
      </c>
    </row>
    <row r="5992" spans="1:8">
      <c r="A5992" t="s">
        <v>3150</v>
      </c>
      <c r="B5992">
        <v>0.67301166700925596</v>
      </c>
      <c r="C5992">
        <v>15</v>
      </c>
      <c r="D5992">
        <v>4</v>
      </c>
      <c r="E5992">
        <v>4</v>
      </c>
      <c r="F5992" t="str">
        <f>VLOOKUP(E5992,$L$1:$M$25,2,FALSE)</f>
        <v>coffee</v>
      </c>
      <c r="G5992">
        <f>LOG(C5992)</f>
        <v>1.1760912590556813</v>
      </c>
      <c r="H5992">
        <f>G5992/(B5992-1)</f>
        <v>-3.5967376826529547</v>
      </c>
    </row>
    <row r="5993" spans="1:8">
      <c r="A5993" t="s">
        <v>3229</v>
      </c>
      <c r="B5993">
        <v>0.67301166700925596</v>
      </c>
      <c r="C5993">
        <v>10</v>
      </c>
      <c r="D5993">
        <v>10</v>
      </c>
      <c r="E5993">
        <v>10</v>
      </c>
      <c r="F5993" t="str">
        <f>VLOOKUP(E5993,$L$1:$M$25,2,FALSE)</f>
        <v>gnp</v>
      </c>
      <c r="G5993">
        <f>LOG(C5993)</f>
        <v>1</v>
      </c>
      <c r="H5993">
        <f>G5993/(B5993-1)</f>
        <v>-3.0582130892979191</v>
      </c>
    </row>
    <row r="5994" spans="1:8">
      <c r="A5994" t="s">
        <v>684</v>
      </c>
      <c r="B5994">
        <v>0.67301166700925596</v>
      </c>
      <c r="C5994">
        <v>5</v>
      </c>
      <c r="D5994">
        <v>25</v>
      </c>
      <c r="E5994">
        <v>25</v>
      </c>
      <c r="F5994" t="str">
        <f>VLOOKUP(E5994,$L$1:$M$25,2,FALSE)</f>
        <v>wheat</v>
      </c>
      <c r="G5994">
        <f>LOG(C5994)</f>
        <v>0.69897000433601886</v>
      </c>
      <c r="H5994">
        <f>G5994/(B5994-1)</f>
        <v>-2.1375992162870361</v>
      </c>
    </row>
    <row r="5995" spans="1:8">
      <c r="A5995" t="s">
        <v>877</v>
      </c>
      <c r="B5995">
        <v>0.67301166700925596</v>
      </c>
      <c r="C5995">
        <v>5</v>
      </c>
      <c r="D5995">
        <v>23</v>
      </c>
      <c r="E5995">
        <v>23</v>
      </c>
      <c r="F5995" t="str">
        <f>VLOOKUP(E5995,$L$1:$M$25,2,FALSE)</f>
        <v>trade</v>
      </c>
      <c r="G5995">
        <f>LOG(C5995)</f>
        <v>0.69897000433601886</v>
      </c>
      <c r="H5995">
        <f>G5995/(B5995-1)</f>
        <v>-2.1375992162870361</v>
      </c>
    </row>
    <row r="5996" spans="1:8">
      <c r="A5996" t="s">
        <v>1112</v>
      </c>
      <c r="B5996">
        <v>0.67301166700925596</v>
      </c>
      <c r="C5996">
        <v>5</v>
      </c>
      <c r="D5996">
        <v>24</v>
      </c>
      <c r="E5996">
        <v>24</v>
      </c>
      <c r="F5996" t="str">
        <f>VLOOKUP(E5996,$L$1:$M$25,2,FALSE)</f>
        <v>veg-oil</v>
      </c>
      <c r="G5996">
        <f>LOG(C5996)</f>
        <v>0.69897000433601886</v>
      </c>
      <c r="H5996">
        <f>G5996/(B5996-1)</f>
        <v>-2.1375992162870361</v>
      </c>
    </row>
    <row r="5997" spans="1:8">
      <c r="A5997" t="s">
        <v>1414</v>
      </c>
      <c r="B5997">
        <v>0.67301166700925596</v>
      </c>
      <c r="C5997">
        <v>5</v>
      </c>
      <c r="D5997">
        <v>1</v>
      </c>
      <c r="E5997">
        <v>1</v>
      </c>
      <c r="F5997" t="str">
        <f>VLOOKUP(E5997,$L$1:$M$25,2,FALSE)</f>
        <v>acq</v>
      </c>
      <c r="G5997">
        <f>LOG(C5997)</f>
        <v>0.69897000433601886</v>
      </c>
      <c r="H5997">
        <f>G5997/(B5997-1)</f>
        <v>-2.1375992162870361</v>
      </c>
    </row>
    <row r="5998" spans="1:8">
      <c r="A5998" t="s">
        <v>2301</v>
      </c>
      <c r="B5998">
        <v>0.67301166700925596</v>
      </c>
      <c r="C5998">
        <v>5</v>
      </c>
      <c r="D5998">
        <v>24</v>
      </c>
      <c r="E5998">
        <v>24</v>
      </c>
      <c r="F5998" t="str">
        <f>VLOOKUP(E5998,$L$1:$M$25,2,FALSE)</f>
        <v>veg-oil</v>
      </c>
      <c r="G5998">
        <f>LOG(C5998)</f>
        <v>0.69897000433601886</v>
      </c>
      <c r="H5998">
        <f>G5998/(B5998-1)</f>
        <v>-2.1375992162870361</v>
      </c>
    </row>
    <row r="5999" spans="1:8">
      <c r="A5999" t="s">
        <v>2791</v>
      </c>
      <c r="B5999">
        <v>0.67301166700925596</v>
      </c>
      <c r="C5999">
        <v>5</v>
      </c>
      <c r="D5999">
        <v>3</v>
      </c>
      <c r="E5999">
        <v>3</v>
      </c>
      <c r="F5999" t="str">
        <f>VLOOKUP(E5999,$L$1:$M$25,2,FALSE)</f>
        <v>cocoa</v>
      </c>
      <c r="G5999">
        <f>LOG(C5999)</f>
        <v>0.69897000433601886</v>
      </c>
      <c r="H5999">
        <f>G5999/(B5999-1)</f>
        <v>-2.1375992162870361</v>
      </c>
    </row>
    <row r="6000" spans="1:8">
      <c r="A6000" t="s">
        <v>2831</v>
      </c>
      <c r="B6000">
        <v>0.67301166700925596</v>
      </c>
      <c r="C6000">
        <v>5</v>
      </c>
      <c r="D6000">
        <v>14</v>
      </c>
      <c r="E6000">
        <v>14</v>
      </c>
      <c r="F6000" t="str">
        <f>VLOOKUP(E6000,$L$1:$M$25,2,FALSE)</f>
        <v>livestock</v>
      </c>
      <c r="G6000">
        <f>LOG(C6000)</f>
        <v>0.69897000433601886</v>
      </c>
      <c r="H6000">
        <f>G6000/(B6000-1)</f>
        <v>-2.1375992162870361</v>
      </c>
    </row>
    <row r="6001" spans="1:8">
      <c r="A6001" t="s">
        <v>3348</v>
      </c>
      <c r="B6001">
        <v>0.67301166700925596</v>
      </c>
      <c r="C6001">
        <v>5</v>
      </c>
      <c r="D6001">
        <v>15</v>
      </c>
      <c r="E6001">
        <v>15</v>
      </c>
      <c r="F6001" t="str">
        <f>VLOOKUP(E6001,$L$1:$M$25,2,FALSE)</f>
        <v>money-fx</v>
      </c>
      <c r="G6001">
        <f>LOG(C6001)</f>
        <v>0.69897000433601886</v>
      </c>
      <c r="H6001">
        <f>G6001/(B6001-1)</f>
        <v>-2.1375992162870361</v>
      </c>
    </row>
    <row r="6002" spans="1:8">
      <c r="A6002" t="s">
        <v>3878</v>
      </c>
      <c r="B6002">
        <v>0.67301166700925596</v>
      </c>
      <c r="C6002">
        <v>5</v>
      </c>
      <c r="D6002">
        <v>24</v>
      </c>
      <c r="E6002">
        <v>24</v>
      </c>
      <c r="F6002" t="str">
        <f>VLOOKUP(E6002,$L$1:$M$25,2,FALSE)</f>
        <v>veg-oil</v>
      </c>
      <c r="G6002">
        <f>LOG(C6002)</f>
        <v>0.69897000433601886</v>
      </c>
      <c r="H6002">
        <f>G6002/(B6002-1)</f>
        <v>-2.1375992162870361</v>
      </c>
    </row>
    <row r="6003" spans="1:8">
      <c r="A6003" t="s">
        <v>3909</v>
      </c>
      <c r="B6003">
        <v>0.67301166700925596</v>
      </c>
      <c r="C6003">
        <v>5</v>
      </c>
      <c r="D6003">
        <v>7</v>
      </c>
      <c r="E6003">
        <v>7</v>
      </c>
      <c r="F6003" t="str">
        <f>VLOOKUP(E6003,$L$1:$M$25,2,FALSE)</f>
        <v>crude</v>
      </c>
      <c r="G6003">
        <f>LOG(C6003)</f>
        <v>0.69897000433601886</v>
      </c>
      <c r="H6003">
        <f>G6003/(B6003-1)</f>
        <v>-2.1375992162870361</v>
      </c>
    </row>
    <row r="6004" spans="1:8">
      <c r="A6004" t="s">
        <v>4103</v>
      </c>
      <c r="B6004">
        <v>0.67301166700925596</v>
      </c>
      <c r="C6004">
        <v>5</v>
      </c>
      <c r="D6004">
        <v>4</v>
      </c>
      <c r="E6004">
        <v>4</v>
      </c>
      <c r="F6004" t="str">
        <f>VLOOKUP(E6004,$L$1:$M$25,2,FALSE)</f>
        <v>coffee</v>
      </c>
      <c r="G6004">
        <f>LOG(C6004)</f>
        <v>0.69897000433601886</v>
      </c>
      <c r="H6004">
        <f>G6004/(B6004-1)</f>
        <v>-2.1375992162870361</v>
      </c>
    </row>
    <row r="6005" spans="1:8">
      <c r="A6005" t="s">
        <v>4651</v>
      </c>
      <c r="B6005">
        <v>0.67301166700925596</v>
      </c>
      <c r="C6005">
        <v>5</v>
      </c>
      <c r="D6005">
        <v>5</v>
      </c>
      <c r="E6005">
        <v>5</v>
      </c>
      <c r="F6005" t="str">
        <f>VLOOKUP(E6005,$L$1:$M$25,2,FALSE)</f>
        <v>corn</v>
      </c>
      <c r="G6005">
        <f>LOG(C6005)</f>
        <v>0.69897000433601886</v>
      </c>
      <c r="H6005">
        <f>G6005/(B6005-1)</f>
        <v>-2.1375992162870361</v>
      </c>
    </row>
    <row r="6006" spans="1:8">
      <c r="A6006" t="s">
        <v>5388</v>
      </c>
      <c r="B6006">
        <v>0.67301166700925596</v>
      </c>
      <c r="C6006">
        <v>5</v>
      </c>
      <c r="D6006">
        <v>25</v>
      </c>
      <c r="E6006">
        <v>25</v>
      </c>
      <c r="F6006" t="str">
        <f>VLOOKUP(E6006,$L$1:$M$25,2,FALSE)</f>
        <v>wheat</v>
      </c>
      <c r="G6006">
        <f>LOG(C6006)</f>
        <v>0.69897000433601886</v>
      </c>
      <c r="H6006">
        <f>G6006/(B6006-1)</f>
        <v>-2.1375992162870361</v>
      </c>
    </row>
    <row r="6007" spans="1:8">
      <c r="A6007" t="s">
        <v>5797</v>
      </c>
      <c r="B6007">
        <v>0.67301166700925596</v>
      </c>
      <c r="C6007">
        <v>5</v>
      </c>
      <c r="D6007">
        <v>17</v>
      </c>
      <c r="E6007">
        <v>17</v>
      </c>
      <c r="F6007" t="str">
        <f>VLOOKUP(E6007,$L$1:$M$25,2,FALSE)</f>
        <v>nat-gas</v>
      </c>
      <c r="G6007">
        <f>LOG(C6007)</f>
        <v>0.69897000433601886</v>
      </c>
      <c r="H6007">
        <f>G6007/(B6007-1)</f>
        <v>-2.1375992162870361</v>
      </c>
    </row>
    <row r="6008" spans="1:8">
      <c r="A6008" t="s">
        <v>5807</v>
      </c>
      <c r="B6008">
        <v>0.67301166700925596</v>
      </c>
      <c r="C6008">
        <v>5</v>
      </c>
      <c r="D6008">
        <v>8</v>
      </c>
      <c r="E6008">
        <v>8</v>
      </c>
      <c r="F6008" t="str">
        <f>VLOOKUP(E6008,$L$1:$M$25,2,FALSE)</f>
        <v>dlr</v>
      </c>
      <c r="G6008">
        <f>LOG(C6008)</f>
        <v>0.69897000433601886</v>
      </c>
      <c r="H6008">
        <f>G6008/(B6008-1)</f>
        <v>-2.1375992162870361</v>
      </c>
    </row>
    <row r="6009" spans="1:8">
      <c r="A6009" t="s">
        <v>6009</v>
      </c>
      <c r="B6009">
        <v>0.67301166700925596</v>
      </c>
      <c r="C6009">
        <v>5</v>
      </c>
      <c r="D6009">
        <v>7</v>
      </c>
      <c r="E6009">
        <v>7</v>
      </c>
      <c r="F6009" t="str">
        <f>VLOOKUP(E6009,$L$1:$M$25,2,FALSE)</f>
        <v>crude</v>
      </c>
      <c r="G6009">
        <f>LOG(C6009)</f>
        <v>0.69897000433601886</v>
      </c>
      <c r="H6009">
        <f>G6009/(B6009-1)</f>
        <v>-2.1375992162870361</v>
      </c>
    </row>
    <row r="6010" spans="1:8">
      <c r="A6010" t="s">
        <v>6040</v>
      </c>
      <c r="B6010">
        <v>0.67301166700925596</v>
      </c>
      <c r="C6010">
        <v>5</v>
      </c>
      <c r="D6010">
        <v>4</v>
      </c>
      <c r="E6010">
        <v>4</v>
      </c>
      <c r="F6010" t="str">
        <f>VLOOKUP(E6010,$L$1:$M$25,2,FALSE)</f>
        <v>coffee</v>
      </c>
      <c r="G6010">
        <f>LOG(C6010)</f>
        <v>0.69897000433601886</v>
      </c>
      <c r="H6010">
        <f>G6010/(B6010-1)</f>
        <v>-2.1375992162870361</v>
      </c>
    </row>
    <row r="6011" spans="1:8">
      <c r="A6011" t="s">
        <v>6056</v>
      </c>
      <c r="B6011">
        <v>0.67301166700925596</v>
      </c>
      <c r="C6011">
        <v>5</v>
      </c>
      <c r="D6011">
        <v>25</v>
      </c>
      <c r="E6011">
        <v>25</v>
      </c>
      <c r="F6011" t="str">
        <f>VLOOKUP(E6011,$L$1:$M$25,2,FALSE)</f>
        <v>wheat</v>
      </c>
      <c r="G6011">
        <f>LOG(C6011)</f>
        <v>0.69897000433601886</v>
      </c>
      <c r="H6011">
        <f>G6011/(B6011-1)</f>
        <v>-2.1375992162870361</v>
      </c>
    </row>
    <row r="6012" spans="1:8">
      <c r="A6012" t="s">
        <v>6098</v>
      </c>
      <c r="B6012">
        <v>0.67301166700925596</v>
      </c>
      <c r="C6012">
        <v>5</v>
      </c>
      <c r="D6012">
        <v>9</v>
      </c>
      <c r="E6012">
        <v>9</v>
      </c>
      <c r="F6012" t="str">
        <f>VLOOKUP(E6012,$L$1:$M$25,2,FALSE)</f>
        <v>earn</v>
      </c>
      <c r="G6012">
        <f>LOG(C6012)</f>
        <v>0.69897000433601886</v>
      </c>
      <c r="H6012">
        <f>G6012/(B6012-1)</f>
        <v>-2.1375992162870361</v>
      </c>
    </row>
    <row r="6013" spans="1:8">
      <c r="A6013" t="s">
        <v>6206</v>
      </c>
      <c r="B6013">
        <v>0.67301166700925596</v>
      </c>
      <c r="C6013">
        <v>5</v>
      </c>
      <c r="D6013">
        <v>22</v>
      </c>
      <c r="E6013">
        <v>22</v>
      </c>
      <c r="F6013" t="str">
        <f>VLOOKUP(E6013,$L$1:$M$25,2,FALSE)</f>
        <v>sugar</v>
      </c>
      <c r="G6013">
        <f>LOG(C6013)</f>
        <v>0.69897000433601886</v>
      </c>
      <c r="H6013">
        <f>G6013/(B6013-1)</f>
        <v>-2.1375992162870361</v>
      </c>
    </row>
    <row r="6014" spans="1:8">
      <c r="A6014" t="s">
        <v>6240</v>
      </c>
      <c r="B6014">
        <v>0.67301166700925596</v>
      </c>
      <c r="C6014">
        <v>5</v>
      </c>
      <c r="D6014">
        <v>17</v>
      </c>
      <c r="E6014">
        <v>17</v>
      </c>
      <c r="F6014" t="str">
        <f>VLOOKUP(E6014,$L$1:$M$25,2,FALSE)</f>
        <v>nat-gas</v>
      </c>
      <c r="G6014">
        <f>LOG(C6014)</f>
        <v>0.69897000433601886</v>
      </c>
      <c r="H6014">
        <f>G6014/(B6014-1)</f>
        <v>-2.1375992162870361</v>
      </c>
    </row>
    <row r="6015" spans="1:8">
      <c r="A6015" t="s">
        <v>6387</v>
      </c>
      <c r="B6015">
        <v>0.67301166700925596</v>
      </c>
      <c r="C6015">
        <v>5</v>
      </c>
      <c r="D6015">
        <v>20</v>
      </c>
      <c r="E6015">
        <v>20</v>
      </c>
      <c r="F6015" t="str">
        <f>VLOOKUP(E6015,$L$1:$M$25,2,FALSE)</f>
        <v>ship</v>
      </c>
      <c r="G6015">
        <f>LOG(C6015)</f>
        <v>0.69897000433601886</v>
      </c>
      <c r="H6015">
        <f>G6015/(B6015-1)</f>
        <v>-2.1375992162870361</v>
      </c>
    </row>
    <row r="6016" spans="1:8">
      <c r="A6016" t="s">
        <v>7194</v>
      </c>
      <c r="B6016">
        <v>0.67301166700925596</v>
      </c>
      <c r="C6016">
        <v>5</v>
      </c>
      <c r="D6016">
        <v>11</v>
      </c>
      <c r="E6016">
        <v>11</v>
      </c>
      <c r="F6016" t="str">
        <f>VLOOKUP(E6016,$L$1:$M$25,2,FALSE)</f>
        <v>gold</v>
      </c>
      <c r="G6016">
        <f>LOG(C6016)</f>
        <v>0.69897000433601886</v>
      </c>
      <c r="H6016">
        <f>G6016/(B6016-1)</f>
        <v>-2.1375992162870361</v>
      </c>
    </row>
    <row r="6017" spans="1:8">
      <c r="A6017" t="s">
        <v>7218</v>
      </c>
      <c r="B6017">
        <v>0.67301166700925596</v>
      </c>
      <c r="C6017">
        <v>5</v>
      </c>
      <c r="D6017">
        <v>10</v>
      </c>
      <c r="E6017">
        <v>10</v>
      </c>
      <c r="F6017" t="str">
        <f>VLOOKUP(E6017,$L$1:$M$25,2,FALSE)</f>
        <v>gnp</v>
      </c>
      <c r="G6017">
        <f>LOG(C6017)</f>
        <v>0.69897000433601886</v>
      </c>
      <c r="H6017">
        <f>G6017/(B6017-1)</f>
        <v>-2.1375992162870361</v>
      </c>
    </row>
    <row r="6018" spans="1:8">
      <c r="A6018" t="s">
        <v>7811</v>
      </c>
      <c r="B6018">
        <v>0.67301166700925596</v>
      </c>
      <c r="C6018">
        <v>5</v>
      </c>
      <c r="D6018">
        <v>15</v>
      </c>
      <c r="E6018">
        <v>15</v>
      </c>
      <c r="F6018" t="str">
        <f>VLOOKUP(E6018,$L$1:$M$25,2,FALSE)</f>
        <v>money-fx</v>
      </c>
      <c r="G6018">
        <f>LOG(C6018)</f>
        <v>0.69897000433601886</v>
      </c>
      <c r="H6018">
        <f>G6018/(B6018-1)</f>
        <v>-2.1375992162870361</v>
      </c>
    </row>
    <row r="6019" spans="1:8">
      <c r="A6019" t="s">
        <v>8048</v>
      </c>
      <c r="B6019">
        <v>0.67301166700925596</v>
      </c>
      <c r="C6019">
        <v>5</v>
      </c>
      <c r="D6019">
        <v>20</v>
      </c>
      <c r="E6019">
        <v>20</v>
      </c>
      <c r="F6019" t="str">
        <f>VLOOKUP(E6019,$L$1:$M$25,2,FALSE)</f>
        <v>ship</v>
      </c>
      <c r="G6019">
        <f>LOG(C6019)</f>
        <v>0.69897000433601886</v>
      </c>
      <c r="H6019">
        <f>G6019/(B6019-1)</f>
        <v>-2.1375992162870361</v>
      </c>
    </row>
    <row r="6020" spans="1:8">
      <c r="A6020" t="s">
        <v>8096</v>
      </c>
      <c r="B6020">
        <v>0.67301166700925596</v>
      </c>
      <c r="C6020">
        <v>5</v>
      </c>
      <c r="D6020">
        <v>24</v>
      </c>
      <c r="E6020">
        <v>24</v>
      </c>
      <c r="F6020" t="str">
        <f>VLOOKUP(E6020,$L$1:$M$25,2,FALSE)</f>
        <v>veg-oil</v>
      </c>
      <c r="G6020">
        <f>LOG(C6020)</f>
        <v>0.69897000433601886</v>
      </c>
      <c r="H6020">
        <f>G6020/(B6020-1)</f>
        <v>-2.1375992162870361</v>
      </c>
    </row>
    <row r="6021" spans="1:8">
      <c r="A6021" t="s">
        <v>8809</v>
      </c>
      <c r="B6021">
        <v>0.67301166700925596</v>
      </c>
      <c r="C6021">
        <v>5</v>
      </c>
      <c r="D6021">
        <v>10</v>
      </c>
      <c r="E6021">
        <v>10</v>
      </c>
      <c r="F6021" t="str">
        <f>VLOOKUP(E6021,$L$1:$M$25,2,FALSE)</f>
        <v>gnp</v>
      </c>
      <c r="G6021">
        <f>LOG(C6021)</f>
        <v>0.69897000433601886</v>
      </c>
      <c r="H6021">
        <f>G6021/(B6021-1)</f>
        <v>-2.1375992162870361</v>
      </c>
    </row>
    <row r="6022" spans="1:8">
      <c r="A6022" t="s">
        <v>9158</v>
      </c>
      <c r="B6022">
        <v>0.67301166700925596</v>
      </c>
      <c r="C6022">
        <v>5</v>
      </c>
      <c r="D6022">
        <v>14</v>
      </c>
      <c r="E6022">
        <v>14</v>
      </c>
      <c r="F6022" t="str">
        <f>VLOOKUP(E6022,$L$1:$M$25,2,FALSE)</f>
        <v>livestock</v>
      </c>
      <c r="G6022">
        <f>LOG(C6022)</f>
        <v>0.69897000433601886</v>
      </c>
      <c r="H6022">
        <f>G6022/(B6022-1)</f>
        <v>-2.1375992162870361</v>
      </c>
    </row>
    <row r="6023" spans="1:8">
      <c r="A6023" t="s">
        <v>10086</v>
      </c>
      <c r="B6023">
        <v>0.67301166700925596</v>
      </c>
      <c r="C6023">
        <v>5</v>
      </c>
      <c r="D6023">
        <v>4</v>
      </c>
      <c r="E6023">
        <v>4</v>
      </c>
      <c r="F6023" t="str">
        <f>VLOOKUP(E6023,$L$1:$M$25,2,FALSE)</f>
        <v>coffee</v>
      </c>
      <c r="G6023">
        <f>LOG(C6023)</f>
        <v>0.69897000433601886</v>
      </c>
      <c r="H6023">
        <f>G6023/(B6023-1)</f>
        <v>-2.1375992162870361</v>
      </c>
    </row>
    <row r="6024" spans="1:8">
      <c r="A6024" t="s">
        <v>10455</v>
      </c>
      <c r="B6024">
        <v>0.67301166700925596</v>
      </c>
      <c r="C6024">
        <v>5</v>
      </c>
      <c r="D6024">
        <v>24</v>
      </c>
      <c r="E6024">
        <v>24</v>
      </c>
      <c r="F6024" t="str">
        <f>VLOOKUP(E6024,$L$1:$M$25,2,FALSE)</f>
        <v>veg-oil</v>
      </c>
      <c r="G6024">
        <f>LOG(C6024)</f>
        <v>0.69897000433601886</v>
      </c>
      <c r="H6024">
        <f>G6024/(B6024-1)</f>
        <v>-2.1375992162870361</v>
      </c>
    </row>
    <row r="6025" spans="1:8">
      <c r="A6025" t="s">
        <v>10595</v>
      </c>
      <c r="B6025">
        <v>0.67301166700925596</v>
      </c>
      <c r="C6025">
        <v>5</v>
      </c>
      <c r="D6025">
        <v>15</v>
      </c>
      <c r="E6025">
        <v>15</v>
      </c>
      <c r="F6025" t="str">
        <f>VLOOKUP(E6025,$L$1:$M$25,2,FALSE)</f>
        <v>money-fx</v>
      </c>
      <c r="G6025">
        <f>LOG(C6025)</f>
        <v>0.69897000433601886</v>
      </c>
      <c r="H6025">
        <f>G6025/(B6025-1)</f>
        <v>-2.1375992162870361</v>
      </c>
    </row>
    <row r="6026" spans="1:8">
      <c r="A6026" t="s">
        <v>10759</v>
      </c>
      <c r="B6026">
        <v>0.67301166700925596</v>
      </c>
      <c r="C6026">
        <v>5</v>
      </c>
      <c r="D6026">
        <v>8</v>
      </c>
      <c r="E6026">
        <v>8</v>
      </c>
      <c r="F6026" t="str">
        <f>VLOOKUP(E6026,$L$1:$M$25,2,FALSE)</f>
        <v>dlr</v>
      </c>
      <c r="G6026">
        <f>LOG(C6026)</f>
        <v>0.69897000433601886</v>
      </c>
      <c r="H6026">
        <f>G6026/(B6026-1)</f>
        <v>-2.1375992162870361</v>
      </c>
    </row>
    <row r="6027" spans="1:8">
      <c r="A6027" t="s">
        <v>10926</v>
      </c>
      <c r="B6027">
        <v>0.67301166700925596</v>
      </c>
      <c r="C6027">
        <v>5</v>
      </c>
      <c r="D6027">
        <v>10</v>
      </c>
      <c r="E6027">
        <v>10</v>
      </c>
      <c r="F6027" t="str">
        <f>VLOOKUP(E6027,$L$1:$M$25,2,FALSE)</f>
        <v>gnp</v>
      </c>
      <c r="G6027">
        <f>LOG(C6027)</f>
        <v>0.69897000433601886</v>
      </c>
      <c r="H6027">
        <f>G6027/(B6027-1)</f>
        <v>-2.1375992162870361</v>
      </c>
    </row>
    <row r="6028" spans="1:8">
      <c r="A6028" t="s">
        <v>11537</v>
      </c>
      <c r="B6028">
        <v>0.67301166700925596</v>
      </c>
      <c r="C6028">
        <v>5</v>
      </c>
      <c r="D6028">
        <v>12</v>
      </c>
      <c r="E6028">
        <v>12</v>
      </c>
      <c r="F6028" t="str">
        <f>VLOOKUP(E6028,$L$1:$M$25,2,FALSE)</f>
        <v>grain</v>
      </c>
      <c r="G6028">
        <f>LOG(C6028)</f>
        <v>0.69897000433601886</v>
      </c>
      <c r="H6028">
        <f>G6028/(B6028-1)</f>
        <v>-2.1375992162870361</v>
      </c>
    </row>
    <row r="6029" spans="1:8">
      <c r="A6029" t="s">
        <v>11573</v>
      </c>
      <c r="B6029">
        <v>0.67301166700925596</v>
      </c>
      <c r="C6029">
        <v>5</v>
      </c>
      <c r="D6029">
        <v>11</v>
      </c>
      <c r="E6029">
        <v>11</v>
      </c>
      <c r="F6029" t="str">
        <f>VLOOKUP(E6029,$L$1:$M$25,2,FALSE)</f>
        <v>gold</v>
      </c>
      <c r="G6029">
        <f>LOG(C6029)</f>
        <v>0.69897000433601886</v>
      </c>
      <c r="H6029">
        <f>G6029/(B6029-1)</f>
        <v>-2.1375992162870361</v>
      </c>
    </row>
    <row r="6030" spans="1:8">
      <c r="A6030" t="s">
        <v>11656</v>
      </c>
      <c r="B6030">
        <v>0.67301166700925596</v>
      </c>
      <c r="C6030">
        <v>5</v>
      </c>
      <c r="D6030">
        <v>22</v>
      </c>
      <c r="E6030">
        <v>22</v>
      </c>
      <c r="F6030" t="str">
        <f>VLOOKUP(E6030,$L$1:$M$25,2,FALSE)</f>
        <v>sugar</v>
      </c>
      <c r="G6030">
        <f>LOG(C6030)</f>
        <v>0.69897000433601886</v>
      </c>
      <c r="H6030">
        <f>G6030/(B6030-1)</f>
        <v>-2.1375992162870361</v>
      </c>
    </row>
    <row r="6031" spans="1:8">
      <c r="A6031" t="s">
        <v>12159</v>
      </c>
      <c r="B6031">
        <v>0.67301166700925596</v>
      </c>
      <c r="C6031">
        <v>5</v>
      </c>
      <c r="D6031">
        <v>21</v>
      </c>
      <c r="E6031">
        <v>21</v>
      </c>
      <c r="F6031" t="str">
        <f>VLOOKUP(E6031,$L$1:$M$25,2,FALSE)</f>
        <v>soybean</v>
      </c>
      <c r="G6031">
        <f>LOG(C6031)</f>
        <v>0.69897000433601886</v>
      </c>
      <c r="H6031">
        <f>G6031/(B6031-1)</f>
        <v>-2.1375992162870361</v>
      </c>
    </row>
    <row r="6032" spans="1:8">
      <c r="A6032" t="s">
        <v>8713</v>
      </c>
      <c r="B6032">
        <v>0.67749440444870701</v>
      </c>
      <c r="C6032">
        <v>17</v>
      </c>
      <c r="D6032">
        <v>10</v>
      </c>
      <c r="E6032">
        <v>10</v>
      </c>
      <c r="F6032" t="str">
        <f>VLOOKUP(E6032,$L$1:$M$25,2,FALSE)</f>
        <v>gnp</v>
      </c>
      <c r="G6032">
        <f>LOG(C6032)</f>
        <v>1.2304489213782739</v>
      </c>
      <c r="H6032">
        <f>G6032/(B6032-1)</f>
        <v>-3.815279295464431</v>
      </c>
    </row>
    <row r="6033" spans="1:8">
      <c r="A6033" t="s">
        <v>3647</v>
      </c>
      <c r="B6033">
        <v>0.67919326599152496</v>
      </c>
      <c r="C6033">
        <v>12</v>
      </c>
      <c r="D6033">
        <v>10</v>
      </c>
      <c r="E6033">
        <v>10</v>
      </c>
      <c r="F6033" t="str">
        <f>VLOOKUP(E6033,$L$1:$M$25,2,FALSE)</f>
        <v>gnp</v>
      </c>
      <c r="G6033">
        <f>LOG(C6033)</f>
        <v>1.0791812460476249</v>
      </c>
      <c r="H6033">
        <f>G6033/(B6033-1)</f>
        <v>-3.36396070170745</v>
      </c>
    </row>
    <row r="6034" spans="1:8">
      <c r="A6034" t="s">
        <v>11763</v>
      </c>
      <c r="B6034">
        <v>0.67919326599152496</v>
      </c>
      <c r="C6034">
        <v>12</v>
      </c>
      <c r="D6034">
        <v>3</v>
      </c>
      <c r="E6034">
        <v>3</v>
      </c>
      <c r="F6034" t="str">
        <f>VLOOKUP(E6034,$L$1:$M$25,2,FALSE)</f>
        <v>cocoa</v>
      </c>
      <c r="G6034">
        <f>LOG(C6034)</f>
        <v>1.0791812460476249</v>
      </c>
      <c r="H6034">
        <f>G6034/(B6034-1)</f>
        <v>-3.36396070170745</v>
      </c>
    </row>
    <row r="6035" spans="1:8">
      <c r="A6035" t="s">
        <v>715</v>
      </c>
      <c r="B6035">
        <v>0.68290810470047103</v>
      </c>
      <c r="C6035">
        <v>7</v>
      </c>
      <c r="D6035">
        <v>20</v>
      </c>
      <c r="E6035">
        <v>20</v>
      </c>
      <c r="F6035" t="str">
        <f>VLOOKUP(E6035,$L$1:$M$25,2,FALSE)</f>
        <v>ship</v>
      </c>
      <c r="G6035">
        <f>LOG(C6035)</f>
        <v>0.84509804001425681</v>
      </c>
      <c r="H6035">
        <f>G6035/(B6035-1)</f>
        <v>-2.6651518141640507</v>
      </c>
    </row>
    <row r="6036" spans="1:8">
      <c r="A6036" t="s">
        <v>904</v>
      </c>
      <c r="B6036">
        <v>0.68290810470047103</v>
      </c>
      <c r="C6036">
        <v>7</v>
      </c>
      <c r="D6036">
        <v>15</v>
      </c>
      <c r="E6036">
        <v>15</v>
      </c>
      <c r="F6036" t="str">
        <f>VLOOKUP(E6036,$L$1:$M$25,2,FALSE)</f>
        <v>money-fx</v>
      </c>
      <c r="G6036">
        <f>LOG(C6036)</f>
        <v>0.84509804001425681</v>
      </c>
      <c r="H6036">
        <f>G6036/(B6036-1)</f>
        <v>-2.6651518141640507</v>
      </c>
    </row>
    <row r="6037" spans="1:8">
      <c r="A6037" t="s">
        <v>2087</v>
      </c>
      <c r="B6037">
        <v>0.68290810470047103</v>
      </c>
      <c r="C6037">
        <v>7</v>
      </c>
      <c r="D6037">
        <v>17</v>
      </c>
      <c r="E6037">
        <v>17</v>
      </c>
      <c r="F6037" t="str">
        <f>VLOOKUP(E6037,$L$1:$M$25,2,FALSE)</f>
        <v>nat-gas</v>
      </c>
      <c r="G6037">
        <f>LOG(C6037)</f>
        <v>0.84509804001425681</v>
      </c>
      <c r="H6037">
        <f>G6037/(B6037-1)</f>
        <v>-2.6651518141640507</v>
      </c>
    </row>
    <row r="6038" spans="1:8">
      <c r="A6038" t="s">
        <v>4757</v>
      </c>
      <c r="B6038">
        <v>0.68290810470047103</v>
      </c>
      <c r="C6038">
        <v>7</v>
      </c>
      <c r="D6038">
        <v>17</v>
      </c>
      <c r="E6038">
        <v>17</v>
      </c>
      <c r="F6038" t="str">
        <f>VLOOKUP(E6038,$L$1:$M$25,2,FALSE)</f>
        <v>nat-gas</v>
      </c>
      <c r="G6038">
        <f>LOG(C6038)</f>
        <v>0.84509804001425681</v>
      </c>
      <c r="H6038">
        <f>G6038/(B6038-1)</f>
        <v>-2.6651518141640507</v>
      </c>
    </row>
    <row r="6039" spans="1:8">
      <c r="A6039" t="s">
        <v>6402</v>
      </c>
      <c r="B6039">
        <v>0.68290810470047103</v>
      </c>
      <c r="C6039">
        <v>7</v>
      </c>
      <c r="D6039">
        <v>17</v>
      </c>
      <c r="E6039">
        <v>17</v>
      </c>
      <c r="F6039" t="str">
        <f>VLOOKUP(E6039,$L$1:$M$25,2,FALSE)</f>
        <v>nat-gas</v>
      </c>
      <c r="G6039">
        <f>LOG(C6039)</f>
        <v>0.84509804001425681</v>
      </c>
      <c r="H6039">
        <f>G6039/(B6039-1)</f>
        <v>-2.6651518141640507</v>
      </c>
    </row>
    <row r="6040" spans="1:8">
      <c r="A6040" t="s">
        <v>7516</v>
      </c>
      <c r="B6040">
        <v>0.68290810470047103</v>
      </c>
      <c r="C6040">
        <v>7</v>
      </c>
      <c r="D6040">
        <v>24</v>
      </c>
      <c r="E6040">
        <v>24</v>
      </c>
      <c r="F6040" t="str">
        <f>VLOOKUP(E6040,$L$1:$M$25,2,FALSE)</f>
        <v>veg-oil</v>
      </c>
      <c r="G6040">
        <f>LOG(C6040)</f>
        <v>0.84509804001425681</v>
      </c>
      <c r="H6040">
        <f>G6040/(B6040-1)</f>
        <v>-2.6651518141640507</v>
      </c>
    </row>
    <row r="6041" spans="1:8">
      <c r="A6041" t="s">
        <v>7877</v>
      </c>
      <c r="B6041">
        <v>0.68290810470047103</v>
      </c>
      <c r="C6041">
        <v>7</v>
      </c>
      <c r="D6041">
        <v>10</v>
      </c>
      <c r="E6041">
        <v>10</v>
      </c>
      <c r="F6041" t="str">
        <f>VLOOKUP(E6041,$L$1:$M$25,2,FALSE)</f>
        <v>gnp</v>
      </c>
      <c r="G6041">
        <f>LOG(C6041)</f>
        <v>0.84509804001425681</v>
      </c>
      <c r="H6041">
        <f>G6041/(B6041-1)</f>
        <v>-2.6651518141640507</v>
      </c>
    </row>
    <row r="6042" spans="1:8">
      <c r="A6042" t="s">
        <v>7888</v>
      </c>
      <c r="B6042">
        <v>0.68290810470047103</v>
      </c>
      <c r="C6042">
        <v>7</v>
      </c>
      <c r="D6042">
        <v>17</v>
      </c>
      <c r="E6042">
        <v>17</v>
      </c>
      <c r="F6042" t="str">
        <f>VLOOKUP(E6042,$L$1:$M$25,2,FALSE)</f>
        <v>nat-gas</v>
      </c>
      <c r="G6042">
        <f>LOG(C6042)</f>
        <v>0.84509804001425681</v>
      </c>
      <c r="H6042">
        <f>G6042/(B6042-1)</f>
        <v>-2.6651518141640507</v>
      </c>
    </row>
    <row r="6043" spans="1:8">
      <c r="A6043" t="s">
        <v>7912</v>
      </c>
      <c r="B6043">
        <v>0.68290810470047103</v>
      </c>
      <c r="C6043">
        <v>7</v>
      </c>
      <c r="D6043">
        <v>23</v>
      </c>
      <c r="E6043">
        <v>23</v>
      </c>
      <c r="F6043" t="str">
        <f>VLOOKUP(E6043,$L$1:$M$25,2,FALSE)</f>
        <v>trade</v>
      </c>
      <c r="G6043">
        <f>LOG(C6043)</f>
        <v>0.84509804001425681</v>
      </c>
      <c r="H6043">
        <f>G6043/(B6043-1)</f>
        <v>-2.6651518141640507</v>
      </c>
    </row>
    <row r="6044" spans="1:8">
      <c r="A6044" t="s">
        <v>9648</v>
      </c>
      <c r="B6044">
        <v>0.68290810470047103</v>
      </c>
      <c r="C6044">
        <v>7</v>
      </c>
      <c r="D6044">
        <v>1</v>
      </c>
      <c r="E6044">
        <v>1</v>
      </c>
      <c r="F6044" t="str">
        <f>VLOOKUP(E6044,$L$1:$M$25,2,FALSE)</f>
        <v>acq</v>
      </c>
      <c r="G6044">
        <f>LOG(C6044)</f>
        <v>0.84509804001425681</v>
      </c>
      <c r="H6044">
        <f>G6044/(B6044-1)</f>
        <v>-2.6651518141640507</v>
      </c>
    </row>
    <row r="6045" spans="1:8">
      <c r="A6045" t="s">
        <v>10919</v>
      </c>
      <c r="B6045">
        <v>0.68290810470047103</v>
      </c>
      <c r="C6045">
        <v>7</v>
      </c>
      <c r="D6045">
        <v>13</v>
      </c>
      <c r="E6045">
        <v>13</v>
      </c>
      <c r="F6045" t="str">
        <f>VLOOKUP(E6045,$L$1:$M$25,2,FALSE)</f>
        <v>interest</v>
      </c>
      <c r="G6045">
        <f>LOG(C6045)</f>
        <v>0.84509804001425681</v>
      </c>
      <c r="H6045">
        <f>G6045/(B6045-1)</f>
        <v>-2.6651518141640507</v>
      </c>
    </row>
    <row r="6046" spans="1:8">
      <c r="A6046" t="s">
        <v>10954</v>
      </c>
      <c r="B6046">
        <v>0.68290810470047103</v>
      </c>
      <c r="C6046">
        <v>7</v>
      </c>
      <c r="D6046">
        <v>15</v>
      </c>
      <c r="E6046">
        <v>15</v>
      </c>
      <c r="F6046" t="str">
        <f>VLOOKUP(E6046,$L$1:$M$25,2,FALSE)</f>
        <v>money-fx</v>
      </c>
      <c r="G6046">
        <f>LOG(C6046)</f>
        <v>0.84509804001425681</v>
      </c>
      <c r="H6046">
        <f>G6046/(B6046-1)</f>
        <v>-2.6651518141640507</v>
      </c>
    </row>
    <row r="6047" spans="1:8">
      <c r="A6047" t="s">
        <v>4891</v>
      </c>
      <c r="B6047">
        <v>0.68373890584875296</v>
      </c>
      <c r="C6047">
        <v>9</v>
      </c>
      <c r="D6047">
        <v>20</v>
      </c>
      <c r="E6047">
        <v>20</v>
      </c>
      <c r="F6047" t="str">
        <f>VLOOKUP(E6047,$L$1:$M$25,2,FALSE)</f>
        <v>ship</v>
      </c>
      <c r="G6047">
        <f>LOG(C6047)</f>
        <v>0.95424250943932487</v>
      </c>
      <c r="H6047">
        <f>G6047/(B6047-1)</f>
        <v>-3.0172617722715303</v>
      </c>
    </row>
    <row r="6048" spans="1:8">
      <c r="A6048" t="s">
        <v>8741</v>
      </c>
      <c r="B6048">
        <v>0.68373890584875296</v>
      </c>
      <c r="C6048">
        <v>9</v>
      </c>
      <c r="D6048">
        <v>17</v>
      </c>
      <c r="E6048">
        <v>17</v>
      </c>
      <c r="F6048" t="str">
        <f>VLOOKUP(E6048,$L$1:$M$25,2,FALSE)</f>
        <v>nat-gas</v>
      </c>
      <c r="G6048">
        <f>LOG(C6048)</f>
        <v>0.95424250943932487</v>
      </c>
      <c r="H6048">
        <f>G6048/(B6048-1)</f>
        <v>-3.0172617722715303</v>
      </c>
    </row>
    <row r="6049" spans="1:8">
      <c r="A6049" t="s">
        <v>7869</v>
      </c>
      <c r="B6049">
        <v>0.68696157659732304</v>
      </c>
      <c r="C6049">
        <v>18</v>
      </c>
      <c r="D6049">
        <v>7</v>
      </c>
      <c r="E6049">
        <v>7</v>
      </c>
      <c r="F6049" t="str">
        <f>VLOOKUP(E6049,$L$1:$M$25,2,FALSE)</f>
        <v>crude</v>
      </c>
      <c r="G6049">
        <f>LOG(C6049)</f>
        <v>1.255272505103306</v>
      </c>
      <c r="H6049">
        <f>G6049/(B6049-1)</f>
        <v>-4.0099630309234797</v>
      </c>
    </row>
    <row r="6050" spans="1:8">
      <c r="A6050" t="s">
        <v>10811</v>
      </c>
      <c r="B6050">
        <v>0.68696157659732304</v>
      </c>
      <c r="C6050">
        <v>18</v>
      </c>
      <c r="D6050">
        <v>24</v>
      </c>
      <c r="E6050">
        <v>24</v>
      </c>
      <c r="F6050" t="str">
        <f>VLOOKUP(E6050,$L$1:$M$25,2,FALSE)</f>
        <v>veg-oil</v>
      </c>
      <c r="G6050">
        <f>LOG(C6050)</f>
        <v>1.255272505103306</v>
      </c>
      <c r="H6050">
        <f>G6050/(B6050-1)</f>
        <v>-4.0099630309234797</v>
      </c>
    </row>
    <row r="6051" spans="1:8">
      <c r="A6051" t="s">
        <v>1403</v>
      </c>
      <c r="B6051">
        <v>0.68696157659732304</v>
      </c>
      <c r="C6051">
        <v>9</v>
      </c>
      <c r="D6051">
        <v>4</v>
      </c>
      <c r="E6051">
        <v>4</v>
      </c>
      <c r="F6051" t="str">
        <f>VLOOKUP(E6051,$L$1:$M$25,2,FALSE)</f>
        <v>coffee</v>
      </c>
      <c r="G6051">
        <f>LOG(C6051)</f>
        <v>0.95424250943932487</v>
      </c>
      <c r="H6051">
        <f>G6051/(B6051-1)</f>
        <v>-3.0483239056306997</v>
      </c>
    </row>
    <row r="6052" spans="1:8">
      <c r="A6052" t="s">
        <v>2598</v>
      </c>
      <c r="B6052">
        <v>0.68696157659732304</v>
      </c>
      <c r="C6052">
        <v>9</v>
      </c>
      <c r="D6052">
        <v>7</v>
      </c>
      <c r="E6052">
        <v>7</v>
      </c>
      <c r="F6052" t="str">
        <f>VLOOKUP(E6052,$L$1:$M$25,2,FALSE)</f>
        <v>crude</v>
      </c>
      <c r="G6052">
        <f>LOG(C6052)</f>
        <v>0.95424250943932487</v>
      </c>
      <c r="H6052">
        <f>G6052/(B6052-1)</f>
        <v>-3.0483239056306997</v>
      </c>
    </row>
    <row r="6053" spans="1:8">
      <c r="A6053" t="s">
        <v>6338</v>
      </c>
      <c r="B6053">
        <v>0.68696157659732304</v>
      </c>
      <c r="C6053">
        <v>9</v>
      </c>
      <c r="D6053">
        <v>5</v>
      </c>
      <c r="E6053">
        <v>5</v>
      </c>
      <c r="F6053" t="str">
        <f>VLOOKUP(E6053,$L$1:$M$25,2,FALSE)</f>
        <v>corn</v>
      </c>
      <c r="G6053">
        <f>LOG(C6053)</f>
        <v>0.95424250943932487</v>
      </c>
      <c r="H6053">
        <f>G6053/(B6053-1)</f>
        <v>-3.0483239056306997</v>
      </c>
    </row>
    <row r="6054" spans="1:8">
      <c r="A6054" t="s">
        <v>10349</v>
      </c>
      <c r="B6054">
        <v>0.68696157659732304</v>
      </c>
      <c r="C6054">
        <v>9</v>
      </c>
      <c r="D6054">
        <v>22</v>
      </c>
      <c r="E6054">
        <v>22</v>
      </c>
      <c r="F6054" t="str">
        <f>VLOOKUP(E6054,$L$1:$M$25,2,FALSE)</f>
        <v>sugar</v>
      </c>
      <c r="G6054">
        <f>LOG(C6054)</f>
        <v>0.95424250943932487</v>
      </c>
      <c r="H6054">
        <f>G6054/(B6054-1)</f>
        <v>-3.0483239056306997</v>
      </c>
    </row>
    <row r="6055" spans="1:8">
      <c r="A6055" t="s">
        <v>11677</v>
      </c>
      <c r="B6055">
        <v>0.68696157659732304</v>
      </c>
      <c r="C6055">
        <v>9</v>
      </c>
      <c r="D6055">
        <v>11</v>
      </c>
      <c r="E6055">
        <v>11</v>
      </c>
      <c r="F6055" t="str">
        <f>VLOOKUP(E6055,$L$1:$M$25,2,FALSE)</f>
        <v>gold</v>
      </c>
      <c r="G6055">
        <f>LOG(C6055)</f>
        <v>0.95424250943932487</v>
      </c>
      <c r="H6055">
        <f>G6055/(B6055-1)</f>
        <v>-3.0483239056306997</v>
      </c>
    </row>
    <row r="6056" spans="1:8">
      <c r="A6056" t="s">
        <v>12123</v>
      </c>
      <c r="B6056">
        <v>0.68696157659732304</v>
      </c>
      <c r="C6056">
        <v>9</v>
      </c>
      <c r="D6056">
        <v>4</v>
      </c>
      <c r="E6056">
        <v>4</v>
      </c>
      <c r="F6056" t="str">
        <f>VLOOKUP(E6056,$L$1:$M$25,2,FALSE)</f>
        <v>coffee</v>
      </c>
      <c r="G6056">
        <f>LOG(C6056)</f>
        <v>0.95424250943932487</v>
      </c>
      <c r="H6056">
        <f>G6056/(B6056-1)</f>
        <v>-3.0483239056306997</v>
      </c>
    </row>
    <row r="6057" spans="1:8">
      <c r="A6057" t="s">
        <v>4264</v>
      </c>
      <c r="B6057">
        <v>0.68900923847665796</v>
      </c>
      <c r="C6057">
        <v>11</v>
      </c>
      <c r="D6057">
        <v>16</v>
      </c>
      <c r="E6057">
        <v>16</v>
      </c>
      <c r="F6057" t="str">
        <f>VLOOKUP(E6057,$L$1:$M$25,2,FALSE)</f>
        <v>money-supply</v>
      </c>
      <c r="G6057">
        <f>LOG(C6057)</f>
        <v>1.0413926851582251</v>
      </c>
      <c r="H6057">
        <f>G6057/(B6057-1)</f>
        <v>-3.3486290076821503</v>
      </c>
    </row>
    <row r="6058" spans="1:8">
      <c r="A6058" t="s">
        <v>1856</v>
      </c>
      <c r="B6058">
        <v>0.69018567601880398</v>
      </c>
      <c r="C6058">
        <v>13</v>
      </c>
      <c r="D6058">
        <v>22</v>
      </c>
      <c r="E6058">
        <v>22</v>
      </c>
      <c r="F6058" t="str">
        <f>VLOOKUP(E6058,$L$1:$M$25,2,FALSE)</f>
        <v>sugar</v>
      </c>
      <c r="G6058">
        <f>LOG(C6058)</f>
        <v>1.1139433523068367</v>
      </c>
      <c r="H6058">
        <f>G6058/(B6058-1)</f>
        <v>-3.5955192064471713</v>
      </c>
    </row>
    <row r="6059" spans="1:8">
      <c r="A6059" t="s">
        <v>2006</v>
      </c>
      <c r="B6059">
        <v>0.69018567601880398</v>
      </c>
      <c r="C6059">
        <v>13</v>
      </c>
      <c r="D6059">
        <v>20</v>
      </c>
      <c r="E6059">
        <v>20</v>
      </c>
      <c r="F6059" t="str">
        <f>VLOOKUP(E6059,$L$1:$M$25,2,FALSE)</f>
        <v>ship</v>
      </c>
      <c r="G6059">
        <f>LOG(C6059)</f>
        <v>1.1139433523068367</v>
      </c>
      <c r="H6059">
        <f>G6059/(B6059-1)</f>
        <v>-3.5955192064471713</v>
      </c>
    </row>
    <row r="6060" spans="1:8">
      <c r="A6060" t="s">
        <v>6279</v>
      </c>
      <c r="B6060">
        <v>0.69018567601880398</v>
      </c>
      <c r="C6060">
        <v>13</v>
      </c>
      <c r="D6060">
        <v>17</v>
      </c>
      <c r="E6060">
        <v>17</v>
      </c>
      <c r="F6060" t="str">
        <f>VLOOKUP(E6060,$L$1:$M$25,2,FALSE)</f>
        <v>nat-gas</v>
      </c>
      <c r="G6060">
        <f>LOG(C6060)</f>
        <v>1.1139433523068367</v>
      </c>
      <c r="H6060">
        <f>G6060/(B6060-1)</f>
        <v>-3.5955192064471713</v>
      </c>
    </row>
    <row r="6061" spans="1:8">
      <c r="A6061" t="s">
        <v>7128</v>
      </c>
      <c r="B6061">
        <v>0.69018567601880398</v>
      </c>
      <c r="C6061">
        <v>13</v>
      </c>
      <c r="D6061">
        <v>17</v>
      </c>
      <c r="E6061">
        <v>17</v>
      </c>
      <c r="F6061" t="str">
        <f>VLOOKUP(E6061,$L$1:$M$25,2,FALSE)</f>
        <v>nat-gas</v>
      </c>
      <c r="G6061">
        <f>LOG(C6061)</f>
        <v>1.1139433523068367</v>
      </c>
      <c r="H6061">
        <f>G6061/(B6061-1)</f>
        <v>-3.5955192064471713</v>
      </c>
    </row>
    <row r="6062" spans="1:8">
      <c r="A6062" t="s">
        <v>4428</v>
      </c>
      <c r="B6062">
        <v>0.69201296483187302</v>
      </c>
      <c r="C6062">
        <v>21</v>
      </c>
      <c r="D6062">
        <v>7</v>
      </c>
      <c r="E6062">
        <v>7</v>
      </c>
      <c r="F6062" t="str">
        <f>VLOOKUP(E6062,$L$1:$M$25,2,FALSE)</f>
        <v>crude</v>
      </c>
      <c r="G6062">
        <f>LOG(C6062)</f>
        <v>1.3222192947339193</v>
      </c>
      <c r="H6062">
        <f>G6062/(B6062-1)</f>
        <v>-4.2931005001951892</v>
      </c>
    </row>
    <row r="6063" spans="1:8">
      <c r="A6063" t="s">
        <v>442</v>
      </c>
      <c r="B6063">
        <v>0.69314718055994495</v>
      </c>
      <c r="C6063">
        <v>40</v>
      </c>
      <c r="D6063">
        <v>25</v>
      </c>
      <c r="E6063">
        <v>25</v>
      </c>
      <c r="F6063" t="str">
        <f>VLOOKUP(E6063,$L$1:$M$25,2,FALSE)</f>
        <v>wheat</v>
      </c>
      <c r="G6063">
        <f>LOG(C6063)</f>
        <v>1.6020599913279623</v>
      </c>
      <c r="H6063">
        <f>G6063/(B6063-1)</f>
        <v>-5.2209394531599909</v>
      </c>
    </row>
    <row r="6064" spans="1:8">
      <c r="A6064" t="s">
        <v>862</v>
      </c>
      <c r="B6064">
        <v>0.69314718055994495</v>
      </c>
      <c r="C6064">
        <v>32</v>
      </c>
      <c r="D6064">
        <v>25</v>
      </c>
      <c r="E6064">
        <v>25</v>
      </c>
      <c r="F6064" t="str">
        <f>VLOOKUP(E6064,$L$1:$M$25,2,FALSE)</f>
        <v>wheat</v>
      </c>
      <c r="G6064">
        <f>LOG(C6064)</f>
        <v>1.505149978319906</v>
      </c>
      <c r="H6064">
        <f>G6064/(B6064-1)</f>
        <v>-4.9051202497226631</v>
      </c>
    </row>
    <row r="6065" spans="1:8">
      <c r="A6065" t="s">
        <v>1053</v>
      </c>
      <c r="B6065">
        <v>0.69314718055994495</v>
      </c>
      <c r="C6065">
        <v>30</v>
      </c>
      <c r="D6065">
        <v>18</v>
      </c>
      <c r="E6065">
        <v>18</v>
      </c>
      <c r="F6065" t="str">
        <f>VLOOKUP(E6065,$L$1:$M$25,2,FALSE)</f>
        <v>oilseed</v>
      </c>
      <c r="G6065">
        <f>LOG(C6065)</f>
        <v>1.4771212547196624</v>
      </c>
      <c r="H6065">
        <f>G6065/(B6065-1)</f>
        <v>-4.813777684738608</v>
      </c>
    </row>
    <row r="6066" spans="1:8">
      <c r="A6066" t="s">
        <v>1699</v>
      </c>
      <c r="B6066">
        <v>0.69314718055994495</v>
      </c>
      <c r="C6066">
        <v>30</v>
      </c>
      <c r="D6066">
        <v>17</v>
      </c>
      <c r="E6066">
        <v>17</v>
      </c>
      <c r="F6066" t="str">
        <f>VLOOKUP(E6066,$L$1:$M$25,2,FALSE)</f>
        <v>nat-gas</v>
      </c>
      <c r="G6066">
        <f>LOG(C6066)</f>
        <v>1.4771212547196624</v>
      </c>
      <c r="H6066">
        <f>G6066/(B6066-1)</f>
        <v>-4.813777684738608</v>
      </c>
    </row>
    <row r="6067" spans="1:8">
      <c r="A6067" t="s">
        <v>8974</v>
      </c>
      <c r="B6067">
        <v>0.69314718055994495</v>
      </c>
      <c r="C6067">
        <v>26</v>
      </c>
      <c r="D6067">
        <v>18</v>
      </c>
      <c r="E6067">
        <v>18</v>
      </c>
      <c r="F6067" t="str">
        <f>VLOOKUP(E6067,$L$1:$M$25,2,FALSE)</f>
        <v>oilseed</v>
      </c>
      <c r="G6067">
        <f>LOG(C6067)</f>
        <v>1.414973347970818</v>
      </c>
      <c r="H6067">
        <f>G6067/(B6067-1)</f>
        <v>-4.6112444088109115</v>
      </c>
    </row>
    <row r="6068" spans="1:8">
      <c r="A6068" t="s">
        <v>10421</v>
      </c>
      <c r="B6068">
        <v>0.69314718055994495</v>
      </c>
      <c r="C6068">
        <v>26</v>
      </c>
      <c r="D6068">
        <v>17</v>
      </c>
      <c r="E6068">
        <v>17</v>
      </c>
      <c r="F6068" t="str">
        <f>VLOOKUP(E6068,$L$1:$M$25,2,FALSE)</f>
        <v>nat-gas</v>
      </c>
      <c r="G6068">
        <f>LOG(C6068)</f>
        <v>1.414973347970818</v>
      </c>
      <c r="H6068">
        <f>G6068/(B6068-1)</f>
        <v>-4.6112444088109115</v>
      </c>
    </row>
    <row r="6069" spans="1:8">
      <c r="A6069" t="s">
        <v>1764</v>
      </c>
      <c r="B6069">
        <v>0.69314718055994495</v>
      </c>
      <c r="C6069">
        <v>18</v>
      </c>
      <c r="D6069">
        <v>18</v>
      </c>
      <c r="E6069">
        <v>18</v>
      </c>
      <c r="F6069" t="str">
        <f>VLOOKUP(E6069,$L$1:$M$25,2,FALSE)</f>
        <v>oilseed</v>
      </c>
      <c r="G6069">
        <f>LOG(C6069)</f>
        <v>1.255272505103306</v>
      </c>
      <c r="H6069">
        <f>G6069/(B6069-1)</f>
        <v>-4.0907967128798983</v>
      </c>
    </row>
    <row r="6070" spans="1:8">
      <c r="A6070" t="s">
        <v>844</v>
      </c>
      <c r="B6070">
        <v>0.69314718055994495</v>
      </c>
      <c r="C6070">
        <v>16</v>
      </c>
      <c r="D6070">
        <v>21</v>
      </c>
      <c r="E6070">
        <v>21</v>
      </c>
      <c r="F6070" t="str">
        <f>VLOOKUP(E6070,$L$1:$M$25,2,FALSE)</f>
        <v>soybean</v>
      </c>
      <c r="G6070">
        <f>LOG(C6070)</f>
        <v>1.2041199826559248</v>
      </c>
      <c r="H6070">
        <f>G6070/(B6070-1)</f>
        <v>-3.9240961997781305</v>
      </c>
    </row>
    <row r="6071" spans="1:8">
      <c r="A6071" t="s">
        <v>1630</v>
      </c>
      <c r="B6071">
        <v>0.69314718055994495</v>
      </c>
      <c r="C6071">
        <v>16</v>
      </c>
      <c r="D6071">
        <v>23</v>
      </c>
      <c r="E6071">
        <v>23</v>
      </c>
      <c r="F6071" t="str">
        <f>VLOOKUP(E6071,$L$1:$M$25,2,FALSE)</f>
        <v>trade</v>
      </c>
      <c r="G6071">
        <f>LOG(C6071)</f>
        <v>1.2041199826559248</v>
      </c>
      <c r="H6071">
        <f>G6071/(B6071-1)</f>
        <v>-3.9240961997781305</v>
      </c>
    </row>
    <row r="6072" spans="1:8">
      <c r="A6072" t="s">
        <v>6080</v>
      </c>
      <c r="B6072">
        <v>0.69314718055994495</v>
      </c>
      <c r="C6072">
        <v>16</v>
      </c>
      <c r="D6072">
        <v>20</v>
      </c>
      <c r="E6072">
        <v>20</v>
      </c>
      <c r="F6072" t="str">
        <f>VLOOKUP(E6072,$L$1:$M$25,2,FALSE)</f>
        <v>ship</v>
      </c>
      <c r="G6072">
        <f>LOG(C6072)</f>
        <v>1.2041199826559248</v>
      </c>
      <c r="H6072">
        <f>G6072/(B6072-1)</f>
        <v>-3.9240961997781305</v>
      </c>
    </row>
    <row r="6073" spans="1:8">
      <c r="A6073" t="s">
        <v>9711</v>
      </c>
      <c r="B6073">
        <v>0.69314718055994495</v>
      </c>
      <c r="C6073">
        <v>16</v>
      </c>
      <c r="D6073">
        <v>8</v>
      </c>
      <c r="E6073">
        <v>8</v>
      </c>
      <c r="F6073" t="str">
        <f>VLOOKUP(E6073,$L$1:$M$25,2,FALSE)</f>
        <v>dlr</v>
      </c>
      <c r="G6073">
        <f>LOG(C6073)</f>
        <v>1.2041199826559248</v>
      </c>
      <c r="H6073">
        <f>G6073/(B6073-1)</f>
        <v>-3.9240961997781305</v>
      </c>
    </row>
    <row r="6074" spans="1:8">
      <c r="A6074" t="s">
        <v>5733</v>
      </c>
      <c r="B6074">
        <v>0.69314718055994495</v>
      </c>
      <c r="C6074">
        <v>14</v>
      </c>
      <c r="D6074">
        <v>18</v>
      </c>
      <c r="E6074">
        <v>18</v>
      </c>
      <c r="F6074" t="str">
        <f>VLOOKUP(E6074,$L$1:$M$25,2,FALSE)</f>
        <v>oilseed</v>
      </c>
      <c r="G6074">
        <f>LOG(C6074)</f>
        <v>1.146128035678238</v>
      </c>
      <c r="H6074">
        <f>G6074/(B6074-1)</f>
        <v>-3.7351067452132005</v>
      </c>
    </row>
    <row r="6075" spans="1:8">
      <c r="A6075" t="s">
        <v>6290</v>
      </c>
      <c r="B6075">
        <v>0.69314718055994495</v>
      </c>
      <c r="C6075">
        <v>14</v>
      </c>
      <c r="D6075">
        <v>1</v>
      </c>
      <c r="E6075">
        <v>1</v>
      </c>
      <c r="F6075" t="str">
        <f>VLOOKUP(E6075,$L$1:$M$25,2,FALSE)</f>
        <v>acq</v>
      </c>
      <c r="G6075">
        <f>LOG(C6075)</f>
        <v>1.146128035678238</v>
      </c>
      <c r="H6075">
        <f>G6075/(B6075-1)</f>
        <v>-3.7351067452132005</v>
      </c>
    </row>
    <row r="6076" spans="1:8">
      <c r="A6076" t="s">
        <v>10404</v>
      </c>
      <c r="B6076">
        <v>0.69314718055994495</v>
      </c>
      <c r="C6076">
        <v>14</v>
      </c>
      <c r="D6076">
        <v>19</v>
      </c>
      <c r="E6076">
        <v>19</v>
      </c>
      <c r="F6076" t="str">
        <f>VLOOKUP(E6076,$L$1:$M$25,2,FALSE)</f>
        <v>reserves</v>
      </c>
      <c r="G6076">
        <f>LOG(C6076)</f>
        <v>1.146128035678238</v>
      </c>
      <c r="H6076">
        <f>G6076/(B6076-1)</f>
        <v>-3.7351067452132005</v>
      </c>
    </row>
    <row r="6077" spans="1:8">
      <c r="A6077" t="s">
        <v>7198</v>
      </c>
      <c r="B6077">
        <v>0.69314718055994495</v>
      </c>
      <c r="C6077">
        <v>12</v>
      </c>
      <c r="D6077">
        <v>2</v>
      </c>
      <c r="E6077">
        <v>2</v>
      </c>
      <c r="F6077" t="str">
        <f>VLOOKUP(E6077,$L$1:$M$25,2,FALSE)</f>
        <v>bop</v>
      </c>
      <c r="G6077">
        <f>LOG(C6077)</f>
        <v>1.0791812460476249</v>
      </c>
      <c r="H6077">
        <f>G6077/(B6077-1)</f>
        <v>-3.5169344313567481</v>
      </c>
    </row>
    <row r="6078" spans="1:8">
      <c r="A6078" t="s">
        <v>7411</v>
      </c>
      <c r="B6078">
        <v>0.69314718055994495</v>
      </c>
      <c r="C6078">
        <v>12</v>
      </c>
      <c r="D6078">
        <v>20</v>
      </c>
      <c r="E6078">
        <v>20</v>
      </c>
      <c r="F6078" t="str">
        <f>VLOOKUP(E6078,$L$1:$M$25,2,FALSE)</f>
        <v>ship</v>
      </c>
      <c r="G6078">
        <f>LOG(C6078)</f>
        <v>1.0791812460476249</v>
      </c>
      <c r="H6078">
        <f>G6078/(B6078-1)</f>
        <v>-3.5169344313567481</v>
      </c>
    </row>
    <row r="6079" spans="1:8">
      <c r="A6079" t="s">
        <v>8945</v>
      </c>
      <c r="B6079">
        <v>0.69314718055994495</v>
      </c>
      <c r="C6079">
        <v>12</v>
      </c>
      <c r="D6079">
        <v>17</v>
      </c>
      <c r="E6079">
        <v>17</v>
      </c>
      <c r="F6079" t="str">
        <f>VLOOKUP(E6079,$L$1:$M$25,2,FALSE)</f>
        <v>nat-gas</v>
      </c>
      <c r="G6079">
        <f>LOG(C6079)</f>
        <v>1.0791812460476249</v>
      </c>
      <c r="H6079">
        <f>G6079/(B6079-1)</f>
        <v>-3.5169344313567481</v>
      </c>
    </row>
    <row r="6080" spans="1:8">
      <c r="A6080" t="s">
        <v>10653</v>
      </c>
      <c r="B6080">
        <v>0.69314718055994495</v>
      </c>
      <c r="C6080">
        <v>12</v>
      </c>
      <c r="D6080">
        <v>17</v>
      </c>
      <c r="E6080">
        <v>17</v>
      </c>
      <c r="F6080" t="str">
        <f>VLOOKUP(E6080,$L$1:$M$25,2,FALSE)</f>
        <v>nat-gas</v>
      </c>
      <c r="G6080">
        <f>LOG(C6080)</f>
        <v>1.0791812460476249</v>
      </c>
      <c r="H6080">
        <f>G6080/(B6080-1)</f>
        <v>-3.5169344313567481</v>
      </c>
    </row>
    <row r="6081" spans="1:8">
      <c r="A6081" t="s">
        <v>10982</v>
      </c>
      <c r="B6081">
        <v>0.69314718055994495</v>
      </c>
      <c r="C6081">
        <v>12</v>
      </c>
      <c r="D6081">
        <v>18</v>
      </c>
      <c r="E6081">
        <v>18</v>
      </c>
      <c r="F6081" t="str">
        <f>VLOOKUP(E6081,$L$1:$M$25,2,FALSE)</f>
        <v>oilseed</v>
      </c>
      <c r="G6081">
        <f>LOG(C6081)</f>
        <v>1.0791812460476249</v>
      </c>
      <c r="H6081">
        <f>G6081/(B6081-1)</f>
        <v>-3.5169344313567481</v>
      </c>
    </row>
    <row r="6082" spans="1:8">
      <c r="A6082" t="s">
        <v>11225</v>
      </c>
      <c r="B6082">
        <v>0.69314718055994495</v>
      </c>
      <c r="C6082">
        <v>12</v>
      </c>
      <c r="D6082">
        <v>1</v>
      </c>
      <c r="E6082">
        <v>1</v>
      </c>
      <c r="F6082" t="str">
        <f>VLOOKUP(E6082,$L$1:$M$25,2,FALSE)</f>
        <v>acq</v>
      </c>
      <c r="G6082">
        <f>LOG(C6082)</f>
        <v>1.0791812460476249</v>
      </c>
      <c r="H6082">
        <f>G6082/(B6082-1)</f>
        <v>-3.5169344313567481</v>
      </c>
    </row>
    <row r="6083" spans="1:8">
      <c r="A6083" t="s">
        <v>11580</v>
      </c>
      <c r="B6083">
        <v>0.69314718055994495</v>
      </c>
      <c r="C6083">
        <v>12</v>
      </c>
      <c r="D6083">
        <v>5</v>
      </c>
      <c r="E6083">
        <v>5</v>
      </c>
      <c r="F6083" t="str">
        <f>VLOOKUP(E6083,$L$1:$M$25,2,FALSE)</f>
        <v>corn</v>
      </c>
      <c r="G6083">
        <f>LOG(C6083)</f>
        <v>1.0791812460476249</v>
      </c>
      <c r="H6083">
        <f>G6083/(B6083-1)</f>
        <v>-3.5169344313567481</v>
      </c>
    </row>
    <row r="6084" spans="1:8">
      <c r="A6084" t="s">
        <v>2039</v>
      </c>
      <c r="B6084">
        <v>0.69314718055994495</v>
      </c>
      <c r="C6084">
        <v>10</v>
      </c>
      <c r="D6084">
        <v>22</v>
      </c>
      <c r="E6084">
        <v>22</v>
      </c>
      <c r="F6084" t="str">
        <f>VLOOKUP(E6084,$L$1:$M$25,2,FALSE)</f>
        <v>sugar</v>
      </c>
      <c r="G6084">
        <f>LOG(C6084)</f>
        <v>1</v>
      </c>
      <c r="H6084">
        <f>G6084/(B6084-1)</f>
        <v>-3.2588913532709256</v>
      </c>
    </row>
    <row r="6085" spans="1:8">
      <c r="A6085" t="s">
        <v>2512</v>
      </c>
      <c r="B6085">
        <v>0.69314718055994495</v>
      </c>
      <c r="C6085">
        <v>10</v>
      </c>
      <c r="D6085">
        <v>17</v>
      </c>
      <c r="E6085">
        <v>17</v>
      </c>
      <c r="F6085" t="str">
        <f>VLOOKUP(E6085,$L$1:$M$25,2,FALSE)</f>
        <v>nat-gas</v>
      </c>
      <c r="G6085">
        <f>LOG(C6085)</f>
        <v>1</v>
      </c>
      <c r="H6085">
        <f>G6085/(B6085-1)</f>
        <v>-3.2588913532709256</v>
      </c>
    </row>
    <row r="6086" spans="1:8">
      <c r="A6086" t="s">
        <v>3421</v>
      </c>
      <c r="B6086">
        <v>0.69314718055994495</v>
      </c>
      <c r="C6086">
        <v>10</v>
      </c>
      <c r="D6086">
        <v>5</v>
      </c>
      <c r="E6086">
        <v>5</v>
      </c>
      <c r="F6086" t="str">
        <f>VLOOKUP(E6086,$L$1:$M$25,2,FALSE)</f>
        <v>corn</v>
      </c>
      <c r="G6086">
        <f>LOG(C6086)</f>
        <v>1</v>
      </c>
      <c r="H6086">
        <f>G6086/(B6086-1)</f>
        <v>-3.2588913532709256</v>
      </c>
    </row>
    <row r="6087" spans="1:8">
      <c r="A6087" t="s">
        <v>6472</v>
      </c>
      <c r="B6087">
        <v>0.69314718055994495</v>
      </c>
      <c r="C6087">
        <v>10</v>
      </c>
      <c r="D6087">
        <v>10</v>
      </c>
      <c r="E6087">
        <v>10</v>
      </c>
      <c r="F6087" t="str">
        <f>VLOOKUP(E6087,$L$1:$M$25,2,FALSE)</f>
        <v>gnp</v>
      </c>
      <c r="G6087">
        <f>LOG(C6087)</f>
        <v>1</v>
      </c>
      <c r="H6087">
        <f>G6087/(B6087-1)</f>
        <v>-3.2588913532709256</v>
      </c>
    </row>
    <row r="6088" spans="1:8">
      <c r="A6088" t="s">
        <v>6872</v>
      </c>
      <c r="B6088">
        <v>0.69314718055994495</v>
      </c>
      <c r="C6088">
        <v>10</v>
      </c>
      <c r="D6088">
        <v>16</v>
      </c>
      <c r="E6088">
        <v>16</v>
      </c>
      <c r="F6088" t="str">
        <f>VLOOKUP(E6088,$L$1:$M$25,2,FALSE)</f>
        <v>money-supply</v>
      </c>
      <c r="G6088">
        <f>LOG(C6088)</f>
        <v>1</v>
      </c>
      <c r="H6088">
        <f>G6088/(B6088-1)</f>
        <v>-3.2588913532709256</v>
      </c>
    </row>
    <row r="6089" spans="1:8">
      <c r="A6089" t="s">
        <v>7700</v>
      </c>
      <c r="B6089">
        <v>0.69314718055994495</v>
      </c>
      <c r="C6089">
        <v>10</v>
      </c>
      <c r="D6089">
        <v>5</v>
      </c>
      <c r="E6089">
        <v>5</v>
      </c>
      <c r="F6089" t="str">
        <f>VLOOKUP(E6089,$L$1:$M$25,2,FALSE)</f>
        <v>corn</v>
      </c>
      <c r="G6089">
        <f>LOG(C6089)</f>
        <v>1</v>
      </c>
      <c r="H6089">
        <f>G6089/(B6089-1)</f>
        <v>-3.2588913532709256</v>
      </c>
    </row>
    <row r="6090" spans="1:8">
      <c r="A6090" t="s">
        <v>10075</v>
      </c>
      <c r="B6090">
        <v>0.69314718055994495</v>
      </c>
      <c r="C6090">
        <v>10</v>
      </c>
      <c r="D6090">
        <v>6</v>
      </c>
      <c r="E6090">
        <v>6</v>
      </c>
      <c r="F6090" t="str">
        <f>VLOOKUP(E6090,$L$1:$M$25,2,FALSE)</f>
        <v>cpi</v>
      </c>
      <c r="G6090">
        <f>LOG(C6090)</f>
        <v>1</v>
      </c>
      <c r="H6090">
        <f>G6090/(B6090-1)</f>
        <v>-3.2588913532709256</v>
      </c>
    </row>
    <row r="6091" spans="1:8">
      <c r="A6091" t="s">
        <v>12018</v>
      </c>
      <c r="B6091">
        <v>0.69314718055994495</v>
      </c>
      <c r="C6091">
        <v>10</v>
      </c>
      <c r="D6091">
        <v>16</v>
      </c>
      <c r="E6091">
        <v>16</v>
      </c>
      <c r="F6091" t="str">
        <f>VLOOKUP(E6091,$L$1:$M$25,2,FALSE)</f>
        <v>money-supply</v>
      </c>
      <c r="G6091">
        <f>LOG(C6091)</f>
        <v>1</v>
      </c>
      <c r="H6091">
        <f>G6091/(B6091-1)</f>
        <v>-3.2588913532709256</v>
      </c>
    </row>
    <row r="6092" spans="1:8">
      <c r="A6092" t="s">
        <v>933</v>
      </c>
      <c r="B6092">
        <v>0.69314718055994495</v>
      </c>
      <c r="C6092">
        <v>8</v>
      </c>
      <c r="D6092">
        <v>25</v>
      </c>
      <c r="E6092">
        <v>25</v>
      </c>
      <c r="F6092" t="str">
        <f>VLOOKUP(E6092,$L$1:$M$25,2,FALSE)</f>
        <v>wheat</v>
      </c>
      <c r="G6092">
        <f>LOG(C6092)</f>
        <v>0.90308998699194354</v>
      </c>
      <c r="H6092">
        <f>G6092/(B6092-1)</f>
        <v>-2.9430721498335974</v>
      </c>
    </row>
    <row r="6093" spans="1:8">
      <c r="A6093" t="s">
        <v>1113</v>
      </c>
      <c r="B6093">
        <v>0.69314718055994495</v>
      </c>
      <c r="C6093">
        <v>8</v>
      </c>
      <c r="D6093">
        <v>17</v>
      </c>
      <c r="E6093">
        <v>17</v>
      </c>
      <c r="F6093" t="str">
        <f>VLOOKUP(E6093,$L$1:$M$25,2,FALSE)</f>
        <v>nat-gas</v>
      </c>
      <c r="G6093">
        <f>LOG(C6093)</f>
        <v>0.90308998699194354</v>
      </c>
      <c r="H6093">
        <f>G6093/(B6093-1)</f>
        <v>-2.9430721498335974</v>
      </c>
    </row>
    <row r="6094" spans="1:8">
      <c r="A6094" t="s">
        <v>1721</v>
      </c>
      <c r="B6094">
        <v>0.69314718055994495</v>
      </c>
      <c r="C6094">
        <v>8</v>
      </c>
      <c r="D6094">
        <v>25</v>
      </c>
      <c r="E6094">
        <v>25</v>
      </c>
      <c r="F6094" t="str">
        <f>VLOOKUP(E6094,$L$1:$M$25,2,FALSE)</f>
        <v>wheat</v>
      </c>
      <c r="G6094">
        <f>LOG(C6094)</f>
        <v>0.90308998699194354</v>
      </c>
      <c r="H6094">
        <f>G6094/(B6094-1)</f>
        <v>-2.9430721498335974</v>
      </c>
    </row>
    <row r="6095" spans="1:8">
      <c r="A6095" t="s">
        <v>4495</v>
      </c>
      <c r="B6095">
        <v>0.69314718055994495</v>
      </c>
      <c r="C6095">
        <v>8</v>
      </c>
      <c r="D6095">
        <v>17</v>
      </c>
      <c r="E6095">
        <v>17</v>
      </c>
      <c r="F6095" t="str">
        <f>VLOOKUP(E6095,$L$1:$M$25,2,FALSE)</f>
        <v>nat-gas</v>
      </c>
      <c r="G6095">
        <f>LOG(C6095)</f>
        <v>0.90308998699194354</v>
      </c>
      <c r="H6095">
        <f>G6095/(B6095-1)</f>
        <v>-2.9430721498335974</v>
      </c>
    </row>
    <row r="6096" spans="1:8">
      <c r="A6096" t="s">
        <v>6022</v>
      </c>
      <c r="B6096">
        <v>0.69314718055994495</v>
      </c>
      <c r="C6096">
        <v>8</v>
      </c>
      <c r="D6096">
        <v>20</v>
      </c>
      <c r="E6096">
        <v>20</v>
      </c>
      <c r="F6096" t="str">
        <f>VLOOKUP(E6096,$L$1:$M$25,2,FALSE)</f>
        <v>ship</v>
      </c>
      <c r="G6096">
        <f>LOG(C6096)</f>
        <v>0.90308998699194354</v>
      </c>
      <c r="H6096">
        <f>G6096/(B6096-1)</f>
        <v>-2.9430721498335974</v>
      </c>
    </row>
    <row r="6097" spans="1:8">
      <c r="A6097" t="s">
        <v>6509</v>
      </c>
      <c r="B6097">
        <v>0.69314718055994495</v>
      </c>
      <c r="C6097">
        <v>8</v>
      </c>
      <c r="D6097">
        <v>5</v>
      </c>
      <c r="E6097">
        <v>5</v>
      </c>
      <c r="F6097" t="str">
        <f>VLOOKUP(E6097,$L$1:$M$25,2,FALSE)</f>
        <v>corn</v>
      </c>
      <c r="G6097">
        <f>LOG(C6097)</f>
        <v>0.90308998699194354</v>
      </c>
      <c r="H6097">
        <f>G6097/(B6097-1)</f>
        <v>-2.9430721498335974</v>
      </c>
    </row>
    <row r="6098" spans="1:8">
      <c r="A6098" t="s">
        <v>7917</v>
      </c>
      <c r="B6098">
        <v>0.69314718055994495</v>
      </c>
      <c r="C6098">
        <v>8</v>
      </c>
      <c r="D6098">
        <v>25</v>
      </c>
      <c r="E6098">
        <v>25</v>
      </c>
      <c r="F6098" t="str">
        <f>VLOOKUP(E6098,$L$1:$M$25,2,FALSE)</f>
        <v>wheat</v>
      </c>
      <c r="G6098">
        <f>LOG(C6098)</f>
        <v>0.90308998699194354</v>
      </c>
      <c r="H6098">
        <f>G6098/(B6098-1)</f>
        <v>-2.9430721498335974</v>
      </c>
    </row>
    <row r="6099" spans="1:8">
      <c r="A6099" t="s">
        <v>8372</v>
      </c>
      <c r="B6099">
        <v>0.69314718055994495</v>
      </c>
      <c r="C6099">
        <v>8</v>
      </c>
      <c r="D6099">
        <v>1</v>
      </c>
      <c r="E6099">
        <v>1</v>
      </c>
      <c r="F6099" t="str">
        <f>VLOOKUP(E6099,$L$1:$M$25,2,FALSE)</f>
        <v>acq</v>
      </c>
      <c r="G6099">
        <f>LOG(C6099)</f>
        <v>0.90308998699194354</v>
      </c>
      <c r="H6099">
        <f>G6099/(B6099-1)</f>
        <v>-2.9430721498335974</v>
      </c>
    </row>
    <row r="6100" spans="1:8">
      <c r="A6100" t="s">
        <v>8447</v>
      </c>
      <c r="B6100">
        <v>0.69314718055994495</v>
      </c>
      <c r="C6100">
        <v>8</v>
      </c>
      <c r="D6100">
        <v>3</v>
      </c>
      <c r="E6100">
        <v>3</v>
      </c>
      <c r="F6100" t="str">
        <f>VLOOKUP(E6100,$L$1:$M$25,2,FALSE)</f>
        <v>cocoa</v>
      </c>
      <c r="G6100">
        <f>LOG(C6100)</f>
        <v>0.90308998699194354</v>
      </c>
      <c r="H6100">
        <f>G6100/(B6100-1)</f>
        <v>-2.9430721498335974</v>
      </c>
    </row>
    <row r="6101" spans="1:8">
      <c r="A6101" t="s">
        <v>9969</v>
      </c>
      <c r="B6101">
        <v>0.69314718055994495</v>
      </c>
      <c r="C6101">
        <v>8</v>
      </c>
      <c r="D6101">
        <v>17</v>
      </c>
      <c r="E6101">
        <v>17</v>
      </c>
      <c r="F6101" t="str">
        <f>VLOOKUP(E6101,$L$1:$M$25,2,FALSE)</f>
        <v>nat-gas</v>
      </c>
      <c r="G6101">
        <f>LOG(C6101)</f>
        <v>0.90308998699194354</v>
      </c>
      <c r="H6101">
        <f>G6101/(B6101-1)</f>
        <v>-2.9430721498335974</v>
      </c>
    </row>
    <row r="6102" spans="1:8">
      <c r="A6102" t="s">
        <v>10041</v>
      </c>
      <c r="B6102">
        <v>0.69314718055994495</v>
      </c>
      <c r="C6102">
        <v>8</v>
      </c>
      <c r="D6102">
        <v>21</v>
      </c>
      <c r="E6102">
        <v>21</v>
      </c>
      <c r="F6102" t="str">
        <f>VLOOKUP(E6102,$L$1:$M$25,2,FALSE)</f>
        <v>soybean</v>
      </c>
      <c r="G6102">
        <f>LOG(C6102)</f>
        <v>0.90308998699194354</v>
      </c>
      <c r="H6102">
        <f>G6102/(B6102-1)</f>
        <v>-2.9430721498335974</v>
      </c>
    </row>
    <row r="6103" spans="1:8">
      <c r="A6103" t="s">
        <v>10044</v>
      </c>
      <c r="B6103">
        <v>0.69314718055994495</v>
      </c>
      <c r="C6103">
        <v>8</v>
      </c>
      <c r="D6103">
        <v>16</v>
      </c>
      <c r="E6103">
        <v>16</v>
      </c>
      <c r="F6103" t="str">
        <f>VLOOKUP(E6103,$L$1:$M$25,2,FALSE)</f>
        <v>money-supply</v>
      </c>
      <c r="G6103">
        <f>LOG(C6103)</f>
        <v>0.90308998699194354</v>
      </c>
      <c r="H6103">
        <f>G6103/(B6103-1)</f>
        <v>-2.9430721498335974</v>
      </c>
    </row>
    <row r="6104" spans="1:8">
      <c r="A6104" t="s">
        <v>10146</v>
      </c>
      <c r="B6104">
        <v>0.69314718055994495</v>
      </c>
      <c r="C6104">
        <v>8</v>
      </c>
      <c r="D6104">
        <v>5</v>
      </c>
      <c r="E6104">
        <v>5</v>
      </c>
      <c r="F6104" t="str">
        <f>VLOOKUP(E6104,$L$1:$M$25,2,FALSE)</f>
        <v>corn</v>
      </c>
      <c r="G6104">
        <f>LOG(C6104)</f>
        <v>0.90308998699194354</v>
      </c>
      <c r="H6104">
        <f>G6104/(B6104-1)</f>
        <v>-2.9430721498335974</v>
      </c>
    </row>
    <row r="6105" spans="1:8">
      <c r="A6105" t="s">
        <v>11101</v>
      </c>
      <c r="B6105">
        <v>0.69314718055994495</v>
      </c>
      <c r="C6105">
        <v>8</v>
      </c>
      <c r="D6105">
        <v>20</v>
      </c>
      <c r="E6105">
        <v>20</v>
      </c>
      <c r="F6105" t="str">
        <f>VLOOKUP(E6105,$L$1:$M$25,2,FALSE)</f>
        <v>ship</v>
      </c>
      <c r="G6105">
        <f>LOG(C6105)</f>
        <v>0.90308998699194354</v>
      </c>
      <c r="H6105">
        <f>G6105/(B6105-1)</f>
        <v>-2.9430721498335974</v>
      </c>
    </row>
    <row r="6106" spans="1:8">
      <c r="A6106" t="s">
        <v>12184</v>
      </c>
      <c r="B6106">
        <v>0.69314718055994495</v>
      </c>
      <c r="C6106">
        <v>8</v>
      </c>
      <c r="D6106">
        <v>17</v>
      </c>
      <c r="E6106">
        <v>17</v>
      </c>
      <c r="F6106" t="str">
        <f>VLOOKUP(E6106,$L$1:$M$25,2,FALSE)</f>
        <v>nat-gas</v>
      </c>
      <c r="G6106">
        <f>LOG(C6106)</f>
        <v>0.90308998699194354</v>
      </c>
      <c r="H6106">
        <f>G6106/(B6106-1)</f>
        <v>-2.9430721498335974</v>
      </c>
    </row>
    <row r="6107" spans="1:8">
      <c r="A6107" t="s">
        <v>1131</v>
      </c>
      <c r="B6107">
        <v>0.69314718055994495</v>
      </c>
      <c r="C6107">
        <v>6</v>
      </c>
      <c r="D6107">
        <v>20</v>
      </c>
      <c r="E6107">
        <v>20</v>
      </c>
      <c r="F6107" t="str">
        <f>VLOOKUP(E6107,$L$1:$M$25,2,FALSE)</f>
        <v>ship</v>
      </c>
      <c r="G6107">
        <f>LOG(C6107)</f>
        <v>0.77815125038364363</v>
      </c>
      <c r="H6107">
        <f>G6107/(B6107-1)</f>
        <v>-2.5359103814122155</v>
      </c>
    </row>
    <row r="6108" spans="1:8">
      <c r="A6108" t="s">
        <v>1766</v>
      </c>
      <c r="B6108">
        <v>0.69314718055994495</v>
      </c>
      <c r="C6108">
        <v>6</v>
      </c>
      <c r="D6108">
        <v>18</v>
      </c>
      <c r="E6108">
        <v>18</v>
      </c>
      <c r="F6108" t="str">
        <f>VLOOKUP(E6108,$L$1:$M$25,2,FALSE)</f>
        <v>oilseed</v>
      </c>
      <c r="G6108">
        <f>LOG(C6108)</f>
        <v>0.77815125038364363</v>
      </c>
      <c r="H6108">
        <f>G6108/(B6108-1)</f>
        <v>-2.5359103814122155</v>
      </c>
    </row>
    <row r="6109" spans="1:8">
      <c r="A6109" t="s">
        <v>2028</v>
      </c>
      <c r="B6109">
        <v>0.69314718055994495</v>
      </c>
      <c r="C6109">
        <v>6</v>
      </c>
      <c r="D6109">
        <v>23</v>
      </c>
      <c r="E6109">
        <v>23</v>
      </c>
      <c r="F6109" t="str">
        <f>VLOOKUP(E6109,$L$1:$M$25,2,FALSE)</f>
        <v>trade</v>
      </c>
      <c r="G6109">
        <f>LOG(C6109)</f>
        <v>0.77815125038364363</v>
      </c>
      <c r="H6109">
        <f>G6109/(B6109-1)</f>
        <v>-2.5359103814122155</v>
      </c>
    </row>
    <row r="6110" spans="1:8">
      <c r="A6110" t="s">
        <v>2747</v>
      </c>
      <c r="B6110">
        <v>0.69314718055994495</v>
      </c>
      <c r="C6110">
        <v>6</v>
      </c>
      <c r="D6110">
        <v>17</v>
      </c>
      <c r="E6110">
        <v>17</v>
      </c>
      <c r="F6110" t="str">
        <f>VLOOKUP(E6110,$L$1:$M$25,2,FALSE)</f>
        <v>nat-gas</v>
      </c>
      <c r="G6110">
        <f>LOG(C6110)</f>
        <v>0.77815125038364363</v>
      </c>
      <c r="H6110">
        <f>G6110/(B6110-1)</f>
        <v>-2.5359103814122155</v>
      </c>
    </row>
    <row r="6111" spans="1:8">
      <c r="A6111" t="s">
        <v>2832</v>
      </c>
      <c r="B6111">
        <v>0.69314718055994495</v>
      </c>
      <c r="C6111">
        <v>6</v>
      </c>
      <c r="D6111">
        <v>5</v>
      </c>
      <c r="E6111">
        <v>5</v>
      </c>
      <c r="F6111" t="str">
        <f>VLOOKUP(E6111,$L$1:$M$25,2,FALSE)</f>
        <v>corn</v>
      </c>
      <c r="G6111">
        <f>LOG(C6111)</f>
        <v>0.77815125038364363</v>
      </c>
      <c r="H6111">
        <f>G6111/(B6111-1)</f>
        <v>-2.5359103814122155</v>
      </c>
    </row>
    <row r="6112" spans="1:8">
      <c r="A6112" t="s">
        <v>3050</v>
      </c>
      <c r="B6112">
        <v>0.69314718055994495</v>
      </c>
      <c r="C6112">
        <v>6</v>
      </c>
      <c r="D6112">
        <v>22</v>
      </c>
      <c r="E6112">
        <v>22</v>
      </c>
      <c r="F6112" t="str">
        <f>VLOOKUP(E6112,$L$1:$M$25,2,FALSE)</f>
        <v>sugar</v>
      </c>
      <c r="G6112">
        <f>LOG(C6112)</f>
        <v>0.77815125038364363</v>
      </c>
      <c r="H6112">
        <f>G6112/(B6112-1)</f>
        <v>-2.5359103814122155</v>
      </c>
    </row>
    <row r="6113" spans="1:8">
      <c r="A6113" t="s">
        <v>3062</v>
      </c>
      <c r="B6113">
        <v>0.69314718055994495</v>
      </c>
      <c r="C6113">
        <v>6</v>
      </c>
      <c r="D6113">
        <v>3</v>
      </c>
      <c r="E6113">
        <v>3</v>
      </c>
      <c r="F6113" t="str">
        <f>VLOOKUP(E6113,$L$1:$M$25,2,FALSE)</f>
        <v>cocoa</v>
      </c>
      <c r="G6113">
        <f>LOG(C6113)</f>
        <v>0.77815125038364363</v>
      </c>
      <c r="H6113">
        <f>G6113/(B6113-1)</f>
        <v>-2.5359103814122155</v>
      </c>
    </row>
    <row r="6114" spans="1:8">
      <c r="A6114" t="s">
        <v>3086</v>
      </c>
      <c r="B6114">
        <v>0.69314718055994495</v>
      </c>
      <c r="C6114">
        <v>6</v>
      </c>
      <c r="D6114">
        <v>4</v>
      </c>
      <c r="E6114">
        <v>4</v>
      </c>
      <c r="F6114" t="str">
        <f>VLOOKUP(E6114,$L$1:$M$25,2,FALSE)</f>
        <v>coffee</v>
      </c>
      <c r="G6114">
        <f>LOG(C6114)</f>
        <v>0.77815125038364363</v>
      </c>
      <c r="H6114">
        <f>G6114/(B6114-1)</f>
        <v>-2.5359103814122155</v>
      </c>
    </row>
    <row r="6115" spans="1:8">
      <c r="A6115" t="s">
        <v>3433</v>
      </c>
      <c r="B6115">
        <v>0.69314718055994495</v>
      </c>
      <c r="C6115">
        <v>6</v>
      </c>
      <c r="D6115">
        <v>17</v>
      </c>
      <c r="E6115">
        <v>17</v>
      </c>
      <c r="F6115" t="str">
        <f>VLOOKUP(E6115,$L$1:$M$25,2,FALSE)</f>
        <v>nat-gas</v>
      </c>
      <c r="G6115">
        <f>LOG(C6115)</f>
        <v>0.77815125038364363</v>
      </c>
      <c r="H6115">
        <f>G6115/(B6115-1)</f>
        <v>-2.5359103814122155</v>
      </c>
    </row>
    <row r="6116" spans="1:8">
      <c r="A6116" t="s">
        <v>3445</v>
      </c>
      <c r="B6116">
        <v>0.69314718055994495</v>
      </c>
      <c r="C6116">
        <v>6</v>
      </c>
      <c r="D6116">
        <v>22</v>
      </c>
      <c r="E6116">
        <v>22</v>
      </c>
      <c r="F6116" t="str">
        <f>VLOOKUP(E6116,$L$1:$M$25,2,FALSE)</f>
        <v>sugar</v>
      </c>
      <c r="G6116">
        <f>LOG(C6116)</f>
        <v>0.77815125038364363</v>
      </c>
      <c r="H6116">
        <f>G6116/(B6116-1)</f>
        <v>-2.5359103814122155</v>
      </c>
    </row>
    <row r="6117" spans="1:8">
      <c r="A6117" t="s">
        <v>3516</v>
      </c>
      <c r="B6117">
        <v>0.69314718055994495</v>
      </c>
      <c r="C6117">
        <v>6</v>
      </c>
      <c r="D6117">
        <v>20</v>
      </c>
      <c r="E6117">
        <v>20</v>
      </c>
      <c r="F6117" t="str">
        <f>VLOOKUP(E6117,$L$1:$M$25,2,FALSE)</f>
        <v>ship</v>
      </c>
      <c r="G6117">
        <f>LOG(C6117)</f>
        <v>0.77815125038364363</v>
      </c>
      <c r="H6117">
        <f>G6117/(B6117-1)</f>
        <v>-2.5359103814122155</v>
      </c>
    </row>
    <row r="6118" spans="1:8">
      <c r="A6118" t="s">
        <v>3633</v>
      </c>
      <c r="B6118">
        <v>0.69314718055994495</v>
      </c>
      <c r="C6118">
        <v>6</v>
      </c>
      <c r="D6118">
        <v>5</v>
      </c>
      <c r="E6118">
        <v>5</v>
      </c>
      <c r="F6118" t="str">
        <f>VLOOKUP(E6118,$L$1:$M$25,2,FALSE)</f>
        <v>corn</v>
      </c>
      <c r="G6118">
        <f>LOG(C6118)</f>
        <v>0.77815125038364363</v>
      </c>
      <c r="H6118">
        <f>G6118/(B6118-1)</f>
        <v>-2.5359103814122155</v>
      </c>
    </row>
    <row r="6119" spans="1:8">
      <c r="A6119" t="s">
        <v>4399</v>
      </c>
      <c r="B6119">
        <v>0.69314718055994495</v>
      </c>
      <c r="C6119">
        <v>6</v>
      </c>
      <c r="D6119">
        <v>25</v>
      </c>
      <c r="E6119">
        <v>25</v>
      </c>
      <c r="F6119" t="str">
        <f>VLOOKUP(E6119,$L$1:$M$25,2,FALSE)</f>
        <v>wheat</v>
      </c>
      <c r="G6119">
        <f>LOG(C6119)</f>
        <v>0.77815125038364363</v>
      </c>
      <c r="H6119">
        <f>G6119/(B6119-1)</f>
        <v>-2.5359103814122155</v>
      </c>
    </row>
    <row r="6120" spans="1:8">
      <c r="A6120" t="s">
        <v>4576</v>
      </c>
      <c r="B6120">
        <v>0.69314718055994495</v>
      </c>
      <c r="C6120">
        <v>6</v>
      </c>
      <c r="D6120">
        <v>5</v>
      </c>
      <c r="E6120">
        <v>5</v>
      </c>
      <c r="F6120" t="str">
        <f>VLOOKUP(E6120,$L$1:$M$25,2,FALSE)</f>
        <v>corn</v>
      </c>
      <c r="G6120">
        <f>LOG(C6120)</f>
        <v>0.77815125038364363</v>
      </c>
      <c r="H6120">
        <f>G6120/(B6120-1)</f>
        <v>-2.5359103814122155</v>
      </c>
    </row>
    <row r="6121" spans="1:8">
      <c r="A6121" t="s">
        <v>4864</v>
      </c>
      <c r="B6121">
        <v>0.69314718055994495</v>
      </c>
      <c r="C6121">
        <v>6</v>
      </c>
      <c r="D6121">
        <v>23</v>
      </c>
      <c r="E6121">
        <v>23</v>
      </c>
      <c r="F6121" t="str">
        <f>VLOOKUP(E6121,$L$1:$M$25,2,FALSE)</f>
        <v>trade</v>
      </c>
      <c r="G6121">
        <f>LOG(C6121)</f>
        <v>0.77815125038364363</v>
      </c>
      <c r="H6121">
        <f>G6121/(B6121-1)</f>
        <v>-2.5359103814122155</v>
      </c>
    </row>
    <row r="6122" spans="1:8">
      <c r="A6122" t="s">
        <v>6014</v>
      </c>
      <c r="B6122">
        <v>0.69314718055994495</v>
      </c>
      <c r="C6122">
        <v>6</v>
      </c>
      <c r="D6122">
        <v>17</v>
      </c>
      <c r="E6122">
        <v>17</v>
      </c>
      <c r="F6122" t="str">
        <f>VLOOKUP(E6122,$L$1:$M$25,2,FALSE)</f>
        <v>nat-gas</v>
      </c>
      <c r="G6122">
        <f>LOG(C6122)</f>
        <v>0.77815125038364363</v>
      </c>
      <c r="H6122">
        <f>G6122/(B6122-1)</f>
        <v>-2.5359103814122155</v>
      </c>
    </row>
    <row r="6123" spans="1:8">
      <c r="A6123" t="s">
        <v>6672</v>
      </c>
      <c r="B6123">
        <v>0.69314718055994495</v>
      </c>
      <c r="C6123">
        <v>6</v>
      </c>
      <c r="D6123">
        <v>4</v>
      </c>
      <c r="E6123">
        <v>4</v>
      </c>
      <c r="F6123" t="str">
        <f>VLOOKUP(E6123,$L$1:$M$25,2,FALSE)</f>
        <v>coffee</v>
      </c>
      <c r="G6123">
        <f>LOG(C6123)</f>
        <v>0.77815125038364363</v>
      </c>
      <c r="H6123">
        <f>G6123/(B6123-1)</f>
        <v>-2.5359103814122155</v>
      </c>
    </row>
    <row r="6124" spans="1:8">
      <c r="A6124" t="s">
        <v>6740</v>
      </c>
      <c r="B6124">
        <v>0.69314718055994495</v>
      </c>
      <c r="C6124">
        <v>6</v>
      </c>
      <c r="D6124">
        <v>1</v>
      </c>
      <c r="E6124">
        <v>1</v>
      </c>
      <c r="F6124" t="str">
        <f>VLOOKUP(E6124,$L$1:$M$25,2,FALSE)</f>
        <v>acq</v>
      </c>
      <c r="G6124">
        <f>LOG(C6124)</f>
        <v>0.77815125038364363</v>
      </c>
      <c r="H6124">
        <f>G6124/(B6124-1)</f>
        <v>-2.5359103814122155</v>
      </c>
    </row>
    <row r="6125" spans="1:8">
      <c r="A6125" t="s">
        <v>7187</v>
      </c>
      <c r="B6125">
        <v>0.69314718055994495</v>
      </c>
      <c r="C6125">
        <v>6</v>
      </c>
      <c r="D6125">
        <v>19</v>
      </c>
      <c r="E6125">
        <v>19</v>
      </c>
      <c r="F6125" t="str">
        <f>VLOOKUP(E6125,$L$1:$M$25,2,FALSE)</f>
        <v>reserves</v>
      </c>
      <c r="G6125">
        <f>LOG(C6125)</f>
        <v>0.77815125038364363</v>
      </c>
      <c r="H6125">
        <f>G6125/(B6125-1)</f>
        <v>-2.5359103814122155</v>
      </c>
    </row>
    <row r="6126" spans="1:8">
      <c r="A6126" t="s">
        <v>7217</v>
      </c>
      <c r="B6126">
        <v>0.69314718055994495</v>
      </c>
      <c r="C6126">
        <v>6</v>
      </c>
      <c r="D6126">
        <v>17</v>
      </c>
      <c r="E6126">
        <v>17</v>
      </c>
      <c r="F6126" t="str">
        <f>VLOOKUP(E6126,$L$1:$M$25,2,FALSE)</f>
        <v>nat-gas</v>
      </c>
      <c r="G6126">
        <f>LOG(C6126)</f>
        <v>0.77815125038364363</v>
      </c>
      <c r="H6126">
        <f>G6126/(B6126-1)</f>
        <v>-2.5359103814122155</v>
      </c>
    </row>
    <row r="6127" spans="1:8">
      <c r="A6127" t="s">
        <v>7351</v>
      </c>
      <c r="B6127">
        <v>0.69314718055994495</v>
      </c>
      <c r="C6127">
        <v>6</v>
      </c>
      <c r="D6127">
        <v>18</v>
      </c>
      <c r="E6127">
        <v>18</v>
      </c>
      <c r="F6127" t="str">
        <f>VLOOKUP(E6127,$L$1:$M$25,2,FALSE)</f>
        <v>oilseed</v>
      </c>
      <c r="G6127">
        <f>LOG(C6127)</f>
        <v>0.77815125038364363</v>
      </c>
      <c r="H6127">
        <f>G6127/(B6127-1)</f>
        <v>-2.5359103814122155</v>
      </c>
    </row>
    <row r="6128" spans="1:8">
      <c r="A6128" t="s">
        <v>7413</v>
      </c>
      <c r="B6128">
        <v>0.69314718055994495</v>
      </c>
      <c r="C6128">
        <v>6</v>
      </c>
      <c r="D6128">
        <v>5</v>
      </c>
      <c r="E6128">
        <v>5</v>
      </c>
      <c r="F6128" t="str">
        <f>VLOOKUP(E6128,$L$1:$M$25,2,FALSE)</f>
        <v>corn</v>
      </c>
      <c r="G6128">
        <f>LOG(C6128)</f>
        <v>0.77815125038364363</v>
      </c>
      <c r="H6128">
        <f>G6128/(B6128-1)</f>
        <v>-2.5359103814122155</v>
      </c>
    </row>
    <row r="6129" spans="1:8">
      <c r="A6129" t="s">
        <v>7448</v>
      </c>
      <c r="B6129">
        <v>0.69314718055994495</v>
      </c>
      <c r="C6129">
        <v>6</v>
      </c>
      <c r="D6129">
        <v>20</v>
      </c>
      <c r="E6129">
        <v>20</v>
      </c>
      <c r="F6129" t="str">
        <f>VLOOKUP(E6129,$L$1:$M$25,2,FALSE)</f>
        <v>ship</v>
      </c>
      <c r="G6129">
        <f>LOG(C6129)</f>
        <v>0.77815125038364363</v>
      </c>
      <c r="H6129">
        <f>G6129/(B6129-1)</f>
        <v>-2.5359103814122155</v>
      </c>
    </row>
    <row r="6130" spans="1:8">
      <c r="A6130" t="s">
        <v>7545</v>
      </c>
      <c r="B6130">
        <v>0.69314718055994495</v>
      </c>
      <c r="C6130">
        <v>6</v>
      </c>
      <c r="D6130">
        <v>5</v>
      </c>
      <c r="E6130">
        <v>5</v>
      </c>
      <c r="F6130" t="str">
        <f>VLOOKUP(E6130,$L$1:$M$25,2,FALSE)</f>
        <v>corn</v>
      </c>
      <c r="G6130">
        <f>LOG(C6130)</f>
        <v>0.77815125038364363</v>
      </c>
      <c r="H6130">
        <f>G6130/(B6130-1)</f>
        <v>-2.5359103814122155</v>
      </c>
    </row>
    <row r="6131" spans="1:8">
      <c r="A6131" t="s">
        <v>7555</v>
      </c>
      <c r="B6131">
        <v>0.69314718055994495</v>
      </c>
      <c r="C6131">
        <v>6</v>
      </c>
      <c r="D6131">
        <v>18</v>
      </c>
      <c r="E6131">
        <v>18</v>
      </c>
      <c r="F6131" t="str">
        <f>VLOOKUP(E6131,$L$1:$M$25,2,FALSE)</f>
        <v>oilseed</v>
      </c>
      <c r="G6131">
        <f>LOG(C6131)</f>
        <v>0.77815125038364363</v>
      </c>
      <c r="H6131">
        <f>G6131/(B6131-1)</f>
        <v>-2.5359103814122155</v>
      </c>
    </row>
    <row r="6132" spans="1:8">
      <c r="A6132" t="s">
        <v>8380</v>
      </c>
      <c r="B6132">
        <v>0.69314718055994495</v>
      </c>
      <c r="C6132">
        <v>6</v>
      </c>
      <c r="D6132">
        <v>13</v>
      </c>
      <c r="E6132">
        <v>13</v>
      </c>
      <c r="F6132" t="str">
        <f>VLOOKUP(E6132,$L$1:$M$25,2,FALSE)</f>
        <v>interest</v>
      </c>
      <c r="G6132">
        <f>LOG(C6132)</f>
        <v>0.77815125038364363</v>
      </c>
      <c r="H6132">
        <f>G6132/(B6132-1)</f>
        <v>-2.5359103814122155</v>
      </c>
    </row>
    <row r="6133" spans="1:8">
      <c r="A6133" t="s">
        <v>8880</v>
      </c>
      <c r="B6133">
        <v>0.69314718055994495</v>
      </c>
      <c r="C6133">
        <v>6</v>
      </c>
      <c r="D6133">
        <v>2</v>
      </c>
      <c r="E6133">
        <v>2</v>
      </c>
      <c r="F6133" t="str">
        <f>VLOOKUP(E6133,$L$1:$M$25,2,FALSE)</f>
        <v>bop</v>
      </c>
      <c r="G6133">
        <f>LOG(C6133)</f>
        <v>0.77815125038364363</v>
      </c>
      <c r="H6133">
        <f>G6133/(B6133-1)</f>
        <v>-2.5359103814122155</v>
      </c>
    </row>
    <row r="6134" spans="1:8">
      <c r="A6134" t="s">
        <v>9116</v>
      </c>
      <c r="B6134">
        <v>0.69314718055994495</v>
      </c>
      <c r="C6134">
        <v>6</v>
      </c>
      <c r="D6134">
        <v>17</v>
      </c>
      <c r="E6134">
        <v>17</v>
      </c>
      <c r="F6134" t="str">
        <f>VLOOKUP(E6134,$L$1:$M$25,2,FALSE)</f>
        <v>nat-gas</v>
      </c>
      <c r="G6134">
        <f>LOG(C6134)</f>
        <v>0.77815125038364363</v>
      </c>
      <c r="H6134">
        <f>G6134/(B6134-1)</f>
        <v>-2.5359103814122155</v>
      </c>
    </row>
    <row r="6135" spans="1:8">
      <c r="A6135" t="s">
        <v>9393</v>
      </c>
      <c r="B6135">
        <v>0.69314718055994495</v>
      </c>
      <c r="C6135">
        <v>6</v>
      </c>
      <c r="D6135">
        <v>17</v>
      </c>
      <c r="E6135">
        <v>17</v>
      </c>
      <c r="F6135" t="str">
        <f>VLOOKUP(E6135,$L$1:$M$25,2,FALSE)</f>
        <v>nat-gas</v>
      </c>
      <c r="G6135">
        <f>LOG(C6135)</f>
        <v>0.77815125038364363</v>
      </c>
      <c r="H6135">
        <f>G6135/(B6135-1)</f>
        <v>-2.5359103814122155</v>
      </c>
    </row>
    <row r="6136" spans="1:8">
      <c r="A6136" t="s">
        <v>9428</v>
      </c>
      <c r="B6136">
        <v>0.69314718055994495</v>
      </c>
      <c r="C6136">
        <v>6</v>
      </c>
      <c r="D6136">
        <v>17</v>
      </c>
      <c r="E6136">
        <v>17</v>
      </c>
      <c r="F6136" t="str">
        <f>VLOOKUP(E6136,$L$1:$M$25,2,FALSE)</f>
        <v>nat-gas</v>
      </c>
      <c r="G6136">
        <f>LOG(C6136)</f>
        <v>0.77815125038364363</v>
      </c>
      <c r="H6136">
        <f>G6136/(B6136-1)</f>
        <v>-2.5359103814122155</v>
      </c>
    </row>
    <row r="6137" spans="1:8">
      <c r="A6137" t="s">
        <v>9491</v>
      </c>
      <c r="B6137">
        <v>0.69314718055994495</v>
      </c>
      <c r="C6137">
        <v>6</v>
      </c>
      <c r="D6137">
        <v>22</v>
      </c>
      <c r="E6137">
        <v>22</v>
      </c>
      <c r="F6137" t="str">
        <f>VLOOKUP(E6137,$L$1:$M$25,2,FALSE)</f>
        <v>sugar</v>
      </c>
      <c r="G6137">
        <f>LOG(C6137)</f>
        <v>0.77815125038364363</v>
      </c>
      <c r="H6137">
        <f>G6137/(B6137-1)</f>
        <v>-2.5359103814122155</v>
      </c>
    </row>
    <row r="6138" spans="1:8">
      <c r="A6138" t="s">
        <v>9569</v>
      </c>
      <c r="B6138">
        <v>0.69314718055994495</v>
      </c>
      <c r="C6138">
        <v>6</v>
      </c>
      <c r="D6138">
        <v>25</v>
      </c>
      <c r="E6138">
        <v>25</v>
      </c>
      <c r="F6138" t="str">
        <f>VLOOKUP(E6138,$L$1:$M$25,2,FALSE)</f>
        <v>wheat</v>
      </c>
      <c r="G6138">
        <f>LOG(C6138)</f>
        <v>0.77815125038364363</v>
      </c>
      <c r="H6138">
        <f>G6138/(B6138-1)</f>
        <v>-2.5359103814122155</v>
      </c>
    </row>
    <row r="6139" spans="1:8">
      <c r="A6139" t="s">
        <v>10093</v>
      </c>
      <c r="B6139">
        <v>0.69314718055994495</v>
      </c>
      <c r="C6139">
        <v>6</v>
      </c>
      <c r="D6139">
        <v>23</v>
      </c>
      <c r="E6139">
        <v>23</v>
      </c>
      <c r="F6139" t="str">
        <f>VLOOKUP(E6139,$L$1:$M$25,2,FALSE)</f>
        <v>trade</v>
      </c>
      <c r="G6139">
        <f>LOG(C6139)</f>
        <v>0.77815125038364363</v>
      </c>
      <c r="H6139">
        <f>G6139/(B6139-1)</f>
        <v>-2.5359103814122155</v>
      </c>
    </row>
    <row r="6140" spans="1:8">
      <c r="A6140" t="s">
        <v>10651</v>
      </c>
      <c r="B6140">
        <v>0.69314718055994495</v>
      </c>
      <c r="C6140">
        <v>6</v>
      </c>
      <c r="D6140">
        <v>1</v>
      </c>
      <c r="E6140">
        <v>1</v>
      </c>
      <c r="F6140" t="str">
        <f>VLOOKUP(E6140,$L$1:$M$25,2,FALSE)</f>
        <v>acq</v>
      </c>
      <c r="G6140">
        <f>LOG(C6140)</f>
        <v>0.77815125038364363</v>
      </c>
      <c r="H6140">
        <f>G6140/(B6140-1)</f>
        <v>-2.5359103814122155</v>
      </c>
    </row>
    <row r="6141" spans="1:8">
      <c r="A6141" t="s">
        <v>12166</v>
      </c>
      <c r="B6141">
        <v>0.69314718055994495</v>
      </c>
      <c r="C6141">
        <v>6</v>
      </c>
      <c r="D6141">
        <v>10</v>
      </c>
      <c r="E6141">
        <v>10</v>
      </c>
      <c r="F6141" t="str">
        <f>VLOOKUP(E6141,$L$1:$M$25,2,FALSE)</f>
        <v>gnp</v>
      </c>
      <c r="G6141">
        <f>LOG(C6141)</f>
        <v>0.77815125038364363</v>
      </c>
      <c r="H6141">
        <f>G6141/(B6141-1)</f>
        <v>-2.5359103814122155</v>
      </c>
    </row>
    <row r="6142" spans="1:8">
      <c r="A6142" t="s">
        <v>788</v>
      </c>
      <c r="B6142">
        <v>0.69314718055994495</v>
      </c>
      <c r="C6142">
        <v>4</v>
      </c>
      <c r="D6142">
        <v>23</v>
      </c>
      <c r="E6142">
        <v>23</v>
      </c>
      <c r="F6142" t="str">
        <f>VLOOKUP(E6142,$L$1:$M$25,2,FALSE)</f>
        <v>trade</v>
      </c>
      <c r="G6142">
        <f>LOG(C6142)</f>
        <v>0.6020599913279624</v>
      </c>
      <c r="H6142">
        <f>G6142/(B6142-1)</f>
        <v>-1.9620480998890653</v>
      </c>
    </row>
    <row r="6143" spans="1:8">
      <c r="A6143" t="s">
        <v>794</v>
      </c>
      <c r="B6143">
        <v>0.69314718055994495</v>
      </c>
      <c r="C6143">
        <v>4</v>
      </c>
      <c r="D6143">
        <v>8</v>
      </c>
      <c r="E6143">
        <v>8</v>
      </c>
      <c r="F6143" t="str">
        <f>VLOOKUP(E6143,$L$1:$M$25,2,FALSE)</f>
        <v>dlr</v>
      </c>
      <c r="G6143">
        <f>LOG(C6143)</f>
        <v>0.6020599913279624</v>
      </c>
      <c r="H6143">
        <f>G6143/(B6143-1)</f>
        <v>-1.9620480998890653</v>
      </c>
    </row>
    <row r="6144" spans="1:8">
      <c r="A6144" t="s">
        <v>1074</v>
      </c>
      <c r="B6144">
        <v>0.69314718055994495</v>
      </c>
      <c r="C6144">
        <v>4</v>
      </c>
      <c r="D6144">
        <v>18</v>
      </c>
      <c r="E6144">
        <v>18</v>
      </c>
      <c r="F6144" t="str">
        <f>VLOOKUP(E6144,$L$1:$M$25,2,FALSE)</f>
        <v>oilseed</v>
      </c>
      <c r="G6144">
        <f>LOG(C6144)</f>
        <v>0.6020599913279624</v>
      </c>
      <c r="H6144">
        <f>G6144/(B6144-1)</f>
        <v>-1.9620480998890653</v>
      </c>
    </row>
    <row r="6145" spans="1:8">
      <c r="A6145" t="s">
        <v>1087</v>
      </c>
      <c r="B6145">
        <v>0.69314718055994495</v>
      </c>
      <c r="C6145">
        <v>4</v>
      </c>
      <c r="D6145">
        <v>8</v>
      </c>
      <c r="E6145">
        <v>8</v>
      </c>
      <c r="F6145" t="str">
        <f>VLOOKUP(E6145,$L$1:$M$25,2,FALSE)</f>
        <v>dlr</v>
      </c>
      <c r="G6145">
        <f>LOG(C6145)</f>
        <v>0.6020599913279624</v>
      </c>
      <c r="H6145">
        <f>G6145/(B6145-1)</f>
        <v>-1.9620480998890653</v>
      </c>
    </row>
    <row r="6146" spans="1:8">
      <c r="A6146" t="s">
        <v>1094</v>
      </c>
      <c r="B6146">
        <v>0.69314718055994495</v>
      </c>
      <c r="C6146">
        <v>4</v>
      </c>
      <c r="D6146">
        <v>1</v>
      </c>
      <c r="E6146">
        <v>1</v>
      </c>
      <c r="F6146" t="str">
        <f>VLOOKUP(E6146,$L$1:$M$25,2,FALSE)</f>
        <v>acq</v>
      </c>
      <c r="G6146">
        <f>LOG(C6146)</f>
        <v>0.6020599913279624</v>
      </c>
      <c r="H6146">
        <f>G6146/(B6146-1)</f>
        <v>-1.9620480998890653</v>
      </c>
    </row>
    <row r="6147" spans="1:8">
      <c r="A6147" t="s">
        <v>1233</v>
      </c>
      <c r="B6147">
        <v>0.69314718055994495</v>
      </c>
      <c r="C6147">
        <v>4</v>
      </c>
      <c r="D6147">
        <v>18</v>
      </c>
      <c r="E6147">
        <v>18</v>
      </c>
      <c r="F6147" t="str">
        <f>VLOOKUP(E6147,$L$1:$M$25,2,FALSE)</f>
        <v>oilseed</v>
      </c>
      <c r="G6147">
        <f>LOG(C6147)</f>
        <v>0.6020599913279624</v>
      </c>
      <c r="H6147">
        <f>G6147/(B6147-1)</f>
        <v>-1.9620480998890653</v>
      </c>
    </row>
    <row r="6148" spans="1:8">
      <c r="A6148" t="s">
        <v>1743</v>
      </c>
      <c r="B6148">
        <v>0.69314718055994495</v>
      </c>
      <c r="C6148">
        <v>4</v>
      </c>
      <c r="D6148">
        <v>25</v>
      </c>
      <c r="E6148">
        <v>25</v>
      </c>
      <c r="F6148" t="str">
        <f>VLOOKUP(E6148,$L$1:$M$25,2,FALSE)</f>
        <v>wheat</v>
      </c>
      <c r="G6148">
        <f>LOG(C6148)</f>
        <v>0.6020599913279624</v>
      </c>
      <c r="H6148">
        <f>G6148/(B6148-1)</f>
        <v>-1.9620480998890653</v>
      </c>
    </row>
    <row r="6149" spans="1:8">
      <c r="A6149" t="s">
        <v>1748</v>
      </c>
      <c r="B6149">
        <v>0.69314718055994495</v>
      </c>
      <c r="C6149">
        <v>4</v>
      </c>
      <c r="D6149">
        <v>8</v>
      </c>
      <c r="E6149">
        <v>8</v>
      </c>
      <c r="F6149" t="str">
        <f>VLOOKUP(E6149,$L$1:$M$25,2,FALSE)</f>
        <v>dlr</v>
      </c>
      <c r="G6149">
        <f>LOG(C6149)</f>
        <v>0.6020599913279624</v>
      </c>
      <c r="H6149">
        <f>G6149/(B6149-1)</f>
        <v>-1.9620480998890653</v>
      </c>
    </row>
    <row r="6150" spans="1:8">
      <c r="A6150" t="s">
        <v>1948</v>
      </c>
      <c r="B6150">
        <v>0.69314718055994495</v>
      </c>
      <c r="C6150">
        <v>4</v>
      </c>
      <c r="D6150">
        <v>20</v>
      </c>
      <c r="E6150">
        <v>20</v>
      </c>
      <c r="F6150" t="str">
        <f>VLOOKUP(E6150,$L$1:$M$25,2,FALSE)</f>
        <v>ship</v>
      </c>
      <c r="G6150">
        <f>LOG(C6150)</f>
        <v>0.6020599913279624</v>
      </c>
      <c r="H6150">
        <f>G6150/(B6150-1)</f>
        <v>-1.9620480998890653</v>
      </c>
    </row>
    <row r="6151" spans="1:8">
      <c r="A6151" t="s">
        <v>2004</v>
      </c>
      <c r="B6151">
        <v>0.69314718055994495</v>
      </c>
      <c r="C6151">
        <v>4</v>
      </c>
      <c r="D6151">
        <v>1</v>
      </c>
      <c r="E6151">
        <v>1</v>
      </c>
      <c r="F6151" t="str">
        <f>VLOOKUP(E6151,$L$1:$M$25,2,FALSE)</f>
        <v>acq</v>
      </c>
      <c r="G6151">
        <f>LOG(C6151)</f>
        <v>0.6020599913279624</v>
      </c>
      <c r="H6151">
        <f>G6151/(B6151-1)</f>
        <v>-1.9620480998890653</v>
      </c>
    </row>
    <row r="6152" spans="1:8">
      <c r="A6152" t="s">
        <v>2091</v>
      </c>
      <c r="B6152">
        <v>0.69314718055994495</v>
      </c>
      <c r="C6152">
        <v>4</v>
      </c>
      <c r="D6152">
        <v>18</v>
      </c>
      <c r="E6152">
        <v>18</v>
      </c>
      <c r="F6152" t="str">
        <f>VLOOKUP(E6152,$L$1:$M$25,2,FALSE)</f>
        <v>oilseed</v>
      </c>
      <c r="G6152">
        <f>LOG(C6152)</f>
        <v>0.6020599913279624</v>
      </c>
      <c r="H6152">
        <f>G6152/(B6152-1)</f>
        <v>-1.9620480998890653</v>
      </c>
    </row>
    <row r="6153" spans="1:8">
      <c r="A6153" t="s">
        <v>2096</v>
      </c>
      <c r="B6153">
        <v>0.69314718055994495</v>
      </c>
      <c r="C6153">
        <v>4</v>
      </c>
      <c r="D6153">
        <v>23</v>
      </c>
      <c r="E6153">
        <v>23</v>
      </c>
      <c r="F6153" t="str">
        <f>VLOOKUP(E6153,$L$1:$M$25,2,FALSE)</f>
        <v>trade</v>
      </c>
      <c r="G6153">
        <f>LOG(C6153)</f>
        <v>0.6020599913279624</v>
      </c>
      <c r="H6153">
        <f>G6153/(B6153-1)</f>
        <v>-1.9620480998890653</v>
      </c>
    </row>
    <row r="6154" spans="1:8">
      <c r="A6154" t="s">
        <v>2147</v>
      </c>
      <c r="B6154">
        <v>0.69314718055994495</v>
      </c>
      <c r="C6154">
        <v>4</v>
      </c>
      <c r="D6154">
        <v>17</v>
      </c>
      <c r="E6154">
        <v>17</v>
      </c>
      <c r="F6154" t="str">
        <f>VLOOKUP(E6154,$L$1:$M$25,2,FALSE)</f>
        <v>nat-gas</v>
      </c>
      <c r="G6154">
        <f>LOG(C6154)</f>
        <v>0.6020599913279624</v>
      </c>
      <c r="H6154">
        <f>G6154/(B6154-1)</f>
        <v>-1.9620480998890653</v>
      </c>
    </row>
    <row r="6155" spans="1:8">
      <c r="A6155" t="s">
        <v>2386</v>
      </c>
      <c r="B6155">
        <v>0.69314718055994495</v>
      </c>
      <c r="C6155">
        <v>4</v>
      </c>
      <c r="D6155">
        <v>5</v>
      </c>
      <c r="E6155">
        <v>5</v>
      </c>
      <c r="F6155" t="str">
        <f>VLOOKUP(E6155,$L$1:$M$25,2,FALSE)</f>
        <v>corn</v>
      </c>
      <c r="G6155">
        <f>LOG(C6155)</f>
        <v>0.6020599913279624</v>
      </c>
      <c r="H6155">
        <f>G6155/(B6155-1)</f>
        <v>-1.9620480998890653</v>
      </c>
    </row>
    <row r="6156" spans="1:8">
      <c r="A6156" t="s">
        <v>2673</v>
      </c>
      <c r="B6156">
        <v>0.69314718055994495</v>
      </c>
      <c r="C6156">
        <v>4</v>
      </c>
      <c r="D6156">
        <v>17</v>
      </c>
      <c r="E6156">
        <v>17</v>
      </c>
      <c r="F6156" t="str">
        <f>VLOOKUP(E6156,$L$1:$M$25,2,FALSE)</f>
        <v>nat-gas</v>
      </c>
      <c r="G6156">
        <f>LOG(C6156)</f>
        <v>0.6020599913279624</v>
      </c>
      <c r="H6156">
        <f>G6156/(B6156-1)</f>
        <v>-1.9620480998890653</v>
      </c>
    </row>
    <row r="6157" spans="1:8">
      <c r="A6157" t="s">
        <v>2733</v>
      </c>
      <c r="B6157">
        <v>0.69314718055994495</v>
      </c>
      <c r="C6157">
        <v>4</v>
      </c>
      <c r="D6157">
        <v>21</v>
      </c>
      <c r="E6157">
        <v>21</v>
      </c>
      <c r="F6157" t="str">
        <f>VLOOKUP(E6157,$L$1:$M$25,2,FALSE)</f>
        <v>soybean</v>
      </c>
      <c r="G6157">
        <f>LOG(C6157)</f>
        <v>0.6020599913279624</v>
      </c>
      <c r="H6157">
        <f>G6157/(B6157-1)</f>
        <v>-1.9620480998890653</v>
      </c>
    </row>
    <row r="6158" spans="1:8">
      <c r="A6158" t="s">
        <v>2850</v>
      </c>
      <c r="B6158">
        <v>0.69314718055994495</v>
      </c>
      <c r="C6158">
        <v>4</v>
      </c>
      <c r="D6158">
        <v>23</v>
      </c>
      <c r="E6158">
        <v>23</v>
      </c>
      <c r="F6158" t="str">
        <f>VLOOKUP(E6158,$L$1:$M$25,2,FALSE)</f>
        <v>trade</v>
      </c>
      <c r="G6158">
        <f>LOG(C6158)</f>
        <v>0.6020599913279624</v>
      </c>
      <c r="H6158">
        <f>G6158/(B6158-1)</f>
        <v>-1.9620480998890653</v>
      </c>
    </row>
    <row r="6159" spans="1:8">
      <c r="A6159" t="s">
        <v>2997</v>
      </c>
      <c r="B6159">
        <v>0.69314718055994495</v>
      </c>
      <c r="C6159">
        <v>4</v>
      </c>
      <c r="D6159">
        <v>18</v>
      </c>
      <c r="E6159">
        <v>18</v>
      </c>
      <c r="F6159" t="str">
        <f>VLOOKUP(E6159,$L$1:$M$25,2,FALSE)</f>
        <v>oilseed</v>
      </c>
      <c r="G6159">
        <f>LOG(C6159)</f>
        <v>0.6020599913279624</v>
      </c>
      <c r="H6159">
        <f>G6159/(B6159-1)</f>
        <v>-1.9620480998890653</v>
      </c>
    </row>
    <row r="6160" spans="1:8">
      <c r="A6160" t="s">
        <v>3066</v>
      </c>
      <c r="B6160">
        <v>0.69314718055994495</v>
      </c>
      <c r="C6160">
        <v>4</v>
      </c>
      <c r="D6160">
        <v>1</v>
      </c>
      <c r="E6160">
        <v>1</v>
      </c>
      <c r="F6160" t="str">
        <f>VLOOKUP(E6160,$L$1:$M$25,2,FALSE)</f>
        <v>acq</v>
      </c>
      <c r="G6160">
        <f>LOG(C6160)</f>
        <v>0.6020599913279624</v>
      </c>
      <c r="H6160">
        <f>G6160/(B6160-1)</f>
        <v>-1.9620480998890653</v>
      </c>
    </row>
    <row r="6161" spans="1:8">
      <c r="A6161" t="s">
        <v>3080</v>
      </c>
      <c r="B6161">
        <v>0.69314718055994495</v>
      </c>
      <c r="C6161">
        <v>4</v>
      </c>
      <c r="D6161">
        <v>16</v>
      </c>
      <c r="E6161">
        <v>16</v>
      </c>
      <c r="F6161" t="str">
        <f>VLOOKUP(E6161,$L$1:$M$25,2,FALSE)</f>
        <v>money-supply</v>
      </c>
      <c r="G6161">
        <f>LOG(C6161)</f>
        <v>0.6020599913279624</v>
      </c>
      <c r="H6161">
        <f>G6161/(B6161-1)</f>
        <v>-1.9620480998890653</v>
      </c>
    </row>
    <row r="6162" spans="1:8">
      <c r="A6162" t="s">
        <v>3085</v>
      </c>
      <c r="B6162">
        <v>0.69314718055994495</v>
      </c>
      <c r="C6162">
        <v>4</v>
      </c>
      <c r="D6162">
        <v>20</v>
      </c>
      <c r="E6162">
        <v>20</v>
      </c>
      <c r="F6162" t="str">
        <f>VLOOKUP(E6162,$L$1:$M$25,2,FALSE)</f>
        <v>ship</v>
      </c>
      <c r="G6162">
        <f>LOG(C6162)</f>
        <v>0.6020599913279624</v>
      </c>
      <c r="H6162">
        <f>G6162/(B6162-1)</f>
        <v>-1.9620480998890653</v>
      </c>
    </row>
    <row r="6163" spans="1:8">
      <c r="A6163" t="s">
        <v>3224</v>
      </c>
      <c r="B6163">
        <v>0.69314718055994495</v>
      </c>
      <c r="C6163">
        <v>4</v>
      </c>
      <c r="D6163">
        <v>20</v>
      </c>
      <c r="E6163">
        <v>20</v>
      </c>
      <c r="F6163" t="str">
        <f>VLOOKUP(E6163,$L$1:$M$25,2,FALSE)</f>
        <v>ship</v>
      </c>
      <c r="G6163">
        <f>LOG(C6163)</f>
        <v>0.6020599913279624</v>
      </c>
      <c r="H6163">
        <f>G6163/(B6163-1)</f>
        <v>-1.9620480998890653</v>
      </c>
    </row>
    <row r="6164" spans="1:8">
      <c r="A6164" t="s">
        <v>3475</v>
      </c>
      <c r="B6164">
        <v>0.69314718055994495</v>
      </c>
      <c r="C6164">
        <v>4</v>
      </c>
      <c r="D6164">
        <v>5</v>
      </c>
      <c r="E6164">
        <v>5</v>
      </c>
      <c r="F6164" t="str">
        <f>VLOOKUP(E6164,$L$1:$M$25,2,FALSE)</f>
        <v>corn</v>
      </c>
      <c r="G6164">
        <f>LOG(C6164)</f>
        <v>0.6020599913279624</v>
      </c>
      <c r="H6164">
        <f>G6164/(B6164-1)</f>
        <v>-1.9620480998890653</v>
      </c>
    </row>
    <row r="6165" spans="1:8">
      <c r="A6165" t="s">
        <v>3576</v>
      </c>
      <c r="B6165">
        <v>0.69314718055994495</v>
      </c>
      <c r="C6165">
        <v>4</v>
      </c>
      <c r="D6165">
        <v>1</v>
      </c>
      <c r="E6165">
        <v>1</v>
      </c>
      <c r="F6165" t="str">
        <f>VLOOKUP(E6165,$L$1:$M$25,2,FALSE)</f>
        <v>acq</v>
      </c>
      <c r="G6165">
        <f>LOG(C6165)</f>
        <v>0.6020599913279624</v>
      </c>
      <c r="H6165">
        <f>G6165/(B6165-1)</f>
        <v>-1.9620480998890653</v>
      </c>
    </row>
    <row r="6166" spans="1:8">
      <c r="A6166" t="s">
        <v>3701</v>
      </c>
      <c r="B6166">
        <v>0.69314718055994495</v>
      </c>
      <c r="C6166">
        <v>4</v>
      </c>
      <c r="D6166">
        <v>20</v>
      </c>
      <c r="E6166">
        <v>20</v>
      </c>
      <c r="F6166" t="str">
        <f>VLOOKUP(E6166,$L$1:$M$25,2,FALSE)</f>
        <v>ship</v>
      </c>
      <c r="G6166">
        <f>LOG(C6166)</f>
        <v>0.6020599913279624</v>
      </c>
      <c r="H6166">
        <f>G6166/(B6166-1)</f>
        <v>-1.9620480998890653</v>
      </c>
    </row>
    <row r="6167" spans="1:8">
      <c r="A6167" t="s">
        <v>3739</v>
      </c>
      <c r="B6167">
        <v>0.69314718055994495</v>
      </c>
      <c r="C6167">
        <v>4</v>
      </c>
      <c r="D6167">
        <v>2</v>
      </c>
      <c r="E6167">
        <v>2</v>
      </c>
      <c r="F6167" t="str">
        <f>VLOOKUP(E6167,$L$1:$M$25,2,FALSE)</f>
        <v>bop</v>
      </c>
      <c r="G6167">
        <f>LOG(C6167)</f>
        <v>0.6020599913279624</v>
      </c>
      <c r="H6167">
        <f>G6167/(B6167-1)</f>
        <v>-1.9620480998890653</v>
      </c>
    </row>
    <row r="6168" spans="1:8">
      <c r="A6168" t="s">
        <v>3794</v>
      </c>
      <c r="B6168">
        <v>0.69314718055994495</v>
      </c>
      <c r="C6168">
        <v>4</v>
      </c>
      <c r="D6168">
        <v>25</v>
      </c>
      <c r="E6168">
        <v>25</v>
      </c>
      <c r="F6168" t="str">
        <f>VLOOKUP(E6168,$L$1:$M$25,2,FALSE)</f>
        <v>wheat</v>
      </c>
      <c r="G6168">
        <f>LOG(C6168)</f>
        <v>0.6020599913279624</v>
      </c>
      <c r="H6168">
        <f>G6168/(B6168-1)</f>
        <v>-1.9620480998890653</v>
      </c>
    </row>
    <row r="6169" spans="1:8">
      <c r="A6169" t="s">
        <v>3803</v>
      </c>
      <c r="B6169">
        <v>0.69314718055994495</v>
      </c>
      <c r="C6169">
        <v>4</v>
      </c>
      <c r="D6169">
        <v>17</v>
      </c>
      <c r="E6169">
        <v>17</v>
      </c>
      <c r="F6169" t="str">
        <f>VLOOKUP(E6169,$L$1:$M$25,2,FALSE)</f>
        <v>nat-gas</v>
      </c>
      <c r="G6169">
        <f>LOG(C6169)</f>
        <v>0.6020599913279624</v>
      </c>
      <c r="H6169">
        <f>G6169/(B6169-1)</f>
        <v>-1.9620480998890653</v>
      </c>
    </row>
    <row r="6170" spans="1:8">
      <c r="A6170" t="s">
        <v>3932</v>
      </c>
      <c r="B6170">
        <v>0.69314718055994495</v>
      </c>
      <c r="C6170">
        <v>4</v>
      </c>
      <c r="D6170">
        <v>7</v>
      </c>
      <c r="E6170">
        <v>7</v>
      </c>
      <c r="F6170" t="str">
        <f>VLOOKUP(E6170,$L$1:$M$25,2,FALSE)</f>
        <v>crude</v>
      </c>
      <c r="G6170">
        <f>LOG(C6170)</f>
        <v>0.6020599913279624</v>
      </c>
      <c r="H6170">
        <f>G6170/(B6170-1)</f>
        <v>-1.9620480998890653</v>
      </c>
    </row>
    <row r="6171" spans="1:8">
      <c r="A6171" t="s">
        <v>3937</v>
      </c>
      <c r="B6171">
        <v>0.69314718055994495</v>
      </c>
      <c r="C6171">
        <v>4</v>
      </c>
      <c r="D6171">
        <v>17</v>
      </c>
      <c r="E6171">
        <v>17</v>
      </c>
      <c r="F6171" t="str">
        <f>VLOOKUP(E6171,$L$1:$M$25,2,FALSE)</f>
        <v>nat-gas</v>
      </c>
      <c r="G6171">
        <f>LOG(C6171)</f>
        <v>0.6020599913279624</v>
      </c>
      <c r="H6171">
        <f>G6171/(B6171-1)</f>
        <v>-1.9620480998890653</v>
      </c>
    </row>
    <row r="6172" spans="1:8">
      <c r="A6172" t="s">
        <v>4085</v>
      </c>
      <c r="B6172">
        <v>0.69314718055994495</v>
      </c>
      <c r="C6172">
        <v>4</v>
      </c>
      <c r="D6172">
        <v>2</v>
      </c>
      <c r="E6172">
        <v>2</v>
      </c>
      <c r="F6172" t="str">
        <f>VLOOKUP(E6172,$L$1:$M$25,2,FALSE)</f>
        <v>bop</v>
      </c>
      <c r="G6172">
        <f>LOG(C6172)</f>
        <v>0.6020599913279624</v>
      </c>
      <c r="H6172">
        <f>G6172/(B6172-1)</f>
        <v>-1.9620480998890653</v>
      </c>
    </row>
    <row r="6173" spans="1:8">
      <c r="A6173" t="s">
        <v>4191</v>
      </c>
      <c r="B6173">
        <v>0.69314718055994495</v>
      </c>
      <c r="C6173">
        <v>4</v>
      </c>
      <c r="D6173">
        <v>5</v>
      </c>
      <c r="E6173">
        <v>5</v>
      </c>
      <c r="F6173" t="str">
        <f>VLOOKUP(E6173,$L$1:$M$25,2,FALSE)</f>
        <v>corn</v>
      </c>
      <c r="G6173">
        <f>LOG(C6173)</f>
        <v>0.6020599913279624</v>
      </c>
      <c r="H6173">
        <f>G6173/(B6173-1)</f>
        <v>-1.9620480998890653</v>
      </c>
    </row>
    <row r="6174" spans="1:8">
      <c r="A6174" t="s">
        <v>4201</v>
      </c>
      <c r="B6174">
        <v>0.69314718055994495</v>
      </c>
      <c r="C6174">
        <v>4</v>
      </c>
      <c r="D6174">
        <v>17</v>
      </c>
      <c r="E6174">
        <v>17</v>
      </c>
      <c r="F6174" t="str">
        <f>VLOOKUP(E6174,$L$1:$M$25,2,FALSE)</f>
        <v>nat-gas</v>
      </c>
      <c r="G6174">
        <f>LOG(C6174)</f>
        <v>0.6020599913279624</v>
      </c>
      <c r="H6174">
        <f>G6174/(B6174-1)</f>
        <v>-1.9620480998890653</v>
      </c>
    </row>
    <row r="6175" spans="1:8">
      <c r="A6175" t="s">
        <v>4207</v>
      </c>
      <c r="B6175">
        <v>0.69314718055994495</v>
      </c>
      <c r="C6175">
        <v>4</v>
      </c>
      <c r="D6175">
        <v>1</v>
      </c>
      <c r="E6175">
        <v>1</v>
      </c>
      <c r="F6175" t="str">
        <f>VLOOKUP(E6175,$L$1:$M$25,2,FALSE)</f>
        <v>acq</v>
      </c>
      <c r="G6175">
        <f>LOG(C6175)</f>
        <v>0.6020599913279624</v>
      </c>
      <c r="H6175">
        <f>G6175/(B6175-1)</f>
        <v>-1.9620480998890653</v>
      </c>
    </row>
    <row r="6176" spans="1:8">
      <c r="A6176" t="s">
        <v>4404</v>
      </c>
      <c r="B6176">
        <v>0.69314718055994495</v>
      </c>
      <c r="C6176">
        <v>4</v>
      </c>
      <c r="D6176">
        <v>20</v>
      </c>
      <c r="E6176">
        <v>20</v>
      </c>
      <c r="F6176" t="str">
        <f>VLOOKUP(E6176,$L$1:$M$25,2,FALSE)</f>
        <v>ship</v>
      </c>
      <c r="G6176">
        <f>LOG(C6176)</f>
        <v>0.6020599913279624</v>
      </c>
      <c r="H6176">
        <f>G6176/(B6176-1)</f>
        <v>-1.9620480998890653</v>
      </c>
    </row>
    <row r="6177" spans="1:8">
      <c r="A6177" t="s">
        <v>4443</v>
      </c>
      <c r="B6177">
        <v>0.69314718055994495</v>
      </c>
      <c r="C6177">
        <v>4</v>
      </c>
      <c r="D6177">
        <v>16</v>
      </c>
      <c r="E6177">
        <v>16</v>
      </c>
      <c r="F6177" t="str">
        <f>VLOOKUP(E6177,$L$1:$M$25,2,FALSE)</f>
        <v>money-supply</v>
      </c>
      <c r="G6177">
        <f>LOG(C6177)</f>
        <v>0.6020599913279624</v>
      </c>
      <c r="H6177">
        <f>G6177/(B6177-1)</f>
        <v>-1.9620480998890653</v>
      </c>
    </row>
    <row r="6178" spans="1:8">
      <c r="A6178" t="s">
        <v>4452</v>
      </c>
      <c r="B6178">
        <v>0.69314718055994495</v>
      </c>
      <c r="C6178">
        <v>4</v>
      </c>
      <c r="D6178">
        <v>8</v>
      </c>
      <c r="E6178">
        <v>8</v>
      </c>
      <c r="F6178" t="str">
        <f>VLOOKUP(E6178,$L$1:$M$25,2,FALSE)</f>
        <v>dlr</v>
      </c>
      <c r="G6178">
        <f>LOG(C6178)</f>
        <v>0.6020599913279624</v>
      </c>
      <c r="H6178">
        <f>G6178/(B6178-1)</f>
        <v>-1.9620480998890653</v>
      </c>
    </row>
    <row r="6179" spans="1:8">
      <c r="A6179" t="s">
        <v>4628</v>
      </c>
      <c r="B6179">
        <v>0.69314718055994495</v>
      </c>
      <c r="C6179">
        <v>4</v>
      </c>
      <c r="D6179">
        <v>2</v>
      </c>
      <c r="E6179">
        <v>2</v>
      </c>
      <c r="F6179" t="str">
        <f>VLOOKUP(E6179,$L$1:$M$25,2,FALSE)</f>
        <v>bop</v>
      </c>
      <c r="G6179">
        <f>LOG(C6179)</f>
        <v>0.6020599913279624</v>
      </c>
      <c r="H6179">
        <f>G6179/(B6179-1)</f>
        <v>-1.9620480998890653</v>
      </c>
    </row>
    <row r="6180" spans="1:8">
      <c r="A6180" t="s">
        <v>4645</v>
      </c>
      <c r="B6180">
        <v>0.69314718055994495</v>
      </c>
      <c r="C6180">
        <v>4</v>
      </c>
      <c r="D6180">
        <v>17</v>
      </c>
      <c r="E6180">
        <v>17</v>
      </c>
      <c r="F6180" t="str">
        <f>VLOOKUP(E6180,$L$1:$M$25,2,FALSE)</f>
        <v>nat-gas</v>
      </c>
      <c r="G6180">
        <f>LOG(C6180)</f>
        <v>0.6020599913279624</v>
      </c>
      <c r="H6180">
        <f>G6180/(B6180-1)</f>
        <v>-1.9620480998890653</v>
      </c>
    </row>
    <row r="6181" spans="1:8">
      <c r="A6181" t="s">
        <v>4654</v>
      </c>
      <c r="B6181">
        <v>0.69314718055994495</v>
      </c>
      <c r="C6181">
        <v>4</v>
      </c>
      <c r="D6181">
        <v>18</v>
      </c>
      <c r="E6181">
        <v>18</v>
      </c>
      <c r="F6181" t="str">
        <f>VLOOKUP(E6181,$L$1:$M$25,2,FALSE)</f>
        <v>oilseed</v>
      </c>
      <c r="G6181">
        <f>LOG(C6181)</f>
        <v>0.6020599913279624</v>
      </c>
      <c r="H6181">
        <f>G6181/(B6181-1)</f>
        <v>-1.9620480998890653</v>
      </c>
    </row>
    <row r="6182" spans="1:8">
      <c r="A6182" t="s">
        <v>5195</v>
      </c>
      <c r="B6182">
        <v>0.69314718055994495</v>
      </c>
      <c r="C6182">
        <v>4</v>
      </c>
      <c r="D6182">
        <v>5</v>
      </c>
      <c r="E6182">
        <v>5</v>
      </c>
      <c r="F6182" t="str">
        <f>VLOOKUP(E6182,$L$1:$M$25,2,FALSE)</f>
        <v>corn</v>
      </c>
      <c r="G6182">
        <f>LOG(C6182)</f>
        <v>0.6020599913279624</v>
      </c>
      <c r="H6182">
        <f>G6182/(B6182-1)</f>
        <v>-1.9620480998890653</v>
      </c>
    </row>
    <row r="6183" spans="1:8">
      <c r="A6183" t="s">
        <v>5231</v>
      </c>
      <c r="B6183">
        <v>0.69314718055994495</v>
      </c>
      <c r="C6183">
        <v>4</v>
      </c>
      <c r="D6183">
        <v>6</v>
      </c>
      <c r="E6183">
        <v>6</v>
      </c>
      <c r="F6183" t="str">
        <f>VLOOKUP(E6183,$L$1:$M$25,2,FALSE)</f>
        <v>cpi</v>
      </c>
      <c r="G6183">
        <f>LOG(C6183)</f>
        <v>0.6020599913279624</v>
      </c>
      <c r="H6183">
        <f>G6183/(B6183-1)</f>
        <v>-1.9620480998890653</v>
      </c>
    </row>
    <row r="6184" spans="1:8">
      <c r="A6184" t="s">
        <v>5303</v>
      </c>
      <c r="B6184">
        <v>0.69314718055994495</v>
      </c>
      <c r="C6184">
        <v>4</v>
      </c>
      <c r="D6184">
        <v>18</v>
      </c>
      <c r="E6184">
        <v>18</v>
      </c>
      <c r="F6184" t="str">
        <f>VLOOKUP(E6184,$L$1:$M$25,2,FALSE)</f>
        <v>oilseed</v>
      </c>
      <c r="G6184">
        <f>LOG(C6184)</f>
        <v>0.6020599913279624</v>
      </c>
      <c r="H6184">
        <f>G6184/(B6184-1)</f>
        <v>-1.9620480998890653</v>
      </c>
    </row>
    <row r="6185" spans="1:8">
      <c r="A6185" t="s">
        <v>5397</v>
      </c>
      <c r="B6185">
        <v>0.69314718055994495</v>
      </c>
      <c r="C6185">
        <v>4</v>
      </c>
      <c r="D6185">
        <v>4</v>
      </c>
      <c r="E6185">
        <v>4</v>
      </c>
      <c r="F6185" t="str">
        <f>VLOOKUP(E6185,$L$1:$M$25,2,FALSE)</f>
        <v>coffee</v>
      </c>
      <c r="G6185">
        <f>LOG(C6185)</f>
        <v>0.6020599913279624</v>
      </c>
      <c r="H6185">
        <f>G6185/(B6185-1)</f>
        <v>-1.9620480998890653</v>
      </c>
    </row>
    <row r="6186" spans="1:8">
      <c r="A6186" t="s">
        <v>5518</v>
      </c>
      <c r="B6186">
        <v>0.69314718055994495</v>
      </c>
      <c r="C6186">
        <v>4</v>
      </c>
      <c r="D6186">
        <v>5</v>
      </c>
      <c r="E6186">
        <v>5</v>
      </c>
      <c r="F6186" t="str">
        <f>VLOOKUP(E6186,$L$1:$M$25,2,FALSE)</f>
        <v>corn</v>
      </c>
      <c r="G6186">
        <f>LOG(C6186)</f>
        <v>0.6020599913279624</v>
      </c>
      <c r="H6186">
        <f>G6186/(B6186-1)</f>
        <v>-1.9620480998890653</v>
      </c>
    </row>
    <row r="6187" spans="1:8">
      <c r="A6187" t="s">
        <v>5539</v>
      </c>
      <c r="B6187">
        <v>0.69314718055994495</v>
      </c>
      <c r="C6187">
        <v>4</v>
      </c>
      <c r="D6187">
        <v>8</v>
      </c>
      <c r="E6187">
        <v>8</v>
      </c>
      <c r="F6187" t="str">
        <f>VLOOKUP(E6187,$L$1:$M$25,2,FALSE)</f>
        <v>dlr</v>
      </c>
      <c r="G6187">
        <f>LOG(C6187)</f>
        <v>0.6020599913279624</v>
      </c>
      <c r="H6187">
        <f>G6187/(B6187-1)</f>
        <v>-1.9620480998890653</v>
      </c>
    </row>
    <row r="6188" spans="1:8">
      <c r="A6188" t="s">
        <v>5640</v>
      </c>
      <c r="B6188">
        <v>0.69314718055994495</v>
      </c>
      <c r="C6188">
        <v>4</v>
      </c>
      <c r="D6188">
        <v>17</v>
      </c>
      <c r="E6188">
        <v>17</v>
      </c>
      <c r="F6188" t="str">
        <f>VLOOKUP(E6188,$L$1:$M$25,2,FALSE)</f>
        <v>nat-gas</v>
      </c>
      <c r="G6188">
        <f>LOG(C6188)</f>
        <v>0.6020599913279624</v>
      </c>
      <c r="H6188">
        <f>G6188/(B6188-1)</f>
        <v>-1.9620480998890653</v>
      </c>
    </row>
    <row r="6189" spans="1:8">
      <c r="A6189" t="s">
        <v>5806</v>
      </c>
      <c r="B6189">
        <v>0.69314718055994495</v>
      </c>
      <c r="C6189">
        <v>4</v>
      </c>
      <c r="D6189">
        <v>1</v>
      </c>
      <c r="E6189">
        <v>1</v>
      </c>
      <c r="F6189" t="str">
        <f>VLOOKUP(E6189,$L$1:$M$25,2,FALSE)</f>
        <v>acq</v>
      </c>
      <c r="G6189">
        <f>LOG(C6189)</f>
        <v>0.6020599913279624</v>
      </c>
      <c r="H6189">
        <f>G6189/(B6189-1)</f>
        <v>-1.9620480998890653</v>
      </c>
    </row>
    <row r="6190" spans="1:8">
      <c r="A6190" t="s">
        <v>5826</v>
      </c>
      <c r="B6190">
        <v>0.69314718055994495</v>
      </c>
      <c r="C6190">
        <v>4</v>
      </c>
      <c r="D6190">
        <v>1</v>
      </c>
      <c r="E6190">
        <v>1</v>
      </c>
      <c r="F6190" t="str">
        <f>VLOOKUP(E6190,$L$1:$M$25,2,FALSE)</f>
        <v>acq</v>
      </c>
      <c r="G6190">
        <f>LOG(C6190)</f>
        <v>0.6020599913279624</v>
      </c>
      <c r="H6190">
        <f>G6190/(B6190-1)</f>
        <v>-1.9620480998890653</v>
      </c>
    </row>
    <row r="6191" spans="1:8">
      <c r="A6191" t="s">
        <v>6340</v>
      </c>
      <c r="B6191">
        <v>0.69314718055994495</v>
      </c>
      <c r="C6191">
        <v>4</v>
      </c>
      <c r="D6191">
        <v>20</v>
      </c>
      <c r="E6191">
        <v>20</v>
      </c>
      <c r="F6191" t="str">
        <f>VLOOKUP(E6191,$L$1:$M$25,2,FALSE)</f>
        <v>ship</v>
      </c>
      <c r="G6191">
        <f>LOG(C6191)</f>
        <v>0.6020599913279624</v>
      </c>
      <c r="H6191">
        <f>G6191/(B6191-1)</f>
        <v>-1.9620480998890653</v>
      </c>
    </row>
    <row r="6192" spans="1:8">
      <c r="A6192" t="s">
        <v>6370</v>
      </c>
      <c r="B6192">
        <v>0.69314718055994495</v>
      </c>
      <c r="C6192">
        <v>4</v>
      </c>
      <c r="D6192">
        <v>2</v>
      </c>
      <c r="E6192">
        <v>2</v>
      </c>
      <c r="F6192" t="str">
        <f>VLOOKUP(E6192,$L$1:$M$25,2,FALSE)</f>
        <v>bop</v>
      </c>
      <c r="G6192">
        <f>LOG(C6192)</f>
        <v>0.6020599913279624</v>
      </c>
      <c r="H6192">
        <f>G6192/(B6192-1)</f>
        <v>-1.9620480998890653</v>
      </c>
    </row>
    <row r="6193" spans="1:8">
      <c r="A6193" t="s">
        <v>6416</v>
      </c>
      <c r="B6193">
        <v>0.69314718055994495</v>
      </c>
      <c r="C6193">
        <v>4</v>
      </c>
      <c r="D6193">
        <v>2</v>
      </c>
      <c r="E6193">
        <v>2</v>
      </c>
      <c r="F6193" t="str">
        <f>VLOOKUP(E6193,$L$1:$M$25,2,FALSE)</f>
        <v>bop</v>
      </c>
      <c r="G6193">
        <f>LOG(C6193)</f>
        <v>0.6020599913279624</v>
      </c>
      <c r="H6193">
        <f>G6193/(B6193-1)</f>
        <v>-1.9620480998890653</v>
      </c>
    </row>
    <row r="6194" spans="1:8">
      <c r="A6194" t="s">
        <v>6750</v>
      </c>
      <c r="B6194">
        <v>0.69314718055994495</v>
      </c>
      <c r="C6194">
        <v>4</v>
      </c>
      <c r="D6194">
        <v>18</v>
      </c>
      <c r="E6194">
        <v>18</v>
      </c>
      <c r="F6194" t="str">
        <f>VLOOKUP(E6194,$L$1:$M$25,2,FALSE)</f>
        <v>oilseed</v>
      </c>
      <c r="G6194">
        <f>LOG(C6194)</f>
        <v>0.6020599913279624</v>
      </c>
      <c r="H6194">
        <f>G6194/(B6194-1)</f>
        <v>-1.9620480998890653</v>
      </c>
    </row>
    <row r="6195" spans="1:8">
      <c r="A6195" t="s">
        <v>6831</v>
      </c>
      <c r="B6195">
        <v>0.69314718055994495</v>
      </c>
      <c r="C6195">
        <v>4</v>
      </c>
      <c r="D6195">
        <v>25</v>
      </c>
      <c r="E6195">
        <v>25</v>
      </c>
      <c r="F6195" t="str">
        <f>VLOOKUP(E6195,$L$1:$M$25,2,FALSE)</f>
        <v>wheat</v>
      </c>
      <c r="G6195">
        <f>LOG(C6195)</f>
        <v>0.6020599913279624</v>
      </c>
      <c r="H6195">
        <f>G6195/(B6195-1)</f>
        <v>-1.9620480998890653</v>
      </c>
    </row>
    <row r="6196" spans="1:8">
      <c r="A6196" t="s">
        <v>6905</v>
      </c>
      <c r="B6196">
        <v>0.69314718055994495</v>
      </c>
      <c r="C6196">
        <v>4</v>
      </c>
      <c r="D6196">
        <v>18</v>
      </c>
      <c r="E6196">
        <v>18</v>
      </c>
      <c r="F6196" t="str">
        <f>VLOOKUP(E6196,$L$1:$M$25,2,FALSE)</f>
        <v>oilseed</v>
      </c>
      <c r="G6196">
        <f>LOG(C6196)</f>
        <v>0.6020599913279624</v>
      </c>
      <c r="H6196">
        <f>G6196/(B6196-1)</f>
        <v>-1.9620480998890653</v>
      </c>
    </row>
    <row r="6197" spans="1:8">
      <c r="A6197" t="s">
        <v>7209</v>
      </c>
      <c r="B6197">
        <v>0.69314718055994495</v>
      </c>
      <c r="C6197">
        <v>4</v>
      </c>
      <c r="D6197">
        <v>18</v>
      </c>
      <c r="E6197">
        <v>18</v>
      </c>
      <c r="F6197" t="str">
        <f>VLOOKUP(E6197,$L$1:$M$25,2,FALSE)</f>
        <v>oilseed</v>
      </c>
      <c r="G6197">
        <f>LOG(C6197)</f>
        <v>0.6020599913279624</v>
      </c>
      <c r="H6197">
        <f>G6197/(B6197-1)</f>
        <v>-1.9620480998890653</v>
      </c>
    </row>
    <row r="6198" spans="1:8">
      <c r="A6198" t="s">
        <v>7311</v>
      </c>
      <c r="B6198">
        <v>0.69314718055994495</v>
      </c>
      <c r="C6198">
        <v>4</v>
      </c>
      <c r="D6198">
        <v>20</v>
      </c>
      <c r="E6198">
        <v>20</v>
      </c>
      <c r="F6198" t="str">
        <f>VLOOKUP(E6198,$L$1:$M$25,2,FALSE)</f>
        <v>ship</v>
      </c>
      <c r="G6198">
        <f>LOG(C6198)</f>
        <v>0.6020599913279624</v>
      </c>
      <c r="H6198">
        <f>G6198/(B6198-1)</f>
        <v>-1.9620480998890653</v>
      </c>
    </row>
    <row r="6199" spans="1:8">
      <c r="A6199" t="s">
        <v>7828</v>
      </c>
      <c r="B6199">
        <v>0.69314718055994495</v>
      </c>
      <c r="C6199">
        <v>4</v>
      </c>
      <c r="D6199">
        <v>17</v>
      </c>
      <c r="E6199">
        <v>17</v>
      </c>
      <c r="F6199" t="str">
        <f>VLOOKUP(E6199,$L$1:$M$25,2,FALSE)</f>
        <v>nat-gas</v>
      </c>
      <c r="G6199">
        <f>LOG(C6199)</f>
        <v>0.6020599913279624</v>
      </c>
      <c r="H6199">
        <f>G6199/(B6199-1)</f>
        <v>-1.9620480998890653</v>
      </c>
    </row>
    <row r="6200" spans="1:8">
      <c r="A6200" t="s">
        <v>7992</v>
      </c>
      <c r="B6200">
        <v>0.69314718055994495</v>
      </c>
      <c r="C6200">
        <v>4</v>
      </c>
      <c r="D6200">
        <v>18</v>
      </c>
      <c r="E6200">
        <v>18</v>
      </c>
      <c r="F6200" t="str">
        <f>VLOOKUP(E6200,$L$1:$M$25,2,FALSE)</f>
        <v>oilseed</v>
      </c>
      <c r="G6200">
        <f>LOG(C6200)</f>
        <v>0.6020599913279624</v>
      </c>
      <c r="H6200">
        <f>G6200/(B6200-1)</f>
        <v>-1.9620480998890653</v>
      </c>
    </row>
    <row r="6201" spans="1:8">
      <c r="A6201" t="s">
        <v>8041</v>
      </c>
      <c r="B6201">
        <v>0.69314718055994495</v>
      </c>
      <c r="C6201">
        <v>4</v>
      </c>
      <c r="D6201">
        <v>23</v>
      </c>
      <c r="E6201">
        <v>23</v>
      </c>
      <c r="F6201" t="str">
        <f>VLOOKUP(E6201,$L$1:$M$25,2,FALSE)</f>
        <v>trade</v>
      </c>
      <c r="G6201">
        <f>LOG(C6201)</f>
        <v>0.6020599913279624</v>
      </c>
      <c r="H6201">
        <f>G6201/(B6201-1)</f>
        <v>-1.9620480998890653</v>
      </c>
    </row>
    <row r="6202" spans="1:8">
      <c r="A6202" t="s">
        <v>8126</v>
      </c>
      <c r="B6202">
        <v>0.69314718055994495</v>
      </c>
      <c r="C6202">
        <v>4</v>
      </c>
      <c r="D6202">
        <v>17</v>
      </c>
      <c r="E6202">
        <v>17</v>
      </c>
      <c r="F6202" t="str">
        <f>VLOOKUP(E6202,$L$1:$M$25,2,FALSE)</f>
        <v>nat-gas</v>
      </c>
      <c r="G6202">
        <f>LOG(C6202)</f>
        <v>0.6020599913279624</v>
      </c>
      <c r="H6202">
        <f>G6202/(B6202-1)</f>
        <v>-1.9620480998890653</v>
      </c>
    </row>
    <row r="6203" spans="1:8">
      <c r="A6203" t="s">
        <v>8146</v>
      </c>
      <c r="B6203">
        <v>0.69314718055994495</v>
      </c>
      <c r="C6203">
        <v>4</v>
      </c>
      <c r="D6203">
        <v>6</v>
      </c>
      <c r="E6203">
        <v>6</v>
      </c>
      <c r="F6203" t="str">
        <f>VLOOKUP(E6203,$L$1:$M$25,2,FALSE)</f>
        <v>cpi</v>
      </c>
      <c r="G6203">
        <f>LOG(C6203)</f>
        <v>0.6020599913279624</v>
      </c>
      <c r="H6203">
        <f>G6203/(B6203-1)</f>
        <v>-1.9620480998890653</v>
      </c>
    </row>
    <row r="6204" spans="1:8">
      <c r="A6204" t="s">
        <v>8158</v>
      </c>
      <c r="B6204">
        <v>0.69314718055994495</v>
      </c>
      <c r="C6204">
        <v>4</v>
      </c>
      <c r="D6204">
        <v>8</v>
      </c>
      <c r="E6204">
        <v>8</v>
      </c>
      <c r="F6204" t="str">
        <f>VLOOKUP(E6204,$L$1:$M$25,2,FALSE)</f>
        <v>dlr</v>
      </c>
      <c r="G6204">
        <f>LOG(C6204)</f>
        <v>0.6020599913279624</v>
      </c>
      <c r="H6204">
        <f>G6204/(B6204-1)</f>
        <v>-1.9620480998890653</v>
      </c>
    </row>
    <row r="6205" spans="1:8">
      <c r="A6205" t="s">
        <v>8159</v>
      </c>
      <c r="B6205">
        <v>0.69314718055994495</v>
      </c>
      <c r="C6205">
        <v>4</v>
      </c>
      <c r="D6205">
        <v>6</v>
      </c>
      <c r="E6205">
        <v>6</v>
      </c>
      <c r="F6205" t="str">
        <f>VLOOKUP(E6205,$L$1:$M$25,2,FALSE)</f>
        <v>cpi</v>
      </c>
      <c r="G6205">
        <f>LOG(C6205)</f>
        <v>0.6020599913279624</v>
      </c>
      <c r="H6205">
        <f>G6205/(B6205-1)</f>
        <v>-1.9620480998890653</v>
      </c>
    </row>
    <row r="6206" spans="1:8">
      <c r="A6206" t="s">
        <v>8274</v>
      </c>
      <c r="B6206">
        <v>0.69314718055994495</v>
      </c>
      <c r="C6206">
        <v>4</v>
      </c>
      <c r="D6206">
        <v>22</v>
      </c>
      <c r="E6206">
        <v>22</v>
      </c>
      <c r="F6206" t="str">
        <f>VLOOKUP(E6206,$L$1:$M$25,2,FALSE)</f>
        <v>sugar</v>
      </c>
      <c r="G6206">
        <f>LOG(C6206)</f>
        <v>0.6020599913279624</v>
      </c>
      <c r="H6206">
        <f>G6206/(B6206-1)</f>
        <v>-1.9620480998890653</v>
      </c>
    </row>
    <row r="6207" spans="1:8">
      <c r="A6207" t="s">
        <v>8386</v>
      </c>
      <c r="B6207">
        <v>0.69314718055994495</v>
      </c>
      <c r="C6207">
        <v>4</v>
      </c>
      <c r="D6207">
        <v>16</v>
      </c>
      <c r="E6207">
        <v>16</v>
      </c>
      <c r="F6207" t="str">
        <f>VLOOKUP(E6207,$L$1:$M$25,2,FALSE)</f>
        <v>money-supply</v>
      </c>
      <c r="G6207">
        <f>LOG(C6207)</f>
        <v>0.6020599913279624</v>
      </c>
      <c r="H6207">
        <f>G6207/(B6207-1)</f>
        <v>-1.9620480998890653</v>
      </c>
    </row>
    <row r="6208" spans="1:8">
      <c r="A6208" t="s">
        <v>8511</v>
      </c>
      <c r="B6208">
        <v>0.69314718055994495</v>
      </c>
      <c r="C6208">
        <v>4</v>
      </c>
      <c r="D6208">
        <v>18</v>
      </c>
      <c r="E6208">
        <v>18</v>
      </c>
      <c r="F6208" t="str">
        <f>VLOOKUP(E6208,$L$1:$M$25,2,FALSE)</f>
        <v>oilseed</v>
      </c>
      <c r="G6208">
        <f>LOG(C6208)</f>
        <v>0.6020599913279624</v>
      </c>
      <c r="H6208">
        <f>G6208/(B6208-1)</f>
        <v>-1.9620480998890653</v>
      </c>
    </row>
    <row r="6209" spans="1:8">
      <c r="A6209" t="s">
        <v>8528</v>
      </c>
      <c r="B6209">
        <v>0.69314718055994495</v>
      </c>
      <c r="C6209">
        <v>4</v>
      </c>
      <c r="D6209">
        <v>17</v>
      </c>
      <c r="E6209">
        <v>17</v>
      </c>
      <c r="F6209" t="str">
        <f>VLOOKUP(E6209,$L$1:$M$25,2,FALSE)</f>
        <v>nat-gas</v>
      </c>
      <c r="G6209">
        <f>LOG(C6209)</f>
        <v>0.6020599913279624</v>
      </c>
      <c r="H6209">
        <f>G6209/(B6209-1)</f>
        <v>-1.9620480998890653</v>
      </c>
    </row>
    <row r="6210" spans="1:8">
      <c r="A6210" t="s">
        <v>8763</v>
      </c>
      <c r="B6210">
        <v>0.69314718055994495</v>
      </c>
      <c r="C6210">
        <v>4</v>
      </c>
      <c r="D6210">
        <v>20</v>
      </c>
      <c r="E6210">
        <v>20</v>
      </c>
      <c r="F6210" t="str">
        <f>VLOOKUP(E6210,$L$1:$M$25,2,FALSE)</f>
        <v>ship</v>
      </c>
      <c r="G6210">
        <f>LOG(C6210)</f>
        <v>0.6020599913279624</v>
      </c>
      <c r="H6210">
        <f>G6210/(B6210-1)</f>
        <v>-1.9620480998890653</v>
      </c>
    </row>
    <row r="6211" spans="1:8">
      <c r="A6211" t="s">
        <v>8868</v>
      </c>
      <c r="B6211">
        <v>0.69314718055994495</v>
      </c>
      <c r="C6211">
        <v>4</v>
      </c>
      <c r="D6211">
        <v>25</v>
      </c>
      <c r="E6211">
        <v>25</v>
      </c>
      <c r="F6211" t="str">
        <f>VLOOKUP(E6211,$L$1:$M$25,2,FALSE)</f>
        <v>wheat</v>
      </c>
      <c r="G6211">
        <f>LOG(C6211)</f>
        <v>0.6020599913279624</v>
      </c>
      <c r="H6211">
        <f>G6211/(B6211-1)</f>
        <v>-1.9620480998890653</v>
      </c>
    </row>
    <row r="6212" spans="1:8">
      <c r="A6212" t="s">
        <v>8918</v>
      </c>
      <c r="B6212">
        <v>0.69314718055994495</v>
      </c>
      <c r="C6212">
        <v>4</v>
      </c>
      <c r="D6212">
        <v>17</v>
      </c>
      <c r="E6212">
        <v>17</v>
      </c>
      <c r="F6212" t="str">
        <f>VLOOKUP(E6212,$L$1:$M$25,2,FALSE)</f>
        <v>nat-gas</v>
      </c>
      <c r="G6212">
        <f>LOG(C6212)</f>
        <v>0.6020599913279624</v>
      </c>
      <c r="H6212">
        <f>G6212/(B6212-1)</f>
        <v>-1.9620480998890653</v>
      </c>
    </row>
    <row r="6213" spans="1:8">
      <c r="A6213" t="s">
        <v>8942</v>
      </c>
      <c r="B6213">
        <v>0.69314718055994495</v>
      </c>
      <c r="C6213">
        <v>4</v>
      </c>
      <c r="D6213">
        <v>18</v>
      </c>
      <c r="E6213">
        <v>18</v>
      </c>
      <c r="F6213" t="str">
        <f>VLOOKUP(E6213,$L$1:$M$25,2,FALSE)</f>
        <v>oilseed</v>
      </c>
      <c r="G6213">
        <f>LOG(C6213)</f>
        <v>0.6020599913279624</v>
      </c>
      <c r="H6213">
        <f>G6213/(B6213-1)</f>
        <v>-1.9620480998890653</v>
      </c>
    </row>
    <row r="6214" spans="1:8">
      <c r="A6214" t="s">
        <v>9061</v>
      </c>
      <c r="B6214">
        <v>0.69314718055994495</v>
      </c>
      <c r="C6214">
        <v>4</v>
      </c>
      <c r="D6214">
        <v>20</v>
      </c>
      <c r="E6214">
        <v>20</v>
      </c>
      <c r="F6214" t="str">
        <f>VLOOKUP(E6214,$L$1:$M$25,2,FALSE)</f>
        <v>ship</v>
      </c>
      <c r="G6214">
        <f>LOG(C6214)</f>
        <v>0.6020599913279624</v>
      </c>
      <c r="H6214">
        <f>G6214/(B6214-1)</f>
        <v>-1.9620480998890653</v>
      </c>
    </row>
    <row r="6215" spans="1:8">
      <c r="A6215" t="s">
        <v>9074</v>
      </c>
      <c r="B6215">
        <v>0.69314718055994495</v>
      </c>
      <c r="C6215">
        <v>4</v>
      </c>
      <c r="D6215">
        <v>6</v>
      </c>
      <c r="E6215">
        <v>6</v>
      </c>
      <c r="F6215" t="str">
        <f>VLOOKUP(E6215,$L$1:$M$25,2,FALSE)</f>
        <v>cpi</v>
      </c>
      <c r="G6215">
        <f>LOG(C6215)</f>
        <v>0.6020599913279624</v>
      </c>
      <c r="H6215">
        <f>G6215/(B6215-1)</f>
        <v>-1.9620480998890653</v>
      </c>
    </row>
    <row r="6216" spans="1:8">
      <c r="A6216" t="s">
        <v>9231</v>
      </c>
      <c r="B6216">
        <v>0.69314718055994495</v>
      </c>
      <c r="C6216">
        <v>4</v>
      </c>
      <c r="D6216">
        <v>23</v>
      </c>
      <c r="E6216">
        <v>23</v>
      </c>
      <c r="F6216" t="str">
        <f>VLOOKUP(E6216,$L$1:$M$25,2,FALSE)</f>
        <v>trade</v>
      </c>
      <c r="G6216">
        <f>LOG(C6216)</f>
        <v>0.6020599913279624</v>
      </c>
      <c r="H6216">
        <f>G6216/(B6216-1)</f>
        <v>-1.9620480998890653</v>
      </c>
    </row>
    <row r="6217" spans="1:8">
      <c r="A6217" t="s">
        <v>9375</v>
      </c>
      <c r="B6217">
        <v>0.69314718055994495</v>
      </c>
      <c r="C6217">
        <v>4</v>
      </c>
      <c r="D6217">
        <v>20</v>
      </c>
      <c r="E6217">
        <v>20</v>
      </c>
      <c r="F6217" t="str">
        <f>VLOOKUP(E6217,$L$1:$M$25,2,FALSE)</f>
        <v>ship</v>
      </c>
      <c r="G6217">
        <f>LOG(C6217)</f>
        <v>0.6020599913279624</v>
      </c>
      <c r="H6217">
        <f>G6217/(B6217-1)</f>
        <v>-1.9620480998890653</v>
      </c>
    </row>
    <row r="6218" spans="1:8">
      <c r="A6218" t="s">
        <v>9434</v>
      </c>
      <c r="B6218">
        <v>0.69314718055994495</v>
      </c>
      <c r="C6218">
        <v>4</v>
      </c>
      <c r="D6218">
        <v>17</v>
      </c>
      <c r="E6218">
        <v>17</v>
      </c>
      <c r="F6218" t="str">
        <f>VLOOKUP(E6218,$L$1:$M$25,2,FALSE)</f>
        <v>nat-gas</v>
      </c>
      <c r="G6218">
        <f>LOG(C6218)</f>
        <v>0.6020599913279624</v>
      </c>
      <c r="H6218">
        <f>G6218/(B6218-1)</f>
        <v>-1.9620480998890653</v>
      </c>
    </row>
    <row r="6219" spans="1:8">
      <c r="A6219" t="s">
        <v>9435</v>
      </c>
      <c r="B6219">
        <v>0.69314718055994495</v>
      </c>
      <c r="C6219">
        <v>4</v>
      </c>
      <c r="D6219">
        <v>20</v>
      </c>
      <c r="E6219">
        <v>20</v>
      </c>
      <c r="F6219" t="str">
        <f>VLOOKUP(E6219,$L$1:$M$25,2,FALSE)</f>
        <v>ship</v>
      </c>
      <c r="G6219">
        <f>LOG(C6219)</f>
        <v>0.6020599913279624</v>
      </c>
      <c r="H6219">
        <f>G6219/(B6219-1)</f>
        <v>-1.9620480998890653</v>
      </c>
    </row>
    <row r="6220" spans="1:8">
      <c r="A6220" t="s">
        <v>9507</v>
      </c>
      <c r="B6220">
        <v>0.69314718055994495</v>
      </c>
      <c r="C6220">
        <v>4</v>
      </c>
      <c r="D6220">
        <v>2</v>
      </c>
      <c r="E6220">
        <v>2</v>
      </c>
      <c r="F6220" t="str">
        <f>VLOOKUP(E6220,$L$1:$M$25,2,FALSE)</f>
        <v>bop</v>
      </c>
      <c r="G6220">
        <f>LOG(C6220)</f>
        <v>0.6020599913279624</v>
      </c>
      <c r="H6220">
        <f>G6220/(B6220-1)</f>
        <v>-1.9620480998890653</v>
      </c>
    </row>
    <row r="6221" spans="1:8">
      <c r="A6221" t="s">
        <v>9790</v>
      </c>
      <c r="B6221">
        <v>0.69314718055994495</v>
      </c>
      <c r="C6221">
        <v>4</v>
      </c>
      <c r="D6221">
        <v>6</v>
      </c>
      <c r="E6221">
        <v>6</v>
      </c>
      <c r="F6221" t="str">
        <f>VLOOKUP(E6221,$L$1:$M$25,2,FALSE)</f>
        <v>cpi</v>
      </c>
      <c r="G6221">
        <f>LOG(C6221)</f>
        <v>0.6020599913279624</v>
      </c>
      <c r="H6221">
        <f>G6221/(B6221-1)</f>
        <v>-1.9620480998890653</v>
      </c>
    </row>
    <row r="6222" spans="1:8">
      <c r="A6222" t="s">
        <v>9862</v>
      </c>
      <c r="B6222">
        <v>0.69314718055994495</v>
      </c>
      <c r="C6222">
        <v>4</v>
      </c>
      <c r="D6222">
        <v>24</v>
      </c>
      <c r="E6222">
        <v>24</v>
      </c>
      <c r="F6222" t="str">
        <f>VLOOKUP(E6222,$L$1:$M$25,2,FALSE)</f>
        <v>veg-oil</v>
      </c>
      <c r="G6222">
        <f>LOG(C6222)</f>
        <v>0.6020599913279624</v>
      </c>
      <c r="H6222">
        <f>G6222/(B6222-1)</f>
        <v>-1.9620480998890653</v>
      </c>
    </row>
    <row r="6223" spans="1:8">
      <c r="A6223" t="s">
        <v>9874</v>
      </c>
      <c r="B6223">
        <v>0.69314718055994495</v>
      </c>
      <c r="C6223">
        <v>4</v>
      </c>
      <c r="D6223">
        <v>20</v>
      </c>
      <c r="E6223">
        <v>20</v>
      </c>
      <c r="F6223" t="str">
        <f>VLOOKUP(E6223,$L$1:$M$25,2,FALSE)</f>
        <v>ship</v>
      </c>
      <c r="G6223">
        <f>LOG(C6223)</f>
        <v>0.6020599913279624</v>
      </c>
      <c r="H6223">
        <f>G6223/(B6223-1)</f>
        <v>-1.9620480998890653</v>
      </c>
    </row>
    <row r="6224" spans="1:8">
      <c r="A6224" t="s">
        <v>9933</v>
      </c>
      <c r="B6224">
        <v>0.69314718055994495</v>
      </c>
      <c r="C6224">
        <v>4</v>
      </c>
      <c r="D6224">
        <v>18</v>
      </c>
      <c r="E6224">
        <v>18</v>
      </c>
      <c r="F6224" t="str">
        <f>VLOOKUP(E6224,$L$1:$M$25,2,FALSE)</f>
        <v>oilseed</v>
      </c>
      <c r="G6224">
        <f>LOG(C6224)</f>
        <v>0.6020599913279624</v>
      </c>
      <c r="H6224">
        <f>G6224/(B6224-1)</f>
        <v>-1.9620480998890653</v>
      </c>
    </row>
    <row r="6225" spans="1:8">
      <c r="A6225" t="s">
        <v>9945</v>
      </c>
      <c r="B6225">
        <v>0.69314718055994495</v>
      </c>
      <c r="C6225">
        <v>4</v>
      </c>
      <c r="D6225">
        <v>17</v>
      </c>
      <c r="E6225">
        <v>17</v>
      </c>
      <c r="F6225" t="str">
        <f>VLOOKUP(E6225,$L$1:$M$25,2,FALSE)</f>
        <v>nat-gas</v>
      </c>
      <c r="G6225">
        <f>LOG(C6225)</f>
        <v>0.6020599913279624</v>
      </c>
      <c r="H6225">
        <f>G6225/(B6225-1)</f>
        <v>-1.9620480998890653</v>
      </c>
    </row>
    <row r="6226" spans="1:8">
      <c r="A6226" t="s">
        <v>9996</v>
      </c>
      <c r="B6226">
        <v>0.69314718055994495</v>
      </c>
      <c r="C6226">
        <v>4</v>
      </c>
      <c r="D6226">
        <v>4</v>
      </c>
      <c r="E6226">
        <v>4</v>
      </c>
      <c r="F6226" t="str">
        <f>VLOOKUP(E6226,$L$1:$M$25,2,FALSE)</f>
        <v>coffee</v>
      </c>
      <c r="G6226">
        <f>LOG(C6226)</f>
        <v>0.6020599913279624</v>
      </c>
      <c r="H6226">
        <f>G6226/(B6226-1)</f>
        <v>-1.9620480998890653</v>
      </c>
    </row>
    <row r="6227" spans="1:8">
      <c r="A6227" t="s">
        <v>10054</v>
      </c>
      <c r="B6227">
        <v>0.69314718055994495</v>
      </c>
      <c r="C6227">
        <v>4</v>
      </c>
      <c r="D6227">
        <v>20</v>
      </c>
      <c r="E6227">
        <v>20</v>
      </c>
      <c r="F6227" t="str">
        <f>VLOOKUP(E6227,$L$1:$M$25,2,FALSE)</f>
        <v>ship</v>
      </c>
      <c r="G6227">
        <f>LOG(C6227)</f>
        <v>0.6020599913279624</v>
      </c>
      <c r="H6227">
        <f>G6227/(B6227-1)</f>
        <v>-1.9620480998890653</v>
      </c>
    </row>
    <row r="6228" spans="1:8">
      <c r="A6228" t="s">
        <v>10167</v>
      </c>
      <c r="B6228">
        <v>0.69314718055994495</v>
      </c>
      <c r="C6228">
        <v>4</v>
      </c>
      <c r="D6228">
        <v>23</v>
      </c>
      <c r="E6228">
        <v>23</v>
      </c>
      <c r="F6228" t="str">
        <f>VLOOKUP(E6228,$L$1:$M$25,2,FALSE)</f>
        <v>trade</v>
      </c>
      <c r="G6228">
        <f>LOG(C6228)</f>
        <v>0.6020599913279624</v>
      </c>
      <c r="H6228">
        <f>G6228/(B6228-1)</f>
        <v>-1.9620480998890653</v>
      </c>
    </row>
    <row r="6229" spans="1:8">
      <c r="A6229" t="s">
        <v>10277</v>
      </c>
      <c r="B6229">
        <v>0.69314718055994495</v>
      </c>
      <c r="C6229">
        <v>4</v>
      </c>
      <c r="D6229">
        <v>1</v>
      </c>
      <c r="E6229">
        <v>1</v>
      </c>
      <c r="F6229" t="str">
        <f>VLOOKUP(E6229,$L$1:$M$25,2,FALSE)</f>
        <v>acq</v>
      </c>
      <c r="G6229">
        <f>LOG(C6229)</f>
        <v>0.6020599913279624</v>
      </c>
      <c r="H6229">
        <f>G6229/(B6229-1)</f>
        <v>-1.9620480998890653</v>
      </c>
    </row>
    <row r="6230" spans="1:8">
      <c r="A6230" t="s">
        <v>10293</v>
      </c>
      <c r="B6230">
        <v>0.69314718055994495</v>
      </c>
      <c r="C6230">
        <v>4</v>
      </c>
      <c r="D6230">
        <v>13</v>
      </c>
      <c r="E6230">
        <v>13</v>
      </c>
      <c r="F6230" t="str">
        <f>VLOOKUP(E6230,$L$1:$M$25,2,FALSE)</f>
        <v>interest</v>
      </c>
      <c r="G6230">
        <f>LOG(C6230)</f>
        <v>0.6020599913279624</v>
      </c>
      <c r="H6230">
        <f>G6230/(B6230-1)</f>
        <v>-1.9620480998890653</v>
      </c>
    </row>
    <row r="6231" spans="1:8">
      <c r="A6231" t="s">
        <v>10339</v>
      </c>
      <c r="B6231">
        <v>0.69314718055994495</v>
      </c>
      <c r="C6231">
        <v>4</v>
      </c>
      <c r="D6231">
        <v>20</v>
      </c>
      <c r="E6231">
        <v>20</v>
      </c>
      <c r="F6231" t="str">
        <f>VLOOKUP(E6231,$L$1:$M$25,2,FALSE)</f>
        <v>ship</v>
      </c>
      <c r="G6231">
        <f>LOG(C6231)</f>
        <v>0.6020599913279624</v>
      </c>
      <c r="H6231">
        <f>G6231/(B6231-1)</f>
        <v>-1.9620480998890653</v>
      </c>
    </row>
    <row r="6232" spans="1:8">
      <c r="A6232" t="s">
        <v>10369</v>
      </c>
      <c r="B6232">
        <v>0.69314718055994495</v>
      </c>
      <c r="C6232">
        <v>4</v>
      </c>
      <c r="D6232">
        <v>7</v>
      </c>
      <c r="E6232">
        <v>7</v>
      </c>
      <c r="F6232" t="str">
        <f>VLOOKUP(E6232,$L$1:$M$25,2,FALSE)</f>
        <v>crude</v>
      </c>
      <c r="G6232">
        <f>LOG(C6232)</f>
        <v>0.6020599913279624</v>
      </c>
      <c r="H6232">
        <f>G6232/(B6232-1)</f>
        <v>-1.9620480998890653</v>
      </c>
    </row>
    <row r="6233" spans="1:8">
      <c r="A6233" t="s">
        <v>10476</v>
      </c>
      <c r="B6233">
        <v>0.69314718055994495</v>
      </c>
      <c r="C6233">
        <v>4</v>
      </c>
      <c r="D6233">
        <v>20</v>
      </c>
      <c r="E6233">
        <v>20</v>
      </c>
      <c r="F6233" t="str">
        <f>VLOOKUP(E6233,$L$1:$M$25,2,FALSE)</f>
        <v>ship</v>
      </c>
      <c r="G6233">
        <f>LOG(C6233)</f>
        <v>0.6020599913279624</v>
      </c>
      <c r="H6233">
        <f>G6233/(B6233-1)</f>
        <v>-1.9620480998890653</v>
      </c>
    </row>
    <row r="6234" spans="1:8">
      <c r="A6234" t="s">
        <v>10747</v>
      </c>
      <c r="B6234">
        <v>0.69314718055994495</v>
      </c>
      <c r="C6234">
        <v>4</v>
      </c>
      <c r="D6234">
        <v>1</v>
      </c>
      <c r="E6234">
        <v>1</v>
      </c>
      <c r="F6234" t="str">
        <f>VLOOKUP(E6234,$L$1:$M$25,2,FALSE)</f>
        <v>acq</v>
      </c>
      <c r="G6234">
        <f>LOG(C6234)</f>
        <v>0.6020599913279624</v>
      </c>
      <c r="H6234">
        <f>G6234/(B6234-1)</f>
        <v>-1.9620480998890653</v>
      </c>
    </row>
    <row r="6235" spans="1:8">
      <c r="A6235" t="s">
        <v>10818</v>
      </c>
      <c r="B6235">
        <v>0.69314718055994495</v>
      </c>
      <c r="C6235">
        <v>4</v>
      </c>
      <c r="D6235">
        <v>3</v>
      </c>
      <c r="E6235">
        <v>3</v>
      </c>
      <c r="F6235" t="str">
        <f>VLOOKUP(E6235,$L$1:$M$25,2,FALSE)</f>
        <v>cocoa</v>
      </c>
      <c r="G6235">
        <f>LOG(C6235)</f>
        <v>0.6020599913279624</v>
      </c>
      <c r="H6235">
        <f>G6235/(B6235-1)</f>
        <v>-1.9620480998890653</v>
      </c>
    </row>
    <row r="6236" spans="1:8">
      <c r="A6236" t="s">
        <v>10960</v>
      </c>
      <c r="B6236">
        <v>0.69314718055994495</v>
      </c>
      <c r="C6236">
        <v>4</v>
      </c>
      <c r="D6236">
        <v>20</v>
      </c>
      <c r="E6236">
        <v>20</v>
      </c>
      <c r="F6236" t="str">
        <f>VLOOKUP(E6236,$L$1:$M$25,2,FALSE)</f>
        <v>ship</v>
      </c>
      <c r="G6236">
        <f>LOG(C6236)</f>
        <v>0.6020599913279624</v>
      </c>
      <c r="H6236">
        <f>G6236/(B6236-1)</f>
        <v>-1.9620480998890653</v>
      </c>
    </row>
    <row r="6237" spans="1:8">
      <c r="A6237" t="s">
        <v>11351</v>
      </c>
      <c r="B6237">
        <v>0.69314718055994495</v>
      </c>
      <c r="C6237">
        <v>4</v>
      </c>
      <c r="D6237">
        <v>5</v>
      </c>
      <c r="E6237">
        <v>5</v>
      </c>
      <c r="F6237" t="str">
        <f>VLOOKUP(E6237,$L$1:$M$25,2,FALSE)</f>
        <v>corn</v>
      </c>
      <c r="G6237">
        <f>LOG(C6237)</f>
        <v>0.6020599913279624</v>
      </c>
      <c r="H6237">
        <f>G6237/(B6237-1)</f>
        <v>-1.9620480998890653</v>
      </c>
    </row>
    <row r="6238" spans="1:8">
      <c r="A6238" t="s">
        <v>11361</v>
      </c>
      <c r="B6238">
        <v>0.69314718055994495</v>
      </c>
      <c r="C6238">
        <v>4</v>
      </c>
      <c r="D6238">
        <v>24</v>
      </c>
      <c r="E6238">
        <v>24</v>
      </c>
      <c r="F6238" t="str">
        <f>VLOOKUP(E6238,$L$1:$M$25,2,FALSE)</f>
        <v>veg-oil</v>
      </c>
      <c r="G6238">
        <f>LOG(C6238)</f>
        <v>0.6020599913279624</v>
      </c>
      <c r="H6238">
        <f>G6238/(B6238-1)</f>
        <v>-1.9620480998890653</v>
      </c>
    </row>
    <row r="6239" spans="1:8">
      <c r="A6239" t="s">
        <v>11387</v>
      </c>
      <c r="B6239">
        <v>0.69314718055994495</v>
      </c>
      <c r="C6239">
        <v>4</v>
      </c>
      <c r="D6239">
        <v>1</v>
      </c>
      <c r="E6239">
        <v>1</v>
      </c>
      <c r="F6239" t="str">
        <f>VLOOKUP(E6239,$L$1:$M$25,2,FALSE)</f>
        <v>acq</v>
      </c>
      <c r="G6239">
        <f>LOG(C6239)</f>
        <v>0.6020599913279624</v>
      </c>
      <c r="H6239">
        <f>G6239/(B6239-1)</f>
        <v>-1.9620480998890653</v>
      </c>
    </row>
    <row r="6240" spans="1:8">
      <c r="A6240" t="s">
        <v>11423</v>
      </c>
      <c r="B6240">
        <v>0.69314718055994495</v>
      </c>
      <c r="C6240">
        <v>4</v>
      </c>
      <c r="D6240">
        <v>17</v>
      </c>
      <c r="E6240">
        <v>17</v>
      </c>
      <c r="F6240" t="str">
        <f>VLOOKUP(E6240,$L$1:$M$25,2,FALSE)</f>
        <v>nat-gas</v>
      </c>
      <c r="G6240">
        <f>LOG(C6240)</f>
        <v>0.6020599913279624</v>
      </c>
      <c r="H6240">
        <f>G6240/(B6240-1)</f>
        <v>-1.9620480998890653</v>
      </c>
    </row>
    <row r="6241" spans="1:8">
      <c r="A6241" t="s">
        <v>11468</v>
      </c>
      <c r="B6241">
        <v>0.69314718055994495</v>
      </c>
      <c r="C6241">
        <v>4</v>
      </c>
      <c r="D6241">
        <v>5</v>
      </c>
      <c r="E6241">
        <v>5</v>
      </c>
      <c r="F6241" t="str">
        <f>VLOOKUP(E6241,$L$1:$M$25,2,FALSE)</f>
        <v>corn</v>
      </c>
      <c r="G6241">
        <f>LOG(C6241)</f>
        <v>0.6020599913279624</v>
      </c>
      <c r="H6241">
        <f>G6241/(B6241-1)</f>
        <v>-1.9620480998890653</v>
      </c>
    </row>
    <row r="6242" spans="1:8">
      <c r="A6242" t="s">
        <v>11599</v>
      </c>
      <c r="B6242">
        <v>0.69314718055994495</v>
      </c>
      <c r="C6242">
        <v>4</v>
      </c>
      <c r="D6242">
        <v>22</v>
      </c>
      <c r="E6242">
        <v>22</v>
      </c>
      <c r="F6242" t="str">
        <f>VLOOKUP(E6242,$L$1:$M$25,2,FALSE)</f>
        <v>sugar</v>
      </c>
      <c r="G6242">
        <f>LOG(C6242)</f>
        <v>0.6020599913279624</v>
      </c>
      <c r="H6242">
        <f>G6242/(B6242-1)</f>
        <v>-1.9620480998890653</v>
      </c>
    </row>
    <row r="6243" spans="1:8">
      <c r="A6243" t="s">
        <v>11652</v>
      </c>
      <c r="B6243">
        <v>0.69314718055994495</v>
      </c>
      <c r="C6243">
        <v>4</v>
      </c>
      <c r="D6243">
        <v>20</v>
      </c>
      <c r="E6243">
        <v>20</v>
      </c>
      <c r="F6243" t="str">
        <f>VLOOKUP(E6243,$L$1:$M$25,2,FALSE)</f>
        <v>ship</v>
      </c>
      <c r="G6243">
        <f>LOG(C6243)</f>
        <v>0.6020599913279624</v>
      </c>
      <c r="H6243">
        <f>G6243/(B6243-1)</f>
        <v>-1.9620480998890653</v>
      </c>
    </row>
    <row r="6244" spans="1:8">
      <c r="A6244" t="s">
        <v>11698</v>
      </c>
      <c r="B6244">
        <v>0.69314718055994495</v>
      </c>
      <c r="C6244">
        <v>4</v>
      </c>
      <c r="D6244">
        <v>17</v>
      </c>
      <c r="E6244">
        <v>17</v>
      </c>
      <c r="F6244" t="str">
        <f>VLOOKUP(E6244,$L$1:$M$25,2,FALSE)</f>
        <v>nat-gas</v>
      </c>
      <c r="G6244">
        <f>LOG(C6244)</f>
        <v>0.6020599913279624</v>
      </c>
      <c r="H6244">
        <f>G6244/(B6244-1)</f>
        <v>-1.9620480998890653</v>
      </c>
    </row>
    <row r="6245" spans="1:8">
      <c r="A6245" t="s">
        <v>11785</v>
      </c>
      <c r="B6245">
        <v>0.69314718055994495</v>
      </c>
      <c r="C6245">
        <v>4</v>
      </c>
      <c r="D6245">
        <v>1</v>
      </c>
      <c r="E6245">
        <v>1</v>
      </c>
      <c r="F6245" t="str">
        <f>VLOOKUP(E6245,$L$1:$M$25,2,FALSE)</f>
        <v>acq</v>
      </c>
      <c r="G6245">
        <f>LOG(C6245)</f>
        <v>0.6020599913279624</v>
      </c>
      <c r="H6245">
        <f>G6245/(B6245-1)</f>
        <v>-1.9620480998890653</v>
      </c>
    </row>
    <row r="6246" spans="1:8">
      <c r="A6246" t="s">
        <v>11803</v>
      </c>
      <c r="B6246">
        <v>0.69314718055994495</v>
      </c>
      <c r="C6246">
        <v>4</v>
      </c>
      <c r="D6246">
        <v>23</v>
      </c>
      <c r="E6246">
        <v>23</v>
      </c>
      <c r="F6246" t="str">
        <f>VLOOKUP(E6246,$L$1:$M$25,2,FALSE)</f>
        <v>trade</v>
      </c>
      <c r="G6246">
        <f>LOG(C6246)</f>
        <v>0.6020599913279624</v>
      </c>
      <c r="H6246">
        <f>G6246/(B6246-1)</f>
        <v>-1.9620480998890653</v>
      </c>
    </row>
    <row r="6247" spans="1:8">
      <c r="A6247" t="s">
        <v>11827</v>
      </c>
      <c r="B6247">
        <v>0.69314718055994495</v>
      </c>
      <c r="C6247">
        <v>4</v>
      </c>
      <c r="D6247">
        <v>20</v>
      </c>
      <c r="E6247">
        <v>20</v>
      </c>
      <c r="F6247" t="str">
        <f>VLOOKUP(E6247,$L$1:$M$25,2,FALSE)</f>
        <v>ship</v>
      </c>
      <c r="G6247">
        <f>LOG(C6247)</f>
        <v>0.6020599913279624</v>
      </c>
      <c r="H6247">
        <f>G6247/(B6247-1)</f>
        <v>-1.9620480998890653</v>
      </c>
    </row>
    <row r="6248" spans="1:8">
      <c r="A6248" t="s">
        <v>11868</v>
      </c>
      <c r="B6248">
        <v>0.69314718055994495</v>
      </c>
      <c r="C6248">
        <v>4</v>
      </c>
      <c r="D6248">
        <v>20</v>
      </c>
      <c r="E6248">
        <v>20</v>
      </c>
      <c r="F6248" t="str">
        <f>VLOOKUP(E6248,$L$1:$M$25,2,FALSE)</f>
        <v>ship</v>
      </c>
      <c r="G6248">
        <f>LOG(C6248)</f>
        <v>0.6020599913279624</v>
      </c>
      <c r="H6248">
        <f>G6248/(B6248-1)</f>
        <v>-1.9620480998890653</v>
      </c>
    </row>
    <row r="6249" spans="1:8">
      <c r="A6249" t="s">
        <v>11920</v>
      </c>
      <c r="B6249">
        <v>0.69314718055994495</v>
      </c>
      <c r="C6249">
        <v>4</v>
      </c>
      <c r="D6249">
        <v>18</v>
      </c>
      <c r="E6249">
        <v>18</v>
      </c>
      <c r="F6249" t="str">
        <f>VLOOKUP(E6249,$L$1:$M$25,2,FALSE)</f>
        <v>oilseed</v>
      </c>
      <c r="G6249">
        <f>LOG(C6249)</f>
        <v>0.6020599913279624</v>
      </c>
      <c r="H6249">
        <f>G6249/(B6249-1)</f>
        <v>-1.9620480998890653</v>
      </c>
    </row>
    <row r="6250" spans="1:8">
      <c r="A6250" t="s">
        <v>11925</v>
      </c>
      <c r="B6250">
        <v>0.69314718055994495</v>
      </c>
      <c r="C6250">
        <v>4</v>
      </c>
      <c r="D6250">
        <v>18</v>
      </c>
      <c r="E6250">
        <v>18</v>
      </c>
      <c r="F6250" t="str">
        <f>VLOOKUP(E6250,$L$1:$M$25,2,FALSE)</f>
        <v>oilseed</v>
      </c>
      <c r="G6250">
        <f>LOG(C6250)</f>
        <v>0.6020599913279624</v>
      </c>
      <c r="H6250">
        <f>G6250/(B6250-1)</f>
        <v>-1.9620480998890653</v>
      </c>
    </row>
    <row r="6251" spans="1:8">
      <c r="A6251" t="s">
        <v>11998</v>
      </c>
      <c r="B6251">
        <v>0.69314718055994495</v>
      </c>
      <c r="C6251">
        <v>4</v>
      </c>
      <c r="D6251">
        <v>25</v>
      </c>
      <c r="E6251">
        <v>25</v>
      </c>
      <c r="F6251" t="str">
        <f>VLOOKUP(E6251,$L$1:$M$25,2,FALSE)</f>
        <v>wheat</v>
      </c>
      <c r="G6251">
        <f>LOG(C6251)</f>
        <v>0.6020599913279624</v>
      </c>
      <c r="H6251">
        <f>G6251/(B6251-1)</f>
        <v>-1.9620480998890653</v>
      </c>
    </row>
    <row r="6252" spans="1:8">
      <c r="A6252" t="s">
        <v>12160</v>
      </c>
      <c r="B6252">
        <v>0.69314718055994495</v>
      </c>
      <c r="C6252">
        <v>4</v>
      </c>
      <c r="D6252">
        <v>22</v>
      </c>
      <c r="E6252">
        <v>22</v>
      </c>
      <c r="F6252" t="str">
        <f>VLOOKUP(E6252,$L$1:$M$25,2,FALSE)</f>
        <v>sugar</v>
      </c>
      <c r="G6252">
        <f>LOG(C6252)</f>
        <v>0.6020599913279624</v>
      </c>
      <c r="H6252">
        <f>G6252/(B6252-1)</f>
        <v>-1.9620480998890653</v>
      </c>
    </row>
    <row r="6253" spans="1:8">
      <c r="A6253" t="s">
        <v>656</v>
      </c>
      <c r="B6253">
        <v>0.69314718055994495</v>
      </c>
      <c r="C6253">
        <v>2</v>
      </c>
      <c r="D6253">
        <v>17</v>
      </c>
      <c r="E6253">
        <v>17</v>
      </c>
      <c r="F6253" t="str">
        <f>VLOOKUP(E6253,$L$1:$M$25,2,FALSE)</f>
        <v>nat-gas</v>
      </c>
      <c r="G6253">
        <f>LOG(C6253)</f>
        <v>0.3010299956639812</v>
      </c>
      <c r="H6253">
        <f>G6253/(B6253-1)</f>
        <v>-0.98102404994453263</v>
      </c>
    </row>
    <row r="6254" spans="1:8">
      <c r="A6254" t="s">
        <v>658</v>
      </c>
      <c r="B6254">
        <v>0.69314718055994495</v>
      </c>
      <c r="C6254">
        <v>2</v>
      </c>
      <c r="D6254">
        <v>3</v>
      </c>
      <c r="E6254">
        <v>3</v>
      </c>
      <c r="F6254" t="str">
        <f>VLOOKUP(E6254,$L$1:$M$25,2,FALSE)</f>
        <v>cocoa</v>
      </c>
      <c r="G6254">
        <f>LOG(C6254)</f>
        <v>0.3010299956639812</v>
      </c>
      <c r="H6254">
        <f>G6254/(B6254-1)</f>
        <v>-0.98102404994453263</v>
      </c>
    </row>
    <row r="6255" spans="1:8">
      <c r="A6255" t="s">
        <v>665</v>
      </c>
      <c r="B6255">
        <v>0.69314718055994495</v>
      </c>
      <c r="C6255">
        <v>2</v>
      </c>
      <c r="D6255">
        <v>6</v>
      </c>
      <c r="E6255">
        <v>6</v>
      </c>
      <c r="F6255" t="str">
        <f>VLOOKUP(E6255,$L$1:$M$25,2,FALSE)</f>
        <v>cpi</v>
      </c>
      <c r="G6255">
        <f>LOG(C6255)</f>
        <v>0.3010299956639812</v>
      </c>
      <c r="H6255">
        <f>G6255/(B6255-1)</f>
        <v>-0.98102404994453263</v>
      </c>
    </row>
    <row r="6256" spans="1:8">
      <c r="A6256" t="s">
        <v>668</v>
      </c>
      <c r="B6256">
        <v>0.69314718055994495</v>
      </c>
      <c r="C6256">
        <v>2</v>
      </c>
      <c r="D6256">
        <v>23</v>
      </c>
      <c r="E6256">
        <v>23</v>
      </c>
      <c r="F6256" t="str">
        <f>VLOOKUP(E6256,$L$1:$M$25,2,FALSE)</f>
        <v>trade</v>
      </c>
      <c r="G6256">
        <f>LOG(C6256)</f>
        <v>0.3010299956639812</v>
      </c>
      <c r="H6256">
        <f>G6256/(B6256-1)</f>
        <v>-0.98102404994453263</v>
      </c>
    </row>
    <row r="6257" spans="1:8">
      <c r="A6257" t="s">
        <v>675</v>
      </c>
      <c r="B6257">
        <v>0.69314718055994495</v>
      </c>
      <c r="C6257">
        <v>2</v>
      </c>
      <c r="D6257">
        <v>25</v>
      </c>
      <c r="E6257">
        <v>25</v>
      </c>
      <c r="F6257" t="str">
        <f>VLOOKUP(E6257,$L$1:$M$25,2,FALSE)</f>
        <v>wheat</v>
      </c>
      <c r="G6257">
        <f>LOG(C6257)</f>
        <v>0.3010299956639812</v>
      </c>
      <c r="H6257">
        <f>G6257/(B6257-1)</f>
        <v>-0.98102404994453263</v>
      </c>
    </row>
    <row r="6258" spans="1:8">
      <c r="A6258" t="s">
        <v>688</v>
      </c>
      <c r="B6258">
        <v>0.69314718055994495</v>
      </c>
      <c r="C6258">
        <v>2</v>
      </c>
      <c r="D6258">
        <v>18</v>
      </c>
      <c r="E6258">
        <v>18</v>
      </c>
      <c r="F6258" t="str">
        <f>VLOOKUP(E6258,$L$1:$M$25,2,FALSE)</f>
        <v>oilseed</v>
      </c>
      <c r="G6258">
        <f>LOG(C6258)</f>
        <v>0.3010299956639812</v>
      </c>
      <c r="H6258">
        <f>G6258/(B6258-1)</f>
        <v>-0.98102404994453263</v>
      </c>
    </row>
    <row r="6259" spans="1:8">
      <c r="A6259" t="s">
        <v>716</v>
      </c>
      <c r="B6259">
        <v>0.69314718055994495</v>
      </c>
      <c r="C6259">
        <v>2</v>
      </c>
      <c r="D6259">
        <v>25</v>
      </c>
      <c r="E6259">
        <v>25</v>
      </c>
      <c r="F6259" t="str">
        <f>VLOOKUP(E6259,$L$1:$M$25,2,FALSE)</f>
        <v>wheat</v>
      </c>
      <c r="G6259">
        <f>LOG(C6259)</f>
        <v>0.3010299956639812</v>
      </c>
      <c r="H6259">
        <f>G6259/(B6259-1)</f>
        <v>-0.98102404994453263</v>
      </c>
    </row>
    <row r="6260" spans="1:8">
      <c r="A6260" t="s">
        <v>726</v>
      </c>
      <c r="B6260">
        <v>0.69314718055994495</v>
      </c>
      <c r="C6260">
        <v>2</v>
      </c>
      <c r="D6260">
        <v>5</v>
      </c>
      <c r="E6260">
        <v>5</v>
      </c>
      <c r="F6260" t="str">
        <f>VLOOKUP(E6260,$L$1:$M$25,2,FALSE)</f>
        <v>corn</v>
      </c>
      <c r="G6260">
        <f>LOG(C6260)</f>
        <v>0.3010299956639812</v>
      </c>
      <c r="H6260">
        <f>G6260/(B6260-1)</f>
        <v>-0.98102404994453263</v>
      </c>
    </row>
    <row r="6261" spans="1:8">
      <c r="A6261" t="s">
        <v>727</v>
      </c>
      <c r="B6261">
        <v>0.69314718055994495</v>
      </c>
      <c r="C6261">
        <v>2</v>
      </c>
      <c r="D6261">
        <v>20</v>
      </c>
      <c r="E6261">
        <v>20</v>
      </c>
      <c r="F6261" t="str">
        <f>VLOOKUP(E6261,$L$1:$M$25,2,FALSE)</f>
        <v>ship</v>
      </c>
      <c r="G6261">
        <f>LOG(C6261)</f>
        <v>0.3010299956639812</v>
      </c>
      <c r="H6261">
        <f>G6261/(B6261-1)</f>
        <v>-0.98102404994453263</v>
      </c>
    </row>
    <row r="6262" spans="1:8">
      <c r="A6262" t="s">
        <v>750</v>
      </c>
      <c r="B6262">
        <v>0.69314718055994495</v>
      </c>
      <c r="C6262">
        <v>2</v>
      </c>
      <c r="D6262">
        <v>25</v>
      </c>
      <c r="E6262">
        <v>25</v>
      </c>
      <c r="F6262" t="str">
        <f>VLOOKUP(E6262,$L$1:$M$25,2,FALSE)</f>
        <v>wheat</v>
      </c>
      <c r="G6262">
        <f>LOG(C6262)</f>
        <v>0.3010299956639812</v>
      </c>
      <c r="H6262">
        <f>G6262/(B6262-1)</f>
        <v>-0.98102404994453263</v>
      </c>
    </row>
    <row r="6263" spans="1:8">
      <c r="A6263" t="s">
        <v>758</v>
      </c>
      <c r="B6263">
        <v>0.69314718055994495</v>
      </c>
      <c r="C6263">
        <v>2</v>
      </c>
      <c r="D6263">
        <v>2</v>
      </c>
      <c r="E6263">
        <v>2</v>
      </c>
      <c r="F6263" t="str">
        <f>VLOOKUP(E6263,$L$1:$M$25,2,FALSE)</f>
        <v>bop</v>
      </c>
      <c r="G6263">
        <f>LOG(C6263)</f>
        <v>0.3010299956639812</v>
      </c>
      <c r="H6263">
        <f>G6263/(B6263-1)</f>
        <v>-0.98102404994453263</v>
      </c>
    </row>
    <row r="6264" spans="1:8">
      <c r="A6264" t="s">
        <v>776</v>
      </c>
      <c r="B6264">
        <v>0.69314718055994495</v>
      </c>
      <c r="C6264">
        <v>2</v>
      </c>
      <c r="D6264">
        <v>23</v>
      </c>
      <c r="E6264">
        <v>23</v>
      </c>
      <c r="F6264" t="str">
        <f>VLOOKUP(E6264,$L$1:$M$25,2,FALSE)</f>
        <v>trade</v>
      </c>
      <c r="G6264">
        <f>LOG(C6264)</f>
        <v>0.3010299956639812</v>
      </c>
      <c r="H6264">
        <f>G6264/(B6264-1)</f>
        <v>-0.98102404994453263</v>
      </c>
    </row>
    <row r="6265" spans="1:8">
      <c r="A6265" t="s">
        <v>785</v>
      </c>
      <c r="B6265">
        <v>0.69314718055994495</v>
      </c>
      <c r="C6265">
        <v>2</v>
      </c>
      <c r="D6265">
        <v>22</v>
      </c>
      <c r="E6265">
        <v>22</v>
      </c>
      <c r="F6265" t="str">
        <f>VLOOKUP(E6265,$L$1:$M$25,2,FALSE)</f>
        <v>sugar</v>
      </c>
      <c r="G6265">
        <f>LOG(C6265)</f>
        <v>0.3010299956639812</v>
      </c>
      <c r="H6265">
        <f>G6265/(B6265-1)</f>
        <v>-0.98102404994453263</v>
      </c>
    </row>
    <row r="6266" spans="1:8">
      <c r="A6266" t="s">
        <v>792</v>
      </c>
      <c r="B6266">
        <v>0.69314718055994495</v>
      </c>
      <c r="C6266">
        <v>2</v>
      </c>
      <c r="D6266">
        <v>20</v>
      </c>
      <c r="E6266">
        <v>20</v>
      </c>
      <c r="F6266" t="str">
        <f>VLOOKUP(E6266,$L$1:$M$25,2,FALSE)</f>
        <v>ship</v>
      </c>
      <c r="G6266">
        <f>LOG(C6266)</f>
        <v>0.3010299956639812</v>
      </c>
      <c r="H6266">
        <f>G6266/(B6266-1)</f>
        <v>-0.98102404994453263</v>
      </c>
    </row>
    <row r="6267" spans="1:8">
      <c r="A6267" t="s">
        <v>798</v>
      </c>
      <c r="B6267">
        <v>0.69314718055994495</v>
      </c>
      <c r="C6267">
        <v>2</v>
      </c>
      <c r="D6267">
        <v>25</v>
      </c>
      <c r="E6267">
        <v>25</v>
      </c>
      <c r="F6267" t="str">
        <f>VLOOKUP(E6267,$L$1:$M$25,2,FALSE)</f>
        <v>wheat</v>
      </c>
      <c r="G6267">
        <f>LOG(C6267)</f>
        <v>0.3010299956639812</v>
      </c>
      <c r="H6267">
        <f>G6267/(B6267-1)</f>
        <v>-0.98102404994453263</v>
      </c>
    </row>
    <row r="6268" spans="1:8">
      <c r="A6268" t="s">
        <v>800</v>
      </c>
      <c r="B6268">
        <v>0.69314718055994495</v>
      </c>
      <c r="C6268">
        <v>2</v>
      </c>
      <c r="D6268">
        <v>8</v>
      </c>
      <c r="E6268">
        <v>8</v>
      </c>
      <c r="F6268" t="str">
        <f>VLOOKUP(E6268,$L$1:$M$25,2,FALSE)</f>
        <v>dlr</v>
      </c>
      <c r="G6268">
        <f>LOG(C6268)</f>
        <v>0.3010299956639812</v>
      </c>
      <c r="H6268">
        <f>G6268/(B6268-1)</f>
        <v>-0.98102404994453263</v>
      </c>
    </row>
    <row r="6269" spans="1:8">
      <c r="A6269" t="s">
        <v>808</v>
      </c>
      <c r="B6269">
        <v>0.69314718055994495</v>
      </c>
      <c r="C6269">
        <v>2</v>
      </c>
      <c r="D6269">
        <v>18</v>
      </c>
      <c r="E6269">
        <v>18</v>
      </c>
      <c r="F6269" t="str">
        <f>VLOOKUP(E6269,$L$1:$M$25,2,FALSE)</f>
        <v>oilseed</v>
      </c>
      <c r="G6269">
        <f>LOG(C6269)</f>
        <v>0.3010299956639812</v>
      </c>
      <c r="H6269">
        <f>G6269/(B6269-1)</f>
        <v>-0.98102404994453263</v>
      </c>
    </row>
    <row r="6270" spans="1:8">
      <c r="A6270" t="s">
        <v>817</v>
      </c>
      <c r="B6270">
        <v>0.69314718055994495</v>
      </c>
      <c r="C6270">
        <v>2</v>
      </c>
      <c r="D6270">
        <v>16</v>
      </c>
      <c r="E6270">
        <v>16</v>
      </c>
      <c r="F6270" t="str">
        <f>VLOOKUP(E6270,$L$1:$M$25,2,FALSE)</f>
        <v>money-supply</v>
      </c>
      <c r="G6270">
        <f>LOG(C6270)</f>
        <v>0.3010299956639812</v>
      </c>
      <c r="H6270">
        <f>G6270/(B6270-1)</f>
        <v>-0.98102404994453263</v>
      </c>
    </row>
    <row r="6271" spans="1:8">
      <c r="A6271" t="s">
        <v>835</v>
      </c>
      <c r="B6271">
        <v>0.69314718055994495</v>
      </c>
      <c r="C6271">
        <v>2</v>
      </c>
      <c r="D6271">
        <v>17</v>
      </c>
      <c r="E6271">
        <v>17</v>
      </c>
      <c r="F6271" t="str">
        <f>VLOOKUP(E6271,$L$1:$M$25,2,FALSE)</f>
        <v>nat-gas</v>
      </c>
      <c r="G6271">
        <f>LOG(C6271)</f>
        <v>0.3010299956639812</v>
      </c>
      <c r="H6271">
        <f>G6271/(B6271-1)</f>
        <v>-0.98102404994453263</v>
      </c>
    </row>
    <row r="6272" spans="1:8">
      <c r="A6272" t="s">
        <v>845</v>
      </c>
      <c r="B6272">
        <v>0.69314718055994495</v>
      </c>
      <c r="C6272">
        <v>2</v>
      </c>
      <c r="D6272">
        <v>18</v>
      </c>
      <c r="E6272">
        <v>18</v>
      </c>
      <c r="F6272" t="str">
        <f>VLOOKUP(E6272,$L$1:$M$25,2,FALSE)</f>
        <v>oilseed</v>
      </c>
      <c r="G6272">
        <f>LOG(C6272)</f>
        <v>0.3010299956639812</v>
      </c>
      <c r="H6272">
        <f>G6272/(B6272-1)</f>
        <v>-0.98102404994453263</v>
      </c>
    </row>
    <row r="6273" spans="1:8">
      <c r="A6273" t="s">
        <v>851</v>
      </c>
      <c r="B6273">
        <v>0.69314718055994495</v>
      </c>
      <c r="C6273">
        <v>2</v>
      </c>
      <c r="D6273">
        <v>18</v>
      </c>
      <c r="E6273">
        <v>18</v>
      </c>
      <c r="F6273" t="str">
        <f>VLOOKUP(E6273,$L$1:$M$25,2,FALSE)</f>
        <v>oilseed</v>
      </c>
      <c r="G6273">
        <f>LOG(C6273)</f>
        <v>0.3010299956639812</v>
      </c>
      <c r="H6273">
        <f>G6273/(B6273-1)</f>
        <v>-0.98102404994453263</v>
      </c>
    </row>
    <row r="6274" spans="1:8">
      <c r="A6274" t="s">
        <v>859</v>
      </c>
      <c r="B6274">
        <v>0.69314718055994495</v>
      </c>
      <c r="C6274">
        <v>2</v>
      </c>
      <c r="D6274">
        <v>4</v>
      </c>
      <c r="E6274">
        <v>4</v>
      </c>
      <c r="F6274" t="str">
        <f>VLOOKUP(E6274,$L$1:$M$25,2,FALSE)</f>
        <v>coffee</v>
      </c>
      <c r="G6274">
        <f>LOG(C6274)</f>
        <v>0.3010299956639812</v>
      </c>
      <c r="H6274">
        <f>G6274/(B6274-1)</f>
        <v>-0.98102404994453263</v>
      </c>
    </row>
    <row r="6275" spans="1:8">
      <c r="A6275" t="s">
        <v>868</v>
      </c>
      <c r="B6275">
        <v>0.69314718055994495</v>
      </c>
      <c r="C6275">
        <v>2</v>
      </c>
      <c r="D6275">
        <v>7</v>
      </c>
      <c r="E6275">
        <v>7</v>
      </c>
      <c r="F6275" t="str">
        <f>VLOOKUP(E6275,$L$1:$M$25,2,FALSE)</f>
        <v>crude</v>
      </c>
      <c r="G6275">
        <f>LOG(C6275)</f>
        <v>0.3010299956639812</v>
      </c>
      <c r="H6275">
        <f>G6275/(B6275-1)</f>
        <v>-0.98102404994453263</v>
      </c>
    </row>
    <row r="6276" spans="1:8">
      <c r="A6276" t="s">
        <v>903</v>
      </c>
      <c r="B6276">
        <v>0.69314718055994495</v>
      </c>
      <c r="C6276">
        <v>2</v>
      </c>
      <c r="D6276">
        <v>5</v>
      </c>
      <c r="E6276">
        <v>5</v>
      </c>
      <c r="F6276" t="str">
        <f>VLOOKUP(E6276,$L$1:$M$25,2,FALSE)</f>
        <v>corn</v>
      </c>
      <c r="G6276">
        <f>LOG(C6276)</f>
        <v>0.3010299956639812</v>
      </c>
      <c r="H6276">
        <f>G6276/(B6276-1)</f>
        <v>-0.98102404994453263</v>
      </c>
    </row>
    <row r="6277" spans="1:8">
      <c r="A6277" t="s">
        <v>905</v>
      </c>
      <c r="B6277">
        <v>0.69314718055994495</v>
      </c>
      <c r="C6277">
        <v>2</v>
      </c>
      <c r="D6277">
        <v>23</v>
      </c>
      <c r="E6277">
        <v>23</v>
      </c>
      <c r="F6277" t="str">
        <f>VLOOKUP(E6277,$L$1:$M$25,2,FALSE)</f>
        <v>trade</v>
      </c>
      <c r="G6277">
        <f>LOG(C6277)</f>
        <v>0.3010299956639812</v>
      </c>
      <c r="H6277">
        <f>G6277/(B6277-1)</f>
        <v>-0.98102404994453263</v>
      </c>
    </row>
    <row r="6278" spans="1:8">
      <c r="A6278" t="s">
        <v>909</v>
      </c>
      <c r="B6278">
        <v>0.69314718055994495</v>
      </c>
      <c r="C6278">
        <v>2</v>
      </c>
      <c r="D6278">
        <v>6</v>
      </c>
      <c r="E6278">
        <v>6</v>
      </c>
      <c r="F6278" t="str">
        <f>VLOOKUP(E6278,$L$1:$M$25,2,FALSE)</f>
        <v>cpi</v>
      </c>
      <c r="G6278">
        <f>LOG(C6278)</f>
        <v>0.3010299956639812</v>
      </c>
      <c r="H6278">
        <f>G6278/(B6278-1)</f>
        <v>-0.98102404994453263</v>
      </c>
    </row>
    <row r="6279" spans="1:8">
      <c r="A6279" t="s">
        <v>919</v>
      </c>
      <c r="B6279">
        <v>0.69314718055994495</v>
      </c>
      <c r="C6279">
        <v>2</v>
      </c>
      <c r="D6279">
        <v>17</v>
      </c>
      <c r="E6279">
        <v>17</v>
      </c>
      <c r="F6279" t="str">
        <f>VLOOKUP(E6279,$L$1:$M$25,2,FALSE)</f>
        <v>nat-gas</v>
      </c>
      <c r="G6279">
        <f>LOG(C6279)</f>
        <v>0.3010299956639812</v>
      </c>
      <c r="H6279">
        <f>G6279/(B6279-1)</f>
        <v>-0.98102404994453263</v>
      </c>
    </row>
    <row r="6280" spans="1:8">
      <c r="A6280" t="s">
        <v>938</v>
      </c>
      <c r="B6280">
        <v>0.69314718055994495</v>
      </c>
      <c r="C6280">
        <v>2</v>
      </c>
      <c r="D6280">
        <v>18</v>
      </c>
      <c r="E6280">
        <v>18</v>
      </c>
      <c r="F6280" t="str">
        <f>VLOOKUP(E6280,$L$1:$M$25,2,FALSE)</f>
        <v>oilseed</v>
      </c>
      <c r="G6280">
        <f>LOG(C6280)</f>
        <v>0.3010299956639812</v>
      </c>
      <c r="H6280">
        <f>G6280/(B6280-1)</f>
        <v>-0.98102404994453263</v>
      </c>
    </row>
    <row r="6281" spans="1:8">
      <c r="A6281" t="s">
        <v>945</v>
      </c>
      <c r="B6281">
        <v>0.69314718055994495</v>
      </c>
      <c r="C6281">
        <v>2</v>
      </c>
      <c r="D6281">
        <v>22</v>
      </c>
      <c r="E6281">
        <v>22</v>
      </c>
      <c r="F6281" t="str">
        <f>VLOOKUP(E6281,$L$1:$M$25,2,FALSE)</f>
        <v>sugar</v>
      </c>
      <c r="G6281">
        <f>LOG(C6281)</f>
        <v>0.3010299956639812</v>
      </c>
      <c r="H6281">
        <f>G6281/(B6281-1)</f>
        <v>-0.98102404994453263</v>
      </c>
    </row>
    <row r="6282" spans="1:8">
      <c r="A6282" t="s">
        <v>951</v>
      </c>
      <c r="B6282">
        <v>0.69314718055994495</v>
      </c>
      <c r="C6282">
        <v>2</v>
      </c>
      <c r="D6282">
        <v>20</v>
      </c>
      <c r="E6282">
        <v>20</v>
      </c>
      <c r="F6282" t="str">
        <f>VLOOKUP(E6282,$L$1:$M$25,2,FALSE)</f>
        <v>ship</v>
      </c>
      <c r="G6282">
        <f>LOG(C6282)</f>
        <v>0.3010299956639812</v>
      </c>
      <c r="H6282">
        <f>G6282/(B6282-1)</f>
        <v>-0.98102404994453263</v>
      </c>
    </row>
    <row r="6283" spans="1:8">
      <c r="A6283" t="s">
        <v>959</v>
      </c>
      <c r="B6283">
        <v>0.69314718055994495</v>
      </c>
      <c r="C6283">
        <v>2</v>
      </c>
      <c r="D6283">
        <v>23</v>
      </c>
      <c r="E6283">
        <v>23</v>
      </c>
      <c r="F6283" t="str">
        <f>VLOOKUP(E6283,$L$1:$M$25,2,FALSE)</f>
        <v>trade</v>
      </c>
      <c r="G6283">
        <f>LOG(C6283)</f>
        <v>0.3010299956639812</v>
      </c>
      <c r="H6283">
        <f>G6283/(B6283-1)</f>
        <v>-0.98102404994453263</v>
      </c>
    </row>
    <row r="6284" spans="1:8">
      <c r="A6284" t="s">
        <v>960</v>
      </c>
      <c r="B6284">
        <v>0.69314718055994495</v>
      </c>
      <c r="C6284">
        <v>2</v>
      </c>
      <c r="D6284">
        <v>20</v>
      </c>
      <c r="E6284">
        <v>20</v>
      </c>
      <c r="F6284" t="str">
        <f>VLOOKUP(E6284,$L$1:$M$25,2,FALSE)</f>
        <v>ship</v>
      </c>
      <c r="G6284">
        <f>LOG(C6284)</f>
        <v>0.3010299956639812</v>
      </c>
      <c r="H6284">
        <f>G6284/(B6284-1)</f>
        <v>-0.98102404994453263</v>
      </c>
    </row>
    <row r="6285" spans="1:8">
      <c r="A6285" t="s">
        <v>988</v>
      </c>
      <c r="B6285">
        <v>0.69314718055994495</v>
      </c>
      <c r="C6285">
        <v>2</v>
      </c>
      <c r="D6285">
        <v>17</v>
      </c>
      <c r="E6285">
        <v>17</v>
      </c>
      <c r="F6285" t="str">
        <f>VLOOKUP(E6285,$L$1:$M$25,2,FALSE)</f>
        <v>nat-gas</v>
      </c>
      <c r="G6285">
        <f>LOG(C6285)</f>
        <v>0.3010299956639812</v>
      </c>
      <c r="H6285">
        <f>G6285/(B6285-1)</f>
        <v>-0.98102404994453263</v>
      </c>
    </row>
    <row r="6286" spans="1:8">
      <c r="A6286" t="s">
        <v>999</v>
      </c>
      <c r="B6286">
        <v>0.69314718055994495</v>
      </c>
      <c r="C6286">
        <v>2</v>
      </c>
      <c r="D6286">
        <v>23</v>
      </c>
      <c r="E6286">
        <v>23</v>
      </c>
      <c r="F6286" t="str">
        <f>VLOOKUP(E6286,$L$1:$M$25,2,FALSE)</f>
        <v>trade</v>
      </c>
      <c r="G6286">
        <f>LOG(C6286)</f>
        <v>0.3010299956639812</v>
      </c>
      <c r="H6286">
        <f>G6286/(B6286-1)</f>
        <v>-0.98102404994453263</v>
      </c>
    </row>
    <row r="6287" spans="1:8">
      <c r="A6287" t="s">
        <v>1004</v>
      </c>
      <c r="B6287">
        <v>0.69314718055994495</v>
      </c>
      <c r="C6287">
        <v>2</v>
      </c>
      <c r="D6287">
        <v>10</v>
      </c>
      <c r="E6287">
        <v>10</v>
      </c>
      <c r="F6287" t="str">
        <f>VLOOKUP(E6287,$L$1:$M$25,2,FALSE)</f>
        <v>gnp</v>
      </c>
      <c r="G6287">
        <f>LOG(C6287)</f>
        <v>0.3010299956639812</v>
      </c>
      <c r="H6287">
        <f>G6287/(B6287-1)</f>
        <v>-0.98102404994453263</v>
      </c>
    </row>
    <row r="6288" spans="1:8">
      <c r="A6288" t="s">
        <v>1008</v>
      </c>
      <c r="B6288">
        <v>0.69314718055994495</v>
      </c>
      <c r="C6288">
        <v>2</v>
      </c>
      <c r="D6288">
        <v>20</v>
      </c>
      <c r="E6288">
        <v>20</v>
      </c>
      <c r="F6288" t="str">
        <f>VLOOKUP(E6288,$L$1:$M$25,2,FALSE)</f>
        <v>ship</v>
      </c>
      <c r="G6288">
        <f>LOG(C6288)</f>
        <v>0.3010299956639812</v>
      </c>
      <c r="H6288">
        <f>G6288/(B6288-1)</f>
        <v>-0.98102404994453263</v>
      </c>
    </row>
    <row r="6289" spans="1:8">
      <c r="A6289" t="s">
        <v>1038</v>
      </c>
      <c r="B6289">
        <v>0.69314718055994495</v>
      </c>
      <c r="C6289">
        <v>2</v>
      </c>
      <c r="D6289">
        <v>1</v>
      </c>
      <c r="E6289">
        <v>1</v>
      </c>
      <c r="F6289" t="str">
        <f>VLOOKUP(E6289,$L$1:$M$25,2,FALSE)</f>
        <v>acq</v>
      </c>
      <c r="G6289">
        <f>LOG(C6289)</f>
        <v>0.3010299956639812</v>
      </c>
      <c r="H6289">
        <f>G6289/(B6289-1)</f>
        <v>-0.98102404994453263</v>
      </c>
    </row>
    <row r="6290" spans="1:8">
      <c r="A6290" t="s">
        <v>1047</v>
      </c>
      <c r="B6290">
        <v>0.69314718055994495</v>
      </c>
      <c r="C6290">
        <v>2</v>
      </c>
      <c r="D6290">
        <v>22</v>
      </c>
      <c r="E6290">
        <v>22</v>
      </c>
      <c r="F6290" t="str">
        <f>VLOOKUP(E6290,$L$1:$M$25,2,FALSE)</f>
        <v>sugar</v>
      </c>
      <c r="G6290">
        <f>LOG(C6290)</f>
        <v>0.3010299956639812</v>
      </c>
      <c r="H6290">
        <f>G6290/(B6290-1)</f>
        <v>-0.98102404994453263</v>
      </c>
    </row>
    <row r="6291" spans="1:8">
      <c r="A6291" t="s">
        <v>1054</v>
      </c>
      <c r="B6291">
        <v>0.69314718055994495</v>
      </c>
      <c r="C6291">
        <v>2</v>
      </c>
      <c r="D6291">
        <v>17</v>
      </c>
      <c r="E6291">
        <v>17</v>
      </c>
      <c r="F6291" t="str">
        <f>VLOOKUP(E6291,$L$1:$M$25,2,FALSE)</f>
        <v>nat-gas</v>
      </c>
      <c r="G6291">
        <f>LOG(C6291)</f>
        <v>0.3010299956639812</v>
      </c>
      <c r="H6291">
        <f>G6291/(B6291-1)</f>
        <v>-0.98102404994453263</v>
      </c>
    </row>
    <row r="6292" spans="1:8">
      <c r="A6292" t="s">
        <v>1061</v>
      </c>
      <c r="B6292">
        <v>0.69314718055994495</v>
      </c>
      <c r="C6292">
        <v>2</v>
      </c>
      <c r="D6292">
        <v>23</v>
      </c>
      <c r="E6292">
        <v>23</v>
      </c>
      <c r="F6292" t="str">
        <f>VLOOKUP(E6292,$L$1:$M$25,2,FALSE)</f>
        <v>trade</v>
      </c>
      <c r="G6292">
        <f>LOG(C6292)</f>
        <v>0.3010299956639812</v>
      </c>
      <c r="H6292">
        <f>G6292/(B6292-1)</f>
        <v>-0.98102404994453263</v>
      </c>
    </row>
    <row r="6293" spans="1:8">
      <c r="A6293" t="s">
        <v>1096</v>
      </c>
      <c r="B6293">
        <v>0.69314718055994495</v>
      </c>
      <c r="C6293">
        <v>2</v>
      </c>
      <c r="D6293">
        <v>20</v>
      </c>
      <c r="E6293">
        <v>20</v>
      </c>
      <c r="F6293" t="str">
        <f>VLOOKUP(E6293,$L$1:$M$25,2,FALSE)</f>
        <v>ship</v>
      </c>
      <c r="G6293">
        <f>LOG(C6293)</f>
        <v>0.3010299956639812</v>
      </c>
      <c r="H6293">
        <f>G6293/(B6293-1)</f>
        <v>-0.98102404994453263</v>
      </c>
    </row>
    <row r="6294" spans="1:8">
      <c r="A6294" t="s">
        <v>1108</v>
      </c>
      <c r="B6294">
        <v>0.69314718055994495</v>
      </c>
      <c r="C6294">
        <v>2</v>
      </c>
      <c r="D6294">
        <v>20</v>
      </c>
      <c r="E6294">
        <v>20</v>
      </c>
      <c r="F6294" t="str">
        <f>VLOOKUP(E6294,$L$1:$M$25,2,FALSE)</f>
        <v>ship</v>
      </c>
      <c r="G6294">
        <f>LOG(C6294)</f>
        <v>0.3010299956639812</v>
      </c>
      <c r="H6294">
        <f>G6294/(B6294-1)</f>
        <v>-0.98102404994453263</v>
      </c>
    </row>
    <row r="6295" spans="1:8">
      <c r="A6295" t="s">
        <v>1110</v>
      </c>
      <c r="B6295">
        <v>0.69314718055994495</v>
      </c>
      <c r="C6295">
        <v>2</v>
      </c>
      <c r="D6295">
        <v>2</v>
      </c>
      <c r="E6295">
        <v>2</v>
      </c>
      <c r="F6295" t="str">
        <f>VLOOKUP(E6295,$L$1:$M$25,2,FALSE)</f>
        <v>bop</v>
      </c>
      <c r="G6295">
        <f>LOG(C6295)</f>
        <v>0.3010299956639812</v>
      </c>
      <c r="H6295">
        <f>G6295/(B6295-1)</f>
        <v>-0.98102404994453263</v>
      </c>
    </row>
    <row r="6296" spans="1:8">
      <c r="A6296" t="s">
        <v>1125</v>
      </c>
      <c r="B6296">
        <v>0.69314718055994495</v>
      </c>
      <c r="C6296">
        <v>2</v>
      </c>
      <c r="D6296">
        <v>8</v>
      </c>
      <c r="E6296">
        <v>8</v>
      </c>
      <c r="F6296" t="str">
        <f>VLOOKUP(E6296,$L$1:$M$25,2,FALSE)</f>
        <v>dlr</v>
      </c>
      <c r="G6296">
        <f>LOG(C6296)</f>
        <v>0.3010299956639812</v>
      </c>
      <c r="H6296">
        <f>G6296/(B6296-1)</f>
        <v>-0.98102404994453263</v>
      </c>
    </row>
    <row r="6297" spans="1:8">
      <c r="A6297" t="s">
        <v>1127</v>
      </c>
      <c r="B6297">
        <v>0.69314718055994495</v>
      </c>
      <c r="C6297">
        <v>2</v>
      </c>
      <c r="D6297">
        <v>20</v>
      </c>
      <c r="E6297">
        <v>20</v>
      </c>
      <c r="F6297" t="str">
        <f>VLOOKUP(E6297,$L$1:$M$25,2,FALSE)</f>
        <v>ship</v>
      </c>
      <c r="G6297">
        <f>LOG(C6297)</f>
        <v>0.3010299956639812</v>
      </c>
      <c r="H6297">
        <f>G6297/(B6297-1)</f>
        <v>-0.98102404994453263</v>
      </c>
    </row>
    <row r="6298" spans="1:8">
      <c r="A6298" t="s">
        <v>1129</v>
      </c>
      <c r="B6298">
        <v>0.69314718055994495</v>
      </c>
      <c r="C6298">
        <v>2</v>
      </c>
      <c r="D6298">
        <v>17</v>
      </c>
      <c r="E6298">
        <v>17</v>
      </c>
      <c r="F6298" t="str">
        <f>VLOOKUP(E6298,$L$1:$M$25,2,FALSE)</f>
        <v>nat-gas</v>
      </c>
      <c r="G6298">
        <f>LOG(C6298)</f>
        <v>0.3010299956639812</v>
      </c>
      <c r="H6298">
        <f>G6298/(B6298-1)</f>
        <v>-0.98102404994453263</v>
      </c>
    </row>
    <row r="6299" spans="1:8">
      <c r="A6299" t="s">
        <v>1133</v>
      </c>
      <c r="B6299">
        <v>0.69314718055994495</v>
      </c>
      <c r="C6299">
        <v>2</v>
      </c>
      <c r="D6299">
        <v>25</v>
      </c>
      <c r="E6299">
        <v>25</v>
      </c>
      <c r="F6299" t="str">
        <f>VLOOKUP(E6299,$L$1:$M$25,2,FALSE)</f>
        <v>wheat</v>
      </c>
      <c r="G6299">
        <f>LOG(C6299)</f>
        <v>0.3010299956639812</v>
      </c>
      <c r="H6299">
        <f>G6299/(B6299-1)</f>
        <v>-0.98102404994453263</v>
      </c>
    </row>
    <row r="6300" spans="1:8">
      <c r="A6300" t="e">
        <f>-y</f>
        <v>#NAME?</v>
      </c>
      <c r="B6300">
        <v>0.69314718055994495</v>
      </c>
      <c r="C6300">
        <v>2</v>
      </c>
      <c r="D6300">
        <v>5</v>
      </c>
      <c r="E6300">
        <v>5</v>
      </c>
      <c r="F6300" t="str">
        <f>VLOOKUP(E6300,$L$1:$M$25,2,FALSE)</f>
        <v>corn</v>
      </c>
      <c r="G6300">
        <f>LOG(C6300)</f>
        <v>0.3010299956639812</v>
      </c>
      <c r="H6300">
        <f>G6300/(B6300-1)</f>
        <v>-0.98102404994453263</v>
      </c>
    </row>
    <row r="6301" spans="1:8">
      <c r="A6301" t="s">
        <v>1165</v>
      </c>
      <c r="B6301">
        <v>0.69314718055994495</v>
      </c>
      <c r="C6301">
        <v>2</v>
      </c>
      <c r="D6301">
        <v>17</v>
      </c>
      <c r="E6301">
        <v>17</v>
      </c>
      <c r="F6301" t="str">
        <f>VLOOKUP(E6301,$L$1:$M$25,2,FALSE)</f>
        <v>nat-gas</v>
      </c>
      <c r="G6301">
        <f>LOG(C6301)</f>
        <v>0.3010299956639812</v>
      </c>
      <c r="H6301">
        <f>G6301/(B6301-1)</f>
        <v>-0.98102404994453263</v>
      </c>
    </row>
    <row r="6302" spans="1:8">
      <c r="A6302" t="s">
        <v>1173</v>
      </c>
      <c r="B6302">
        <v>0.69314718055994495</v>
      </c>
      <c r="C6302">
        <v>2</v>
      </c>
      <c r="D6302">
        <v>8</v>
      </c>
      <c r="E6302">
        <v>8</v>
      </c>
      <c r="F6302" t="str">
        <f>VLOOKUP(E6302,$L$1:$M$25,2,FALSE)</f>
        <v>dlr</v>
      </c>
      <c r="G6302">
        <f>LOG(C6302)</f>
        <v>0.3010299956639812</v>
      </c>
      <c r="H6302">
        <f>G6302/(B6302-1)</f>
        <v>-0.98102404994453263</v>
      </c>
    </row>
    <row r="6303" spans="1:8">
      <c r="A6303" t="s">
        <v>1189</v>
      </c>
      <c r="B6303">
        <v>0.69314718055994495</v>
      </c>
      <c r="C6303">
        <v>2</v>
      </c>
      <c r="D6303">
        <v>1</v>
      </c>
      <c r="E6303">
        <v>1</v>
      </c>
      <c r="F6303" t="str">
        <f>VLOOKUP(E6303,$L$1:$M$25,2,FALSE)</f>
        <v>acq</v>
      </c>
      <c r="G6303">
        <f>LOG(C6303)</f>
        <v>0.3010299956639812</v>
      </c>
      <c r="H6303">
        <f>G6303/(B6303-1)</f>
        <v>-0.98102404994453263</v>
      </c>
    </row>
    <row r="6304" spans="1:8">
      <c r="A6304" t="s">
        <v>1191</v>
      </c>
      <c r="B6304">
        <v>0.69314718055994495</v>
      </c>
      <c r="C6304">
        <v>2</v>
      </c>
      <c r="D6304">
        <v>6</v>
      </c>
      <c r="E6304">
        <v>6</v>
      </c>
      <c r="F6304" t="str">
        <f>VLOOKUP(E6304,$L$1:$M$25,2,FALSE)</f>
        <v>cpi</v>
      </c>
      <c r="G6304">
        <f>LOG(C6304)</f>
        <v>0.3010299956639812</v>
      </c>
      <c r="H6304">
        <f>G6304/(B6304-1)</f>
        <v>-0.98102404994453263</v>
      </c>
    </row>
    <row r="6305" spans="1:8">
      <c r="A6305" t="s">
        <v>1193</v>
      </c>
      <c r="B6305">
        <v>0.69314718055994495</v>
      </c>
      <c r="C6305">
        <v>2</v>
      </c>
      <c r="D6305">
        <v>17</v>
      </c>
      <c r="E6305">
        <v>17</v>
      </c>
      <c r="F6305" t="str">
        <f>VLOOKUP(E6305,$L$1:$M$25,2,FALSE)</f>
        <v>nat-gas</v>
      </c>
      <c r="G6305">
        <f>LOG(C6305)</f>
        <v>0.3010299956639812</v>
      </c>
      <c r="H6305">
        <f>G6305/(B6305-1)</f>
        <v>-0.98102404994453263</v>
      </c>
    </row>
    <row r="6306" spans="1:8">
      <c r="A6306" t="s">
        <v>1202</v>
      </c>
      <c r="B6306">
        <v>0.69314718055994495</v>
      </c>
      <c r="C6306">
        <v>2</v>
      </c>
      <c r="D6306">
        <v>8</v>
      </c>
      <c r="E6306">
        <v>8</v>
      </c>
      <c r="F6306" t="str">
        <f>VLOOKUP(E6306,$L$1:$M$25,2,FALSE)</f>
        <v>dlr</v>
      </c>
      <c r="G6306">
        <f>LOG(C6306)</f>
        <v>0.3010299956639812</v>
      </c>
      <c r="H6306">
        <f>G6306/(B6306-1)</f>
        <v>-0.98102404994453263</v>
      </c>
    </row>
    <row r="6307" spans="1:8">
      <c r="A6307" t="s">
        <v>1204</v>
      </c>
      <c r="B6307">
        <v>0.69314718055994495</v>
      </c>
      <c r="C6307">
        <v>2</v>
      </c>
      <c r="D6307">
        <v>25</v>
      </c>
      <c r="E6307">
        <v>25</v>
      </c>
      <c r="F6307" t="str">
        <f>VLOOKUP(E6307,$L$1:$M$25,2,FALSE)</f>
        <v>wheat</v>
      </c>
      <c r="G6307">
        <f>LOG(C6307)</f>
        <v>0.3010299956639812</v>
      </c>
      <c r="H6307">
        <f>G6307/(B6307-1)</f>
        <v>-0.98102404994453263</v>
      </c>
    </row>
    <row r="6308" spans="1:8">
      <c r="A6308" t="s">
        <v>1211</v>
      </c>
      <c r="B6308">
        <v>0.69314718055994495</v>
      </c>
      <c r="C6308">
        <v>2</v>
      </c>
      <c r="D6308">
        <v>18</v>
      </c>
      <c r="E6308">
        <v>18</v>
      </c>
      <c r="F6308" t="str">
        <f>VLOOKUP(E6308,$L$1:$M$25,2,FALSE)</f>
        <v>oilseed</v>
      </c>
      <c r="G6308">
        <f>LOG(C6308)</f>
        <v>0.3010299956639812</v>
      </c>
      <c r="H6308">
        <f>G6308/(B6308-1)</f>
        <v>-0.98102404994453263</v>
      </c>
    </row>
    <row r="6309" spans="1:8">
      <c r="A6309" t="s">
        <v>1212</v>
      </c>
      <c r="B6309">
        <v>0.69314718055994495</v>
      </c>
      <c r="C6309">
        <v>2</v>
      </c>
      <c r="D6309">
        <v>17</v>
      </c>
      <c r="E6309">
        <v>17</v>
      </c>
      <c r="F6309" t="str">
        <f>VLOOKUP(E6309,$L$1:$M$25,2,FALSE)</f>
        <v>nat-gas</v>
      </c>
      <c r="G6309">
        <f>LOG(C6309)</f>
        <v>0.3010299956639812</v>
      </c>
      <c r="H6309">
        <f>G6309/(B6309-1)</f>
        <v>-0.98102404994453263</v>
      </c>
    </row>
    <row r="6310" spans="1:8">
      <c r="A6310" t="s">
        <v>1217</v>
      </c>
      <c r="B6310">
        <v>0.69314718055994495</v>
      </c>
      <c r="C6310">
        <v>2</v>
      </c>
      <c r="D6310">
        <v>17</v>
      </c>
      <c r="E6310">
        <v>17</v>
      </c>
      <c r="F6310" t="str">
        <f>VLOOKUP(E6310,$L$1:$M$25,2,FALSE)</f>
        <v>nat-gas</v>
      </c>
      <c r="G6310">
        <f>LOG(C6310)</f>
        <v>0.3010299956639812</v>
      </c>
      <c r="H6310">
        <f>G6310/(B6310-1)</f>
        <v>-0.98102404994453263</v>
      </c>
    </row>
    <row r="6311" spans="1:8">
      <c r="A6311" t="s">
        <v>1220</v>
      </c>
      <c r="B6311">
        <v>0.69314718055994495</v>
      </c>
      <c r="C6311">
        <v>2</v>
      </c>
      <c r="D6311">
        <v>21</v>
      </c>
      <c r="E6311">
        <v>21</v>
      </c>
      <c r="F6311" t="str">
        <f>VLOOKUP(E6311,$L$1:$M$25,2,FALSE)</f>
        <v>soybean</v>
      </c>
      <c r="G6311">
        <f>LOG(C6311)</f>
        <v>0.3010299956639812</v>
      </c>
      <c r="H6311">
        <f>G6311/(B6311-1)</f>
        <v>-0.98102404994453263</v>
      </c>
    </row>
    <row r="6312" spans="1:8">
      <c r="A6312" t="s">
        <v>1251</v>
      </c>
      <c r="B6312">
        <v>0.69314718055994495</v>
      </c>
      <c r="C6312">
        <v>2</v>
      </c>
      <c r="D6312">
        <v>5</v>
      </c>
      <c r="E6312">
        <v>5</v>
      </c>
      <c r="F6312" t="str">
        <f>VLOOKUP(E6312,$L$1:$M$25,2,FALSE)</f>
        <v>corn</v>
      </c>
      <c r="G6312">
        <f>LOG(C6312)</f>
        <v>0.3010299956639812</v>
      </c>
      <c r="H6312">
        <f>G6312/(B6312-1)</f>
        <v>-0.98102404994453263</v>
      </c>
    </row>
    <row r="6313" spans="1:8">
      <c r="A6313" t="s">
        <v>1253</v>
      </c>
      <c r="B6313">
        <v>0.69314718055994495</v>
      </c>
      <c r="C6313">
        <v>2</v>
      </c>
      <c r="D6313">
        <v>18</v>
      </c>
      <c r="E6313">
        <v>18</v>
      </c>
      <c r="F6313" t="str">
        <f>VLOOKUP(E6313,$L$1:$M$25,2,FALSE)</f>
        <v>oilseed</v>
      </c>
      <c r="G6313">
        <f>LOG(C6313)</f>
        <v>0.3010299956639812</v>
      </c>
      <c r="H6313">
        <f>G6313/(B6313-1)</f>
        <v>-0.98102404994453263</v>
      </c>
    </row>
    <row r="6314" spans="1:8">
      <c r="A6314" t="s">
        <v>1261</v>
      </c>
      <c r="B6314">
        <v>0.69314718055994495</v>
      </c>
      <c r="C6314">
        <v>2</v>
      </c>
      <c r="D6314">
        <v>8</v>
      </c>
      <c r="E6314">
        <v>8</v>
      </c>
      <c r="F6314" t="str">
        <f>VLOOKUP(E6314,$L$1:$M$25,2,FALSE)</f>
        <v>dlr</v>
      </c>
      <c r="G6314">
        <f>LOG(C6314)</f>
        <v>0.3010299956639812</v>
      </c>
      <c r="H6314">
        <f>G6314/(B6314-1)</f>
        <v>-0.98102404994453263</v>
      </c>
    </row>
    <row r="6315" spans="1:8">
      <c r="A6315" t="s">
        <v>1266</v>
      </c>
      <c r="B6315">
        <v>0.69314718055994495</v>
      </c>
      <c r="C6315">
        <v>2</v>
      </c>
      <c r="D6315">
        <v>25</v>
      </c>
      <c r="E6315">
        <v>25</v>
      </c>
      <c r="F6315" t="str">
        <f>VLOOKUP(E6315,$L$1:$M$25,2,FALSE)</f>
        <v>wheat</v>
      </c>
      <c r="G6315">
        <f>LOG(C6315)</f>
        <v>0.3010299956639812</v>
      </c>
      <c r="H6315">
        <f>G6315/(B6315-1)</f>
        <v>-0.98102404994453263</v>
      </c>
    </row>
    <row r="6316" spans="1:8">
      <c r="A6316" t="s">
        <v>1292</v>
      </c>
      <c r="B6316">
        <v>0.69314718055994495</v>
      </c>
      <c r="C6316">
        <v>2</v>
      </c>
      <c r="D6316">
        <v>23</v>
      </c>
      <c r="E6316">
        <v>23</v>
      </c>
      <c r="F6316" t="str">
        <f>VLOOKUP(E6316,$L$1:$M$25,2,FALSE)</f>
        <v>trade</v>
      </c>
      <c r="G6316">
        <f>LOG(C6316)</f>
        <v>0.3010299956639812</v>
      </c>
      <c r="H6316">
        <f>G6316/(B6316-1)</f>
        <v>-0.98102404994453263</v>
      </c>
    </row>
    <row r="6317" spans="1:8">
      <c r="A6317" t="s">
        <v>1297</v>
      </c>
      <c r="B6317">
        <v>0.69314718055994495</v>
      </c>
      <c r="C6317">
        <v>2</v>
      </c>
      <c r="D6317">
        <v>22</v>
      </c>
      <c r="E6317">
        <v>22</v>
      </c>
      <c r="F6317" t="str">
        <f>VLOOKUP(E6317,$L$1:$M$25,2,FALSE)</f>
        <v>sugar</v>
      </c>
      <c r="G6317">
        <f>LOG(C6317)</f>
        <v>0.3010299956639812</v>
      </c>
      <c r="H6317">
        <f>G6317/(B6317-1)</f>
        <v>-0.98102404994453263</v>
      </c>
    </row>
    <row r="6318" spans="1:8">
      <c r="A6318" t="s">
        <v>1303</v>
      </c>
      <c r="B6318">
        <v>0.69314718055994495</v>
      </c>
      <c r="C6318">
        <v>2</v>
      </c>
      <c r="D6318">
        <v>18</v>
      </c>
      <c r="E6318">
        <v>18</v>
      </c>
      <c r="F6318" t="str">
        <f>VLOOKUP(E6318,$L$1:$M$25,2,FALSE)</f>
        <v>oilseed</v>
      </c>
      <c r="G6318">
        <f>LOG(C6318)</f>
        <v>0.3010299956639812</v>
      </c>
      <c r="H6318">
        <f>G6318/(B6318-1)</f>
        <v>-0.98102404994453263</v>
      </c>
    </row>
    <row r="6319" spans="1:8">
      <c r="A6319" t="s">
        <v>1310</v>
      </c>
      <c r="B6319">
        <v>0.69314718055994495</v>
      </c>
      <c r="C6319">
        <v>2</v>
      </c>
      <c r="D6319">
        <v>23</v>
      </c>
      <c r="E6319">
        <v>23</v>
      </c>
      <c r="F6319" t="str">
        <f>VLOOKUP(E6319,$L$1:$M$25,2,FALSE)</f>
        <v>trade</v>
      </c>
      <c r="G6319">
        <f>LOG(C6319)</f>
        <v>0.3010299956639812</v>
      </c>
      <c r="H6319">
        <f>G6319/(B6319-1)</f>
        <v>-0.98102404994453263</v>
      </c>
    </row>
    <row r="6320" spans="1:8">
      <c r="A6320" t="s">
        <v>1315</v>
      </c>
      <c r="B6320">
        <v>0.69314718055994495</v>
      </c>
      <c r="C6320">
        <v>2</v>
      </c>
      <c r="D6320">
        <v>8</v>
      </c>
      <c r="E6320">
        <v>8</v>
      </c>
      <c r="F6320" t="str">
        <f>VLOOKUP(E6320,$L$1:$M$25,2,FALSE)</f>
        <v>dlr</v>
      </c>
      <c r="G6320">
        <f>LOG(C6320)</f>
        <v>0.3010299956639812</v>
      </c>
      <c r="H6320">
        <f>G6320/(B6320-1)</f>
        <v>-0.98102404994453263</v>
      </c>
    </row>
    <row r="6321" spans="1:8">
      <c r="A6321" t="s">
        <v>1329</v>
      </c>
      <c r="B6321">
        <v>0.69314718055994495</v>
      </c>
      <c r="C6321">
        <v>2</v>
      </c>
      <c r="D6321">
        <v>25</v>
      </c>
      <c r="E6321">
        <v>25</v>
      </c>
      <c r="F6321" t="str">
        <f>VLOOKUP(E6321,$L$1:$M$25,2,FALSE)</f>
        <v>wheat</v>
      </c>
      <c r="G6321">
        <f>LOG(C6321)</f>
        <v>0.3010299956639812</v>
      </c>
      <c r="H6321">
        <f>G6321/(B6321-1)</f>
        <v>-0.98102404994453263</v>
      </c>
    </row>
    <row r="6322" spans="1:8">
      <c r="A6322" t="s">
        <v>1331</v>
      </c>
      <c r="B6322">
        <v>0.69314718055994495</v>
      </c>
      <c r="C6322">
        <v>2</v>
      </c>
      <c r="D6322">
        <v>1</v>
      </c>
      <c r="E6322">
        <v>1</v>
      </c>
      <c r="F6322" t="str">
        <f>VLOOKUP(E6322,$L$1:$M$25,2,FALSE)</f>
        <v>acq</v>
      </c>
      <c r="G6322">
        <f>LOG(C6322)</f>
        <v>0.3010299956639812</v>
      </c>
      <c r="H6322">
        <f>G6322/(B6322-1)</f>
        <v>-0.98102404994453263</v>
      </c>
    </row>
    <row r="6323" spans="1:8">
      <c r="A6323" t="s">
        <v>1347</v>
      </c>
      <c r="B6323">
        <v>0.69314718055994495</v>
      </c>
      <c r="C6323">
        <v>2</v>
      </c>
      <c r="D6323">
        <v>20</v>
      </c>
      <c r="E6323">
        <v>20</v>
      </c>
      <c r="F6323" t="str">
        <f>VLOOKUP(E6323,$L$1:$M$25,2,FALSE)</f>
        <v>ship</v>
      </c>
      <c r="G6323">
        <f>LOG(C6323)</f>
        <v>0.3010299956639812</v>
      </c>
      <c r="H6323">
        <f>G6323/(B6323-1)</f>
        <v>-0.98102404994453263</v>
      </c>
    </row>
    <row r="6324" spans="1:8">
      <c r="A6324" t="s">
        <v>1352</v>
      </c>
      <c r="B6324">
        <v>0.69314718055994495</v>
      </c>
      <c r="C6324">
        <v>2</v>
      </c>
      <c r="D6324">
        <v>17</v>
      </c>
      <c r="E6324">
        <v>17</v>
      </c>
      <c r="F6324" t="str">
        <f>VLOOKUP(E6324,$L$1:$M$25,2,FALSE)</f>
        <v>nat-gas</v>
      </c>
      <c r="G6324">
        <f>LOG(C6324)</f>
        <v>0.3010299956639812</v>
      </c>
      <c r="H6324">
        <f>G6324/(B6324-1)</f>
        <v>-0.98102404994453263</v>
      </c>
    </row>
    <row r="6325" spans="1:8">
      <c r="A6325" t="s">
        <v>1356</v>
      </c>
      <c r="B6325">
        <v>0.69314718055994495</v>
      </c>
      <c r="C6325">
        <v>2</v>
      </c>
      <c r="D6325">
        <v>17</v>
      </c>
      <c r="E6325">
        <v>17</v>
      </c>
      <c r="F6325" t="str">
        <f>VLOOKUP(E6325,$L$1:$M$25,2,FALSE)</f>
        <v>nat-gas</v>
      </c>
      <c r="G6325">
        <f>LOG(C6325)</f>
        <v>0.3010299956639812</v>
      </c>
      <c r="H6325">
        <f>G6325/(B6325-1)</f>
        <v>-0.98102404994453263</v>
      </c>
    </row>
    <row r="6326" spans="1:8">
      <c r="A6326" t="s">
        <v>1368</v>
      </c>
      <c r="B6326">
        <v>0.69314718055994495</v>
      </c>
      <c r="C6326">
        <v>2</v>
      </c>
      <c r="D6326">
        <v>5</v>
      </c>
      <c r="E6326">
        <v>5</v>
      </c>
      <c r="F6326" t="str">
        <f>VLOOKUP(E6326,$L$1:$M$25,2,FALSE)</f>
        <v>corn</v>
      </c>
      <c r="G6326">
        <f>LOG(C6326)</f>
        <v>0.3010299956639812</v>
      </c>
      <c r="H6326">
        <f>G6326/(B6326-1)</f>
        <v>-0.98102404994453263</v>
      </c>
    </row>
    <row r="6327" spans="1:8">
      <c r="A6327" t="s">
        <v>1385</v>
      </c>
      <c r="B6327">
        <v>0.69314718055994495</v>
      </c>
      <c r="C6327">
        <v>2</v>
      </c>
      <c r="D6327">
        <v>5</v>
      </c>
      <c r="E6327">
        <v>5</v>
      </c>
      <c r="F6327" t="str">
        <f>VLOOKUP(E6327,$L$1:$M$25,2,FALSE)</f>
        <v>corn</v>
      </c>
      <c r="G6327">
        <f>LOG(C6327)</f>
        <v>0.3010299956639812</v>
      </c>
      <c r="H6327">
        <f>G6327/(B6327-1)</f>
        <v>-0.98102404994453263</v>
      </c>
    </row>
    <row r="6328" spans="1:8">
      <c r="A6328" t="s">
        <v>1391</v>
      </c>
      <c r="B6328">
        <v>0.69314718055994495</v>
      </c>
      <c r="C6328">
        <v>2</v>
      </c>
      <c r="D6328">
        <v>24</v>
      </c>
      <c r="E6328">
        <v>24</v>
      </c>
      <c r="F6328" t="str">
        <f>VLOOKUP(E6328,$L$1:$M$25,2,FALSE)</f>
        <v>veg-oil</v>
      </c>
      <c r="G6328">
        <f>LOG(C6328)</f>
        <v>0.3010299956639812</v>
      </c>
      <c r="H6328">
        <f>G6328/(B6328-1)</f>
        <v>-0.98102404994453263</v>
      </c>
    </row>
    <row r="6329" spans="1:8">
      <c r="A6329" t="s">
        <v>1392</v>
      </c>
      <c r="B6329">
        <v>0.69314718055994495</v>
      </c>
      <c r="C6329">
        <v>2</v>
      </c>
      <c r="D6329">
        <v>20</v>
      </c>
      <c r="E6329">
        <v>20</v>
      </c>
      <c r="F6329" t="str">
        <f>VLOOKUP(E6329,$L$1:$M$25,2,FALSE)</f>
        <v>ship</v>
      </c>
      <c r="G6329">
        <f>LOG(C6329)</f>
        <v>0.3010299956639812</v>
      </c>
      <c r="H6329">
        <f>G6329/(B6329-1)</f>
        <v>-0.98102404994453263</v>
      </c>
    </row>
    <row r="6330" spans="1:8">
      <c r="A6330" t="s">
        <v>1397</v>
      </c>
      <c r="B6330">
        <v>0.69314718055994495</v>
      </c>
      <c r="C6330">
        <v>2</v>
      </c>
      <c r="D6330">
        <v>23</v>
      </c>
      <c r="E6330">
        <v>23</v>
      </c>
      <c r="F6330" t="str">
        <f>VLOOKUP(E6330,$L$1:$M$25,2,FALSE)</f>
        <v>trade</v>
      </c>
      <c r="G6330">
        <f>LOG(C6330)</f>
        <v>0.3010299956639812</v>
      </c>
      <c r="H6330">
        <f>G6330/(B6330-1)</f>
        <v>-0.98102404994453263</v>
      </c>
    </row>
    <row r="6331" spans="1:8">
      <c r="A6331" t="s">
        <v>1413</v>
      </c>
      <c r="B6331">
        <v>0.69314718055994495</v>
      </c>
      <c r="C6331">
        <v>2</v>
      </c>
      <c r="D6331">
        <v>25</v>
      </c>
      <c r="E6331">
        <v>25</v>
      </c>
      <c r="F6331" t="str">
        <f>VLOOKUP(E6331,$L$1:$M$25,2,FALSE)</f>
        <v>wheat</v>
      </c>
      <c r="G6331">
        <f>LOG(C6331)</f>
        <v>0.3010299956639812</v>
      </c>
      <c r="H6331">
        <f>G6331/(B6331-1)</f>
        <v>-0.98102404994453263</v>
      </c>
    </row>
    <row r="6332" spans="1:8">
      <c r="A6332" t="s">
        <v>1445</v>
      </c>
      <c r="B6332">
        <v>0.69314718055994495</v>
      </c>
      <c r="C6332">
        <v>2</v>
      </c>
      <c r="D6332">
        <v>1</v>
      </c>
      <c r="E6332">
        <v>1</v>
      </c>
      <c r="F6332" t="str">
        <f>VLOOKUP(E6332,$L$1:$M$25,2,FALSE)</f>
        <v>acq</v>
      </c>
      <c r="G6332">
        <f>LOG(C6332)</f>
        <v>0.3010299956639812</v>
      </c>
      <c r="H6332">
        <f>G6332/(B6332-1)</f>
        <v>-0.98102404994453263</v>
      </c>
    </row>
    <row r="6333" spans="1:8">
      <c r="A6333" t="s">
        <v>1452</v>
      </c>
      <c r="B6333">
        <v>0.69314718055994495</v>
      </c>
      <c r="C6333">
        <v>2</v>
      </c>
      <c r="D6333">
        <v>23</v>
      </c>
      <c r="E6333">
        <v>23</v>
      </c>
      <c r="F6333" t="str">
        <f>VLOOKUP(E6333,$L$1:$M$25,2,FALSE)</f>
        <v>trade</v>
      </c>
      <c r="G6333">
        <f>LOG(C6333)</f>
        <v>0.3010299956639812</v>
      </c>
      <c r="H6333">
        <f>G6333/(B6333-1)</f>
        <v>-0.98102404994453263</v>
      </c>
    </row>
    <row r="6334" spans="1:8">
      <c r="A6334" t="s">
        <v>1458</v>
      </c>
      <c r="B6334">
        <v>0.69314718055994495</v>
      </c>
      <c r="C6334">
        <v>2</v>
      </c>
      <c r="D6334">
        <v>20</v>
      </c>
      <c r="E6334">
        <v>20</v>
      </c>
      <c r="F6334" t="str">
        <f>VLOOKUP(E6334,$L$1:$M$25,2,FALSE)</f>
        <v>ship</v>
      </c>
      <c r="G6334">
        <f>LOG(C6334)</f>
        <v>0.3010299956639812</v>
      </c>
      <c r="H6334">
        <f>G6334/(B6334-1)</f>
        <v>-0.98102404994453263</v>
      </c>
    </row>
    <row r="6335" spans="1:8">
      <c r="A6335" t="s">
        <v>1459</v>
      </c>
      <c r="B6335">
        <v>0.69314718055994495</v>
      </c>
      <c r="C6335">
        <v>2</v>
      </c>
      <c r="D6335">
        <v>5</v>
      </c>
      <c r="E6335">
        <v>5</v>
      </c>
      <c r="F6335" t="str">
        <f>VLOOKUP(E6335,$L$1:$M$25,2,FALSE)</f>
        <v>corn</v>
      </c>
      <c r="G6335">
        <f>LOG(C6335)</f>
        <v>0.3010299956639812</v>
      </c>
      <c r="H6335">
        <f>G6335/(B6335-1)</f>
        <v>-0.98102404994453263</v>
      </c>
    </row>
    <row r="6336" spans="1:8">
      <c r="A6336" t="s">
        <v>1485</v>
      </c>
      <c r="B6336">
        <v>0.69314718055994495</v>
      </c>
      <c r="C6336">
        <v>2</v>
      </c>
      <c r="D6336">
        <v>20</v>
      </c>
      <c r="E6336">
        <v>20</v>
      </c>
      <c r="F6336" t="str">
        <f>VLOOKUP(E6336,$L$1:$M$25,2,FALSE)</f>
        <v>ship</v>
      </c>
      <c r="G6336">
        <f>LOG(C6336)</f>
        <v>0.3010299956639812</v>
      </c>
      <c r="H6336">
        <f>G6336/(B6336-1)</f>
        <v>-0.98102404994453263</v>
      </c>
    </row>
    <row r="6337" spans="1:8">
      <c r="A6337" t="s">
        <v>1486</v>
      </c>
      <c r="B6337">
        <v>0.69314718055994495</v>
      </c>
      <c r="C6337">
        <v>2</v>
      </c>
      <c r="D6337">
        <v>3</v>
      </c>
      <c r="E6337">
        <v>3</v>
      </c>
      <c r="F6337" t="str">
        <f>VLOOKUP(E6337,$L$1:$M$25,2,FALSE)</f>
        <v>cocoa</v>
      </c>
      <c r="G6337">
        <f>LOG(C6337)</f>
        <v>0.3010299956639812</v>
      </c>
      <c r="H6337">
        <f>G6337/(B6337-1)</f>
        <v>-0.98102404994453263</v>
      </c>
    </row>
    <row r="6338" spans="1:8">
      <c r="A6338" t="s">
        <v>1499</v>
      </c>
      <c r="B6338">
        <v>0.69314718055994495</v>
      </c>
      <c r="C6338">
        <v>2</v>
      </c>
      <c r="D6338">
        <v>23</v>
      </c>
      <c r="E6338">
        <v>23</v>
      </c>
      <c r="F6338" t="str">
        <f>VLOOKUP(E6338,$L$1:$M$25,2,FALSE)</f>
        <v>trade</v>
      </c>
      <c r="G6338">
        <f>LOG(C6338)</f>
        <v>0.3010299956639812</v>
      </c>
      <c r="H6338">
        <f>G6338/(B6338-1)</f>
        <v>-0.98102404994453263</v>
      </c>
    </row>
    <row r="6339" spans="1:8">
      <c r="A6339" t="s">
        <v>1506</v>
      </c>
      <c r="B6339">
        <v>0.69314718055994495</v>
      </c>
      <c r="C6339">
        <v>2</v>
      </c>
      <c r="D6339">
        <v>20</v>
      </c>
      <c r="E6339">
        <v>20</v>
      </c>
      <c r="F6339" t="str">
        <f>VLOOKUP(E6339,$L$1:$M$25,2,FALSE)</f>
        <v>ship</v>
      </c>
      <c r="G6339">
        <f>LOG(C6339)</f>
        <v>0.3010299956639812</v>
      </c>
      <c r="H6339">
        <f>G6339/(B6339-1)</f>
        <v>-0.98102404994453263</v>
      </c>
    </row>
    <row r="6340" spans="1:8">
      <c r="A6340" t="s">
        <v>1544</v>
      </c>
      <c r="B6340">
        <v>0.69314718055994495</v>
      </c>
      <c r="C6340">
        <v>2</v>
      </c>
      <c r="D6340">
        <v>19</v>
      </c>
      <c r="E6340">
        <v>19</v>
      </c>
      <c r="F6340" t="str">
        <f>VLOOKUP(E6340,$L$1:$M$25,2,FALSE)</f>
        <v>reserves</v>
      </c>
      <c r="G6340">
        <f>LOG(C6340)</f>
        <v>0.3010299956639812</v>
      </c>
      <c r="H6340">
        <f>G6340/(B6340-1)</f>
        <v>-0.98102404994453263</v>
      </c>
    </row>
    <row r="6341" spans="1:8">
      <c r="A6341" t="s">
        <v>1576</v>
      </c>
      <c r="B6341">
        <v>0.69314718055994495</v>
      </c>
      <c r="C6341">
        <v>2</v>
      </c>
      <c r="D6341">
        <v>22</v>
      </c>
      <c r="E6341">
        <v>22</v>
      </c>
      <c r="F6341" t="str">
        <f>VLOOKUP(E6341,$L$1:$M$25,2,FALSE)</f>
        <v>sugar</v>
      </c>
      <c r="G6341">
        <f>LOG(C6341)</f>
        <v>0.3010299956639812</v>
      </c>
      <c r="H6341">
        <f>G6341/(B6341-1)</f>
        <v>-0.98102404994453263</v>
      </c>
    </row>
    <row r="6342" spans="1:8">
      <c r="A6342" t="s">
        <v>1577</v>
      </c>
      <c r="B6342">
        <v>0.69314718055994495</v>
      </c>
      <c r="C6342">
        <v>2</v>
      </c>
      <c r="D6342">
        <v>17</v>
      </c>
      <c r="E6342">
        <v>17</v>
      </c>
      <c r="F6342" t="str">
        <f>VLOOKUP(E6342,$L$1:$M$25,2,FALSE)</f>
        <v>nat-gas</v>
      </c>
      <c r="G6342">
        <f>LOG(C6342)</f>
        <v>0.3010299956639812</v>
      </c>
      <c r="H6342">
        <f>G6342/(B6342-1)</f>
        <v>-0.98102404994453263</v>
      </c>
    </row>
    <row r="6343" spans="1:8">
      <c r="A6343" t="s">
        <v>1578</v>
      </c>
      <c r="B6343">
        <v>0.69314718055994495</v>
      </c>
      <c r="C6343">
        <v>2</v>
      </c>
      <c r="D6343">
        <v>22</v>
      </c>
      <c r="E6343">
        <v>22</v>
      </c>
      <c r="F6343" t="str">
        <f>VLOOKUP(E6343,$L$1:$M$25,2,FALSE)</f>
        <v>sugar</v>
      </c>
      <c r="G6343">
        <f>LOG(C6343)</f>
        <v>0.3010299956639812</v>
      </c>
      <c r="H6343">
        <f>G6343/(B6343-1)</f>
        <v>-0.98102404994453263</v>
      </c>
    </row>
    <row r="6344" spans="1:8">
      <c r="A6344" t="s">
        <v>1586</v>
      </c>
      <c r="B6344">
        <v>0.69314718055994495</v>
      </c>
      <c r="C6344">
        <v>2</v>
      </c>
      <c r="D6344">
        <v>21</v>
      </c>
      <c r="E6344">
        <v>21</v>
      </c>
      <c r="F6344" t="str">
        <f>VLOOKUP(E6344,$L$1:$M$25,2,FALSE)</f>
        <v>soybean</v>
      </c>
      <c r="G6344">
        <f>LOG(C6344)</f>
        <v>0.3010299956639812</v>
      </c>
      <c r="H6344">
        <f>G6344/(B6344-1)</f>
        <v>-0.98102404994453263</v>
      </c>
    </row>
    <row r="6345" spans="1:8">
      <c r="A6345" t="s">
        <v>1588</v>
      </c>
      <c r="B6345">
        <v>0.69314718055994495</v>
      </c>
      <c r="C6345">
        <v>2</v>
      </c>
      <c r="D6345">
        <v>1</v>
      </c>
      <c r="E6345">
        <v>1</v>
      </c>
      <c r="F6345" t="str">
        <f>VLOOKUP(E6345,$L$1:$M$25,2,FALSE)</f>
        <v>acq</v>
      </c>
      <c r="G6345">
        <f>LOG(C6345)</f>
        <v>0.3010299956639812</v>
      </c>
      <c r="H6345">
        <f>G6345/(B6345-1)</f>
        <v>-0.98102404994453263</v>
      </c>
    </row>
    <row r="6346" spans="1:8">
      <c r="A6346" t="s">
        <v>1590</v>
      </c>
      <c r="B6346">
        <v>0.69314718055994495</v>
      </c>
      <c r="C6346">
        <v>2</v>
      </c>
      <c r="D6346">
        <v>5</v>
      </c>
      <c r="E6346">
        <v>5</v>
      </c>
      <c r="F6346" t="str">
        <f>VLOOKUP(E6346,$L$1:$M$25,2,FALSE)</f>
        <v>corn</v>
      </c>
      <c r="G6346">
        <f>LOG(C6346)</f>
        <v>0.3010299956639812</v>
      </c>
      <c r="H6346">
        <f>G6346/(B6346-1)</f>
        <v>-0.98102404994453263</v>
      </c>
    </row>
    <row r="6347" spans="1:8">
      <c r="A6347" t="s">
        <v>1610</v>
      </c>
      <c r="B6347">
        <v>0.69314718055994495</v>
      </c>
      <c r="C6347">
        <v>2</v>
      </c>
      <c r="D6347">
        <v>20</v>
      </c>
      <c r="E6347">
        <v>20</v>
      </c>
      <c r="F6347" t="str">
        <f>VLOOKUP(E6347,$L$1:$M$25,2,FALSE)</f>
        <v>ship</v>
      </c>
      <c r="G6347">
        <f>LOG(C6347)</f>
        <v>0.3010299956639812</v>
      </c>
      <c r="H6347">
        <f>G6347/(B6347-1)</f>
        <v>-0.98102404994453263</v>
      </c>
    </row>
    <row r="6348" spans="1:8">
      <c r="A6348" t="s">
        <v>1625</v>
      </c>
      <c r="B6348">
        <v>0.69314718055994495</v>
      </c>
      <c r="C6348">
        <v>2</v>
      </c>
      <c r="D6348">
        <v>17</v>
      </c>
      <c r="E6348">
        <v>17</v>
      </c>
      <c r="F6348" t="str">
        <f>VLOOKUP(E6348,$L$1:$M$25,2,FALSE)</f>
        <v>nat-gas</v>
      </c>
      <c r="G6348">
        <f>LOG(C6348)</f>
        <v>0.3010299956639812</v>
      </c>
      <c r="H6348">
        <f>G6348/(B6348-1)</f>
        <v>-0.98102404994453263</v>
      </c>
    </row>
    <row r="6349" spans="1:8">
      <c r="A6349" t="s">
        <v>1635</v>
      </c>
      <c r="B6349">
        <v>0.69314718055994495</v>
      </c>
      <c r="C6349">
        <v>2</v>
      </c>
      <c r="D6349">
        <v>25</v>
      </c>
      <c r="E6349">
        <v>25</v>
      </c>
      <c r="F6349" t="str">
        <f>VLOOKUP(E6349,$L$1:$M$25,2,FALSE)</f>
        <v>wheat</v>
      </c>
      <c r="G6349">
        <f>LOG(C6349)</f>
        <v>0.3010299956639812</v>
      </c>
      <c r="H6349">
        <f>G6349/(B6349-1)</f>
        <v>-0.98102404994453263</v>
      </c>
    </row>
    <row r="6350" spans="1:8">
      <c r="A6350" t="s">
        <v>1637</v>
      </c>
      <c r="B6350">
        <v>0.69314718055994495</v>
      </c>
      <c r="C6350">
        <v>2</v>
      </c>
      <c r="D6350">
        <v>4</v>
      </c>
      <c r="E6350">
        <v>4</v>
      </c>
      <c r="F6350" t="str">
        <f>VLOOKUP(E6350,$L$1:$M$25,2,FALSE)</f>
        <v>coffee</v>
      </c>
      <c r="G6350">
        <f>LOG(C6350)</f>
        <v>0.3010299956639812</v>
      </c>
      <c r="H6350">
        <f>G6350/(B6350-1)</f>
        <v>-0.98102404994453263</v>
      </c>
    </row>
    <row r="6351" spans="1:8">
      <c r="A6351" t="s">
        <v>1654</v>
      </c>
      <c r="B6351">
        <v>0.69314718055994495</v>
      </c>
      <c r="C6351">
        <v>2</v>
      </c>
      <c r="D6351">
        <v>23</v>
      </c>
      <c r="E6351">
        <v>23</v>
      </c>
      <c r="F6351" t="str">
        <f>VLOOKUP(E6351,$L$1:$M$25,2,FALSE)</f>
        <v>trade</v>
      </c>
      <c r="G6351">
        <f>LOG(C6351)</f>
        <v>0.3010299956639812</v>
      </c>
      <c r="H6351">
        <f>G6351/(B6351-1)</f>
        <v>-0.98102404994453263</v>
      </c>
    </row>
    <row r="6352" spans="1:8">
      <c r="A6352" t="s">
        <v>1658</v>
      </c>
      <c r="B6352">
        <v>0.69314718055994495</v>
      </c>
      <c r="C6352">
        <v>2</v>
      </c>
      <c r="D6352">
        <v>13</v>
      </c>
      <c r="E6352">
        <v>13</v>
      </c>
      <c r="F6352" t="str">
        <f>VLOOKUP(E6352,$L$1:$M$25,2,FALSE)</f>
        <v>interest</v>
      </c>
      <c r="G6352">
        <f>LOG(C6352)</f>
        <v>0.3010299956639812</v>
      </c>
      <c r="H6352">
        <f>G6352/(B6352-1)</f>
        <v>-0.98102404994453263</v>
      </c>
    </row>
    <row r="6353" spans="1:8">
      <c r="A6353" t="s">
        <v>1672</v>
      </c>
      <c r="B6353">
        <v>0.69314718055994495</v>
      </c>
      <c r="C6353">
        <v>2</v>
      </c>
      <c r="D6353">
        <v>23</v>
      </c>
      <c r="E6353">
        <v>23</v>
      </c>
      <c r="F6353" t="str">
        <f>VLOOKUP(E6353,$L$1:$M$25,2,FALSE)</f>
        <v>trade</v>
      </c>
      <c r="G6353">
        <f>LOG(C6353)</f>
        <v>0.3010299956639812</v>
      </c>
      <c r="H6353">
        <f>G6353/(B6353-1)</f>
        <v>-0.98102404994453263</v>
      </c>
    </row>
    <row r="6354" spans="1:8">
      <c r="A6354" t="s">
        <v>1698</v>
      </c>
      <c r="B6354">
        <v>0.69314718055994495</v>
      </c>
      <c r="C6354">
        <v>2</v>
      </c>
      <c r="D6354">
        <v>20</v>
      </c>
      <c r="E6354">
        <v>20</v>
      </c>
      <c r="F6354" t="str">
        <f>VLOOKUP(E6354,$L$1:$M$25,2,FALSE)</f>
        <v>ship</v>
      </c>
      <c r="G6354">
        <f>LOG(C6354)</f>
        <v>0.3010299956639812</v>
      </c>
      <c r="H6354">
        <f>G6354/(B6354-1)</f>
        <v>-0.98102404994453263</v>
      </c>
    </row>
    <row r="6355" spans="1:8">
      <c r="A6355" t="s">
        <v>1703</v>
      </c>
      <c r="B6355">
        <v>0.69314718055994495</v>
      </c>
      <c r="C6355">
        <v>2</v>
      </c>
      <c r="D6355">
        <v>6</v>
      </c>
      <c r="E6355">
        <v>6</v>
      </c>
      <c r="F6355" t="str">
        <f>VLOOKUP(E6355,$L$1:$M$25,2,FALSE)</f>
        <v>cpi</v>
      </c>
      <c r="G6355">
        <f>LOG(C6355)</f>
        <v>0.3010299956639812</v>
      </c>
      <c r="H6355">
        <f>G6355/(B6355-1)</f>
        <v>-0.98102404994453263</v>
      </c>
    </row>
    <row r="6356" spans="1:8">
      <c r="A6356" t="s">
        <v>1706</v>
      </c>
      <c r="B6356">
        <v>0.69314718055994495</v>
      </c>
      <c r="C6356">
        <v>2</v>
      </c>
      <c r="D6356">
        <v>20</v>
      </c>
      <c r="E6356">
        <v>20</v>
      </c>
      <c r="F6356" t="str">
        <f>VLOOKUP(E6356,$L$1:$M$25,2,FALSE)</f>
        <v>ship</v>
      </c>
      <c r="G6356">
        <f>LOG(C6356)</f>
        <v>0.3010299956639812</v>
      </c>
      <c r="H6356">
        <f>G6356/(B6356-1)</f>
        <v>-0.98102404994453263</v>
      </c>
    </row>
    <row r="6357" spans="1:8">
      <c r="A6357" t="s">
        <v>1727</v>
      </c>
      <c r="B6357">
        <v>0.69314718055994495</v>
      </c>
      <c r="C6357">
        <v>2</v>
      </c>
      <c r="D6357">
        <v>5</v>
      </c>
      <c r="E6357">
        <v>5</v>
      </c>
      <c r="F6357" t="str">
        <f>VLOOKUP(E6357,$L$1:$M$25,2,FALSE)</f>
        <v>corn</v>
      </c>
      <c r="G6357">
        <f>LOG(C6357)</f>
        <v>0.3010299956639812</v>
      </c>
      <c r="H6357">
        <f>G6357/(B6357-1)</f>
        <v>-0.98102404994453263</v>
      </c>
    </row>
    <row r="6358" spans="1:8">
      <c r="A6358" t="s">
        <v>1728</v>
      </c>
      <c r="B6358">
        <v>0.69314718055994495</v>
      </c>
      <c r="C6358">
        <v>2</v>
      </c>
      <c r="D6358">
        <v>10</v>
      </c>
      <c r="E6358">
        <v>10</v>
      </c>
      <c r="F6358" t="str">
        <f>VLOOKUP(E6358,$L$1:$M$25,2,FALSE)</f>
        <v>gnp</v>
      </c>
      <c r="G6358">
        <f>LOG(C6358)</f>
        <v>0.3010299956639812</v>
      </c>
      <c r="H6358">
        <f>G6358/(B6358-1)</f>
        <v>-0.98102404994453263</v>
      </c>
    </row>
    <row r="6359" spans="1:8">
      <c r="A6359" t="s">
        <v>1741</v>
      </c>
      <c r="B6359">
        <v>0.69314718055994495</v>
      </c>
      <c r="C6359">
        <v>2</v>
      </c>
      <c r="D6359">
        <v>17</v>
      </c>
      <c r="E6359">
        <v>17</v>
      </c>
      <c r="F6359" t="str">
        <f>VLOOKUP(E6359,$L$1:$M$25,2,FALSE)</f>
        <v>nat-gas</v>
      </c>
      <c r="G6359">
        <f>LOG(C6359)</f>
        <v>0.3010299956639812</v>
      </c>
      <c r="H6359">
        <f>G6359/(B6359-1)</f>
        <v>-0.98102404994453263</v>
      </c>
    </row>
    <row r="6360" spans="1:8">
      <c r="A6360" t="s">
        <v>1757</v>
      </c>
      <c r="B6360">
        <v>0.69314718055994495</v>
      </c>
      <c r="C6360">
        <v>2</v>
      </c>
      <c r="D6360">
        <v>18</v>
      </c>
      <c r="E6360">
        <v>18</v>
      </c>
      <c r="F6360" t="str">
        <f>VLOOKUP(E6360,$L$1:$M$25,2,FALSE)</f>
        <v>oilseed</v>
      </c>
      <c r="G6360">
        <f>LOG(C6360)</f>
        <v>0.3010299956639812</v>
      </c>
      <c r="H6360">
        <f>G6360/(B6360-1)</f>
        <v>-0.98102404994453263</v>
      </c>
    </row>
    <row r="6361" spans="1:8">
      <c r="A6361" t="s">
        <v>1765</v>
      </c>
      <c r="B6361">
        <v>0.69314718055994495</v>
      </c>
      <c r="C6361">
        <v>2</v>
      </c>
      <c r="D6361">
        <v>16</v>
      </c>
      <c r="E6361">
        <v>16</v>
      </c>
      <c r="F6361" t="str">
        <f>VLOOKUP(E6361,$L$1:$M$25,2,FALSE)</f>
        <v>money-supply</v>
      </c>
      <c r="G6361">
        <f>LOG(C6361)</f>
        <v>0.3010299956639812</v>
      </c>
      <c r="H6361">
        <f>G6361/(B6361-1)</f>
        <v>-0.98102404994453263</v>
      </c>
    </row>
    <row r="6362" spans="1:8">
      <c r="A6362" t="s">
        <v>1768</v>
      </c>
      <c r="B6362">
        <v>0.69314718055994495</v>
      </c>
      <c r="C6362">
        <v>2</v>
      </c>
      <c r="D6362">
        <v>3</v>
      </c>
      <c r="E6362">
        <v>3</v>
      </c>
      <c r="F6362" t="str">
        <f>VLOOKUP(E6362,$L$1:$M$25,2,FALSE)</f>
        <v>cocoa</v>
      </c>
      <c r="G6362">
        <f>LOG(C6362)</f>
        <v>0.3010299956639812</v>
      </c>
      <c r="H6362">
        <f>G6362/(B6362-1)</f>
        <v>-0.98102404994453263</v>
      </c>
    </row>
    <row r="6363" spans="1:8">
      <c r="A6363" t="s">
        <v>1773</v>
      </c>
      <c r="B6363">
        <v>0.69314718055994495</v>
      </c>
      <c r="C6363">
        <v>2</v>
      </c>
      <c r="D6363">
        <v>4</v>
      </c>
      <c r="E6363">
        <v>4</v>
      </c>
      <c r="F6363" t="str">
        <f>VLOOKUP(E6363,$L$1:$M$25,2,FALSE)</f>
        <v>coffee</v>
      </c>
      <c r="G6363">
        <f>LOG(C6363)</f>
        <v>0.3010299956639812</v>
      </c>
      <c r="H6363">
        <f>G6363/(B6363-1)</f>
        <v>-0.98102404994453263</v>
      </c>
    </row>
    <row r="6364" spans="1:8">
      <c r="A6364" t="s">
        <v>1796</v>
      </c>
      <c r="B6364">
        <v>0.69314718055994495</v>
      </c>
      <c r="C6364">
        <v>2</v>
      </c>
      <c r="D6364">
        <v>1</v>
      </c>
      <c r="E6364">
        <v>1</v>
      </c>
      <c r="F6364" t="str">
        <f>VLOOKUP(E6364,$L$1:$M$25,2,FALSE)</f>
        <v>acq</v>
      </c>
      <c r="G6364">
        <f>LOG(C6364)</f>
        <v>0.3010299956639812</v>
      </c>
      <c r="H6364">
        <f>G6364/(B6364-1)</f>
        <v>-0.98102404994453263</v>
      </c>
    </row>
    <row r="6365" spans="1:8">
      <c r="A6365" t="s">
        <v>1815</v>
      </c>
      <c r="B6365">
        <v>0.69314718055994495</v>
      </c>
      <c r="C6365">
        <v>2</v>
      </c>
      <c r="D6365">
        <v>16</v>
      </c>
      <c r="E6365">
        <v>16</v>
      </c>
      <c r="F6365" t="str">
        <f>VLOOKUP(E6365,$L$1:$M$25,2,FALSE)</f>
        <v>money-supply</v>
      </c>
      <c r="G6365">
        <f>LOG(C6365)</f>
        <v>0.3010299956639812</v>
      </c>
      <c r="H6365">
        <f>G6365/(B6365-1)</f>
        <v>-0.98102404994453263</v>
      </c>
    </row>
    <row r="6366" spans="1:8">
      <c r="A6366" t="s">
        <v>1816</v>
      </c>
      <c r="B6366">
        <v>0.69314718055994495</v>
      </c>
      <c r="C6366">
        <v>2</v>
      </c>
      <c r="D6366">
        <v>19</v>
      </c>
      <c r="E6366">
        <v>19</v>
      </c>
      <c r="F6366" t="str">
        <f>VLOOKUP(E6366,$L$1:$M$25,2,FALSE)</f>
        <v>reserves</v>
      </c>
      <c r="G6366">
        <f>LOG(C6366)</f>
        <v>0.3010299956639812</v>
      </c>
      <c r="H6366">
        <f>G6366/(B6366-1)</f>
        <v>-0.98102404994453263</v>
      </c>
    </row>
    <row r="6367" spans="1:8">
      <c r="A6367" t="s">
        <v>1817</v>
      </c>
      <c r="B6367">
        <v>0.69314718055994495</v>
      </c>
      <c r="C6367">
        <v>2</v>
      </c>
      <c r="D6367">
        <v>17</v>
      </c>
      <c r="E6367">
        <v>17</v>
      </c>
      <c r="F6367" t="str">
        <f>VLOOKUP(E6367,$L$1:$M$25,2,FALSE)</f>
        <v>nat-gas</v>
      </c>
      <c r="G6367">
        <f>LOG(C6367)</f>
        <v>0.3010299956639812</v>
      </c>
      <c r="H6367">
        <f>G6367/(B6367-1)</f>
        <v>-0.98102404994453263</v>
      </c>
    </row>
    <row r="6368" spans="1:8">
      <c r="A6368" t="s">
        <v>1818</v>
      </c>
      <c r="B6368">
        <v>0.69314718055994495</v>
      </c>
      <c r="C6368">
        <v>2</v>
      </c>
      <c r="D6368">
        <v>23</v>
      </c>
      <c r="E6368">
        <v>23</v>
      </c>
      <c r="F6368" t="str">
        <f>VLOOKUP(E6368,$L$1:$M$25,2,FALSE)</f>
        <v>trade</v>
      </c>
      <c r="G6368">
        <f>LOG(C6368)</f>
        <v>0.3010299956639812</v>
      </c>
      <c r="H6368">
        <f>G6368/(B6368-1)</f>
        <v>-0.98102404994453263</v>
      </c>
    </row>
    <row r="6369" spans="1:8">
      <c r="A6369" t="s">
        <v>1823</v>
      </c>
      <c r="B6369">
        <v>0.69314718055994495</v>
      </c>
      <c r="C6369">
        <v>2</v>
      </c>
      <c r="D6369">
        <v>17</v>
      </c>
      <c r="E6369">
        <v>17</v>
      </c>
      <c r="F6369" t="str">
        <f>VLOOKUP(E6369,$L$1:$M$25,2,FALSE)</f>
        <v>nat-gas</v>
      </c>
      <c r="G6369">
        <f>LOG(C6369)</f>
        <v>0.3010299956639812</v>
      </c>
      <c r="H6369">
        <f>G6369/(B6369-1)</f>
        <v>-0.98102404994453263</v>
      </c>
    </row>
    <row r="6370" spans="1:8">
      <c r="A6370" t="s">
        <v>1831</v>
      </c>
      <c r="B6370">
        <v>0.69314718055994495</v>
      </c>
      <c r="C6370">
        <v>2</v>
      </c>
      <c r="D6370">
        <v>18</v>
      </c>
      <c r="E6370">
        <v>18</v>
      </c>
      <c r="F6370" t="str">
        <f>VLOOKUP(E6370,$L$1:$M$25,2,FALSE)</f>
        <v>oilseed</v>
      </c>
      <c r="G6370">
        <f>LOG(C6370)</f>
        <v>0.3010299956639812</v>
      </c>
      <c r="H6370">
        <f>G6370/(B6370-1)</f>
        <v>-0.98102404994453263</v>
      </c>
    </row>
    <row r="6371" spans="1:8">
      <c r="A6371" t="s">
        <v>1838</v>
      </c>
      <c r="B6371">
        <v>0.69314718055994495</v>
      </c>
      <c r="C6371">
        <v>2</v>
      </c>
      <c r="D6371">
        <v>22</v>
      </c>
      <c r="E6371">
        <v>22</v>
      </c>
      <c r="F6371" t="str">
        <f>VLOOKUP(E6371,$L$1:$M$25,2,FALSE)</f>
        <v>sugar</v>
      </c>
      <c r="G6371">
        <f>LOG(C6371)</f>
        <v>0.3010299956639812</v>
      </c>
      <c r="H6371">
        <f>G6371/(B6371-1)</f>
        <v>-0.98102404994453263</v>
      </c>
    </row>
    <row r="6372" spans="1:8">
      <c r="A6372" t="s">
        <v>1852</v>
      </c>
      <c r="B6372">
        <v>0.69314718055994495</v>
      </c>
      <c r="C6372">
        <v>2</v>
      </c>
      <c r="D6372">
        <v>18</v>
      </c>
      <c r="E6372">
        <v>18</v>
      </c>
      <c r="F6372" t="str">
        <f>VLOOKUP(E6372,$L$1:$M$25,2,FALSE)</f>
        <v>oilseed</v>
      </c>
      <c r="G6372">
        <f>LOG(C6372)</f>
        <v>0.3010299956639812</v>
      </c>
      <c r="H6372">
        <f>G6372/(B6372-1)</f>
        <v>-0.98102404994453263</v>
      </c>
    </row>
    <row r="6373" spans="1:8">
      <c r="A6373" t="s">
        <v>1855</v>
      </c>
      <c r="B6373">
        <v>0.69314718055994495</v>
      </c>
      <c r="C6373">
        <v>2</v>
      </c>
      <c r="D6373">
        <v>17</v>
      </c>
      <c r="E6373">
        <v>17</v>
      </c>
      <c r="F6373" t="str">
        <f>VLOOKUP(E6373,$L$1:$M$25,2,FALSE)</f>
        <v>nat-gas</v>
      </c>
      <c r="G6373">
        <f>LOG(C6373)</f>
        <v>0.3010299956639812</v>
      </c>
      <c r="H6373">
        <f>G6373/(B6373-1)</f>
        <v>-0.98102404994453263</v>
      </c>
    </row>
    <row r="6374" spans="1:8">
      <c r="A6374" t="s">
        <v>1883</v>
      </c>
      <c r="B6374">
        <v>0.69314718055994495</v>
      </c>
      <c r="C6374">
        <v>2</v>
      </c>
      <c r="D6374">
        <v>1</v>
      </c>
      <c r="E6374">
        <v>1</v>
      </c>
      <c r="F6374" t="str">
        <f>VLOOKUP(E6374,$L$1:$M$25,2,FALSE)</f>
        <v>acq</v>
      </c>
      <c r="G6374">
        <f>LOG(C6374)</f>
        <v>0.3010299956639812</v>
      </c>
      <c r="H6374">
        <f>G6374/(B6374-1)</f>
        <v>-0.98102404994453263</v>
      </c>
    </row>
    <row r="6375" spans="1:8">
      <c r="A6375" t="s">
        <v>1889</v>
      </c>
      <c r="B6375">
        <v>0.69314718055994495</v>
      </c>
      <c r="C6375">
        <v>2</v>
      </c>
      <c r="D6375">
        <v>4</v>
      </c>
      <c r="E6375">
        <v>4</v>
      </c>
      <c r="F6375" t="str">
        <f>VLOOKUP(E6375,$L$1:$M$25,2,FALSE)</f>
        <v>coffee</v>
      </c>
      <c r="G6375">
        <f>LOG(C6375)</f>
        <v>0.3010299956639812</v>
      </c>
      <c r="H6375">
        <f>G6375/(B6375-1)</f>
        <v>-0.98102404994453263</v>
      </c>
    </row>
    <row r="6376" spans="1:8">
      <c r="A6376" t="s">
        <v>1925</v>
      </c>
      <c r="B6376">
        <v>0.69314718055994495</v>
      </c>
      <c r="C6376">
        <v>2</v>
      </c>
      <c r="D6376">
        <v>21</v>
      </c>
      <c r="E6376">
        <v>21</v>
      </c>
      <c r="F6376" t="str">
        <f>VLOOKUP(E6376,$L$1:$M$25,2,FALSE)</f>
        <v>soybean</v>
      </c>
      <c r="G6376">
        <f>LOG(C6376)</f>
        <v>0.3010299956639812</v>
      </c>
      <c r="H6376">
        <f>G6376/(B6376-1)</f>
        <v>-0.98102404994453263</v>
      </c>
    </row>
    <row r="6377" spans="1:8">
      <c r="A6377" t="s">
        <v>1935</v>
      </c>
      <c r="B6377">
        <v>0.69314718055994495</v>
      </c>
      <c r="C6377">
        <v>2</v>
      </c>
      <c r="D6377">
        <v>20</v>
      </c>
      <c r="E6377">
        <v>20</v>
      </c>
      <c r="F6377" t="str">
        <f>VLOOKUP(E6377,$L$1:$M$25,2,FALSE)</f>
        <v>ship</v>
      </c>
      <c r="G6377">
        <f>LOG(C6377)</f>
        <v>0.3010299956639812</v>
      </c>
      <c r="H6377">
        <f>G6377/(B6377-1)</f>
        <v>-0.98102404994453263</v>
      </c>
    </row>
    <row r="6378" spans="1:8">
      <c r="A6378" t="s">
        <v>1937</v>
      </c>
      <c r="B6378">
        <v>0.69314718055994495</v>
      </c>
      <c r="C6378">
        <v>2</v>
      </c>
      <c r="D6378">
        <v>3</v>
      </c>
      <c r="E6378">
        <v>3</v>
      </c>
      <c r="F6378" t="str">
        <f>VLOOKUP(E6378,$L$1:$M$25,2,FALSE)</f>
        <v>cocoa</v>
      </c>
      <c r="G6378">
        <f>LOG(C6378)</f>
        <v>0.3010299956639812</v>
      </c>
      <c r="H6378">
        <f>G6378/(B6378-1)</f>
        <v>-0.98102404994453263</v>
      </c>
    </row>
    <row r="6379" spans="1:8">
      <c r="A6379" t="s">
        <v>1954</v>
      </c>
      <c r="B6379">
        <v>0.69314718055994495</v>
      </c>
      <c r="C6379">
        <v>2</v>
      </c>
      <c r="D6379">
        <v>17</v>
      </c>
      <c r="E6379">
        <v>17</v>
      </c>
      <c r="F6379" t="str">
        <f>VLOOKUP(E6379,$L$1:$M$25,2,FALSE)</f>
        <v>nat-gas</v>
      </c>
      <c r="G6379">
        <f>LOG(C6379)</f>
        <v>0.3010299956639812</v>
      </c>
      <c r="H6379">
        <f>G6379/(B6379-1)</f>
        <v>-0.98102404994453263</v>
      </c>
    </row>
    <row r="6380" spans="1:8">
      <c r="A6380" t="s">
        <v>1956</v>
      </c>
      <c r="B6380">
        <v>0.69314718055994495</v>
      </c>
      <c r="C6380">
        <v>2</v>
      </c>
      <c r="D6380">
        <v>17</v>
      </c>
      <c r="E6380">
        <v>17</v>
      </c>
      <c r="F6380" t="str">
        <f>VLOOKUP(E6380,$L$1:$M$25,2,FALSE)</f>
        <v>nat-gas</v>
      </c>
      <c r="G6380">
        <f>LOG(C6380)</f>
        <v>0.3010299956639812</v>
      </c>
      <c r="H6380">
        <f>G6380/(B6380-1)</f>
        <v>-0.98102404994453263</v>
      </c>
    </row>
    <row r="6381" spans="1:8">
      <c r="A6381" t="s">
        <v>1996</v>
      </c>
      <c r="B6381">
        <v>0.69314718055994495</v>
      </c>
      <c r="C6381">
        <v>2</v>
      </c>
      <c r="D6381">
        <v>3</v>
      </c>
      <c r="E6381">
        <v>3</v>
      </c>
      <c r="F6381" t="str">
        <f>VLOOKUP(E6381,$L$1:$M$25,2,FALSE)</f>
        <v>cocoa</v>
      </c>
      <c r="G6381">
        <f>LOG(C6381)</f>
        <v>0.3010299956639812</v>
      </c>
      <c r="H6381">
        <f>G6381/(B6381-1)</f>
        <v>-0.98102404994453263</v>
      </c>
    </row>
    <row r="6382" spans="1:8">
      <c r="A6382" t="s">
        <v>1998</v>
      </c>
      <c r="B6382">
        <v>0.69314718055994495</v>
      </c>
      <c r="C6382">
        <v>2</v>
      </c>
      <c r="D6382">
        <v>17</v>
      </c>
      <c r="E6382">
        <v>17</v>
      </c>
      <c r="F6382" t="str">
        <f>VLOOKUP(E6382,$L$1:$M$25,2,FALSE)</f>
        <v>nat-gas</v>
      </c>
      <c r="G6382">
        <f>LOG(C6382)</f>
        <v>0.3010299956639812</v>
      </c>
      <c r="H6382">
        <f>G6382/(B6382-1)</f>
        <v>-0.98102404994453263</v>
      </c>
    </row>
    <row r="6383" spans="1:8">
      <c r="A6383" t="s">
        <v>2007</v>
      </c>
      <c r="B6383">
        <v>0.69314718055994495</v>
      </c>
      <c r="C6383">
        <v>2</v>
      </c>
      <c r="D6383">
        <v>2</v>
      </c>
      <c r="E6383">
        <v>2</v>
      </c>
      <c r="F6383" t="str">
        <f>VLOOKUP(E6383,$L$1:$M$25,2,FALSE)</f>
        <v>bop</v>
      </c>
      <c r="G6383">
        <f>LOG(C6383)</f>
        <v>0.3010299956639812</v>
      </c>
      <c r="H6383">
        <f>G6383/(B6383-1)</f>
        <v>-0.98102404994453263</v>
      </c>
    </row>
    <row r="6384" spans="1:8">
      <c r="A6384" t="s">
        <v>2011</v>
      </c>
      <c r="B6384">
        <v>0.69314718055994495</v>
      </c>
      <c r="C6384">
        <v>2</v>
      </c>
      <c r="D6384">
        <v>20</v>
      </c>
      <c r="E6384">
        <v>20</v>
      </c>
      <c r="F6384" t="str">
        <f>VLOOKUP(E6384,$L$1:$M$25,2,FALSE)</f>
        <v>ship</v>
      </c>
      <c r="G6384">
        <f>LOG(C6384)</f>
        <v>0.3010299956639812</v>
      </c>
      <c r="H6384">
        <f>G6384/(B6384-1)</f>
        <v>-0.98102404994453263</v>
      </c>
    </row>
    <row r="6385" spans="1:8">
      <c r="A6385" t="s">
        <v>2016</v>
      </c>
      <c r="B6385">
        <v>0.69314718055994495</v>
      </c>
      <c r="C6385">
        <v>2</v>
      </c>
      <c r="D6385">
        <v>17</v>
      </c>
      <c r="E6385">
        <v>17</v>
      </c>
      <c r="F6385" t="str">
        <f>VLOOKUP(E6385,$L$1:$M$25,2,FALSE)</f>
        <v>nat-gas</v>
      </c>
      <c r="G6385">
        <f>LOG(C6385)</f>
        <v>0.3010299956639812</v>
      </c>
      <c r="H6385">
        <f>G6385/(B6385-1)</f>
        <v>-0.98102404994453263</v>
      </c>
    </row>
    <row r="6386" spans="1:8">
      <c r="A6386" t="s">
        <v>2025</v>
      </c>
      <c r="B6386">
        <v>0.69314718055994495</v>
      </c>
      <c r="C6386">
        <v>2</v>
      </c>
      <c r="D6386">
        <v>17</v>
      </c>
      <c r="E6386">
        <v>17</v>
      </c>
      <c r="F6386" t="str">
        <f>VLOOKUP(E6386,$L$1:$M$25,2,FALSE)</f>
        <v>nat-gas</v>
      </c>
      <c r="G6386">
        <f>LOG(C6386)</f>
        <v>0.3010299956639812</v>
      </c>
      <c r="H6386">
        <f>G6386/(B6386-1)</f>
        <v>-0.98102404994453263</v>
      </c>
    </row>
    <row r="6387" spans="1:8">
      <c r="A6387" t="s">
        <v>2034</v>
      </c>
      <c r="B6387">
        <v>0.69314718055994495</v>
      </c>
      <c r="C6387">
        <v>2</v>
      </c>
      <c r="D6387">
        <v>4</v>
      </c>
      <c r="E6387">
        <v>4</v>
      </c>
      <c r="F6387" t="str">
        <f>VLOOKUP(E6387,$L$1:$M$25,2,FALSE)</f>
        <v>coffee</v>
      </c>
      <c r="G6387">
        <f>LOG(C6387)</f>
        <v>0.3010299956639812</v>
      </c>
      <c r="H6387">
        <f>G6387/(B6387-1)</f>
        <v>-0.98102404994453263</v>
      </c>
    </row>
    <row r="6388" spans="1:8">
      <c r="A6388" t="s">
        <v>2037</v>
      </c>
      <c r="B6388">
        <v>0.69314718055994495</v>
      </c>
      <c r="C6388">
        <v>2</v>
      </c>
      <c r="D6388">
        <v>17</v>
      </c>
      <c r="E6388">
        <v>17</v>
      </c>
      <c r="F6388" t="str">
        <f>VLOOKUP(E6388,$L$1:$M$25,2,FALSE)</f>
        <v>nat-gas</v>
      </c>
      <c r="G6388">
        <f>LOG(C6388)</f>
        <v>0.3010299956639812</v>
      </c>
      <c r="H6388">
        <f>G6388/(B6388-1)</f>
        <v>-0.98102404994453263</v>
      </c>
    </row>
    <row r="6389" spans="1:8">
      <c r="A6389" t="s">
        <v>2045</v>
      </c>
      <c r="B6389">
        <v>0.69314718055994495</v>
      </c>
      <c r="C6389">
        <v>2</v>
      </c>
      <c r="D6389">
        <v>20</v>
      </c>
      <c r="E6389">
        <v>20</v>
      </c>
      <c r="F6389" t="str">
        <f>VLOOKUP(E6389,$L$1:$M$25,2,FALSE)</f>
        <v>ship</v>
      </c>
      <c r="G6389">
        <f>LOG(C6389)</f>
        <v>0.3010299956639812</v>
      </c>
      <c r="H6389">
        <f>G6389/(B6389-1)</f>
        <v>-0.98102404994453263</v>
      </c>
    </row>
    <row r="6390" spans="1:8">
      <c r="A6390" t="s">
        <v>2052</v>
      </c>
      <c r="B6390">
        <v>0.69314718055994495</v>
      </c>
      <c r="C6390">
        <v>2</v>
      </c>
      <c r="D6390">
        <v>23</v>
      </c>
      <c r="E6390">
        <v>23</v>
      </c>
      <c r="F6390" t="str">
        <f>VLOOKUP(E6390,$L$1:$M$25,2,FALSE)</f>
        <v>trade</v>
      </c>
      <c r="G6390">
        <f>LOG(C6390)</f>
        <v>0.3010299956639812</v>
      </c>
      <c r="H6390">
        <f>G6390/(B6390-1)</f>
        <v>-0.98102404994453263</v>
      </c>
    </row>
    <row r="6391" spans="1:8">
      <c r="A6391" t="s">
        <v>2058</v>
      </c>
      <c r="B6391">
        <v>0.69314718055994495</v>
      </c>
      <c r="C6391">
        <v>2</v>
      </c>
      <c r="D6391">
        <v>22</v>
      </c>
      <c r="E6391">
        <v>22</v>
      </c>
      <c r="F6391" t="str">
        <f>VLOOKUP(E6391,$L$1:$M$25,2,FALSE)</f>
        <v>sugar</v>
      </c>
      <c r="G6391">
        <f>LOG(C6391)</f>
        <v>0.3010299956639812</v>
      </c>
      <c r="H6391">
        <f>G6391/(B6391-1)</f>
        <v>-0.98102404994453263</v>
      </c>
    </row>
    <row r="6392" spans="1:8">
      <c r="A6392" t="s">
        <v>2061</v>
      </c>
      <c r="B6392">
        <v>0.69314718055994495</v>
      </c>
      <c r="C6392">
        <v>2</v>
      </c>
      <c r="D6392">
        <v>25</v>
      </c>
      <c r="E6392">
        <v>25</v>
      </c>
      <c r="F6392" t="str">
        <f>VLOOKUP(E6392,$L$1:$M$25,2,FALSE)</f>
        <v>wheat</v>
      </c>
      <c r="G6392">
        <f>LOG(C6392)</f>
        <v>0.3010299956639812</v>
      </c>
      <c r="H6392">
        <f>G6392/(B6392-1)</f>
        <v>-0.98102404994453263</v>
      </c>
    </row>
    <row r="6393" spans="1:8">
      <c r="A6393" t="s">
        <v>2063</v>
      </c>
      <c r="B6393">
        <v>0.69314718055994495</v>
      </c>
      <c r="C6393">
        <v>2</v>
      </c>
      <c r="D6393">
        <v>5</v>
      </c>
      <c r="E6393">
        <v>5</v>
      </c>
      <c r="F6393" t="str">
        <f>VLOOKUP(E6393,$L$1:$M$25,2,FALSE)</f>
        <v>corn</v>
      </c>
      <c r="G6393">
        <f>LOG(C6393)</f>
        <v>0.3010299956639812</v>
      </c>
      <c r="H6393">
        <f>G6393/(B6393-1)</f>
        <v>-0.98102404994453263</v>
      </c>
    </row>
    <row r="6394" spans="1:8">
      <c r="A6394" t="s">
        <v>2090</v>
      </c>
      <c r="B6394">
        <v>0.69314718055994495</v>
      </c>
      <c r="C6394">
        <v>2</v>
      </c>
      <c r="D6394">
        <v>23</v>
      </c>
      <c r="E6394">
        <v>23</v>
      </c>
      <c r="F6394" t="str">
        <f>VLOOKUP(E6394,$L$1:$M$25,2,FALSE)</f>
        <v>trade</v>
      </c>
      <c r="G6394">
        <f>LOG(C6394)</f>
        <v>0.3010299956639812</v>
      </c>
      <c r="H6394">
        <f>G6394/(B6394-1)</f>
        <v>-0.98102404994453263</v>
      </c>
    </row>
    <row r="6395" spans="1:8">
      <c r="A6395" t="s">
        <v>2111</v>
      </c>
      <c r="B6395">
        <v>0.69314718055994495</v>
      </c>
      <c r="C6395">
        <v>2</v>
      </c>
      <c r="D6395">
        <v>20</v>
      </c>
      <c r="E6395">
        <v>20</v>
      </c>
      <c r="F6395" t="str">
        <f>VLOOKUP(E6395,$L$1:$M$25,2,FALSE)</f>
        <v>ship</v>
      </c>
      <c r="G6395">
        <f>LOG(C6395)</f>
        <v>0.3010299956639812</v>
      </c>
      <c r="H6395">
        <f>G6395/(B6395-1)</f>
        <v>-0.98102404994453263</v>
      </c>
    </row>
    <row r="6396" spans="1:8">
      <c r="A6396" t="s">
        <v>2112</v>
      </c>
      <c r="B6396">
        <v>0.69314718055994495</v>
      </c>
      <c r="C6396">
        <v>2</v>
      </c>
      <c r="D6396">
        <v>1</v>
      </c>
      <c r="E6396">
        <v>1</v>
      </c>
      <c r="F6396" t="str">
        <f>VLOOKUP(E6396,$L$1:$M$25,2,FALSE)</f>
        <v>acq</v>
      </c>
      <c r="G6396">
        <f>LOG(C6396)</f>
        <v>0.3010299956639812</v>
      </c>
      <c r="H6396">
        <f>G6396/(B6396-1)</f>
        <v>-0.98102404994453263</v>
      </c>
    </row>
    <row r="6397" spans="1:8">
      <c r="A6397" t="s">
        <v>2116</v>
      </c>
      <c r="B6397">
        <v>0.69314718055994495</v>
      </c>
      <c r="C6397">
        <v>2</v>
      </c>
      <c r="D6397">
        <v>2</v>
      </c>
      <c r="E6397">
        <v>2</v>
      </c>
      <c r="F6397" t="str">
        <f>VLOOKUP(E6397,$L$1:$M$25,2,FALSE)</f>
        <v>bop</v>
      </c>
      <c r="G6397">
        <f>LOG(C6397)</f>
        <v>0.3010299956639812</v>
      </c>
      <c r="H6397">
        <f>G6397/(B6397-1)</f>
        <v>-0.98102404994453263</v>
      </c>
    </row>
    <row r="6398" spans="1:8">
      <c r="A6398" t="s">
        <v>2117</v>
      </c>
      <c r="B6398">
        <v>0.69314718055994495</v>
      </c>
      <c r="C6398">
        <v>2</v>
      </c>
      <c r="D6398">
        <v>20</v>
      </c>
      <c r="E6398">
        <v>20</v>
      </c>
      <c r="F6398" t="str">
        <f>VLOOKUP(E6398,$L$1:$M$25,2,FALSE)</f>
        <v>ship</v>
      </c>
      <c r="G6398">
        <f>LOG(C6398)</f>
        <v>0.3010299956639812</v>
      </c>
      <c r="H6398">
        <f>G6398/(B6398-1)</f>
        <v>-0.98102404994453263</v>
      </c>
    </row>
    <row r="6399" spans="1:8">
      <c r="A6399" t="s">
        <v>2127</v>
      </c>
      <c r="B6399">
        <v>0.69314718055994495</v>
      </c>
      <c r="C6399">
        <v>2</v>
      </c>
      <c r="D6399">
        <v>23</v>
      </c>
      <c r="E6399">
        <v>23</v>
      </c>
      <c r="F6399" t="str">
        <f>VLOOKUP(E6399,$L$1:$M$25,2,FALSE)</f>
        <v>trade</v>
      </c>
      <c r="G6399">
        <f>LOG(C6399)</f>
        <v>0.3010299956639812</v>
      </c>
      <c r="H6399">
        <f>G6399/(B6399-1)</f>
        <v>-0.98102404994453263</v>
      </c>
    </row>
    <row r="6400" spans="1:8">
      <c r="A6400" t="s">
        <v>2144</v>
      </c>
      <c r="B6400">
        <v>0.69314718055994495</v>
      </c>
      <c r="C6400">
        <v>2</v>
      </c>
      <c r="D6400">
        <v>18</v>
      </c>
      <c r="E6400">
        <v>18</v>
      </c>
      <c r="F6400" t="str">
        <f>VLOOKUP(E6400,$L$1:$M$25,2,FALSE)</f>
        <v>oilseed</v>
      </c>
      <c r="G6400">
        <f>LOG(C6400)</f>
        <v>0.3010299956639812</v>
      </c>
      <c r="H6400">
        <f>G6400/(B6400-1)</f>
        <v>-0.98102404994453263</v>
      </c>
    </row>
    <row r="6401" spans="1:8">
      <c r="A6401" t="s">
        <v>2153</v>
      </c>
      <c r="B6401">
        <v>0.69314718055994495</v>
      </c>
      <c r="C6401">
        <v>2</v>
      </c>
      <c r="D6401">
        <v>1</v>
      </c>
      <c r="E6401">
        <v>1</v>
      </c>
      <c r="F6401" t="str">
        <f>VLOOKUP(E6401,$L$1:$M$25,2,FALSE)</f>
        <v>acq</v>
      </c>
      <c r="G6401">
        <f>LOG(C6401)</f>
        <v>0.3010299956639812</v>
      </c>
      <c r="H6401">
        <f>G6401/(B6401-1)</f>
        <v>-0.98102404994453263</v>
      </c>
    </row>
    <row r="6402" spans="1:8">
      <c r="A6402" t="s">
        <v>2163</v>
      </c>
      <c r="B6402">
        <v>0.69314718055994495</v>
      </c>
      <c r="C6402">
        <v>2</v>
      </c>
      <c r="D6402">
        <v>25</v>
      </c>
      <c r="E6402">
        <v>25</v>
      </c>
      <c r="F6402" t="str">
        <f>VLOOKUP(E6402,$L$1:$M$25,2,FALSE)</f>
        <v>wheat</v>
      </c>
      <c r="G6402">
        <f>LOG(C6402)</f>
        <v>0.3010299956639812</v>
      </c>
      <c r="H6402">
        <f>G6402/(B6402-1)</f>
        <v>-0.98102404994453263</v>
      </c>
    </row>
    <row r="6403" spans="1:8">
      <c r="A6403" t="s">
        <v>2165</v>
      </c>
      <c r="B6403">
        <v>0.69314718055994495</v>
      </c>
      <c r="C6403">
        <v>2</v>
      </c>
      <c r="D6403">
        <v>8</v>
      </c>
      <c r="E6403">
        <v>8</v>
      </c>
      <c r="F6403" t="str">
        <f>VLOOKUP(E6403,$L$1:$M$25,2,FALSE)</f>
        <v>dlr</v>
      </c>
      <c r="G6403">
        <f>LOG(C6403)</f>
        <v>0.3010299956639812</v>
      </c>
      <c r="H6403">
        <f>G6403/(B6403-1)</f>
        <v>-0.98102404994453263</v>
      </c>
    </row>
    <row r="6404" spans="1:8">
      <c r="A6404" t="s">
        <v>2177</v>
      </c>
      <c r="B6404">
        <v>0.69314718055994495</v>
      </c>
      <c r="C6404">
        <v>2</v>
      </c>
      <c r="D6404">
        <v>5</v>
      </c>
      <c r="E6404">
        <v>5</v>
      </c>
      <c r="F6404" t="str">
        <f>VLOOKUP(E6404,$L$1:$M$25,2,FALSE)</f>
        <v>corn</v>
      </c>
      <c r="G6404">
        <f>LOG(C6404)</f>
        <v>0.3010299956639812</v>
      </c>
      <c r="H6404">
        <f>G6404/(B6404-1)</f>
        <v>-0.98102404994453263</v>
      </c>
    </row>
    <row r="6405" spans="1:8">
      <c r="A6405" t="s">
        <v>2180</v>
      </c>
      <c r="B6405">
        <v>0.69314718055994495</v>
      </c>
      <c r="C6405">
        <v>2</v>
      </c>
      <c r="D6405">
        <v>20</v>
      </c>
      <c r="E6405">
        <v>20</v>
      </c>
      <c r="F6405" t="str">
        <f>VLOOKUP(E6405,$L$1:$M$25,2,FALSE)</f>
        <v>ship</v>
      </c>
      <c r="G6405">
        <f>LOG(C6405)</f>
        <v>0.3010299956639812</v>
      </c>
      <c r="H6405">
        <f>G6405/(B6405-1)</f>
        <v>-0.98102404994453263</v>
      </c>
    </row>
    <row r="6406" spans="1:8">
      <c r="A6406" t="s">
        <v>2185</v>
      </c>
      <c r="B6406">
        <v>0.69314718055994495</v>
      </c>
      <c r="C6406">
        <v>2</v>
      </c>
      <c r="D6406">
        <v>17</v>
      </c>
      <c r="E6406">
        <v>17</v>
      </c>
      <c r="F6406" t="str">
        <f>VLOOKUP(E6406,$L$1:$M$25,2,FALSE)</f>
        <v>nat-gas</v>
      </c>
      <c r="G6406">
        <f>LOG(C6406)</f>
        <v>0.3010299956639812</v>
      </c>
      <c r="H6406">
        <f>G6406/(B6406-1)</f>
        <v>-0.98102404994453263</v>
      </c>
    </row>
    <row r="6407" spans="1:8">
      <c r="A6407" t="s">
        <v>2187</v>
      </c>
      <c r="B6407">
        <v>0.69314718055994495</v>
      </c>
      <c r="C6407">
        <v>2</v>
      </c>
      <c r="D6407">
        <v>23</v>
      </c>
      <c r="E6407">
        <v>23</v>
      </c>
      <c r="F6407" t="str">
        <f>VLOOKUP(E6407,$L$1:$M$25,2,FALSE)</f>
        <v>trade</v>
      </c>
      <c r="G6407">
        <f>LOG(C6407)</f>
        <v>0.3010299956639812</v>
      </c>
      <c r="H6407">
        <f>G6407/(B6407-1)</f>
        <v>-0.98102404994453263</v>
      </c>
    </row>
    <row r="6408" spans="1:8">
      <c r="A6408" t="s">
        <v>2191</v>
      </c>
      <c r="B6408">
        <v>0.69314718055994495</v>
      </c>
      <c r="C6408">
        <v>2</v>
      </c>
      <c r="D6408">
        <v>18</v>
      </c>
      <c r="E6408">
        <v>18</v>
      </c>
      <c r="F6408" t="str">
        <f>VLOOKUP(E6408,$L$1:$M$25,2,FALSE)</f>
        <v>oilseed</v>
      </c>
      <c r="G6408">
        <f>LOG(C6408)</f>
        <v>0.3010299956639812</v>
      </c>
      <c r="H6408">
        <f>G6408/(B6408-1)</f>
        <v>-0.98102404994453263</v>
      </c>
    </row>
    <row r="6409" spans="1:8">
      <c r="A6409" t="s">
        <v>2200</v>
      </c>
      <c r="B6409">
        <v>0.69314718055994495</v>
      </c>
      <c r="C6409">
        <v>2</v>
      </c>
      <c r="D6409">
        <v>23</v>
      </c>
      <c r="E6409">
        <v>23</v>
      </c>
      <c r="F6409" t="str">
        <f>VLOOKUP(E6409,$L$1:$M$25,2,FALSE)</f>
        <v>trade</v>
      </c>
      <c r="G6409">
        <f>LOG(C6409)</f>
        <v>0.3010299956639812</v>
      </c>
      <c r="H6409">
        <f>G6409/(B6409-1)</f>
        <v>-0.98102404994453263</v>
      </c>
    </row>
    <row r="6410" spans="1:8">
      <c r="A6410" t="s">
        <v>2206</v>
      </c>
      <c r="B6410">
        <v>0.69314718055994495</v>
      </c>
      <c r="C6410">
        <v>2</v>
      </c>
      <c r="D6410">
        <v>18</v>
      </c>
      <c r="E6410">
        <v>18</v>
      </c>
      <c r="F6410" t="str">
        <f>VLOOKUP(E6410,$L$1:$M$25,2,FALSE)</f>
        <v>oilseed</v>
      </c>
      <c r="G6410">
        <f>LOG(C6410)</f>
        <v>0.3010299956639812</v>
      </c>
      <c r="H6410">
        <f>G6410/(B6410-1)</f>
        <v>-0.98102404994453263</v>
      </c>
    </row>
    <row r="6411" spans="1:8">
      <c r="A6411" t="s">
        <v>2211</v>
      </c>
      <c r="B6411">
        <v>0.69314718055994495</v>
      </c>
      <c r="C6411">
        <v>2</v>
      </c>
      <c r="D6411">
        <v>25</v>
      </c>
      <c r="E6411">
        <v>25</v>
      </c>
      <c r="F6411" t="str">
        <f>VLOOKUP(E6411,$L$1:$M$25,2,FALSE)</f>
        <v>wheat</v>
      </c>
      <c r="G6411">
        <f>LOG(C6411)</f>
        <v>0.3010299956639812</v>
      </c>
      <c r="H6411">
        <f>G6411/(B6411-1)</f>
        <v>-0.98102404994453263</v>
      </c>
    </row>
    <row r="6412" spans="1:8">
      <c r="A6412" t="s">
        <v>2239</v>
      </c>
      <c r="B6412">
        <v>0.69314718055994495</v>
      </c>
      <c r="C6412">
        <v>2</v>
      </c>
      <c r="D6412">
        <v>25</v>
      </c>
      <c r="E6412">
        <v>25</v>
      </c>
      <c r="F6412" t="str">
        <f>VLOOKUP(E6412,$L$1:$M$25,2,FALSE)</f>
        <v>wheat</v>
      </c>
      <c r="G6412">
        <f>LOG(C6412)</f>
        <v>0.3010299956639812</v>
      </c>
      <c r="H6412">
        <f>G6412/(B6412-1)</f>
        <v>-0.98102404994453263</v>
      </c>
    </row>
    <row r="6413" spans="1:8">
      <c r="A6413" t="s">
        <v>2266</v>
      </c>
      <c r="B6413">
        <v>0.69314718055994495</v>
      </c>
      <c r="C6413">
        <v>2</v>
      </c>
      <c r="D6413">
        <v>23</v>
      </c>
      <c r="E6413">
        <v>23</v>
      </c>
      <c r="F6413" t="str">
        <f>VLOOKUP(E6413,$L$1:$M$25,2,FALSE)</f>
        <v>trade</v>
      </c>
      <c r="G6413">
        <f>LOG(C6413)</f>
        <v>0.3010299956639812</v>
      </c>
      <c r="H6413">
        <f>G6413/(B6413-1)</f>
        <v>-0.98102404994453263</v>
      </c>
    </row>
    <row r="6414" spans="1:8">
      <c r="A6414" t="s">
        <v>2274</v>
      </c>
      <c r="B6414">
        <v>0.69314718055994495</v>
      </c>
      <c r="C6414">
        <v>2</v>
      </c>
      <c r="D6414">
        <v>5</v>
      </c>
      <c r="E6414">
        <v>5</v>
      </c>
      <c r="F6414" t="str">
        <f>VLOOKUP(E6414,$L$1:$M$25,2,FALSE)</f>
        <v>corn</v>
      </c>
      <c r="G6414">
        <f>LOG(C6414)</f>
        <v>0.3010299956639812</v>
      </c>
      <c r="H6414">
        <f>G6414/(B6414-1)</f>
        <v>-0.98102404994453263</v>
      </c>
    </row>
    <row r="6415" spans="1:8">
      <c r="A6415" t="s">
        <v>2297</v>
      </c>
      <c r="B6415">
        <v>0.69314718055994495</v>
      </c>
      <c r="C6415">
        <v>2</v>
      </c>
      <c r="D6415">
        <v>23</v>
      </c>
      <c r="E6415">
        <v>23</v>
      </c>
      <c r="F6415" t="str">
        <f>VLOOKUP(E6415,$L$1:$M$25,2,FALSE)</f>
        <v>trade</v>
      </c>
      <c r="G6415">
        <f>LOG(C6415)</f>
        <v>0.3010299956639812</v>
      </c>
      <c r="H6415">
        <f>G6415/(B6415-1)</f>
        <v>-0.98102404994453263</v>
      </c>
    </row>
    <row r="6416" spans="1:8">
      <c r="A6416" t="s">
        <v>2298</v>
      </c>
      <c r="B6416">
        <v>0.69314718055994495</v>
      </c>
      <c r="C6416">
        <v>2</v>
      </c>
      <c r="D6416">
        <v>1</v>
      </c>
      <c r="E6416">
        <v>1</v>
      </c>
      <c r="F6416" t="str">
        <f>VLOOKUP(E6416,$L$1:$M$25,2,FALSE)</f>
        <v>acq</v>
      </c>
      <c r="G6416">
        <f>LOG(C6416)</f>
        <v>0.3010299956639812</v>
      </c>
      <c r="H6416">
        <f>G6416/(B6416-1)</f>
        <v>-0.98102404994453263</v>
      </c>
    </row>
    <row r="6417" spans="1:8">
      <c r="A6417" t="s">
        <v>2310</v>
      </c>
      <c r="B6417">
        <v>0.69314718055994495</v>
      </c>
      <c r="C6417">
        <v>2</v>
      </c>
      <c r="D6417">
        <v>2</v>
      </c>
      <c r="E6417">
        <v>2</v>
      </c>
      <c r="F6417" t="str">
        <f>VLOOKUP(E6417,$L$1:$M$25,2,FALSE)</f>
        <v>bop</v>
      </c>
      <c r="G6417">
        <f>LOG(C6417)</f>
        <v>0.3010299956639812</v>
      </c>
      <c r="H6417">
        <f>G6417/(B6417-1)</f>
        <v>-0.98102404994453263</v>
      </c>
    </row>
    <row r="6418" spans="1:8">
      <c r="A6418" t="s">
        <v>2381</v>
      </c>
      <c r="B6418">
        <v>0.69314718055994495</v>
      </c>
      <c r="C6418">
        <v>2</v>
      </c>
      <c r="D6418">
        <v>1</v>
      </c>
      <c r="E6418">
        <v>1</v>
      </c>
      <c r="F6418" t="str">
        <f>VLOOKUP(E6418,$L$1:$M$25,2,FALSE)</f>
        <v>acq</v>
      </c>
      <c r="G6418">
        <f>LOG(C6418)</f>
        <v>0.3010299956639812</v>
      </c>
      <c r="H6418">
        <f>G6418/(B6418-1)</f>
        <v>-0.98102404994453263</v>
      </c>
    </row>
    <row r="6419" spans="1:8">
      <c r="A6419" t="s">
        <v>2403</v>
      </c>
      <c r="B6419">
        <v>0.69314718055994495</v>
      </c>
      <c r="C6419">
        <v>2</v>
      </c>
      <c r="D6419">
        <v>20</v>
      </c>
      <c r="E6419">
        <v>20</v>
      </c>
      <c r="F6419" t="str">
        <f>VLOOKUP(E6419,$L$1:$M$25,2,FALSE)</f>
        <v>ship</v>
      </c>
      <c r="G6419">
        <f>LOG(C6419)</f>
        <v>0.3010299956639812</v>
      </c>
      <c r="H6419">
        <f>G6419/(B6419-1)</f>
        <v>-0.98102404994453263</v>
      </c>
    </row>
    <row r="6420" spans="1:8">
      <c r="A6420" t="s">
        <v>2405</v>
      </c>
      <c r="B6420">
        <v>0.69314718055994495</v>
      </c>
      <c r="C6420">
        <v>2</v>
      </c>
      <c r="D6420">
        <v>20</v>
      </c>
      <c r="E6420">
        <v>20</v>
      </c>
      <c r="F6420" t="str">
        <f>VLOOKUP(E6420,$L$1:$M$25,2,FALSE)</f>
        <v>ship</v>
      </c>
      <c r="G6420">
        <f>LOG(C6420)</f>
        <v>0.3010299956639812</v>
      </c>
      <c r="H6420">
        <f>G6420/(B6420-1)</f>
        <v>-0.98102404994453263</v>
      </c>
    </row>
    <row r="6421" spans="1:8">
      <c r="A6421" t="s">
        <v>2431</v>
      </c>
      <c r="B6421">
        <v>0.69314718055994495</v>
      </c>
      <c r="C6421">
        <v>2</v>
      </c>
      <c r="D6421">
        <v>25</v>
      </c>
      <c r="E6421">
        <v>25</v>
      </c>
      <c r="F6421" t="str">
        <f>VLOOKUP(E6421,$L$1:$M$25,2,FALSE)</f>
        <v>wheat</v>
      </c>
      <c r="G6421">
        <f>LOG(C6421)</f>
        <v>0.3010299956639812</v>
      </c>
      <c r="H6421">
        <f>G6421/(B6421-1)</f>
        <v>-0.98102404994453263</v>
      </c>
    </row>
    <row r="6422" spans="1:8">
      <c r="A6422" t="s">
        <v>2436</v>
      </c>
      <c r="B6422">
        <v>0.69314718055994495</v>
      </c>
      <c r="C6422">
        <v>2</v>
      </c>
      <c r="D6422">
        <v>4</v>
      </c>
      <c r="E6422">
        <v>4</v>
      </c>
      <c r="F6422" t="str">
        <f>VLOOKUP(E6422,$L$1:$M$25,2,FALSE)</f>
        <v>coffee</v>
      </c>
      <c r="G6422">
        <f>LOG(C6422)</f>
        <v>0.3010299956639812</v>
      </c>
      <c r="H6422">
        <f>G6422/(B6422-1)</f>
        <v>-0.98102404994453263</v>
      </c>
    </row>
    <row r="6423" spans="1:8">
      <c r="A6423" t="s">
        <v>2438</v>
      </c>
      <c r="B6423">
        <v>0.69314718055994495</v>
      </c>
      <c r="C6423">
        <v>2</v>
      </c>
      <c r="D6423">
        <v>20</v>
      </c>
      <c r="E6423">
        <v>20</v>
      </c>
      <c r="F6423" t="str">
        <f>VLOOKUP(E6423,$L$1:$M$25,2,FALSE)</f>
        <v>ship</v>
      </c>
      <c r="G6423">
        <f>LOG(C6423)</f>
        <v>0.3010299956639812</v>
      </c>
      <c r="H6423">
        <f>G6423/(B6423-1)</f>
        <v>-0.98102404994453263</v>
      </c>
    </row>
    <row r="6424" spans="1:8">
      <c r="A6424" t="s">
        <v>2439</v>
      </c>
      <c r="B6424">
        <v>0.69314718055994495</v>
      </c>
      <c r="C6424">
        <v>2</v>
      </c>
      <c r="D6424">
        <v>1</v>
      </c>
      <c r="E6424">
        <v>1</v>
      </c>
      <c r="F6424" t="str">
        <f>VLOOKUP(E6424,$L$1:$M$25,2,FALSE)</f>
        <v>acq</v>
      </c>
      <c r="G6424">
        <f>LOG(C6424)</f>
        <v>0.3010299956639812</v>
      </c>
      <c r="H6424">
        <f>G6424/(B6424-1)</f>
        <v>-0.98102404994453263</v>
      </c>
    </row>
    <row r="6425" spans="1:8">
      <c r="A6425" t="s">
        <v>2444</v>
      </c>
      <c r="B6425">
        <v>0.69314718055994495</v>
      </c>
      <c r="C6425">
        <v>2</v>
      </c>
      <c r="D6425">
        <v>25</v>
      </c>
      <c r="E6425">
        <v>25</v>
      </c>
      <c r="F6425" t="str">
        <f>VLOOKUP(E6425,$L$1:$M$25,2,FALSE)</f>
        <v>wheat</v>
      </c>
      <c r="G6425">
        <f>LOG(C6425)</f>
        <v>0.3010299956639812</v>
      </c>
      <c r="H6425">
        <f>G6425/(B6425-1)</f>
        <v>-0.98102404994453263</v>
      </c>
    </row>
    <row r="6426" spans="1:8">
      <c r="A6426" t="s">
        <v>2453</v>
      </c>
      <c r="B6426">
        <v>0.69314718055994495</v>
      </c>
      <c r="C6426">
        <v>2</v>
      </c>
      <c r="D6426">
        <v>22</v>
      </c>
      <c r="E6426">
        <v>22</v>
      </c>
      <c r="F6426" t="str">
        <f>VLOOKUP(E6426,$L$1:$M$25,2,FALSE)</f>
        <v>sugar</v>
      </c>
      <c r="G6426">
        <f>LOG(C6426)</f>
        <v>0.3010299956639812</v>
      </c>
      <c r="H6426">
        <f>G6426/(B6426-1)</f>
        <v>-0.98102404994453263</v>
      </c>
    </row>
    <row r="6427" spans="1:8">
      <c r="A6427" t="s">
        <v>2463</v>
      </c>
      <c r="B6427">
        <v>0.69314718055994495</v>
      </c>
      <c r="C6427">
        <v>2</v>
      </c>
      <c r="D6427">
        <v>18</v>
      </c>
      <c r="E6427">
        <v>18</v>
      </c>
      <c r="F6427" t="str">
        <f>VLOOKUP(E6427,$L$1:$M$25,2,FALSE)</f>
        <v>oilseed</v>
      </c>
      <c r="G6427">
        <f>LOG(C6427)</f>
        <v>0.3010299956639812</v>
      </c>
      <c r="H6427">
        <f>G6427/(B6427-1)</f>
        <v>-0.98102404994453263</v>
      </c>
    </row>
    <row r="6428" spans="1:8">
      <c r="A6428" t="s">
        <v>2464</v>
      </c>
      <c r="B6428">
        <v>0.69314718055994495</v>
      </c>
      <c r="C6428">
        <v>2</v>
      </c>
      <c r="D6428">
        <v>25</v>
      </c>
      <c r="E6428">
        <v>25</v>
      </c>
      <c r="F6428" t="str">
        <f>VLOOKUP(E6428,$L$1:$M$25,2,FALSE)</f>
        <v>wheat</v>
      </c>
      <c r="G6428">
        <f>LOG(C6428)</f>
        <v>0.3010299956639812</v>
      </c>
      <c r="H6428">
        <f>G6428/(B6428-1)</f>
        <v>-0.98102404994453263</v>
      </c>
    </row>
    <row r="6429" spans="1:8">
      <c r="A6429" t="s">
        <v>2466</v>
      </c>
      <c r="B6429">
        <v>0.69314718055994495</v>
      </c>
      <c r="C6429">
        <v>2</v>
      </c>
      <c r="D6429">
        <v>24</v>
      </c>
      <c r="E6429">
        <v>24</v>
      </c>
      <c r="F6429" t="str">
        <f>VLOOKUP(E6429,$L$1:$M$25,2,FALSE)</f>
        <v>veg-oil</v>
      </c>
      <c r="G6429">
        <f>LOG(C6429)</f>
        <v>0.3010299956639812</v>
      </c>
      <c r="H6429">
        <f>G6429/(B6429-1)</f>
        <v>-0.98102404994453263</v>
      </c>
    </row>
    <row r="6430" spans="1:8">
      <c r="A6430" t="s">
        <v>2471</v>
      </c>
      <c r="B6430">
        <v>0.69314718055994495</v>
      </c>
      <c r="C6430">
        <v>2</v>
      </c>
      <c r="D6430">
        <v>24</v>
      </c>
      <c r="E6430">
        <v>24</v>
      </c>
      <c r="F6430" t="str">
        <f>VLOOKUP(E6430,$L$1:$M$25,2,FALSE)</f>
        <v>veg-oil</v>
      </c>
      <c r="G6430">
        <f>LOG(C6430)</f>
        <v>0.3010299956639812</v>
      </c>
      <c r="H6430">
        <f>G6430/(B6430-1)</f>
        <v>-0.98102404994453263</v>
      </c>
    </row>
    <row r="6431" spans="1:8">
      <c r="A6431" t="s">
        <v>2472</v>
      </c>
      <c r="B6431">
        <v>0.69314718055994495</v>
      </c>
      <c r="C6431">
        <v>2</v>
      </c>
      <c r="D6431">
        <v>22</v>
      </c>
      <c r="E6431">
        <v>22</v>
      </c>
      <c r="F6431" t="str">
        <f>VLOOKUP(E6431,$L$1:$M$25,2,FALSE)</f>
        <v>sugar</v>
      </c>
      <c r="G6431">
        <f>LOG(C6431)</f>
        <v>0.3010299956639812</v>
      </c>
      <c r="H6431">
        <f>G6431/(B6431-1)</f>
        <v>-0.98102404994453263</v>
      </c>
    </row>
    <row r="6432" spans="1:8">
      <c r="A6432" t="s">
        <v>2483</v>
      </c>
      <c r="B6432">
        <v>0.69314718055994495</v>
      </c>
      <c r="C6432">
        <v>2</v>
      </c>
      <c r="D6432">
        <v>8</v>
      </c>
      <c r="E6432">
        <v>8</v>
      </c>
      <c r="F6432" t="str">
        <f>VLOOKUP(E6432,$L$1:$M$25,2,FALSE)</f>
        <v>dlr</v>
      </c>
      <c r="G6432">
        <f>LOG(C6432)</f>
        <v>0.3010299956639812</v>
      </c>
      <c r="H6432">
        <f>G6432/(B6432-1)</f>
        <v>-0.98102404994453263</v>
      </c>
    </row>
    <row r="6433" spans="1:8">
      <c r="A6433" t="s">
        <v>2488</v>
      </c>
      <c r="B6433">
        <v>0.69314718055994495</v>
      </c>
      <c r="C6433">
        <v>2</v>
      </c>
      <c r="D6433">
        <v>19</v>
      </c>
      <c r="E6433">
        <v>19</v>
      </c>
      <c r="F6433" t="str">
        <f>VLOOKUP(E6433,$L$1:$M$25,2,FALSE)</f>
        <v>reserves</v>
      </c>
      <c r="G6433">
        <f>LOG(C6433)</f>
        <v>0.3010299956639812</v>
      </c>
      <c r="H6433">
        <f>G6433/(B6433-1)</f>
        <v>-0.98102404994453263</v>
      </c>
    </row>
    <row r="6434" spans="1:8">
      <c r="A6434" t="s">
        <v>2497</v>
      </c>
      <c r="B6434">
        <v>0.69314718055994495</v>
      </c>
      <c r="C6434">
        <v>2</v>
      </c>
      <c r="D6434">
        <v>20</v>
      </c>
      <c r="E6434">
        <v>20</v>
      </c>
      <c r="F6434" t="str">
        <f>VLOOKUP(E6434,$L$1:$M$25,2,FALSE)</f>
        <v>ship</v>
      </c>
      <c r="G6434">
        <f>LOG(C6434)</f>
        <v>0.3010299956639812</v>
      </c>
      <c r="H6434">
        <f>G6434/(B6434-1)</f>
        <v>-0.98102404994453263</v>
      </c>
    </row>
    <row r="6435" spans="1:8">
      <c r="A6435" t="s">
        <v>2507</v>
      </c>
      <c r="B6435">
        <v>0.69314718055994495</v>
      </c>
      <c r="C6435">
        <v>2</v>
      </c>
      <c r="D6435">
        <v>18</v>
      </c>
      <c r="E6435">
        <v>18</v>
      </c>
      <c r="F6435" t="str">
        <f>VLOOKUP(E6435,$L$1:$M$25,2,FALSE)</f>
        <v>oilseed</v>
      </c>
      <c r="G6435">
        <f>LOG(C6435)</f>
        <v>0.3010299956639812</v>
      </c>
      <c r="H6435">
        <f>G6435/(B6435-1)</f>
        <v>-0.98102404994453263</v>
      </c>
    </row>
    <row r="6436" spans="1:8">
      <c r="A6436" t="s">
        <v>2516</v>
      </c>
      <c r="B6436">
        <v>0.69314718055994495</v>
      </c>
      <c r="C6436">
        <v>2</v>
      </c>
      <c r="D6436">
        <v>3</v>
      </c>
      <c r="E6436">
        <v>3</v>
      </c>
      <c r="F6436" t="str">
        <f>VLOOKUP(E6436,$L$1:$M$25,2,FALSE)</f>
        <v>cocoa</v>
      </c>
      <c r="G6436">
        <f>LOG(C6436)</f>
        <v>0.3010299956639812</v>
      </c>
      <c r="H6436">
        <f>G6436/(B6436-1)</f>
        <v>-0.98102404994453263</v>
      </c>
    </row>
    <row r="6437" spans="1:8">
      <c r="A6437" t="s">
        <v>2519</v>
      </c>
      <c r="B6437">
        <v>0.69314718055994495</v>
      </c>
      <c r="C6437">
        <v>2</v>
      </c>
      <c r="D6437">
        <v>25</v>
      </c>
      <c r="E6437">
        <v>25</v>
      </c>
      <c r="F6437" t="str">
        <f>VLOOKUP(E6437,$L$1:$M$25,2,FALSE)</f>
        <v>wheat</v>
      </c>
      <c r="G6437">
        <f>LOG(C6437)</f>
        <v>0.3010299956639812</v>
      </c>
      <c r="H6437">
        <f>G6437/(B6437-1)</f>
        <v>-0.98102404994453263</v>
      </c>
    </row>
    <row r="6438" spans="1:8">
      <c r="A6438" t="s">
        <v>2549</v>
      </c>
      <c r="B6438">
        <v>0.69314718055994495</v>
      </c>
      <c r="C6438">
        <v>2</v>
      </c>
      <c r="D6438">
        <v>17</v>
      </c>
      <c r="E6438">
        <v>17</v>
      </c>
      <c r="F6438" t="str">
        <f>VLOOKUP(E6438,$L$1:$M$25,2,FALSE)</f>
        <v>nat-gas</v>
      </c>
      <c r="G6438">
        <f>LOG(C6438)</f>
        <v>0.3010299956639812</v>
      </c>
      <c r="H6438">
        <f>G6438/(B6438-1)</f>
        <v>-0.98102404994453263</v>
      </c>
    </row>
    <row r="6439" spans="1:8">
      <c r="A6439" t="s">
        <v>2554</v>
      </c>
      <c r="B6439">
        <v>0.69314718055994495</v>
      </c>
      <c r="C6439">
        <v>2</v>
      </c>
      <c r="D6439">
        <v>8</v>
      </c>
      <c r="E6439">
        <v>8</v>
      </c>
      <c r="F6439" t="str">
        <f>VLOOKUP(E6439,$L$1:$M$25,2,FALSE)</f>
        <v>dlr</v>
      </c>
      <c r="G6439">
        <f>LOG(C6439)</f>
        <v>0.3010299956639812</v>
      </c>
      <c r="H6439">
        <f>G6439/(B6439-1)</f>
        <v>-0.98102404994453263</v>
      </c>
    </row>
    <row r="6440" spans="1:8">
      <c r="A6440" t="s">
        <v>2556</v>
      </c>
      <c r="B6440">
        <v>0.69314718055994495</v>
      </c>
      <c r="C6440">
        <v>2</v>
      </c>
      <c r="D6440">
        <v>13</v>
      </c>
      <c r="E6440">
        <v>13</v>
      </c>
      <c r="F6440" t="str">
        <f>VLOOKUP(E6440,$L$1:$M$25,2,FALSE)</f>
        <v>interest</v>
      </c>
      <c r="G6440">
        <f>LOG(C6440)</f>
        <v>0.3010299956639812</v>
      </c>
      <c r="H6440">
        <f>G6440/(B6440-1)</f>
        <v>-0.98102404994453263</v>
      </c>
    </row>
    <row r="6441" spans="1:8">
      <c r="A6441" t="s">
        <v>2559</v>
      </c>
      <c r="B6441">
        <v>0.69314718055994495</v>
      </c>
      <c r="C6441">
        <v>2</v>
      </c>
      <c r="D6441">
        <v>20</v>
      </c>
      <c r="E6441">
        <v>20</v>
      </c>
      <c r="F6441" t="str">
        <f>VLOOKUP(E6441,$L$1:$M$25,2,FALSE)</f>
        <v>ship</v>
      </c>
      <c r="G6441">
        <f>LOG(C6441)</f>
        <v>0.3010299956639812</v>
      </c>
      <c r="H6441">
        <f>G6441/(B6441-1)</f>
        <v>-0.98102404994453263</v>
      </c>
    </row>
    <row r="6442" spans="1:8">
      <c r="A6442" t="s">
        <v>2586</v>
      </c>
      <c r="B6442">
        <v>0.69314718055994495</v>
      </c>
      <c r="C6442">
        <v>2</v>
      </c>
      <c r="D6442">
        <v>24</v>
      </c>
      <c r="E6442">
        <v>24</v>
      </c>
      <c r="F6442" t="str">
        <f>VLOOKUP(E6442,$L$1:$M$25,2,FALSE)</f>
        <v>veg-oil</v>
      </c>
      <c r="G6442">
        <f>LOG(C6442)</f>
        <v>0.3010299956639812</v>
      </c>
      <c r="H6442">
        <f>G6442/(B6442-1)</f>
        <v>-0.98102404994453263</v>
      </c>
    </row>
    <row r="6443" spans="1:8">
      <c r="A6443" t="s">
        <v>2605</v>
      </c>
      <c r="B6443">
        <v>0.69314718055994495</v>
      </c>
      <c r="C6443">
        <v>2</v>
      </c>
      <c r="D6443">
        <v>5</v>
      </c>
      <c r="E6443">
        <v>5</v>
      </c>
      <c r="F6443" t="str">
        <f>VLOOKUP(E6443,$L$1:$M$25,2,FALSE)</f>
        <v>corn</v>
      </c>
      <c r="G6443">
        <f>LOG(C6443)</f>
        <v>0.3010299956639812</v>
      </c>
      <c r="H6443">
        <f>G6443/(B6443-1)</f>
        <v>-0.98102404994453263</v>
      </c>
    </row>
    <row r="6444" spans="1:8">
      <c r="A6444" t="s">
        <v>2607</v>
      </c>
      <c r="B6444">
        <v>0.69314718055994495</v>
      </c>
      <c r="C6444">
        <v>2</v>
      </c>
      <c r="D6444">
        <v>17</v>
      </c>
      <c r="E6444">
        <v>17</v>
      </c>
      <c r="F6444" t="str">
        <f>VLOOKUP(E6444,$L$1:$M$25,2,FALSE)</f>
        <v>nat-gas</v>
      </c>
      <c r="G6444">
        <f>LOG(C6444)</f>
        <v>0.3010299956639812</v>
      </c>
      <c r="H6444">
        <f>G6444/(B6444-1)</f>
        <v>-0.98102404994453263</v>
      </c>
    </row>
    <row r="6445" spans="1:8">
      <c r="A6445" t="s">
        <v>2626</v>
      </c>
      <c r="B6445">
        <v>0.69314718055994495</v>
      </c>
      <c r="C6445">
        <v>2</v>
      </c>
      <c r="D6445">
        <v>5</v>
      </c>
      <c r="E6445">
        <v>5</v>
      </c>
      <c r="F6445" t="str">
        <f>VLOOKUP(E6445,$L$1:$M$25,2,FALSE)</f>
        <v>corn</v>
      </c>
      <c r="G6445">
        <f>LOG(C6445)</f>
        <v>0.3010299956639812</v>
      </c>
      <c r="H6445">
        <f>G6445/(B6445-1)</f>
        <v>-0.98102404994453263</v>
      </c>
    </row>
    <row r="6446" spans="1:8">
      <c r="A6446" t="s">
        <v>2644</v>
      </c>
      <c r="B6446">
        <v>0.69314718055994495</v>
      </c>
      <c r="C6446">
        <v>2</v>
      </c>
      <c r="D6446">
        <v>6</v>
      </c>
      <c r="E6446">
        <v>6</v>
      </c>
      <c r="F6446" t="str">
        <f>VLOOKUP(E6446,$L$1:$M$25,2,FALSE)</f>
        <v>cpi</v>
      </c>
      <c r="G6446">
        <f>LOG(C6446)</f>
        <v>0.3010299956639812</v>
      </c>
      <c r="H6446">
        <f>G6446/(B6446-1)</f>
        <v>-0.98102404994453263</v>
      </c>
    </row>
    <row r="6447" spans="1:8">
      <c r="A6447" t="s">
        <v>2661</v>
      </c>
      <c r="B6447">
        <v>0.69314718055994495</v>
      </c>
      <c r="C6447">
        <v>2</v>
      </c>
      <c r="D6447">
        <v>4</v>
      </c>
      <c r="E6447">
        <v>4</v>
      </c>
      <c r="F6447" t="str">
        <f>VLOOKUP(E6447,$L$1:$M$25,2,FALSE)</f>
        <v>coffee</v>
      </c>
      <c r="G6447">
        <f>LOG(C6447)</f>
        <v>0.3010299956639812</v>
      </c>
      <c r="H6447">
        <f>G6447/(B6447-1)</f>
        <v>-0.98102404994453263</v>
      </c>
    </row>
    <row r="6448" spans="1:8">
      <c r="A6448" t="s">
        <v>2675</v>
      </c>
      <c r="B6448">
        <v>0.69314718055994495</v>
      </c>
      <c r="C6448">
        <v>2</v>
      </c>
      <c r="D6448">
        <v>18</v>
      </c>
      <c r="E6448">
        <v>18</v>
      </c>
      <c r="F6448" t="str">
        <f>VLOOKUP(E6448,$L$1:$M$25,2,FALSE)</f>
        <v>oilseed</v>
      </c>
      <c r="G6448">
        <f>LOG(C6448)</f>
        <v>0.3010299956639812</v>
      </c>
      <c r="H6448">
        <f>G6448/(B6448-1)</f>
        <v>-0.98102404994453263</v>
      </c>
    </row>
    <row r="6449" spans="1:8">
      <c r="A6449" t="s">
        <v>2690</v>
      </c>
      <c r="B6449">
        <v>0.69314718055994495</v>
      </c>
      <c r="C6449">
        <v>2</v>
      </c>
      <c r="D6449">
        <v>20</v>
      </c>
      <c r="E6449">
        <v>20</v>
      </c>
      <c r="F6449" t="str">
        <f>VLOOKUP(E6449,$L$1:$M$25,2,FALSE)</f>
        <v>ship</v>
      </c>
      <c r="G6449">
        <f>LOG(C6449)</f>
        <v>0.3010299956639812</v>
      </c>
      <c r="H6449">
        <f>G6449/(B6449-1)</f>
        <v>-0.98102404994453263</v>
      </c>
    </row>
    <row r="6450" spans="1:8">
      <c r="A6450" t="s">
        <v>2697</v>
      </c>
      <c r="B6450">
        <v>0.69314718055994495</v>
      </c>
      <c r="C6450">
        <v>2</v>
      </c>
      <c r="D6450">
        <v>21</v>
      </c>
      <c r="E6450">
        <v>21</v>
      </c>
      <c r="F6450" t="str">
        <f>VLOOKUP(E6450,$L$1:$M$25,2,FALSE)</f>
        <v>soybean</v>
      </c>
      <c r="G6450">
        <f>LOG(C6450)</f>
        <v>0.3010299956639812</v>
      </c>
      <c r="H6450">
        <f>G6450/(B6450-1)</f>
        <v>-0.98102404994453263</v>
      </c>
    </row>
    <row r="6451" spans="1:8">
      <c r="A6451" t="s">
        <v>2704</v>
      </c>
      <c r="B6451">
        <v>0.69314718055994495</v>
      </c>
      <c r="C6451">
        <v>2</v>
      </c>
      <c r="D6451">
        <v>5</v>
      </c>
      <c r="E6451">
        <v>5</v>
      </c>
      <c r="F6451" t="str">
        <f>VLOOKUP(E6451,$L$1:$M$25,2,FALSE)</f>
        <v>corn</v>
      </c>
      <c r="G6451">
        <f>LOG(C6451)</f>
        <v>0.3010299956639812</v>
      </c>
      <c r="H6451">
        <f>G6451/(B6451-1)</f>
        <v>-0.98102404994453263</v>
      </c>
    </row>
    <row r="6452" spans="1:8">
      <c r="A6452" t="s">
        <v>2716</v>
      </c>
      <c r="B6452">
        <v>0.69314718055994495</v>
      </c>
      <c r="C6452">
        <v>2</v>
      </c>
      <c r="D6452">
        <v>5</v>
      </c>
      <c r="E6452">
        <v>5</v>
      </c>
      <c r="F6452" t="str">
        <f>VLOOKUP(E6452,$L$1:$M$25,2,FALSE)</f>
        <v>corn</v>
      </c>
      <c r="G6452">
        <f>LOG(C6452)</f>
        <v>0.3010299956639812</v>
      </c>
      <c r="H6452">
        <f>G6452/(B6452-1)</f>
        <v>-0.98102404994453263</v>
      </c>
    </row>
    <row r="6453" spans="1:8">
      <c r="A6453" t="s">
        <v>2723</v>
      </c>
      <c r="B6453">
        <v>0.69314718055994495</v>
      </c>
      <c r="C6453">
        <v>2</v>
      </c>
      <c r="D6453">
        <v>21</v>
      </c>
      <c r="E6453">
        <v>21</v>
      </c>
      <c r="F6453" t="str">
        <f>VLOOKUP(E6453,$L$1:$M$25,2,FALSE)</f>
        <v>soybean</v>
      </c>
      <c r="G6453">
        <f>LOG(C6453)</f>
        <v>0.3010299956639812</v>
      </c>
      <c r="H6453">
        <f>G6453/(B6453-1)</f>
        <v>-0.98102404994453263</v>
      </c>
    </row>
    <row r="6454" spans="1:8">
      <c r="A6454" t="s">
        <v>2748</v>
      </c>
      <c r="B6454">
        <v>0.69314718055994495</v>
      </c>
      <c r="C6454">
        <v>2</v>
      </c>
      <c r="D6454">
        <v>13</v>
      </c>
      <c r="E6454">
        <v>13</v>
      </c>
      <c r="F6454" t="str">
        <f>VLOOKUP(E6454,$L$1:$M$25,2,FALSE)</f>
        <v>interest</v>
      </c>
      <c r="G6454">
        <f>LOG(C6454)</f>
        <v>0.3010299956639812</v>
      </c>
      <c r="H6454">
        <f>G6454/(B6454-1)</f>
        <v>-0.98102404994453263</v>
      </c>
    </row>
    <row r="6455" spans="1:8">
      <c r="A6455" t="s">
        <v>2776</v>
      </c>
      <c r="B6455">
        <v>0.69314718055994495</v>
      </c>
      <c r="C6455">
        <v>2</v>
      </c>
      <c r="D6455">
        <v>22</v>
      </c>
      <c r="E6455">
        <v>22</v>
      </c>
      <c r="F6455" t="str">
        <f>VLOOKUP(E6455,$L$1:$M$25,2,FALSE)</f>
        <v>sugar</v>
      </c>
      <c r="G6455">
        <f>LOG(C6455)</f>
        <v>0.3010299956639812</v>
      </c>
      <c r="H6455">
        <f>G6455/(B6455-1)</f>
        <v>-0.98102404994453263</v>
      </c>
    </row>
    <row r="6456" spans="1:8">
      <c r="A6456" t="s">
        <v>2777</v>
      </c>
      <c r="B6456">
        <v>0.69314718055994495</v>
      </c>
      <c r="C6456">
        <v>2</v>
      </c>
      <c r="D6456">
        <v>4</v>
      </c>
      <c r="E6456">
        <v>4</v>
      </c>
      <c r="F6456" t="str">
        <f>VLOOKUP(E6456,$L$1:$M$25,2,FALSE)</f>
        <v>coffee</v>
      </c>
      <c r="G6456">
        <f>LOG(C6456)</f>
        <v>0.3010299956639812</v>
      </c>
      <c r="H6456">
        <f>G6456/(B6456-1)</f>
        <v>-0.98102404994453263</v>
      </c>
    </row>
    <row r="6457" spans="1:8">
      <c r="A6457" t="s">
        <v>2780</v>
      </c>
      <c r="B6457">
        <v>0.69314718055994495</v>
      </c>
      <c r="C6457">
        <v>2</v>
      </c>
      <c r="D6457">
        <v>5</v>
      </c>
      <c r="E6457">
        <v>5</v>
      </c>
      <c r="F6457" t="str">
        <f>VLOOKUP(E6457,$L$1:$M$25,2,FALSE)</f>
        <v>corn</v>
      </c>
      <c r="G6457">
        <f>LOG(C6457)</f>
        <v>0.3010299956639812</v>
      </c>
      <c r="H6457">
        <f>G6457/(B6457-1)</f>
        <v>-0.98102404994453263</v>
      </c>
    </row>
    <row r="6458" spans="1:8">
      <c r="A6458" t="s">
        <v>2785</v>
      </c>
      <c r="B6458">
        <v>0.69314718055994495</v>
      </c>
      <c r="C6458">
        <v>2</v>
      </c>
      <c r="D6458">
        <v>20</v>
      </c>
      <c r="E6458">
        <v>20</v>
      </c>
      <c r="F6458" t="str">
        <f>VLOOKUP(E6458,$L$1:$M$25,2,FALSE)</f>
        <v>ship</v>
      </c>
      <c r="G6458">
        <f>LOG(C6458)</f>
        <v>0.3010299956639812</v>
      </c>
      <c r="H6458">
        <f>G6458/(B6458-1)</f>
        <v>-0.98102404994453263</v>
      </c>
    </row>
    <row r="6459" spans="1:8">
      <c r="A6459" t="s">
        <v>2788</v>
      </c>
      <c r="B6459">
        <v>0.69314718055994495</v>
      </c>
      <c r="C6459">
        <v>2</v>
      </c>
      <c r="D6459">
        <v>5</v>
      </c>
      <c r="E6459">
        <v>5</v>
      </c>
      <c r="F6459" t="str">
        <f>VLOOKUP(E6459,$L$1:$M$25,2,FALSE)</f>
        <v>corn</v>
      </c>
      <c r="G6459">
        <f>LOG(C6459)</f>
        <v>0.3010299956639812</v>
      </c>
      <c r="H6459">
        <f>G6459/(B6459-1)</f>
        <v>-0.98102404994453263</v>
      </c>
    </row>
    <row r="6460" spans="1:8">
      <c r="A6460" t="s">
        <v>2808</v>
      </c>
      <c r="B6460">
        <v>0.69314718055994495</v>
      </c>
      <c r="C6460">
        <v>2</v>
      </c>
      <c r="D6460">
        <v>17</v>
      </c>
      <c r="E6460">
        <v>17</v>
      </c>
      <c r="F6460" t="str">
        <f>VLOOKUP(E6460,$L$1:$M$25,2,FALSE)</f>
        <v>nat-gas</v>
      </c>
      <c r="G6460">
        <f>LOG(C6460)</f>
        <v>0.3010299956639812</v>
      </c>
      <c r="H6460">
        <f>G6460/(B6460-1)</f>
        <v>-0.98102404994453263</v>
      </c>
    </row>
    <row r="6461" spans="1:8">
      <c r="A6461" t="s">
        <v>2810</v>
      </c>
      <c r="B6461">
        <v>0.69314718055994495</v>
      </c>
      <c r="C6461">
        <v>2</v>
      </c>
      <c r="D6461">
        <v>18</v>
      </c>
      <c r="E6461">
        <v>18</v>
      </c>
      <c r="F6461" t="str">
        <f>VLOOKUP(E6461,$L$1:$M$25,2,FALSE)</f>
        <v>oilseed</v>
      </c>
      <c r="G6461">
        <f>LOG(C6461)</f>
        <v>0.3010299956639812</v>
      </c>
      <c r="H6461">
        <f>G6461/(B6461-1)</f>
        <v>-0.98102404994453263</v>
      </c>
    </row>
    <row r="6462" spans="1:8">
      <c r="A6462" t="s">
        <v>2816</v>
      </c>
      <c r="B6462">
        <v>0.69314718055994495</v>
      </c>
      <c r="C6462">
        <v>2</v>
      </c>
      <c r="D6462">
        <v>17</v>
      </c>
      <c r="E6462">
        <v>17</v>
      </c>
      <c r="F6462" t="str">
        <f>VLOOKUP(E6462,$L$1:$M$25,2,FALSE)</f>
        <v>nat-gas</v>
      </c>
      <c r="G6462">
        <f>LOG(C6462)</f>
        <v>0.3010299956639812</v>
      </c>
      <c r="H6462">
        <f>G6462/(B6462-1)</f>
        <v>-0.98102404994453263</v>
      </c>
    </row>
    <row r="6463" spans="1:8">
      <c r="A6463" t="s">
        <v>2829</v>
      </c>
      <c r="B6463">
        <v>0.69314718055994495</v>
      </c>
      <c r="C6463">
        <v>2</v>
      </c>
      <c r="D6463">
        <v>6</v>
      </c>
      <c r="E6463">
        <v>6</v>
      </c>
      <c r="F6463" t="str">
        <f>VLOOKUP(E6463,$L$1:$M$25,2,FALSE)</f>
        <v>cpi</v>
      </c>
      <c r="G6463">
        <f>LOG(C6463)</f>
        <v>0.3010299956639812</v>
      </c>
      <c r="H6463">
        <f>G6463/(B6463-1)</f>
        <v>-0.98102404994453263</v>
      </c>
    </row>
    <row r="6464" spans="1:8">
      <c r="A6464" t="s">
        <v>2830</v>
      </c>
      <c r="B6464">
        <v>0.69314718055994495</v>
      </c>
      <c r="C6464">
        <v>2</v>
      </c>
      <c r="D6464">
        <v>6</v>
      </c>
      <c r="E6464">
        <v>6</v>
      </c>
      <c r="F6464" t="str">
        <f>VLOOKUP(E6464,$L$1:$M$25,2,FALSE)</f>
        <v>cpi</v>
      </c>
      <c r="G6464">
        <f>LOG(C6464)</f>
        <v>0.3010299956639812</v>
      </c>
      <c r="H6464">
        <f>G6464/(B6464-1)</f>
        <v>-0.98102404994453263</v>
      </c>
    </row>
    <row r="6465" spans="1:8">
      <c r="A6465" t="s">
        <v>2835</v>
      </c>
      <c r="B6465">
        <v>0.69314718055994495</v>
      </c>
      <c r="C6465">
        <v>2</v>
      </c>
      <c r="D6465">
        <v>5</v>
      </c>
      <c r="E6465">
        <v>5</v>
      </c>
      <c r="F6465" t="str">
        <f>VLOOKUP(E6465,$L$1:$M$25,2,FALSE)</f>
        <v>corn</v>
      </c>
      <c r="G6465">
        <f>LOG(C6465)</f>
        <v>0.3010299956639812</v>
      </c>
      <c r="H6465">
        <f>G6465/(B6465-1)</f>
        <v>-0.98102404994453263</v>
      </c>
    </row>
    <row r="6466" spans="1:8">
      <c r="A6466" t="s">
        <v>2855</v>
      </c>
      <c r="B6466">
        <v>0.69314718055994495</v>
      </c>
      <c r="C6466">
        <v>2</v>
      </c>
      <c r="D6466">
        <v>13</v>
      </c>
      <c r="E6466">
        <v>13</v>
      </c>
      <c r="F6466" t="str">
        <f>VLOOKUP(E6466,$L$1:$M$25,2,FALSE)</f>
        <v>interest</v>
      </c>
      <c r="G6466">
        <f>LOG(C6466)</f>
        <v>0.3010299956639812</v>
      </c>
      <c r="H6466">
        <f>G6466/(B6466-1)</f>
        <v>-0.98102404994453263</v>
      </c>
    </row>
    <row r="6467" spans="1:8">
      <c r="A6467" t="s">
        <v>2858</v>
      </c>
      <c r="B6467">
        <v>0.69314718055994495</v>
      </c>
      <c r="C6467">
        <v>2</v>
      </c>
      <c r="D6467">
        <v>8</v>
      </c>
      <c r="E6467">
        <v>8</v>
      </c>
      <c r="F6467" t="str">
        <f>VLOOKUP(E6467,$L$1:$M$25,2,FALSE)</f>
        <v>dlr</v>
      </c>
      <c r="G6467">
        <f>LOG(C6467)</f>
        <v>0.3010299956639812</v>
      </c>
      <c r="H6467">
        <f>G6467/(B6467-1)</f>
        <v>-0.98102404994453263</v>
      </c>
    </row>
    <row r="6468" spans="1:8">
      <c r="A6468" t="s">
        <v>2866</v>
      </c>
      <c r="B6468">
        <v>0.69314718055994495</v>
      </c>
      <c r="C6468">
        <v>2</v>
      </c>
      <c r="D6468">
        <v>23</v>
      </c>
      <c r="E6468">
        <v>23</v>
      </c>
      <c r="F6468" t="str">
        <f>VLOOKUP(E6468,$L$1:$M$25,2,FALSE)</f>
        <v>trade</v>
      </c>
      <c r="G6468">
        <f>LOG(C6468)</f>
        <v>0.3010299956639812</v>
      </c>
      <c r="H6468">
        <f>G6468/(B6468-1)</f>
        <v>-0.98102404994453263</v>
      </c>
    </row>
    <row r="6469" spans="1:8">
      <c r="A6469" t="s">
        <v>2884</v>
      </c>
      <c r="B6469">
        <v>0.69314718055994495</v>
      </c>
      <c r="C6469">
        <v>2</v>
      </c>
      <c r="D6469">
        <v>5</v>
      </c>
      <c r="E6469">
        <v>5</v>
      </c>
      <c r="F6469" t="str">
        <f>VLOOKUP(E6469,$L$1:$M$25,2,FALSE)</f>
        <v>corn</v>
      </c>
      <c r="G6469">
        <f>LOG(C6469)</f>
        <v>0.3010299956639812</v>
      </c>
      <c r="H6469">
        <f>G6469/(B6469-1)</f>
        <v>-0.98102404994453263</v>
      </c>
    </row>
    <row r="6470" spans="1:8">
      <c r="A6470" t="s">
        <v>2887</v>
      </c>
      <c r="B6470">
        <v>0.69314718055994495</v>
      </c>
      <c r="C6470">
        <v>2</v>
      </c>
      <c r="D6470">
        <v>3</v>
      </c>
      <c r="E6470">
        <v>3</v>
      </c>
      <c r="F6470" t="str">
        <f>VLOOKUP(E6470,$L$1:$M$25,2,FALSE)</f>
        <v>cocoa</v>
      </c>
      <c r="G6470">
        <f>LOG(C6470)</f>
        <v>0.3010299956639812</v>
      </c>
      <c r="H6470">
        <f>G6470/(B6470-1)</f>
        <v>-0.98102404994453263</v>
      </c>
    </row>
    <row r="6471" spans="1:8">
      <c r="A6471" t="s">
        <v>2894</v>
      </c>
      <c r="B6471">
        <v>0.69314718055994495</v>
      </c>
      <c r="C6471">
        <v>2</v>
      </c>
      <c r="D6471">
        <v>17</v>
      </c>
      <c r="E6471">
        <v>17</v>
      </c>
      <c r="F6471" t="str">
        <f>VLOOKUP(E6471,$L$1:$M$25,2,FALSE)</f>
        <v>nat-gas</v>
      </c>
      <c r="G6471">
        <f>LOG(C6471)</f>
        <v>0.3010299956639812</v>
      </c>
      <c r="H6471">
        <f>G6471/(B6471-1)</f>
        <v>-0.98102404994453263</v>
      </c>
    </row>
    <row r="6472" spans="1:8">
      <c r="A6472" t="s">
        <v>2899</v>
      </c>
      <c r="B6472">
        <v>0.69314718055994495</v>
      </c>
      <c r="C6472">
        <v>2</v>
      </c>
      <c r="D6472">
        <v>25</v>
      </c>
      <c r="E6472">
        <v>25</v>
      </c>
      <c r="F6472" t="str">
        <f>VLOOKUP(E6472,$L$1:$M$25,2,FALSE)</f>
        <v>wheat</v>
      </c>
      <c r="G6472">
        <f>LOG(C6472)</f>
        <v>0.3010299956639812</v>
      </c>
      <c r="H6472">
        <f>G6472/(B6472-1)</f>
        <v>-0.98102404994453263</v>
      </c>
    </row>
    <row r="6473" spans="1:8">
      <c r="A6473" t="s">
        <v>2904</v>
      </c>
      <c r="B6473">
        <v>0.69314718055994495</v>
      </c>
      <c r="C6473">
        <v>2</v>
      </c>
      <c r="D6473">
        <v>20</v>
      </c>
      <c r="E6473">
        <v>20</v>
      </c>
      <c r="F6473" t="str">
        <f>VLOOKUP(E6473,$L$1:$M$25,2,FALSE)</f>
        <v>ship</v>
      </c>
      <c r="G6473">
        <f>LOG(C6473)</f>
        <v>0.3010299956639812</v>
      </c>
      <c r="H6473">
        <f>G6473/(B6473-1)</f>
        <v>-0.98102404994453263</v>
      </c>
    </row>
    <row r="6474" spans="1:8">
      <c r="A6474" t="s">
        <v>2910</v>
      </c>
      <c r="B6474">
        <v>0.69314718055994495</v>
      </c>
      <c r="C6474">
        <v>2</v>
      </c>
      <c r="D6474">
        <v>3</v>
      </c>
      <c r="E6474">
        <v>3</v>
      </c>
      <c r="F6474" t="str">
        <f>VLOOKUP(E6474,$L$1:$M$25,2,FALSE)</f>
        <v>cocoa</v>
      </c>
      <c r="G6474">
        <f>LOG(C6474)</f>
        <v>0.3010299956639812</v>
      </c>
      <c r="H6474">
        <f>G6474/(B6474-1)</f>
        <v>-0.98102404994453263</v>
      </c>
    </row>
    <row r="6475" spans="1:8">
      <c r="A6475" t="s">
        <v>2914</v>
      </c>
      <c r="B6475">
        <v>0.69314718055994495</v>
      </c>
      <c r="C6475">
        <v>2</v>
      </c>
      <c r="D6475">
        <v>21</v>
      </c>
      <c r="E6475">
        <v>21</v>
      </c>
      <c r="F6475" t="str">
        <f>VLOOKUP(E6475,$L$1:$M$25,2,FALSE)</f>
        <v>soybean</v>
      </c>
      <c r="G6475">
        <f>LOG(C6475)</f>
        <v>0.3010299956639812</v>
      </c>
      <c r="H6475">
        <f>G6475/(B6475-1)</f>
        <v>-0.98102404994453263</v>
      </c>
    </row>
    <row r="6476" spans="1:8">
      <c r="A6476" t="s">
        <v>2916</v>
      </c>
      <c r="B6476">
        <v>0.69314718055994495</v>
      </c>
      <c r="C6476">
        <v>2</v>
      </c>
      <c r="D6476">
        <v>23</v>
      </c>
      <c r="E6476">
        <v>23</v>
      </c>
      <c r="F6476" t="str">
        <f>VLOOKUP(E6476,$L$1:$M$25,2,FALSE)</f>
        <v>trade</v>
      </c>
      <c r="G6476">
        <f>LOG(C6476)</f>
        <v>0.3010299956639812</v>
      </c>
      <c r="H6476">
        <f>G6476/(B6476-1)</f>
        <v>-0.98102404994453263</v>
      </c>
    </row>
    <row r="6477" spans="1:8">
      <c r="A6477" t="s">
        <v>2922</v>
      </c>
      <c r="B6477">
        <v>0.69314718055994495</v>
      </c>
      <c r="C6477">
        <v>2</v>
      </c>
      <c r="D6477">
        <v>19</v>
      </c>
      <c r="E6477">
        <v>19</v>
      </c>
      <c r="F6477" t="str">
        <f>VLOOKUP(E6477,$L$1:$M$25,2,FALSE)</f>
        <v>reserves</v>
      </c>
      <c r="G6477">
        <f>LOG(C6477)</f>
        <v>0.3010299956639812</v>
      </c>
      <c r="H6477">
        <f>G6477/(B6477-1)</f>
        <v>-0.98102404994453263</v>
      </c>
    </row>
    <row r="6478" spans="1:8">
      <c r="A6478" t="s">
        <v>2952</v>
      </c>
      <c r="B6478">
        <v>0.69314718055994495</v>
      </c>
      <c r="C6478">
        <v>2</v>
      </c>
      <c r="D6478">
        <v>6</v>
      </c>
      <c r="E6478">
        <v>6</v>
      </c>
      <c r="F6478" t="str">
        <f>VLOOKUP(E6478,$L$1:$M$25,2,FALSE)</f>
        <v>cpi</v>
      </c>
      <c r="G6478">
        <f>LOG(C6478)</f>
        <v>0.3010299956639812</v>
      </c>
      <c r="H6478">
        <f>G6478/(B6478-1)</f>
        <v>-0.98102404994453263</v>
      </c>
    </row>
    <row r="6479" spans="1:8">
      <c r="A6479" t="s">
        <v>2956</v>
      </c>
      <c r="B6479">
        <v>0.69314718055994495</v>
      </c>
      <c r="C6479">
        <v>2</v>
      </c>
      <c r="D6479">
        <v>13</v>
      </c>
      <c r="E6479">
        <v>13</v>
      </c>
      <c r="F6479" t="str">
        <f>VLOOKUP(E6479,$L$1:$M$25,2,FALSE)</f>
        <v>interest</v>
      </c>
      <c r="G6479">
        <f>LOG(C6479)</f>
        <v>0.3010299956639812</v>
      </c>
      <c r="H6479">
        <f>G6479/(B6479-1)</f>
        <v>-0.98102404994453263</v>
      </c>
    </row>
    <row r="6480" spans="1:8">
      <c r="A6480" t="s">
        <v>2969</v>
      </c>
      <c r="B6480">
        <v>0.69314718055994495</v>
      </c>
      <c r="C6480">
        <v>2</v>
      </c>
      <c r="D6480">
        <v>4</v>
      </c>
      <c r="E6480">
        <v>4</v>
      </c>
      <c r="F6480" t="str">
        <f>VLOOKUP(E6480,$L$1:$M$25,2,FALSE)</f>
        <v>coffee</v>
      </c>
      <c r="G6480">
        <f>LOG(C6480)</f>
        <v>0.3010299956639812</v>
      </c>
      <c r="H6480">
        <f>G6480/(B6480-1)</f>
        <v>-0.98102404994453263</v>
      </c>
    </row>
    <row r="6481" spans="1:8">
      <c r="A6481" t="s">
        <v>2972</v>
      </c>
      <c r="B6481">
        <v>0.69314718055994495</v>
      </c>
      <c r="C6481">
        <v>2</v>
      </c>
      <c r="D6481">
        <v>25</v>
      </c>
      <c r="E6481">
        <v>25</v>
      </c>
      <c r="F6481" t="str">
        <f>VLOOKUP(E6481,$L$1:$M$25,2,FALSE)</f>
        <v>wheat</v>
      </c>
      <c r="G6481">
        <f>LOG(C6481)</f>
        <v>0.3010299956639812</v>
      </c>
      <c r="H6481">
        <f>G6481/(B6481-1)</f>
        <v>-0.98102404994453263</v>
      </c>
    </row>
    <row r="6482" spans="1:8">
      <c r="A6482" t="s">
        <v>2975</v>
      </c>
      <c r="B6482">
        <v>0.69314718055994495</v>
      </c>
      <c r="C6482">
        <v>2</v>
      </c>
      <c r="D6482">
        <v>20</v>
      </c>
      <c r="E6482">
        <v>20</v>
      </c>
      <c r="F6482" t="str">
        <f>VLOOKUP(E6482,$L$1:$M$25,2,FALSE)</f>
        <v>ship</v>
      </c>
      <c r="G6482">
        <f>LOG(C6482)</f>
        <v>0.3010299956639812</v>
      </c>
      <c r="H6482">
        <f>G6482/(B6482-1)</f>
        <v>-0.98102404994453263</v>
      </c>
    </row>
    <row r="6483" spans="1:8">
      <c r="A6483" t="s">
        <v>2977</v>
      </c>
      <c r="B6483">
        <v>0.69314718055994495</v>
      </c>
      <c r="C6483">
        <v>2</v>
      </c>
      <c r="D6483">
        <v>18</v>
      </c>
      <c r="E6483">
        <v>18</v>
      </c>
      <c r="F6483" t="str">
        <f>VLOOKUP(E6483,$L$1:$M$25,2,FALSE)</f>
        <v>oilseed</v>
      </c>
      <c r="G6483">
        <f>LOG(C6483)</f>
        <v>0.3010299956639812</v>
      </c>
      <c r="H6483">
        <f>G6483/(B6483-1)</f>
        <v>-0.98102404994453263</v>
      </c>
    </row>
    <row r="6484" spans="1:8">
      <c r="A6484" t="s">
        <v>2987</v>
      </c>
      <c r="B6484">
        <v>0.69314718055994495</v>
      </c>
      <c r="C6484">
        <v>2</v>
      </c>
      <c r="D6484">
        <v>10</v>
      </c>
      <c r="E6484">
        <v>10</v>
      </c>
      <c r="F6484" t="str">
        <f>VLOOKUP(E6484,$L$1:$M$25,2,FALSE)</f>
        <v>gnp</v>
      </c>
      <c r="G6484">
        <f>LOG(C6484)</f>
        <v>0.3010299956639812</v>
      </c>
      <c r="H6484">
        <f>G6484/(B6484-1)</f>
        <v>-0.98102404994453263</v>
      </c>
    </row>
    <row r="6485" spans="1:8">
      <c r="A6485" t="s">
        <v>3003</v>
      </c>
      <c r="B6485">
        <v>0.69314718055994495</v>
      </c>
      <c r="C6485">
        <v>2</v>
      </c>
      <c r="D6485">
        <v>3</v>
      </c>
      <c r="E6485">
        <v>3</v>
      </c>
      <c r="F6485" t="str">
        <f>VLOOKUP(E6485,$L$1:$M$25,2,FALSE)</f>
        <v>cocoa</v>
      </c>
      <c r="G6485">
        <f>LOG(C6485)</f>
        <v>0.3010299956639812</v>
      </c>
      <c r="H6485">
        <f>G6485/(B6485-1)</f>
        <v>-0.98102404994453263</v>
      </c>
    </row>
    <row r="6486" spans="1:8">
      <c r="A6486" t="s">
        <v>3005</v>
      </c>
      <c r="B6486">
        <v>0.69314718055994495</v>
      </c>
      <c r="C6486">
        <v>2</v>
      </c>
      <c r="D6486">
        <v>23</v>
      </c>
      <c r="E6486">
        <v>23</v>
      </c>
      <c r="F6486" t="str">
        <f>VLOOKUP(E6486,$L$1:$M$25,2,FALSE)</f>
        <v>trade</v>
      </c>
      <c r="G6486">
        <f>LOG(C6486)</f>
        <v>0.3010299956639812</v>
      </c>
      <c r="H6486">
        <f>G6486/(B6486-1)</f>
        <v>-0.98102404994453263</v>
      </c>
    </row>
    <row r="6487" spans="1:8">
      <c r="A6487" t="s">
        <v>3023</v>
      </c>
      <c r="B6487">
        <v>0.69314718055994495</v>
      </c>
      <c r="C6487">
        <v>2</v>
      </c>
      <c r="D6487">
        <v>22</v>
      </c>
      <c r="E6487">
        <v>22</v>
      </c>
      <c r="F6487" t="str">
        <f>VLOOKUP(E6487,$L$1:$M$25,2,FALSE)</f>
        <v>sugar</v>
      </c>
      <c r="G6487">
        <f>LOG(C6487)</f>
        <v>0.3010299956639812</v>
      </c>
      <c r="H6487">
        <f>G6487/(B6487-1)</f>
        <v>-0.98102404994453263</v>
      </c>
    </row>
    <row r="6488" spans="1:8">
      <c r="A6488" t="s">
        <v>3047</v>
      </c>
      <c r="B6488">
        <v>0.69314718055994495</v>
      </c>
      <c r="C6488">
        <v>2</v>
      </c>
      <c r="D6488">
        <v>25</v>
      </c>
      <c r="E6488">
        <v>25</v>
      </c>
      <c r="F6488" t="str">
        <f>VLOOKUP(E6488,$L$1:$M$25,2,FALSE)</f>
        <v>wheat</v>
      </c>
      <c r="G6488">
        <f>LOG(C6488)</f>
        <v>0.3010299956639812</v>
      </c>
      <c r="H6488">
        <f>G6488/(B6488-1)</f>
        <v>-0.98102404994453263</v>
      </c>
    </row>
    <row r="6489" spans="1:8">
      <c r="A6489" t="s">
        <v>3052</v>
      </c>
      <c r="B6489">
        <v>0.69314718055994495</v>
      </c>
      <c r="C6489">
        <v>2</v>
      </c>
      <c r="D6489">
        <v>18</v>
      </c>
      <c r="E6489">
        <v>18</v>
      </c>
      <c r="F6489" t="str">
        <f>VLOOKUP(E6489,$L$1:$M$25,2,FALSE)</f>
        <v>oilseed</v>
      </c>
      <c r="G6489">
        <f>LOG(C6489)</f>
        <v>0.3010299956639812</v>
      </c>
      <c r="H6489">
        <f>G6489/(B6489-1)</f>
        <v>-0.98102404994453263</v>
      </c>
    </row>
    <row r="6490" spans="1:8">
      <c r="A6490" t="s">
        <v>3053</v>
      </c>
      <c r="B6490">
        <v>0.69314718055994495</v>
      </c>
      <c r="C6490">
        <v>2</v>
      </c>
      <c r="D6490">
        <v>17</v>
      </c>
      <c r="E6490">
        <v>17</v>
      </c>
      <c r="F6490" t="str">
        <f>VLOOKUP(E6490,$L$1:$M$25,2,FALSE)</f>
        <v>nat-gas</v>
      </c>
      <c r="G6490">
        <f>LOG(C6490)</f>
        <v>0.3010299956639812</v>
      </c>
      <c r="H6490">
        <f>G6490/(B6490-1)</f>
        <v>-0.98102404994453263</v>
      </c>
    </row>
    <row r="6491" spans="1:8">
      <c r="A6491" t="s">
        <v>3054</v>
      </c>
      <c r="B6491">
        <v>0.69314718055994495</v>
      </c>
      <c r="C6491">
        <v>2</v>
      </c>
      <c r="D6491">
        <v>17</v>
      </c>
      <c r="E6491">
        <v>17</v>
      </c>
      <c r="F6491" t="str">
        <f>VLOOKUP(E6491,$L$1:$M$25,2,FALSE)</f>
        <v>nat-gas</v>
      </c>
      <c r="G6491">
        <f>LOG(C6491)</f>
        <v>0.3010299956639812</v>
      </c>
      <c r="H6491">
        <f>G6491/(B6491-1)</f>
        <v>-0.98102404994453263</v>
      </c>
    </row>
    <row r="6492" spans="1:8">
      <c r="A6492" t="s">
        <v>3058</v>
      </c>
      <c r="B6492">
        <v>0.69314718055994495</v>
      </c>
      <c r="C6492">
        <v>2</v>
      </c>
      <c r="D6492">
        <v>16</v>
      </c>
      <c r="E6492">
        <v>16</v>
      </c>
      <c r="F6492" t="str">
        <f>VLOOKUP(E6492,$L$1:$M$25,2,FALSE)</f>
        <v>money-supply</v>
      </c>
      <c r="G6492">
        <f>LOG(C6492)</f>
        <v>0.3010299956639812</v>
      </c>
      <c r="H6492">
        <f>G6492/(B6492-1)</f>
        <v>-0.98102404994453263</v>
      </c>
    </row>
    <row r="6493" spans="1:8">
      <c r="A6493" t="s">
        <v>3061</v>
      </c>
      <c r="B6493">
        <v>0.69314718055994495</v>
      </c>
      <c r="C6493">
        <v>2</v>
      </c>
      <c r="D6493">
        <v>18</v>
      </c>
      <c r="E6493">
        <v>18</v>
      </c>
      <c r="F6493" t="str">
        <f>VLOOKUP(E6493,$L$1:$M$25,2,FALSE)</f>
        <v>oilseed</v>
      </c>
      <c r="G6493">
        <f>LOG(C6493)</f>
        <v>0.3010299956639812</v>
      </c>
      <c r="H6493">
        <f>G6493/(B6493-1)</f>
        <v>-0.98102404994453263</v>
      </c>
    </row>
    <row r="6494" spans="1:8">
      <c r="A6494" t="s">
        <v>3064</v>
      </c>
      <c r="B6494">
        <v>0.69314718055994495</v>
      </c>
      <c r="C6494">
        <v>2</v>
      </c>
      <c r="D6494">
        <v>25</v>
      </c>
      <c r="E6494">
        <v>25</v>
      </c>
      <c r="F6494" t="str">
        <f>VLOOKUP(E6494,$L$1:$M$25,2,FALSE)</f>
        <v>wheat</v>
      </c>
      <c r="G6494">
        <f>LOG(C6494)</f>
        <v>0.3010299956639812</v>
      </c>
      <c r="H6494">
        <f>G6494/(B6494-1)</f>
        <v>-0.98102404994453263</v>
      </c>
    </row>
    <row r="6495" spans="1:8">
      <c r="A6495" t="s">
        <v>3081</v>
      </c>
      <c r="B6495">
        <v>0.69314718055994495</v>
      </c>
      <c r="C6495">
        <v>2</v>
      </c>
      <c r="D6495">
        <v>17</v>
      </c>
      <c r="E6495">
        <v>17</v>
      </c>
      <c r="F6495" t="str">
        <f>VLOOKUP(E6495,$L$1:$M$25,2,FALSE)</f>
        <v>nat-gas</v>
      </c>
      <c r="G6495">
        <f>LOG(C6495)</f>
        <v>0.3010299956639812</v>
      </c>
      <c r="H6495">
        <f>G6495/(B6495-1)</f>
        <v>-0.98102404994453263</v>
      </c>
    </row>
    <row r="6496" spans="1:8">
      <c r="A6496" t="e">
        <f>--will</f>
        <v>#NAME?</v>
      </c>
      <c r="B6496">
        <v>0.69314718055994495</v>
      </c>
      <c r="C6496">
        <v>2</v>
      </c>
      <c r="D6496">
        <v>23</v>
      </c>
      <c r="E6496">
        <v>23</v>
      </c>
      <c r="F6496" t="str">
        <f>VLOOKUP(E6496,$L$1:$M$25,2,FALSE)</f>
        <v>trade</v>
      </c>
      <c r="G6496">
        <f>LOG(C6496)</f>
        <v>0.3010299956639812</v>
      </c>
      <c r="H6496">
        <f>G6496/(B6496-1)</f>
        <v>-0.98102404994453263</v>
      </c>
    </row>
    <row r="6497" spans="1:8">
      <c r="A6497" t="s">
        <v>3098</v>
      </c>
      <c r="B6497">
        <v>0.69314718055994495</v>
      </c>
      <c r="C6497">
        <v>2</v>
      </c>
      <c r="D6497">
        <v>16</v>
      </c>
      <c r="E6497">
        <v>16</v>
      </c>
      <c r="F6497" t="str">
        <f>VLOOKUP(E6497,$L$1:$M$25,2,FALSE)</f>
        <v>money-supply</v>
      </c>
      <c r="G6497">
        <f>LOG(C6497)</f>
        <v>0.3010299956639812</v>
      </c>
      <c r="H6497">
        <f>G6497/(B6497-1)</f>
        <v>-0.98102404994453263</v>
      </c>
    </row>
    <row r="6498" spans="1:8">
      <c r="A6498" t="s">
        <v>3100</v>
      </c>
      <c r="B6498">
        <v>0.69314718055994495</v>
      </c>
      <c r="C6498">
        <v>2</v>
      </c>
      <c r="D6498">
        <v>4</v>
      </c>
      <c r="E6498">
        <v>4</v>
      </c>
      <c r="F6498" t="str">
        <f>VLOOKUP(E6498,$L$1:$M$25,2,FALSE)</f>
        <v>coffee</v>
      </c>
      <c r="G6498">
        <f>LOG(C6498)</f>
        <v>0.3010299956639812</v>
      </c>
      <c r="H6498">
        <f>G6498/(B6498-1)</f>
        <v>-0.98102404994453263</v>
      </c>
    </row>
    <row r="6499" spans="1:8">
      <c r="A6499" t="s">
        <v>3107</v>
      </c>
      <c r="B6499">
        <v>0.69314718055994495</v>
      </c>
      <c r="C6499">
        <v>2</v>
      </c>
      <c r="D6499">
        <v>18</v>
      </c>
      <c r="E6499">
        <v>18</v>
      </c>
      <c r="F6499" t="str">
        <f>VLOOKUP(E6499,$L$1:$M$25,2,FALSE)</f>
        <v>oilseed</v>
      </c>
      <c r="G6499">
        <f>LOG(C6499)</f>
        <v>0.3010299956639812</v>
      </c>
      <c r="H6499">
        <f>G6499/(B6499-1)</f>
        <v>-0.98102404994453263</v>
      </c>
    </row>
    <row r="6500" spans="1:8">
      <c r="A6500" t="s">
        <v>3112</v>
      </c>
      <c r="B6500">
        <v>0.69314718055994495</v>
      </c>
      <c r="C6500">
        <v>2</v>
      </c>
      <c r="D6500">
        <v>23</v>
      </c>
      <c r="E6500">
        <v>23</v>
      </c>
      <c r="F6500" t="str">
        <f>VLOOKUP(E6500,$L$1:$M$25,2,FALSE)</f>
        <v>trade</v>
      </c>
      <c r="G6500">
        <f>LOG(C6500)</f>
        <v>0.3010299956639812</v>
      </c>
      <c r="H6500">
        <f>G6500/(B6500-1)</f>
        <v>-0.98102404994453263</v>
      </c>
    </row>
    <row r="6501" spans="1:8">
      <c r="A6501" t="s">
        <v>3131</v>
      </c>
      <c r="B6501">
        <v>0.69314718055994495</v>
      </c>
      <c r="C6501">
        <v>2</v>
      </c>
      <c r="D6501">
        <v>4</v>
      </c>
      <c r="E6501">
        <v>4</v>
      </c>
      <c r="F6501" t="str">
        <f>VLOOKUP(E6501,$L$1:$M$25,2,FALSE)</f>
        <v>coffee</v>
      </c>
      <c r="G6501">
        <f>LOG(C6501)</f>
        <v>0.3010299956639812</v>
      </c>
      <c r="H6501">
        <f>G6501/(B6501-1)</f>
        <v>-0.98102404994453263</v>
      </c>
    </row>
    <row r="6502" spans="1:8">
      <c r="A6502" t="s">
        <v>3135</v>
      </c>
      <c r="B6502">
        <v>0.69314718055994495</v>
      </c>
      <c r="C6502">
        <v>2</v>
      </c>
      <c r="D6502">
        <v>19</v>
      </c>
      <c r="E6502">
        <v>19</v>
      </c>
      <c r="F6502" t="str">
        <f>VLOOKUP(E6502,$L$1:$M$25,2,FALSE)</f>
        <v>reserves</v>
      </c>
      <c r="G6502">
        <f>LOG(C6502)</f>
        <v>0.3010299956639812</v>
      </c>
      <c r="H6502">
        <f>G6502/(B6502-1)</f>
        <v>-0.98102404994453263</v>
      </c>
    </row>
    <row r="6503" spans="1:8">
      <c r="A6503" t="s">
        <v>3144</v>
      </c>
      <c r="B6503">
        <v>0.69314718055994495</v>
      </c>
      <c r="C6503">
        <v>2</v>
      </c>
      <c r="D6503">
        <v>16</v>
      </c>
      <c r="E6503">
        <v>16</v>
      </c>
      <c r="F6503" t="str">
        <f>VLOOKUP(E6503,$L$1:$M$25,2,FALSE)</f>
        <v>money-supply</v>
      </c>
      <c r="G6503">
        <f>LOG(C6503)</f>
        <v>0.3010299956639812</v>
      </c>
      <c r="H6503">
        <f>G6503/(B6503-1)</f>
        <v>-0.98102404994453263</v>
      </c>
    </row>
    <row r="6504" spans="1:8">
      <c r="A6504" t="s">
        <v>3146</v>
      </c>
      <c r="B6504">
        <v>0.69314718055994495</v>
      </c>
      <c r="C6504">
        <v>2</v>
      </c>
      <c r="D6504">
        <v>5</v>
      </c>
      <c r="E6504">
        <v>5</v>
      </c>
      <c r="F6504" t="str">
        <f>VLOOKUP(E6504,$L$1:$M$25,2,FALSE)</f>
        <v>corn</v>
      </c>
      <c r="G6504">
        <f>LOG(C6504)</f>
        <v>0.3010299956639812</v>
      </c>
      <c r="H6504">
        <f>G6504/(B6504-1)</f>
        <v>-0.98102404994453263</v>
      </c>
    </row>
    <row r="6505" spans="1:8">
      <c r="A6505" t="s">
        <v>3155</v>
      </c>
      <c r="B6505">
        <v>0.69314718055994495</v>
      </c>
      <c r="C6505">
        <v>2</v>
      </c>
      <c r="D6505">
        <v>17</v>
      </c>
      <c r="E6505">
        <v>17</v>
      </c>
      <c r="F6505" t="str">
        <f>VLOOKUP(E6505,$L$1:$M$25,2,FALSE)</f>
        <v>nat-gas</v>
      </c>
      <c r="G6505">
        <f>LOG(C6505)</f>
        <v>0.3010299956639812</v>
      </c>
      <c r="H6505">
        <f>G6505/(B6505-1)</f>
        <v>-0.98102404994453263</v>
      </c>
    </row>
    <row r="6506" spans="1:8">
      <c r="A6506" t="s">
        <v>3167</v>
      </c>
      <c r="B6506">
        <v>0.69314718055994495</v>
      </c>
      <c r="C6506">
        <v>2</v>
      </c>
      <c r="D6506">
        <v>6</v>
      </c>
      <c r="E6506">
        <v>6</v>
      </c>
      <c r="F6506" t="str">
        <f>VLOOKUP(E6506,$L$1:$M$25,2,FALSE)</f>
        <v>cpi</v>
      </c>
      <c r="G6506">
        <f>LOG(C6506)</f>
        <v>0.3010299956639812</v>
      </c>
      <c r="H6506">
        <f>G6506/(B6506-1)</f>
        <v>-0.98102404994453263</v>
      </c>
    </row>
    <row r="6507" spans="1:8">
      <c r="A6507" t="s">
        <v>3173</v>
      </c>
      <c r="B6507">
        <v>0.69314718055994495</v>
      </c>
      <c r="C6507">
        <v>2</v>
      </c>
      <c r="D6507">
        <v>17</v>
      </c>
      <c r="E6507">
        <v>17</v>
      </c>
      <c r="F6507" t="str">
        <f>VLOOKUP(E6507,$L$1:$M$25,2,FALSE)</f>
        <v>nat-gas</v>
      </c>
      <c r="G6507">
        <f>LOG(C6507)</f>
        <v>0.3010299956639812</v>
      </c>
      <c r="H6507">
        <f>G6507/(B6507-1)</f>
        <v>-0.98102404994453263</v>
      </c>
    </row>
    <row r="6508" spans="1:8">
      <c r="A6508" t="s">
        <v>3177</v>
      </c>
      <c r="B6508">
        <v>0.69314718055994495</v>
      </c>
      <c r="C6508">
        <v>2</v>
      </c>
      <c r="D6508">
        <v>8</v>
      </c>
      <c r="E6508">
        <v>8</v>
      </c>
      <c r="F6508" t="str">
        <f>VLOOKUP(E6508,$L$1:$M$25,2,FALSE)</f>
        <v>dlr</v>
      </c>
      <c r="G6508">
        <f>LOG(C6508)</f>
        <v>0.3010299956639812</v>
      </c>
      <c r="H6508">
        <f>G6508/(B6508-1)</f>
        <v>-0.98102404994453263</v>
      </c>
    </row>
    <row r="6509" spans="1:8">
      <c r="A6509" t="s">
        <v>3178</v>
      </c>
      <c r="B6509">
        <v>0.69314718055994495</v>
      </c>
      <c r="C6509">
        <v>2</v>
      </c>
      <c r="D6509">
        <v>18</v>
      </c>
      <c r="E6509">
        <v>18</v>
      </c>
      <c r="F6509" t="str">
        <f>VLOOKUP(E6509,$L$1:$M$25,2,FALSE)</f>
        <v>oilseed</v>
      </c>
      <c r="G6509">
        <f>LOG(C6509)</f>
        <v>0.3010299956639812</v>
      </c>
      <c r="H6509">
        <f>G6509/(B6509-1)</f>
        <v>-0.98102404994453263</v>
      </c>
    </row>
    <row r="6510" spans="1:8">
      <c r="A6510" t="s">
        <v>3181</v>
      </c>
      <c r="B6510">
        <v>0.69314718055994495</v>
      </c>
      <c r="C6510">
        <v>2</v>
      </c>
      <c r="D6510">
        <v>16</v>
      </c>
      <c r="E6510">
        <v>16</v>
      </c>
      <c r="F6510" t="str">
        <f>VLOOKUP(E6510,$L$1:$M$25,2,FALSE)</f>
        <v>money-supply</v>
      </c>
      <c r="G6510">
        <f>LOG(C6510)</f>
        <v>0.3010299956639812</v>
      </c>
      <c r="H6510">
        <f>G6510/(B6510-1)</f>
        <v>-0.98102404994453263</v>
      </c>
    </row>
    <row r="6511" spans="1:8">
      <c r="A6511" t="s">
        <v>3183</v>
      </c>
      <c r="B6511">
        <v>0.69314718055994495</v>
      </c>
      <c r="C6511">
        <v>2</v>
      </c>
      <c r="D6511">
        <v>20</v>
      </c>
      <c r="E6511">
        <v>20</v>
      </c>
      <c r="F6511" t="str">
        <f>VLOOKUP(E6511,$L$1:$M$25,2,FALSE)</f>
        <v>ship</v>
      </c>
      <c r="G6511">
        <f>LOG(C6511)</f>
        <v>0.3010299956639812</v>
      </c>
      <c r="H6511">
        <f>G6511/(B6511-1)</f>
        <v>-0.98102404994453263</v>
      </c>
    </row>
    <row r="6512" spans="1:8">
      <c r="A6512" t="s">
        <v>3203</v>
      </c>
      <c r="B6512">
        <v>0.69314718055994495</v>
      </c>
      <c r="C6512">
        <v>2</v>
      </c>
      <c r="D6512">
        <v>10</v>
      </c>
      <c r="E6512">
        <v>10</v>
      </c>
      <c r="F6512" t="str">
        <f>VLOOKUP(E6512,$L$1:$M$25,2,FALSE)</f>
        <v>gnp</v>
      </c>
      <c r="G6512">
        <f>LOG(C6512)</f>
        <v>0.3010299956639812</v>
      </c>
      <c r="H6512">
        <f>G6512/(B6512-1)</f>
        <v>-0.98102404994453263</v>
      </c>
    </row>
    <row r="6513" spans="1:8">
      <c r="A6513" t="s">
        <v>3211</v>
      </c>
      <c r="B6513">
        <v>0.69314718055994495</v>
      </c>
      <c r="C6513">
        <v>2</v>
      </c>
      <c r="D6513">
        <v>7</v>
      </c>
      <c r="E6513">
        <v>7</v>
      </c>
      <c r="F6513" t="str">
        <f>VLOOKUP(E6513,$L$1:$M$25,2,FALSE)</f>
        <v>crude</v>
      </c>
      <c r="G6513">
        <f>LOG(C6513)</f>
        <v>0.3010299956639812</v>
      </c>
      <c r="H6513">
        <f>G6513/(B6513-1)</f>
        <v>-0.98102404994453263</v>
      </c>
    </row>
    <row r="6514" spans="1:8">
      <c r="A6514" t="s">
        <v>3222</v>
      </c>
      <c r="B6514">
        <v>0.69314718055994495</v>
      </c>
      <c r="C6514">
        <v>2</v>
      </c>
      <c r="D6514">
        <v>25</v>
      </c>
      <c r="E6514">
        <v>25</v>
      </c>
      <c r="F6514" t="str">
        <f>VLOOKUP(E6514,$L$1:$M$25,2,FALSE)</f>
        <v>wheat</v>
      </c>
      <c r="G6514">
        <f>LOG(C6514)</f>
        <v>0.3010299956639812</v>
      </c>
      <c r="H6514">
        <f>G6514/(B6514-1)</f>
        <v>-0.98102404994453263</v>
      </c>
    </row>
    <row r="6515" spans="1:8">
      <c r="A6515" t="s">
        <v>3223</v>
      </c>
      <c r="B6515">
        <v>0.69314718055994495</v>
      </c>
      <c r="C6515">
        <v>2</v>
      </c>
      <c r="D6515">
        <v>1</v>
      </c>
      <c r="E6515">
        <v>1</v>
      </c>
      <c r="F6515" t="str">
        <f>VLOOKUP(E6515,$L$1:$M$25,2,FALSE)</f>
        <v>acq</v>
      </c>
      <c r="G6515">
        <f>LOG(C6515)</f>
        <v>0.3010299956639812</v>
      </c>
      <c r="H6515">
        <f>G6515/(B6515-1)</f>
        <v>-0.98102404994453263</v>
      </c>
    </row>
    <row r="6516" spans="1:8">
      <c r="A6516" t="s">
        <v>3225</v>
      </c>
      <c r="B6516">
        <v>0.69314718055994495</v>
      </c>
      <c r="C6516">
        <v>2</v>
      </c>
      <c r="D6516">
        <v>20</v>
      </c>
      <c r="E6516">
        <v>20</v>
      </c>
      <c r="F6516" t="str">
        <f>VLOOKUP(E6516,$L$1:$M$25,2,FALSE)</f>
        <v>ship</v>
      </c>
      <c r="G6516">
        <f>LOG(C6516)</f>
        <v>0.3010299956639812</v>
      </c>
      <c r="H6516">
        <f>G6516/(B6516-1)</f>
        <v>-0.98102404994453263</v>
      </c>
    </row>
    <row r="6517" spans="1:8">
      <c r="A6517" t="s">
        <v>3233</v>
      </c>
      <c r="B6517">
        <v>0.69314718055994495</v>
      </c>
      <c r="C6517">
        <v>2</v>
      </c>
      <c r="D6517">
        <v>16</v>
      </c>
      <c r="E6517">
        <v>16</v>
      </c>
      <c r="F6517" t="str">
        <f>VLOOKUP(E6517,$L$1:$M$25,2,FALSE)</f>
        <v>money-supply</v>
      </c>
      <c r="G6517">
        <f>LOG(C6517)</f>
        <v>0.3010299956639812</v>
      </c>
      <c r="H6517">
        <f>G6517/(B6517-1)</f>
        <v>-0.98102404994453263</v>
      </c>
    </row>
    <row r="6518" spans="1:8">
      <c r="A6518" t="s">
        <v>3255</v>
      </c>
      <c r="B6518">
        <v>0.69314718055994495</v>
      </c>
      <c r="C6518">
        <v>2</v>
      </c>
      <c r="D6518">
        <v>23</v>
      </c>
      <c r="E6518">
        <v>23</v>
      </c>
      <c r="F6518" t="str">
        <f>VLOOKUP(E6518,$L$1:$M$25,2,FALSE)</f>
        <v>trade</v>
      </c>
      <c r="G6518">
        <f>LOG(C6518)</f>
        <v>0.3010299956639812</v>
      </c>
      <c r="H6518">
        <f>G6518/(B6518-1)</f>
        <v>-0.98102404994453263</v>
      </c>
    </row>
    <row r="6519" spans="1:8">
      <c r="A6519" t="s">
        <v>3270</v>
      </c>
      <c r="B6519">
        <v>0.69314718055994495</v>
      </c>
      <c r="C6519">
        <v>2</v>
      </c>
      <c r="D6519">
        <v>1</v>
      </c>
      <c r="E6519">
        <v>1</v>
      </c>
      <c r="F6519" t="str">
        <f>VLOOKUP(E6519,$L$1:$M$25,2,FALSE)</f>
        <v>acq</v>
      </c>
      <c r="G6519">
        <f>LOG(C6519)</f>
        <v>0.3010299956639812</v>
      </c>
      <c r="H6519">
        <f>G6519/(B6519-1)</f>
        <v>-0.98102404994453263</v>
      </c>
    </row>
    <row r="6520" spans="1:8">
      <c r="A6520" t="s">
        <v>3279</v>
      </c>
      <c r="B6520">
        <v>0.69314718055994495</v>
      </c>
      <c r="C6520">
        <v>2</v>
      </c>
      <c r="D6520">
        <v>21</v>
      </c>
      <c r="E6520">
        <v>21</v>
      </c>
      <c r="F6520" t="str">
        <f>VLOOKUP(E6520,$L$1:$M$25,2,FALSE)</f>
        <v>soybean</v>
      </c>
      <c r="G6520">
        <f>LOG(C6520)</f>
        <v>0.3010299956639812</v>
      </c>
      <c r="H6520">
        <f>G6520/(B6520-1)</f>
        <v>-0.98102404994453263</v>
      </c>
    </row>
    <row r="6521" spans="1:8">
      <c r="A6521" t="s">
        <v>3280</v>
      </c>
      <c r="B6521">
        <v>0.69314718055994495</v>
      </c>
      <c r="C6521">
        <v>2</v>
      </c>
      <c r="D6521">
        <v>6</v>
      </c>
      <c r="E6521">
        <v>6</v>
      </c>
      <c r="F6521" t="str">
        <f>VLOOKUP(E6521,$L$1:$M$25,2,FALSE)</f>
        <v>cpi</v>
      </c>
      <c r="G6521">
        <f>LOG(C6521)</f>
        <v>0.3010299956639812</v>
      </c>
      <c r="H6521">
        <f>G6521/(B6521-1)</f>
        <v>-0.98102404994453263</v>
      </c>
    </row>
    <row r="6522" spans="1:8">
      <c r="A6522" t="s">
        <v>3292</v>
      </c>
      <c r="B6522">
        <v>0.69314718055994495</v>
      </c>
      <c r="C6522">
        <v>2</v>
      </c>
      <c r="D6522">
        <v>6</v>
      </c>
      <c r="E6522">
        <v>6</v>
      </c>
      <c r="F6522" t="str">
        <f>VLOOKUP(E6522,$L$1:$M$25,2,FALSE)</f>
        <v>cpi</v>
      </c>
      <c r="G6522">
        <f>LOG(C6522)</f>
        <v>0.3010299956639812</v>
      </c>
      <c r="H6522">
        <f>G6522/(B6522-1)</f>
        <v>-0.98102404994453263</v>
      </c>
    </row>
    <row r="6523" spans="1:8">
      <c r="A6523" t="s">
        <v>3321</v>
      </c>
      <c r="B6523">
        <v>0.69314718055994495</v>
      </c>
      <c r="C6523">
        <v>2</v>
      </c>
      <c r="D6523">
        <v>17</v>
      </c>
      <c r="E6523">
        <v>17</v>
      </c>
      <c r="F6523" t="str">
        <f>VLOOKUP(E6523,$L$1:$M$25,2,FALSE)</f>
        <v>nat-gas</v>
      </c>
      <c r="G6523">
        <f>LOG(C6523)</f>
        <v>0.3010299956639812</v>
      </c>
      <c r="H6523">
        <f>G6523/(B6523-1)</f>
        <v>-0.98102404994453263</v>
      </c>
    </row>
    <row r="6524" spans="1:8">
      <c r="A6524" t="s">
        <v>3330</v>
      </c>
      <c r="B6524">
        <v>0.69314718055994495</v>
      </c>
      <c r="C6524">
        <v>2</v>
      </c>
      <c r="D6524">
        <v>17</v>
      </c>
      <c r="E6524">
        <v>17</v>
      </c>
      <c r="F6524" t="str">
        <f>VLOOKUP(E6524,$L$1:$M$25,2,FALSE)</f>
        <v>nat-gas</v>
      </c>
      <c r="G6524">
        <f>LOG(C6524)</f>
        <v>0.3010299956639812</v>
      </c>
      <c r="H6524">
        <f>G6524/(B6524-1)</f>
        <v>-0.98102404994453263</v>
      </c>
    </row>
    <row r="6525" spans="1:8">
      <c r="A6525" t="s">
        <v>3340</v>
      </c>
      <c r="B6525">
        <v>0.69314718055994495</v>
      </c>
      <c r="C6525">
        <v>2</v>
      </c>
      <c r="D6525">
        <v>20</v>
      </c>
      <c r="E6525">
        <v>20</v>
      </c>
      <c r="F6525" t="str">
        <f>VLOOKUP(E6525,$L$1:$M$25,2,FALSE)</f>
        <v>ship</v>
      </c>
      <c r="G6525">
        <f>LOG(C6525)</f>
        <v>0.3010299956639812</v>
      </c>
      <c r="H6525">
        <f>G6525/(B6525-1)</f>
        <v>-0.98102404994453263</v>
      </c>
    </row>
    <row r="6526" spans="1:8">
      <c r="A6526" t="s">
        <v>3346</v>
      </c>
      <c r="B6526">
        <v>0.69314718055994495</v>
      </c>
      <c r="C6526">
        <v>2</v>
      </c>
      <c r="D6526">
        <v>22</v>
      </c>
      <c r="E6526">
        <v>22</v>
      </c>
      <c r="F6526" t="str">
        <f>VLOOKUP(E6526,$L$1:$M$25,2,FALSE)</f>
        <v>sugar</v>
      </c>
      <c r="G6526">
        <f>LOG(C6526)</f>
        <v>0.3010299956639812</v>
      </c>
      <c r="H6526">
        <f>G6526/(B6526-1)</f>
        <v>-0.98102404994453263</v>
      </c>
    </row>
    <row r="6527" spans="1:8">
      <c r="A6527" t="s">
        <v>3354</v>
      </c>
      <c r="B6527">
        <v>0.69314718055994495</v>
      </c>
      <c r="C6527">
        <v>2</v>
      </c>
      <c r="D6527">
        <v>23</v>
      </c>
      <c r="E6527">
        <v>23</v>
      </c>
      <c r="F6527" t="str">
        <f>VLOOKUP(E6527,$L$1:$M$25,2,FALSE)</f>
        <v>trade</v>
      </c>
      <c r="G6527">
        <f>LOG(C6527)</f>
        <v>0.3010299956639812</v>
      </c>
      <c r="H6527">
        <f>G6527/(B6527-1)</f>
        <v>-0.98102404994453263</v>
      </c>
    </row>
    <row r="6528" spans="1:8">
      <c r="A6528" t="s">
        <v>3389</v>
      </c>
      <c r="B6528">
        <v>0.69314718055994495</v>
      </c>
      <c r="C6528">
        <v>2</v>
      </c>
      <c r="D6528">
        <v>17</v>
      </c>
      <c r="E6528">
        <v>17</v>
      </c>
      <c r="F6528" t="str">
        <f>VLOOKUP(E6528,$L$1:$M$25,2,FALSE)</f>
        <v>nat-gas</v>
      </c>
      <c r="G6528">
        <f>LOG(C6528)</f>
        <v>0.3010299956639812</v>
      </c>
      <c r="H6528">
        <f>G6528/(B6528-1)</f>
        <v>-0.98102404994453263</v>
      </c>
    </row>
    <row r="6529" spans="1:8">
      <c r="A6529" t="s">
        <v>3394</v>
      </c>
      <c r="B6529">
        <v>0.69314718055994495</v>
      </c>
      <c r="C6529">
        <v>2</v>
      </c>
      <c r="D6529">
        <v>20</v>
      </c>
      <c r="E6529">
        <v>20</v>
      </c>
      <c r="F6529" t="str">
        <f>VLOOKUP(E6529,$L$1:$M$25,2,FALSE)</f>
        <v>ship</v>
      </c>
      <c r="G6529">
        <f>LOG(C6529)</f>
        <v>0.3010299956639812</v>
      </c>
      <c r="H6529">
        <f>G6529/(B6529-1)</f>
        <v>-0.98102404994453263</v>
      </c>
    </row>
    <row r="6530" spans="1:8">
      <c r="A6530" t="s">
        <v>3396</v>
      </c>
      <c r="B6530">
        <v>0.69314718055994495</v>
      </c>
      <c r="C6530">
        <v>2</v>
      </c>
      <c r="D6530">
        <v>1</v>
      </c>
      <c r="E6530">
        <v>1</v>
      </c>
      <c r="F6530" t="str">
        <f>VLOOKUP(E6530,$L$1:$M$25,2,FALSE)</f>
        <v>acq</v>
      </c>
      <c r="G6530">
        <f>LOG(C6530)</f>
        <v>0.3010299956639812</v>
      </c>
      <c r="H6530">
        <f>G6530/(B6530-1)</f>
        <v>-0.98102404994453263</v>
      </c>
    </row>
    <row r="6531" spans="1:8">
      <c r="A6531" t="s">
        <v>3402</v>
      </c>
      <c r="B6531">
        <v>0.69314718055994495</v>
      </c>
      <c r="C6531">
        <v>2</v>
      </c>
      <c r="D6531">
        <v>4</v>
      </c>
      <c r="E6531">
        <v>4</v>
      </c>
      <c r="F6531" t="str">
        <f>VLOOKUP(E6531,$L$1:$M$25,2,FALSE)</f>
        <v>coffee</v>
      </c>
      <c r="G6531">
        <f>LOG(C6531)</f>
        <v>0.3010299956639812</v>
      </c>
      <c r="H6531">
        <f>G6531/(B6531-1)</f>
        <v>-0.98102404994453263</v>
      </c>
    </row>
    <row r="6532" spans="1:8">
      <c r="A6532" t="s">
        <v>3411</v>
      </c>
      <c r="B6532">
        <v>0.69314718055994495</v>
      </c>
      <c r="C6532">
        <v>2</v>
      </c>
      <c r="D6532">
        <v>4</v>
      </c>
      <c r="E6532">
        <v>4</v>
      </c>
      <c r="F6532" t="str">
        <f>VLOOKUP(E6532,$L$1:$M$25,2,FALSE)</f>
        <v>coffee</v>
      </c>
      <c r="G6532">
        <f>LOG(C6532)</f>
        <v>0.3010299956639812</v>
      </c>
      <c r="H6532">
        <f>G6532/(B6532-1)</f>
        <v>-0.98102404994453263</v>
      </c>
    </row>
    <row r="6533" spans="1:8">
      <c r="A6533" t="s">
        <v>3416</v>
      </c>
      <c r="B6533">
        <v>0.69314718055994495</v>
      </c>
      <c r="C6533">
        <v>2</v>
      </c>
      <c r="D6533">
        <v>20</v>
      </c>
      <c r="E6533">
        <v>20</v>
      </c>
      <c r="F6533" t="str">
        <f>VLOOKUP(E6533,$L$1:$M$25,2,FALSE)</f>
        <v>ship</v>
      </c>
      <c r="G6533">
        <f>LOG(C6533)</f>
        <v>0.3010299956639812</v>
      </c>
      <c r="H6533">
        <f>G6533/(B6533-1)</f>
        <v>-0.98102404994453263</v>
      </c>
    </row>
    <row r="6534" spans="1:8">
      <c r="A6534" t="s">
        <v>3441</v>
      </c>
      <c r="B6534">
        <v>0.69314718055994495</v>
      </c>
      <c r="C6534">
        <v>2</v>
      </c>
      <c r="D6534">
        <v>20</v>
      </c>
      <c r="E6534">
        <v>20</v>
      </c>
      <c r="F6534" t="str">
        <f>VLOOKUP(E6534,$L$1:$M$25,2,FALSE)</f>
        <v>ship</v>
      </c>
      <c r="G6534">
        <f>LOG(C6534)</f>
        <v>0.3010299956639812</v>
      </c>
      <c r="H6534">
        <f>G6534/(B6534-1)</f>
        <v>-0.98102404994453263</v>
      </c>
    </row>
    <row r="6535" spans="1:8">
      <c r="A6535" t="s">
        <v>3458</v>
      </c>
      <c r="B6535">
        <v>0.69314718055994495</v>
      </c>
      <c r="C6535">
        <v>2</v>
      </c>
      <c r="D6535">
        <v>23</v>
      </c>
      <c r="E6535">
        <v>23</v>
      </c>
      <c r="F6535" t="str">
        <f>VLOOKUP(E6535,$L$1:$M$25,2,FALSE)</f>
        <v>trade</v>
      </c>
      <c r="G6535">
        <f>LOG(C6535)</f>
        <v>0.3010299956639812</v>
      </c>
      <c r="H6535">
        <f>G6535/(B6535-1)</f>
        <v>-0.98102404994453263</v>
      </c>
    </row>
    <row r="6536" spans="1:8">
      <c r="A6536" t="s">
        <v>3461</v>
      </c>
      <c r="B6536">
        <v>0.69314718055994495</v>
      </c>
      <c r="C6536">
        <v>2</v>
      </c>
      <c r="D6536">
        <v>25</v>
      </c>
      <c r="E6536">
        <v>25</v>
      </c>
      <c r="F6536" t="str">
        <f>VLOOKUP(E6536,$L$1:$M$25,2,FALSE)</f>
        <v>wheat</v>
      </c>
      <c r="G6536">
        <f>LOG(C6536)</f>
        <v>0.3010299956639812</v>
      </c>
      <c r="H6536">
        <f>G6536/(B6536-1)</f>
        <v>-0.98102404994453263</v>
      </c>
    </row>
    <row r="6537" spans="1:8">
      <c r="A6537" t="s">
        <v>3465</v>
      </c>
      <c r="B6537">
        <v>0.69314718055994495</v>
      </c>
      <c r="C6537">
        <v>2</v>
      </c>
      <c r="D6537">
        <v>13</v>
      </c>
      <c r="E6537">
        <v>13</v>
      </c>
      <c r="F6537" t="str">
        <f>VLOOKUP(E6537,$L$1:$M$25,2,FALSE)</f>
        <v>interest</v>
      </c>
      <c r="G6537">
        <f>LOG(C6537)</f>
        <v>0.3010299956639812</v>
      </c>
      <c r="H6537">
        <f>G6537/(B6537-1)</f>
        <v>-0.98102404994453263</v>
      </c>
    </row>
    <row r="6538" spans="1:8">
      <c r="A6538" t="s">
        <v>3474</v>
      </c>
      <c r="B6538">
        <v>0.69314718055994495</v>
      </c>
      <c r="C6538">
        <v>2</v>
      </c>
      <c r="D6538">
        <v>9</v>
      </c>
      <c r="E6538">
        <v>9</v>
      </c>
      <c r="F6538" t="str">
        <f>VLOOKUP(E6538,$L$1:$M$25,2,FALSE)</f>
        <v>earn</v>
      </c>
      <c r="G6538">
        <f>LOG(C6538)</f>
        <v>0.3010299956639812</v>
      </c>
      <c r="H6538">
        <f>G6538/(B6538-1)</f>
        <v>-0.98102404994453263</v>
      </c>
    </row>
    <row r="6539" spans="1:8">
      <c r="A6539" t="s">
        <v>3478</v>
      </c>
      <c r="B6539">
        <v>0.69314718055994495</v>
      </c>
      <c r="C6539">
        <v>2</v>
      </c>
      <c r="D6539">
        <v>5</v>
      </c>
      <c r="E6539">
        <v>5</v>
      </c>
      <c r="F6539" t="str">
        <f>VLOOKUP(E6539,$L$1:$M$25,2,FALSE)</f>
        <v>corn</v>
      </c>
      <c r="G6539">
        <f>LOG(C6539)</f>
        <v>0.3010299956639812</v>
      </c>
      <c r="H6539">
        <f>G6539/(B6539-1)</f>
        <v>-0.98102404994453263</v>
      </c>
    </row>
    <row r="6540" spans="1:8">
      <c r="A6540" t="s">
        <v>3479</v>
      </c>
      <c r="B6540">
        <v>0.69314718055994495</v>
      </c>
      <c r="C6540">
        <v>2</v>
      </c>
      <c r="D6540">
        <v>5</v>
      </c>
      <c r="E6540">
        <v>5</v>
      </c>
      <c r="F6540" t="str">
        <f>VLOOKUP(E6540,$L$1:$M$25,2,FALSE)</f>
        <v>corn</v>
      </c>
      <c r="G6540">
        <f>LOG(C6540)</f>
        <v>0.3010299956639812</v>
      </c>
      <c r="H6540">
        <f>G6540/(B6540-1)</f>
        <v>-0.98102404994453263</v>
      </c>
    </row>
    <row r="6541" spans="1:8">
      <c r="A6541" t="s">
        <v>3481</v>
      </c>
      <c r="B6541">
        <v>0.69314718055994495</v>
      </c>
      <c r="C6541">
        <v>2</v>
      </c>
      <c r="D6541">
        <v>1</v>
      </c>
      <c r="E6541">
        <v>1</v>
      </c>
      <c r="F6541" t="str">
        <f>VLOOKUP(E6541,$L$1:$M$25,2,FALSE)</f>
        <v>acq</v>
      </c>
      <c r="G6541">
        <f>LOG(C6541)</f>
        <v>0.3010299956639812</v>
      </c>
      <c r="H6541">
        <f>G6541/(B6541-1)</f>
        <v>-0.98102404994453263</v>
      </c>
    </row>
    <row r="6542" spans="1:8">
      <c r="A6542" t="s">
        <v>3487</v>
      </c>
      <c r="B6542">
        <v>0.69314718055994495</v>
      </c>
      <c r="C6542">
        <v>2</v>
      </c>
      <c r="D6542">
        <v>23</v>
      </c>
      <c r="E6542">
        <v>23</v>
      </c>
      <c r="F6542" t="str">
        <f>VLOOKUP(E6542,$L$1:$M$25,2,FALSE)</f>
        <v>trade</v>
      </c>
      <c r="G6542">
        <f>LOG(C6542)</f>
        <v>0.3010299956639812</v>
      </c>
      <c r="H6542">
        <f>G6542/(B6542-1)</f>
        <v>-0.98102404994453263</v>
      </c>
    </row>
    <row r="6543" spans="1:8">
      <c r="A6543" t="s">
        <v>3499</v>
      </c>
      <c r="B6543">
        <v>0.69314718055994495</v>
      </c>
      <c r="C6543">
        <v>2</v>
      </c>
      <c r="D6543">
        <v>16</v>
      </c>
      <c r="E6543">
        <v>16</v>
      </c>
      <c r="F6543" t="str">
        <f>VLOOKUP(E6543,$L$1:$M$25,2,FALSE)</f>
        <v>money-supply</v>
      </c>
      <c r="G6543">
        <f>LOG(C6543)</f>
        <v>0.3010299956639812</v>
      </c>
      <c r="H6543">
        <f>G6543/(B6543-1)</f>
        <v>-0.98102404994453263</v>
      </c>
    </row>
    <row r="6544" spans="1:8">
      <c r="A6544" t="s">
        <v>3500</v>
      </c>
      <c r="B6544">
        <v>0.69314718055994495</v>
      </c>
      <c r="C6544">
        <v>2</v>
      </c>
      <c r="D6544">
        <v>12</v>
      </c>
      <c r="E6544">
        <v>12</v>
      </c>
      <c r="F6544" t="str">
        <f>VLOOKUP(E6544,$L$1:$M$25,2,FALSE)</f>
        <v>grain</v>
      </c>
      <c r="G6544">
        <f>LOG(C6544)</f>
        <v>0.3010299956639812</v>
      </c>
      <c r="H6544">
        <f>G6544/(B6544-1)</f>
        <v>-0.98102404994453263</v>
      </c>
    </row>
    <row r="6545" spans="1:8">
      <c r="A6545" t="s">
        <v>3506</v>
      </c>
      <c r="B6545">
        <v>0.69314718055994495</v>
      </c>
      <c r="C6545">
        <v>2</v>
      </c>
      <c r="D6545">
        <v>25</v>
      </c>
      <c r="E6545">
        <v>25</v>
      </c>
      <c r="F6545" t="str">
        <f>VLOOKUP(E6545,$L$1:$M$25,2,FALSE)</f>
        <v>wheat</v>
      </c>
      <c r="G6545">
        <f>LOG(C6545)</f>
        <v>0.3010299956639812</v>
      </c>
      <c r="H6545">
        <f>G6545/(B6545-1)</f>
        <v>-0.98102404994453263</v>
      </c>
    </row>
    <row r="6546" spans="1:8">
      <c r="A6546" t="s">
        <v>3508</v>
      </c>
      <c r="B6546">
        <v>0.69314718055994495</v>
      </c>
      <c r="C6546">
        <v>2</v>
      </c>
      <c r="D6546">
        <v>16</v>
      </c>
      <c r="E6546">
        <v>16</v>
      </c>
      <c r="F6546" t="str">
        <f>VLOOKUP(E6546,$L$1:$M$25,2,FALSE)</f>
        <v>money-supply</v>
      </c>
      <c r="G6546">
        <f>LOG(C6546)</f>
        <v>0.3010299956639812</v>
      </c>
      <c r="H6546">
        <f>G6546/(B6546-1)</f>
        <v>-0.98102404994453263</v>
      </c>
    </row>
    <row r="6547" spans="1:8">
      <c r="A6547" t="s">
        <v>3519</v>
      </c>
      <c r="B6547">
        <v>0.69314718055994495</v>
      </c>
      <c r="C6547">
        <v>2</v>
      </c>
      <c r="D6547">
        <v>2</v>
      </c>
      <c r="E6547">
        <v>2</v>
      </c>
      <c r="F6547" t="str">
        <f>VLOOKUP(E6547,$L$1:$M$25,2,FALSE)</f>
        <v>bop</v>
      </c>
      <c r="G6547">
        <f>LOG(C6547)</f>
        <v>0.3010299956639812</v>
      </c>
      <c r="H6547">
        <f>G6547/(B6547-1)</f>
        <v>-0.98102404994453263</v>
      </c>
    </row>
    <row r="6548" spans="1:8">
      <c r="A6548" t="s">
        <v>3520</v>
      </c>
      <c r="B6548">
        <v>0.69314718055994495</v>
      </c>
      <c r="C6548">
        <v>2</v>
      </c>
      <c r="D6548">
        <v>17</v>
      </c>
      <c r="E6548">
        <v>17</v>
      </c>
      <c r="F6548" t="str">
        <f>VLOOKUP(E6548,$L$1:$M$25,2,FALSE)</f>
        <v>nat-gas</v>
      </c>
      <c r="G6548">
        <f>LOG(C6548)</f>
        <v>0.3010299956639812</v>
      </c>
      <c r="H6548">
        <f>G6548/(B6548-1)</f>
        <v>-0.98102404994453263</v>
      </c>
    </row>
    <row r="6549" spans="1:8">
      <c r="A6549" t="s">
        <v>3524</v>
      </c>
      <c r="B6549">
        <v>0.69314718055994495</v>
      </c>
      <c r="C6549">
        <v>2</v>
      </c>
      <c r="D6549">
        <v>25</v>
      </c>
      <c r="E6549">
        <v>25</v>
      </c>
      <c r="F6549" t="str">
        <f>VLOOKUP(E6549,$L$1:$M$25,2,FALSE)</f>
        <v>wheat</v>
      </c>
      <c r="G6549">
        <f>LOG(C6549)</f>
        <v>0.3010299956639812</v>
      </c>
      <c r="H6549">
        <f>G6549/(B6549-1)</f>
        <v>-0.98102404994453263</v>
      </c>
    </row>
    <row r="6550" spans="1:8">
      <c r="A6550" t="s">
        <v>3532</v>
      </c>
      <c r="B6550">
        <v>0.69314718055994495</v>
      </c>
      <c r="C6550">
        <v>2</v>
      </c>
      <c r="D6550">
        <v>18</v>
      </c>
      <c r="E6550">
        <v>18</v>
      </c>
      <c r="F6550" t="str">
        <f>VLOOKUP(E6550,$L$1:$M$25,2,FALSE)</f>
        <v>oilseed</v>
      </c>
      <c r="G6550">
        <f>LOG(C6550)</f>
        <v>0.3010299956639812</v>
      </c>
      <c r="H6550">
        <f>G6550/(B6550-1)</f>
        <v>-0.98102404994453263</v>
      </c>
    </row>
    <row r="6551" spans="1:8">
      <c r="A6551" t="s">
        <v>3561</v>
      </c>
      <c r="B6551">
        <v>0.69314718055994495</v>
      </c>
      <c r="C6551">
        <v>2</v>
      </c>
      <c r="D6551">
        <v>20</v>
      </c>
      <c r="E6551">
        <v>20</v>
      </c>
      <c r="F6551" t="str">
        <f>VLOOKUP(E6551,$L$1:$M$25,2,FALSE)</f>
        <v>ship</v>
      </c>
      <c r="G6551">
        <f>LOG(C6551)</f>
        <v>0.3010299956639812</v>
      </c>
      <c r="H6551">
        <f>G6551/(B6551-1)</f>
        <v>-0.98102404994453263</v>
      </c>
    </row>
    <row r="6552" spans="1:8">
      <c r="A6552" t="s">
        <v>3571</v>
      </c>
      <c r="B6552">
        <v>0.69314718055994495</v>
      </c>
      <c r="C6552">
        <v>2</v>
      </c>
      <c r="D6552">
        <v>20</v>
      </c>
      <c r="E6552">
        <v>20</v>
      </c>
      <c r="F6552" t="str">
        <f>VLOOKUP(E6552,$L$1:$M$25,2,FALSE)</f>
        <v>ship</v>
      </c>
      <c r="G6552">
        <f>LOG(C6552)</f>
        <v>0.3010299956639812</v>
      </c>
      <c r="H6552">
        <f>G6552/(B6552-1)</f>
        <v>-0.98102404994453263</v>
      </c>
    </row>
    <row r="6553" spans="1:8">
      <c r="A6553" t="s">
        <v>3593</v>
      </c>
      <c r="B6553">
        <v>0.69314718055994495</v>
      </c>
      <c r="C6553">
        <v>2</v>
      </c>
      <c r="D6553">
        <v>20</v>
      </c>
      <c r="E6553">
        <v>20</v>
      </c>
      <c r="F6553" t="str">
        <f>VLOOKUP(E6553,$L$1:$M$25,2,FALSE)</f>
        <v>ship</v>
      </c>
      <c r="G6553">
        <f>LOG(C6553)</f>
        <v>0.3010299956639812</v>
      </c>
      <c r="H6553">
        <f>G6553/(B6553-1)</f>
        <v>-0.98102404994453263</v>
      </c>
    </row>
    <row r="6554" spans="1:8">
      <c r="A6554" t="s">
        <v>3599</v>
      </c>
      <c r="B6554">
        <v>0.69314718055994495</v>
      </c>
      <c r="C6554">
        <v>2</v>
      </c>
      <c r="D6554">
        <v>17</v>
      </c>
      <c r="E6554">
        <v>17</v>
      </c>
      <c r="F6554" t="str">
        <f>VLOOKUP(E6554,$L$1:$M$25,2,FALSE)</f>
        <v>nat-gas</v>
      </c>
      <c r="G6554">
        <f>LOG(C6554)</f>
        <v>0.3010299956639812</v>
      </c>
      <c r="H6554">
        <f>G6554/(B6554-1)</f>
        <v>-0.98102404994453263</v>
      </c>
    </row>
    <row r="6555" spans="1:8">
      <c r="A6555" t="s">
        <v>3609</v>
      </c>
      <c r="B6555">
        <v>0.69314718055994495</v>
      </c>
      <c r="C6555">
        <v>2</v>
      </c>
      <c r="D6555">
        <v>2</v>
      </c>
      <c r="E6555">
        <v>2</v>
      </c>
      <c r="F6555" t="str">
        <f>VLOOKUP(E6555,$L$1:$M$25,2,FALSE)</f>
        <v>bop</v>
      </c>
      <c r="G6555">
        <f>LOG(C6555)</f>
        <v>0.3010299956639812</v>
      </c>
      <c r="H6555">
        <f>G6555/(B6555-1)</f>
        <v>-0.98102404994453263</v>
      </c>
    </row>
    <row r="6556" spans="1:8">
      <c r="A6556" t="s">
        <v>3610</v>
      </c>
      <c r="B6556">
        <v>0.69314718055994495</v>
      </c>
      <c r="C6556">
        <v>2</v>
      </c>
      <c r="D6556">
        <v>8</v>
      </c>
      <c r="E6556">
        <v>8</v>
      </c>
      <c r="F6556" t="str">
        <f>VLOOKUP(E6556,$L$1:$M$25,2,FALSE)</f>
        <v>dlr</v>
      </c>
      <c r="G6556">
        <f>LOG(C6556)</f>
        <v>0.3010299956639812</v>
      </c>
      <c r="H6556">
        <f>G6556/(B6556-1)</f>
        <v>-0.98102404994453263</v>
      </c>
    </row>
    <row r="6557" spans="1:8">
      <c r="A6557" t="s">
        <v>3612</v>
      </c>
      <c r="B6557">
        <v>0.69314718055994495</v>
      </c>
      <c r="C6557">
        <v>2</v>
      </c>
      <c r="D6557">
        <v>20</v>
      </c>
      <c r="E6557">
        <v>20</v>
      </c>
      <c r="F6557" t="str">
        <f>VLOOKUP(E6557,$L$1:$M$25,2,FALSE)</f>
        <v>ship</v>
      </c>
      <c r="G6557">
        <f>LOG(C6557)</f>
        <v>0.3010299956639812</v>
      </c>
      <c r="H6557">
        <f>G6557/(B6557-1)</f>
        <v>-0.98102404994453263</v>
      </c>
    </row>
    <row r="6558" spans="1:8">
      <c r="A6558" t="s">
        <v>3648</v>
      </c>
      <c r="B6558">
        <v>0.69314718055994495</v>
      </c>
      <c r="C6558">
        <v>2</v>
      </c>
      <c r="D6558">
        <v>8</v>
      </c>
      <c r="E6558">
        <v>8</v>
      </c>
      <c r="F6558" t="str">
        <f>VLOOKUP(E6558,$L$1:$M$25,2,FALSE)</f>
        <v>dlr</v>
      </c>
      <c r="G6558">
        <f>LOG(C6558)</f>
        <v>0.3010299956639812</v>
      </c>
      <c r="H6558">
        <f>G6558/(B6558-1)</f>
        <v>-0.98102404994453263</v>
      </c>
    </row>
    <row r="6559" spans="1:8">
      <c r="A6559" t="s">
        <v>3658</v>
      </c>
      <c r="B6559">
        <v>0.69314718055994495</v>
      </c>
      <c r="C6559">
        <v>2</v>
      </c>
      <c r="D6559">
        <v>20</v>
      </c>
      <c r="E6559">
        <v>20</v>
      </c>
      <c r="F6559" t="str">
        <f>VLOOKUP(E6559,$L$1:$M$25,2,FALSE)</f>
        <v>ship</v>
      </c>
      <c r="G6559">
        <f>LOG(C6559)</f>
        <v>0.3010299956639812</v>
      </c>
      <c r="H6559">
        <f>G6559/(B6559-1)</f>
        <v>-0.98102404994453263</v>
      </c>
    </row>
    <row r="6560" spans="1:8">
      <c r="A6560" t="s">
        <v>3669</v>
      </c>
      <c r="B6560">
        <v>0.69314718055994495</v>
      </c>
      <c r="C6560">
        <v>2</v>
      </c>
      <c r="D6560">
        <v>6</v>
      </c>
      <c r="E6560">
        <v>6</v>
      </c>
      <c r="F6560" t="str">
        <f>VLOOKUP(E6560,$L$1:$M$25,2,FALSE)</f>
        <v>cpi</v>
      </c>
      <c r="G6560">
        <f>LOG(C6560)</f>
        <v>0.3010299956639812</v>
      </c>
      <c r="H6560">
        <f>G6560/(B6560-1)</f>
        <v>-0.98102404994453263</v>
      </c>
    </row>
    <row r="6561" spans="1:8">
      <c r="A6561" t="s">
        <v>3670</v>
      </c>
      <c r="B6561">
        <v>0.69314718055994495</v>
      </c>
      <c r="C6561">
        <v>2</v>
      </c>
      <c r="D6561">
        <v>5</v>
      </c>
      <c r="E6561">
        <v>5</v>
      </c>
      <c r="F6561" t="str">
        <f>VLOOKUP(E6561,$L$1:$M$25,2,FALSE)</f>
        <v>corn</v>
      </c>
      <c r="G6561">
        <f>LOG(C6561)</f>
        <v>0.3010299956639812</v>
      </c>
      <c r="H6561">
        <f>G6561/(B6561-1)</f>
        <v>-0.98102404994453263</v>
      </c>
    </row>
    <row r="6562" spans="1:8">
      <c r="A6562" t="s">
        <v>3679</v>
      </c>
      <c r="B6562">
        <v>0.69314718055994495</v>
      </c>
      <c r="C6562">
        <v>2</v>
      </c>
      <c r="D6562">
        <v>17</v>
      </c>
      <c r="E6562">
        <v>17</v>
      </c>
      <c r="F6562" t="str">
        <f>VLOOKUP(E6562,$L$1:$M$25,2,FALSE)</f>
        <v>nat-gas</v>
      </c>
      <c r="G6562">
        <f>LOG(C6562)</f>
        <v>0.3010299956639812</v>
      </c>
      <c r="H6562">
        <f>G6562/(B6562-1)</f>
        <v>-0.98102404994453263</v>
      </c>
    </row>
    <row r="6563" spans="1:8">
      <c r="A6563" t="s">
        <v>3685</v>
      </c>
      <c r="B6563">
        <v>0.69314718055994495</v>
      </c>
      <c r="C6563">
        <v>2</v>
      </c>
      <c r="D6563">
        <v>4</v>
      </c>
      <c r="E6563">
        <v>4</v>
      </c>
      <c r="F6563" t="str">
        <f>VLOOKUP(E6563,$L$1:$M$25,2,FALSE)</f>
        <v>coffee</v>
      </c>
      <c r="G6563">
        <f>LOG(C6563)</f>
        <v>0.3010299956639812</v>
      </c>
      <c r="H6563">
        <f>G6563/(B6563-1)</f>
        <v>-0.98102404994453263</v>
      </c>
    </row>
    <row r="6564" spans="1:8">
      <c r="A6564" t="s">
        <v>3693</v>
      </c>
      <c r="B6564">
        <v>0.69314718055994495</v>
      </c>
      <c r="C6564">
        <v>2</v>
      </c>
      <c r="D6564">
        <v>16</v>
      </c>
      <c r="E6564">
        <v>16</v>
      </c>
      <c r="F6564" t="str">
        <f>VLOOKUP(E6564,$L$1:$M$25,2,FALSE)</f>
        <v>money-supply</v>
      </c>
      <c r="G6564">
        <f>LOG(C6564)</f>
        <v>0.3010299956639812</v>
      </c>
      <c r="H6564">
        <f>G6564/(B6564-1)</f>
        <v>-0.98102404994453263</v>
      </c>
    </row>
    <row r="6565" spans="1:8">
      <c r="A6565" t="s">
        <v>3695</v>
      </c>
      <c r="B6565">
        <v>0.69314718055994495</v>
      </c>
      <c r="C6565">
        <v>2</v>
      </c>
      <c r="D6565">
        <v>17</v>
      </c>
      <c r="E6565">
        <v>17</v>
      </c>
      <c r="F6565" t="str">
        <f>VLOOKUP(E6565,$L$1:$M$25,2,FALSE)</f>
        <v>nat-gas</v>
      </c>
      <c r="G6565">
        <f>LOG(C6565)</f>
        <v>0.3010299956639812</v>
      </c>
      <c r="H6565">
        <f>G6565/(B6565-1)</f>
        <v>-0.98102404994453263</v>
      </c>
    </row>
    <row r="6566" spans="1:8">
      <c r="A6566" t="s">
        <v>3702</v>
      </c>
      <c r="B6566">
        <v>0.69314718055994495</v>
      </c>
      <c r="C6566">
        <v>2</v>
      </c>
      <c r="D6566">
        <v>18</v>
      </c>
      <c r="E6566">
        <v>18</v>
      </c>
      <c r="F6566" t="str">
        <f>VLOOKUP(E6566,$L$1:$M$25,2,FALSE)</f>
        <v>oilseed</v>
      </c>
      <c r="G6566">
        <f>LOG(C6566)</f>
        <v>0.3010299956639812</v>
      </c>
      <c r="H6566">
        <f>G6566/(B6566-1)</f>
        <v>-0.98102404994453263</v>
      </c>
    </row>
    <row r="6567" spans="1:8">
      <c r="A6567" t="s">
        <v>3713</v>
      </c>
      <c r="B6567">
        <v>0.69314718055994495</v>
      </c>
      <c r="C6567">
        <v>2</v>
      </c>
      <c r="D6567">
        <v>4</v>
      </c>
      <c r="E6567">
        <v>4</v>
      </c>
      <c r="F6567" t="str">
        <f>VLOOKUP(E6567,$L$1:$M$25,2,FALSE)</f>
        <v>coffee</v>
      </c>
      <c r="G6567">
        <f>LOG(C6567)</f>
        <v>0.3010299956639812</v>
      </c>
      <c r="H6567">
        <f>G6567/(B6567-1)</f>
        <v>-0.98102404994453263</v>
      </c>
    </row>
    <row r="6568" spans="1:8">
      <c r="A6568" t="s">
        <v>3718</v>
      </c>
      <c r="B6568">
        <v>0.69314718055994495</v>
      </c>
      <c r="C6568">
        <v>2</v>
      </c>
      <c r="D6568">
        <v>8</v>
      </c>
      <c r="E6568">
        <v>8</v>
      </c>
      <c r="F6568" t="str">
        <f>VLOOKUP(E6568,$L$1:$M$25,2,FALSE)</f>
        <v>dlr</v>
      </c>
      <c r="G6568">
        <f>LOG(C6568)</f>
        <v>0.3010299956639812</v>
      </c>
      <c r="H6568">
        <f>G6568/(B6568-1)</f>
        <v>-0.98102404994453263</v>
      </c>
    </row>
    <row r="6569" spans="1:8">
      <c r="A6569" t="s">
        <v>3726</v>
      </c>
      <c r="B6569">
        <v>0.69314718055994495</v>
      </c>
      <c r="C6569">
        <v>2</v>
      </c>
      <c r="D6569">
        <v>19</v>
      </c>
      <c r="E6569">
        <v>19</v>
      </c>
      <c r="F6569" t="str">
        <f>VLOOKUP(E6569,$L$1:$M$25,2,FALSE)</f>
        <v>reserves</v>
      </c>
      <c r="G6569">
        <f>LOG(C6569)</f>
        <v>0.3010299956639812</v>
      </c>
      <c r="H6569">
        <f>G6569/(B6569-1)</f>
        <v>-0.98102404994453263</v>
      </c>
    </row>
    <row r="6570" spans="1:8">
      <c r="A6570" t="s">
        <v>3728</v>
      </c>
      <c r="B6570">
        <v>0.69314718055994495</v>
      </c>
      <c r="C6570">
        <v>2</v>
      </c>
      <c r="D6570">
        <v>3</v>
      </c>
      <c r="E6570">
        <v>3</v>
      </c>
      <c r="F6570" t="str">
        <f>VLOOKUP(E6570,$L$1:$M$25,2,FALSE)</f>
        <v>cocoa</v>
      </c>
      <c r="G6570">
        <f>LOG(C6570)</f>
        <v>0.3010299956639812</v>
      </c>
      <c r="H6570">
        <f>G6570/(B6570-1)</f>
        <v>-0.98102404994453263</v>
      </c>
    </row>
    <row r="6571" spans="1:8">
      <c r="A6571" t="s">
        <v>3754</v>
      </c>
      <c r="B6571">
        <v>0.69314718055994495</v>
      </c>
      <c r="C6571">
        <v>2</v>
      </c>
      <c r="D6571">
        <v>23</v>
      </c>
      <c r="E6571">
        <v>23</v>
      </c>
      <c r="F6571" t="str">
        <f>VLOOKUP(E6571,$L$1:$M$25,2,FALSE)</f>
        <v>trade</v>
      </c>
      <c r="G6571">
        <f>LOG(C6571)</f>
        <v>0.3010299956639812</v>
      </c>
      <c r="H6571">
        <f>G6571/(B6571-1)</f>
        <v>-0.98102404994453263</v>
      </c>
    </row>
    <row r="6572" spans="1:8">
      <c r="A6572" t="s">
        <v>3782</v>
      </c>
      <c r="B6572">
        <v>0.69314718055994495</v>
      </c>
      <c r="C6572">
        <v>2</v>
      </c>
      <c r="D6572">
        <v>23</v>
      </c>
      <c r="E6572">
        <v>23</v>
      </c>
      <c r="F6572" t="str">
        <f>VLOOKUP(E6572,$L$1:$M$25,2,FALSE)</f>
        <v>trade</v>
      </c>
      <c r="G6572">
        <f>LOG(C6572)</f>
        <v>0.3010299956639812</v>
      </c>
      <c r="H6572">
        <f>G6572/(B6572-1)</f>
        <v>-0.98102404994453263</v>
      </c>
    </row>
    <row r="6573" spans="1:8">
      <c r="A6573" t="s">
        <v>3796</v>
      </c>
      <c r="B6573">
        <v>0.69314718055994495</v>
      </c>
      <c r="C6573">
        <v>2</v>
      </c>
      <c r="D6573">
        <v>23</v>
      </c>
      <c r="E6573">
        <v>23</v>
      </c>
      <c r="F6573" t="str">
        <f>VLOOKUP(E6573,$L$1:$M$25,2,FALSE)</f>
        <v>trade</v>
      </c>
      <c r="G6573">
        <f>LOG(C6573)</f>
        <v>0.3010299956639812</v>
      </c>
      <c r="H6573">
        <f>G6573/(B6573-1)</f>
        <v>-0.98102404994453263</v>
      </c>
    </row>
    <row r="6574" spans="1:8">
      <c r="A6574" t="s">
        <v>3809</v>
      </c>
      <c r="B6574">
        <v>0.69314718055994495</v>
      </c>
      <c r="C6574">
        <v>2</v>
      </c>
      <c r="D6574">
        <v>4</v>
      </c>
      <c r="E6574">
        <v>4</v>
      </c>
      <c r="F6574" t="str">
        <f>VLOOKUP(E6574,$L$1:$M$25,2,FALSE)</f>
        <v>coffee</v>
      </c>
      <c r="G6574">
        <f>LOG(C6574)</f>
        <v>0.3010299956639812</v>
      </c>
      <c r="H6574">
        <f>G6574/(B6574-1)</f>
        <v>-0.98102404994453263</v>
      </c>
    </row>
    <row r="6575" spans="1:8">
      <c r="A6575" t="s">
        <v>3813</v>
      </c>
      <c r="B6575">
        <v>0.69314718055994495</v>
      </c>
      <c r="C6575">
        <v>2</v>
      </c>
      <c r="D6575">
        <v>19</v>
      </c>
      <c r="E6575">
        <v>19</v>
      </c>
      <c r="F6575" t="str">
        <f>VLOOKUP(E6575,$L$1:$M$25,2,FALSE)</f>
        <v>reserves</v>
      </c>
      <c r="G6575">
        <f>LOG(C6575)</f>
        <v>0.3010299956639812</v>
      </c>
      <c r="H6575">
        <f>G6575/(B6575-1)</f>
        <v>-0.98102404994453263</v>
      </c>
    </row>
    <row r="6576" spans="1:8">
      <c r="A6576" t="s">
        <v>3819</v>
      </c>
      <c r="B6576">
        <v>0.69314718055994495</v>
      </c>
      <c r="C6576">
        <v>2</v>
      </c>
      <c r="D6576">
        <v>16</v>
      </c>
      <c r="E6576">
        <v>16</v>
      </c>
      <c r="F6576" t="str">
        <f>VLOOKUP(E6576,$L$1:$M$25,2,FALSE)</f>
        <v>money-supply</v>
      </c>
      <c r="G6576">
        <f>LOG(C6576)</f>
        <v>0.3010299956639812</v>
      </c>
      <c r="H6576">
        <f>G6576/(B6576-1)</f>
        <v>-0.98102404994453263</v>
      </c>
    </row>
    <row r="6577" spans="1:8">
      <c r="A6577" t="s">
        <v>3828</v>
      </c>
      <c r="B6577">
        <v>0.69314718055994495</v>
      </c>
      <c r="C6577">
        <v>2</v>
      </c>
      <c r="D6577">
        <v>20</v>
      </c>
      <c r="E6577">
        <v>20</v>
      </c>
      <c r="F6577" t="str">
        <f>VLOOKUP(E6577,$L$1:$M$25,2,FALSE)</f>
        <v>ship</v>
      </c>
      <c r="G6577">
        <f>LOG(C6577)</f>
        <v>0.3010299956639812</v>
      </c>
      <c r="H6577">
        <f>G6577/(B6577-1)</f>
        <v>-0.98102404994453263</v>
      </c>
    </row>
    <row r="6578" spans="1:8">
      <c r="A6578" t="s">
        <v>3837</v>
      </c>
      <c r="B6578">
        <v>0.69314718055994495</v>
      </c>
      <c r="C6578">
        <v>2</v>
      </c>
      <c r="D6578">
        <v>17</v>
      </c>
      <c r="E6578">
        <v>17</v>
      </c>
      <c r="F6578" t="str">
        <f>VLOOKUP(E6578,$L$1:$M$25,2,FALSE)</f>
        <v>nat-gas</v>
      </c>
      <c r="G6578">
        <f>LOG(C6578)</f>
        <v>0.3010299956639812</v>
      </c>
      <c r="H6578">
        <f>G6578/(B6578-1)</f>
        <v>-0.98102404994453263</v>
      </c>
    </row>
    <row r="6579" spans="1:8">
      <c r="A6579" t="s">
        <v>3839</v>
      </c>
      <c r="B6579">
        <v>0.69314718055994495</v>
      </c>
      <c r="C6579">
        <v>2</v>
      </c>
      <c r="D6579">
        <v>5</v>
      </c>
      <c r="E6579">
        <v>5</v>
      </c>
      <c r="F6579" t="str">
        <f>VLOOKUP(E6579,$L$1:$M$25,2,FALSE)</f>
        <v>corn</v>
      </c>
      <c r="G6579">
        <f>LOG(C6579)</f>
        <v>0.3010299956639812</v>
      </c>
      <c r="H6579">
        <f>G6579/(B6579-1)</f>
        <v>-0.98102404994453263</v>
      </c>
    </row>
    <row r="6580" spans="1:8">
      <c r="A6580" t="s">
        <v>3849</v>
      </c>
      <c r="B6580">
        <v>0.69314718055994495</v>
      </c>
      <c r="C6580">
        <v>2</v>
      </c>
      <c r="D6580">
        <v>6</v>
      </c>
      <c r="E6580">
        <v>6</v>
      </c>
      <c r="F6580" t="str">
        <f>VLOOKUP(E6580,$L$1:$M$25,2,FALSE)</f>
        <v>cpi</v>
      </c>
      <c r="G6580">
        <f>LOG(C6580)</f>
        <v>0.3010299956639812</v>
      </c>
      <c r="H6580">
        <f>G6580/(B6580-1)</f>
        <v>-0.98102404994453263</v>
      </c>
    </row>
    <row r="6581" spans="1:8">
      <c r="A6581" t="s">
        <v>3866</v>
      </c>
      <c r="B6581">
        <v>0.69314718055994495</v>
      </c>
      <c r="C6581">
        <v>2</v>
      </c>
      <c r="D6581">
        <v>7</v>
      </c>
      <c r="E6581">
        <v>7</v>
      </c>
      <c r="F6581" t="str">
        <f>VLOOKUP(E6581,$L$1:$M$25,2,FALSE)</f>
        <v>crude</v>
      </c>
      <c r="G6581">
        <f>LOG(C6581)</f>
        <v>0.3010299956639812</v>
      </c>
      <c r="H6581">
        <f>G6581/(B6581-1)</f>
        <v>-0.98102404994453263</v>
      </c>
    </row>
    <row r="6582" spans="1:8">
      <c r="A6582" t="s">
        <v>3871</v>
      </c>
      <c r="B6582">
        <v>0.69314718055994495</v>
      </c>
      <c r="C6582">
        <v>2</v>
      </c>
      <c r="D6582">
        <v>17</v>
      </c>
      <c r="E6582">
        <v>17</v>
      </c>
      <c r="F6582" t="str">
        <f>VLOOKUP(E6582,$L$1:$M$25,2,FALSE)</f>
        <v>nat-gas</v>
      </c>
      <c r="G6582">
        <f>LOG(C6582)</f>
        <v>0.3010299956639812</v>
      </c>
      <c r="H6582">
        <f>G6582/(B6582-1)</f>
        <v>-0.98102404994453263</v>
      </c>
    </row>
    <row r="6583" spans="1:8">
      <c r="A6583" t="s">
        <v>3882</v>
      </c>
      <c r="B6583">
        <v>0.69314718055994495</v>
      </c>
      <c r="C6583">
        <v>2</v>
      </c>
      <c r="D6583">
        <v>17</v>
      </c>
      <c r="E6583">
        <v>17</v>
      </c>
      <c r="F6583" t="str">
        <f>VLOOKUP(E6583,$L$1:$M$25,2,FALSE)</f>
        <v>nat-gas</v>
      </c>
      <c r="G6583">
        <f>LOG(C6583)</f>
        <v>0.3010299956639812</v>
      </c>
      <c r="H6583">
        <f>G6583/(B6583-1)</f>
        <v>-0.98102404994453263</v>
      </c>
    </row>
    <row r="6584" spans="1:8">
      <c r="A6584" t="s">
        <v>3888</v>
      </c>
      <c r="B6584">
        <v>0.69314718055994495</v>
      </c>
      <c r="C6584">
        <v>2</v>
      </c>
      <c r="D6584">
        <v>17</v>
      </c>
      <c r="E6584">
        <v>17</v>
      </c>
      <c r="F6584" t="str">
        <f>VLOOKUP(E6584,$L$1:$M$25,2,FALSE)</f>
        <v>nat-gas</v>
      </c>
      <c r="G6584">
        <f>LOG(C6584)</f>
        <v>0.3010299956639812</v>
      </c>
      <c r="H6584">
        <f>G6584/(B6584-1)</f>
        <v>-0.98102404994453263</v>
      </c>
    </row>
    <row r="6585" spans="1:8">
      <c r="A6585" t="s">
        <v>3890</v>
      </c>
      <c r="B6585">
        <v>0.69314718055994495</v>
      </c>
      <c r="C6585">
        <v>2</v>
      </c>
      <c r="D6585">
        <v>5</v>
      </c>
      <c r="E6585">
        <v>5</v>
      </c>
      <c r="F6585" t="str">
        <f>VLOOKUP(E6585,$L$1:$M$25,2,FALSE)</f>
        <v>corn</v>
      </c>
      <c r="G6585">
        <f>LOG(C6585)</f>
        <v>0.3010299956639812</v>
      </c>
      <c r="H6585">
        <f>G6585/(B6585-1)</f>
        <v>-0.98102404994453263</v>
      </c>
    </row>
    <row r="6586" spans="1:8">
      <c r="A6586" t="e">
        <f>-industri</f>
        <v>#NAME?</v>
      </c>
      <c r="B6586">
        <v>0.69314718055994495</v>
      </c>
      <c r="C6586">
        <v>2</v>
      </c>
      <c r="D6586">
        <v>6</v>
      </c>
      <c r="E6586">
        <v>6</v>
      </c>
      <c r="F6586" t="str">
        <f>VLOOKUP(E6586,$L$1:$M$25,2,FALSE)</f>
        <v>cpi</v>
      </c>
      <c r="G6586">
        <f>LOG(C6586)</f>
        <v>0.3010299956639812</v>
      </c>
      <c r="H6586">
        <f>G6586/(B6586-1)</f>
        <v>-0.98102404994453263</v>
      </c>
    </row>
    <row r="6587" spans="1:8">
      <c r="A6587" t="s">
        <v>3923</v>
      </c>
      <c r="B6587">
        <v>0.69314718055994495</v>
      </c>
      <c r="C6587">
        <v>2</v>
      </c>
      <c r="D6587">
        <v>17</v>
      </c>
      <c r="E6587">
        <v>17</v>
      </c>
      <c r="F6587" t="str">
        <f>VLOOKUP(E6587,$L$1:$M$25,2,FALSE)</f>
        <v>nat-gas</v>
      </c>
      <c r="G6587">
        <f>LOG(C6587)</f>
        <v>0.3010299956639812</v>
      </c>
      <c r="H6587">
        <f>G6587/(B6587-1)</f>
        <v>-0.98102404994453263</v>
      </c>
    </row>
    <row r="6588" spans="1:8">
      <c r="A6588" t="s">
        <v>3926</v>
      </c>
      <c r="B6588">
        <v>0.69314718055994495</v>
      </c>
      <c r="C6588">
        <v>2</v>
      </c>
      <c r="D6588">
        <v>20</v>
      </c>
      <c r="E6588">
        <v>20</v>
      </c>
      <c r="F6588" t="str">
        <f>VLOOKUP(E6588,$L$1:$M$25,2,FALSE)</f>
        <v>ship</v>
      </c>
      <c r="G6588">
        <f>LOG(C6588)</f>
        <v>0.3010299956639812</v>
      </c>
      <c r="H6588">
        <f>G6588/(B6588-1)</f>
        <v>-0.98102404994453263</v>
      </c>
    </row>
    <row r="6589" spans="1:8">
      <c r="A6589" t="s">
        <v>3933</v>
      </c>
      <c r="B6589">
        <v>0.69314718055994495</v>
      </c>
      <c r="C6589">
        <v>2</v>
      </c>
      <c r="D6589">
        <v>2</v>
      </c>
      <c r="E6589">
        <v>2</v>
      </c>
      <c r="F6589" t="str">
        <f>VLOOKUP(E6589,$L$1:$M$25,2,FALSE)</f>
        <v>bop</v>
      </c>
      <c r="G6589">
        <f>LOG(C6589)</f>
        <v>0.3010299956639812</v>
      </c>
      <c r="H6589">
        <f>G6589/(B6589-1)</f>
        <v>-0.98102404994453263</v>
      </c>
    </row>
    <row r="6590" spans="1:8">
      <c r="A6590" t="s">
        <v>3949</v>
      </c>
      <c r="B6590">
        <v>0.69314718055994495</v>
      </c>
      <c r="C6590">
        <v>2</v>
      </c>
      <c r="D6590">
        <v>8</v>
      </c>
      <c r="E6590">
        <v>8</v>
      </c>
      <c r="F6590" t="str">
        <f>VLOOKUP(E6590,$L$1:$M$25,2,FALSE)</f>
        <v>dlr</v>
      </c>
      <c r="G6590">
        <f>LOG(C6590)</f>
        <v>0.3010299956639812</v>
      </c>
      <c r="H6590">
        <f>G6590/(B6590-1)</f>
        <v>-0.98102404994453263</v>
      </c>
    </row>
    <row r="6591" spans="1:8">
      <c r="A6591" t="s">
        <v>3952</v>
      </c>
      <c r="B6591">
        <v>0.69314718055994495</v>
      </c>
      <c r="C6591">
        <v>2</v>
      </c>
      <c r="D6591">
        <v>10</v>
      </c>
      <c r="E6591">
        <v>10</v>
      </c>
      <c r="F6591" t="str">
        <f>VLOOKUP(E6591,$L$1:$M$25,2,FALSE)</f>
        <v>gnp</v>
      </c>
      <c r="G6591">
        <f>LOG(C6591)</f>
        <v>0.3010299956639812</v>
      </c>
      <c r="H6591">
        <f>G6591/(B6591-1)</f>
        <v>-0.98102404994453263</v>
      </c>
    </row>
    <row r="6592" spans="1:8">
      <c r="A6592" t="s">
        <v>3954</v>
      </c>
      <c r="B6592">
        <v>0.69314718055994495</v>
      </c>
      <c r="C6592">
        <v>2</v>
      </c>
      <c r="D6592">
        <v>4</v>
      </c>
      <c r="E6592">
        <v>4</v>
      </c>
      <c r="F6592" t="str">
        <f>VLOOKUP(E6592,$L$1:$M$25,2,FALSE)</f>
        <v>coffee</v>
      </c>
      <c r="G6592">
        <f>LOG(C6592)</f>
        <v>0.3010299956639812</v>
      </c>
      <c r="H6592">
        <f>G6592/(B6592-1)</f>
        <v>-0.98102404994453263</v>
      </c>
    </row>
    <row r="6593" spans="1:8">
      <c r="A6593" t="s">
        <v>3960</v>
      </c>
      <c r="B6593">
        <v>0.69314718055994495</v>
      </c>
      <c r="C6593">
        <v>2</v>
      </c>
      <c r="D6593">
        <v>17</v>
      </c>
      <c r="E6593">
        <v>17</v>
      </c>
      <c r="F6593" t="str">
        <f>VLOOKUP(E6593,$L$1:$M$25,2,FALSE)</f>
        <v>nat-gas</v>
      </c>
      <c r="G6593">
        <f>LOG(C6593)</f>
        <v>0.3010299956639812</v>
      </c>
      <c r="H6593">
        <f>G6593/(B6593-1)</f>
        <v>-0.98102404994453263</v>
      </c>
    </row>
    <row r="6594" spans="1:8">
      <c r="A6594" t="s">
        <v>3968</v>
      </c>
      <c r="B6594">
        <v>0.69314718055994495</v>
      </c>
      <c r="C6594">
        <v>2</v>
      </c>
      <c r="D6594">
        <v>1</v>
      </c>
      <c r="E6594">
        <v>1</v>
      </c>
      <c r="F6594" t="str">
        <f>VLOOKUP(E6594,$L$1:$M$25,2,FALSE)</f>
        <v>acq</v>
      </c>
      <c r="G6594">
        <f>LOG(C6594)</f>
        <v>0.3010299956639812</v>
      </c>
      <c r="H6594">
        <f>G6594/(B6594-1)</f>
        <v>-0.98102404994453263</v>
      </c>
    </row>
    <row r="6595" spans="1:8">
      <c r="A6595" t="s">
        <v>3983</v>
      </c>
      <c r="B6595">
        <v>0.69314718055994495</v>
      </c>
      <c r="C6595">
        <v>2</v>
      </c>
      <c r="D6595">
        <v>21</v>
      </c>
      <c r="E6595">
        <v>21</v>
      </c>
      <c r="F6595" t="str">
        <f>VLOOKUP(E6595,$L$1:$M$25,2,FALSE)</f>
        <v>soybean</v>
      </c>
      <c r="G6595">
        <f>LOG(C6595)</f>
        <v>0.3010299956639812</v>
      </c>
      <c r="H6595">
        <f>G6595/(B6595-1)</f>
        <v>-0.98102404994453263</v>
      </c>
    </row>
    <row r="6596" spans="1:8">
      <c r="A6596" t="s">
        <v>3984</v>
      </c>
      <c r="B6596">
        <v>0.69314718055994495</v>
      </c>
      <c r="C6596">
        <v>2</v>
      </c>
      <c r="D6596">
        <v>21</v>
      </c>
      <c r="E6596">
        <v>21</v>
      </c>
      <c r="F6596" t="str">
        <f>VLOOKUP(E6596,$L$1:$M$25,2,FALSE)</f>
        <v>soybean</v>
      </c>
      <c r="G6596">
        <f>LOG(C6596)</f>
        <v>0.3010299956639812</v>
      </c>
      <c r="H6596">
        <f>G6596/(B6596-1)</f>
        <v>-0.98102404994453263</v>
      </c>
    </row>
    <row r="6597" spans="1:8">
      <c r="A6597" t="s">
        <v>3994</v>
      </c>
      <c r="B6597">
        <v>0.69314718055994495</v>
      </c>
      <c r="C6597">
        <v>2</v>
      </c>
      <c r="D6597">
        <v>22</v>
      </c>
      <c r="E6597">
        <v>22</v>
      </c>
      <c r="F6597" t="str">
        <f>VLOOKUP(E6597,$L$1:$M$25,2,FALSE)</f>
        <v>sugar</v>
      </c>
      <c r="G6597">
        <f>LOG(C6597)</f>
        <v>0.3010299956639812</v>
      </c>
      <c r="H6597">
        <f>G6597/(B6597-1)</f>
        <v>-0.98102404994453263</v>
      </c>
    </row>
    <row r="6598" spans="1:8">
      <c r="A6598" t="s">
        <v>3998</v>
      </c>
      <c r="B6598">
        <v>0.69314718055994495</v>
      </c>
      <c r="C6598">
        <v>2</v>
      </c>
      <c r="D6598">
        <v>25</v>
      </c>
      <c r="E6598">
        <v>25</v>
      </c>
      <c r="F6598" t="str">
        <f>VLOOKUP(E6598,$L$1:$M$25,2,FALSE)</f>
        <v>wheat</v>
      </c>
      <c r="G6598">
        <f>LOG(C6598)</f>
        <v>0.3010299956639812</v>
      </c>
      <c r="H6598">
        <f>G6598/(B6598-1)</f>
        <v>-0.98102404994453263</v>
      </c>
    </row>
    <row r="6599" spans="1:8">
      <c r="A6599" t="s">
        <v>4009</v>
      </c>
      <c r="B6599">
        <v>0.69314718055994495</v>
      </c>
      <c r="C6599">
        <v>2</v>
      </c>
      <c r="D6599">
        <v>20</v>
      </c>
      <c r="E6599">
        <v>20</v>
      </c>
      <c r="F6599" t="str">
        <f>VLOOKUP(E6599,$L$1:$M$25,2,FALSE)</f>
        <v>ship</v>
      </c>
      <c r="G6599">
        <f>LOG(C6599)</f>
        <v>0.3010299956639812</v>
      </c>
      <c r="H6599">
        <f>G6599/(B6599-1)</f>
        <v>-0.98102404994453263</v>
      </c>
    </row>
    <row r="6600" spans="1:8">
      <c r="A6600" t="s">
        <v>4015</v>
      </c>
      <c r="B6600">
        <v>0.69314718055994495</v>
      </c>
      <c r="C6600">
        <v>2</v>
      </c>
      <c r="D6600">
        <v>21</v>
      </c>
      <c r="E6600">
        <v>21</v>
      </c>
      <c r="F6600" t="str">
        <f>VLOOKUP(E6600,$L$1:$M$25,2,FALSE)</f>
        <v>soybean</v>
      </c>
      <c r="G6600">
        <f>LOG(C6600)</f>
        <v>0.3010299956639812</v>
      </c>
      <c r="H6600">
        <f>G6600/(B6600-1)</f>
        <v>-0.98102404994453263</v>
      </c>
    </row>
    <row r="6601" spans="1:8">
      <c r="A6601" t="s">
        <v>4017</v>
      </c>
      <c r="B6601">
        <v>0.69314718055994495</v>
      </c>
      <c r="C6601">
        <v>2</v>
      </c>
      <c r="D6601">
        <v>17</v>
      </c>
      <c r="E6601">
        <v>17</v>
      </c>
      <c r="F6601" t="str">
        <f>VLOOKUP(E6601,$L$1:$M$25,2,FALSE)</f>
        <v>nat-gas</v>
      </c>
      <c r="G6601">
        <f>LOG(C6601)</f>
        <v>0.3010299956639812</v>
      </c>
      <c r="H6601">
        <f>G6601/(B6601-1)</f>
        <v>-0.98102404994453263</v>
      </c>
    </row>
    <row r="6602" spans="1:8">
      <c r="A6602" t="s">
        <v>4022</v>
      </c>
      <c r="B6602">
        <v>0.69314718055994495</v>
      </c>
      <c r="C6602">
        <v>2</v>
      </c>
      <c r="D6602">
        <v>19</v>
      </c>
      <c r="E6602">
        <v>19</v>
      </c>
      <c r="F6602" t="str">
        <f>VLOOKUP(E6602,$L$1:$M$25,2,FALSE)</f>
        <v>reserves</v>
      </c>
      <c r="G6602">
        <f>LOG(C6602)</f>
        <v>0.3010299956639812</v>
      </c>
      <c r="H6602">
        <f>G6602/(B6602-1)</f>
        <v>-0.98102404994453263</v>
      </c>
    </row>
    <row r="6603" spans="1:8">
      <c r="A6603" t="s">
        <v>4030</v>
      </c>
      <c r="B6603">
        <v>0.69314718055994495</v>
      </c>
      <c r="C6603">
        <v>2</v>
      </c>
      <c r="D6603">
        <v>1</v>
      </c>
      <c r="E6603">
        <v>1</v>
      </c>
      <c r="F6603" t="str">
        <f>VLOOKUP(E6603,$L$1:$M$25,2,FALSE)</f>
        <v>acq</v>
      </c>
      <c r="G6603">
        <f>LOG(C6603)</f>
        <v>0.3010299956639812</v>
      </c>
      <c r="H6603">
        <f>G6603/(B6603-1)</f>
        <v>-0.98102404994453263</v>
      </c>
    </row>
    <row r="6604" spans="1:8">
      <c r="A6604" t="s">
        <v>4042</v>
      </c>
      <c r="B6604">
        <v>0.69314718055994495</v>
      </c>
      <c r="C6604">
        <v>2</v>
      </c>
      <c r="D6604">
        <v>17</v>
      </c>
      <c r="E6604">
        <v>17</v>
      </c>
      <c r="F6604" t="str">
        <f>VLOOKUP(E6604,$L$1:$M$25,2,FALSE)</f>
        <v>nat-gas</v>
      </c>
      <c r="G6604">
        <f>LOG(C6604)</f>
        <v>0.3010299956639812</v>
      </c>
      <c r="H6604">
        <f>G6604/(B6604-1)</f>
        <v>-0.98102404994453263</v>
      </c>
    </row>
    <row r="6605" spans="1:8">
      <c r="A6605" t="s">
        <v>4049</v>
      </c>
      <c r="B6605">
        <v>0.69314718055994495</v>
      </c>
      <c r="C6605">
        <v>2</v>
      </c>
      <c r="D6605">
        <v>25</v>
      </c>
      <c r="E6605">
        <v>25</v>
      </c>
      <c r="F6605" t="str">
        <f>VLOOKUP(E6605,$L$1:$M$25,2,FALSE)</f>
        <v>wheat</v>
      </c>
      <c r="G6605">
        <f>LOG(C6605)</f>
        <v>0.3010299956639812</v>
      </c>
      <c r="H6605">
        <f>G6605/(B6605-1)</f>
        <v>-0.98102404994453263</v>
      </c>
    </row>
    <row r="6606" spans="1:8">
      <c r="A6606" t="s">
        <v>4052</v>
      </c>
      <c r="B6606">
        <v>0.69314718055994495</v>
      </c>
      <c r="C6606">
        <v>2</v>
      </c>
      <c r="D6606">
        <v>8</v>
      </c>
      <c r="E6606">
        <v>8</v>
      </c>
      <c r="F6606" t="str">
        <f>VLOOKUP(E6606,$L$1:$M$25,2,FALSE)</f>
        <v>dlr</v>
      </c>
      <c r="G6606">
        <f>LOG(C6606)</f>
        <v>0.3010299956639812</v>
      </c>
      <c r="H6606">
        <f>G6606/(B6606-1)</f>
        <v>-0.98102404994453263</v>
      </c>
    </row>
    <row r="6607" spans="1:8">
      <c r="A6607" t="s">
        <v>4073</v>
      </c>
      <c r="B6607">
        <v>0.69314718055994495</v>
      </c>
      <c r="C6607">
        <v>2</v>
      </c>
      <c r="D6607">
        <v>20</v>
      </c>
      <c r="E6607">
        <v>20</v>
      </c>
      <c r="F6607" t="str">
        <f>VLOOKUP(E6607,$L$1:$M$25,2,FALSE)</f>
        <v>ship</v>
      </c>
      <c r="G6607">
        <f>LOG(C6607)</f>
        <v>0.3010299956639812</v>
      </c>
      <c r="H6607">
        <f>G6607/(B6607-1)</f>
        <v>-0.98102404994453263</v>
      </c>
    </row>
    <row r="6608" spans="1:8">
      <c r="A6608" t="s">
        <v>4083</v>
      </c>
      <c r="B6608">
        <v>0.69314718055994495</v>
      </c>
      <c r="C6608">
        <v>2</v>
      </c>
      <c r="D6608">
        <v>17</v>
      </c>
      <c r="E6608">
        <v>17</v>
      </c>
      <c r="F6608" t="str">
        <f>VLOOKUP(E6608,$L$1:$M$25,2,FALSE)</f>
        <v>nat-gas</v>
      </c>
      <c r="G6608">
        <f>LOG(C6608)</f>
        <v>0.3010299956639812</v>
      </c>
      <c r="H6608">
        <f>G6608/(B6608-1)</f>
        <v>-0.98102404994453263</v>
      </c>
    </row>
    <row r="6609" spans="1:8">
      <c r="A6609" t="s">
        <v>4089</v>
      </c>
      <c r="B6609">
        <v>0.69314718055994495</v>
      </c>
      <c r="C6609">
        <v>2</v>
      </c>
      <c r="D6609">
        <v>16</v>
      </c>
      <c r="E6609">
        <v>16</v>
      </c>
      <c r="F6609" t="str">
        <f>VLOOKUP(E6609,$L$1:$M$25,2,FALSE)</f>
        <v>money-supply</v>
      </c>
      <c r="G6609">
        <f>LOG(C6609)</f>
        <v>0.3010299956639812</v>
      </c>
      <c r="H6609">
        <f>G6609/(B6609-1)</f>
        <v>-0.98102404994453263</v>
      </c>
    </row>
    <row r="6610" spans="1:8">
      <c r="A6610" t="s">
        <v>4094</v>
      </c>
      <c r="B6610">
        <v>0.69314718055994495</v>
      </c>
      <c r="C6610">
        <v>2</v>
      </c>
      <c r="D6610">
        <v>25</v>
      </c>
      <c r="E6610">
        <v>25</v>
      </c>
      <c r="F6610" t="str">
        <f>VLOOKUP(E6610,$L$1:$M$25,2,FALSE)</f>
        <v>wheat</v>
      </c>
      <c r="G6610">
        <f>LOG(C6610)</f>
        <v>0.3010299956639812</v>
      </c>
      <c r="H6610">
        <f>G6610/(B6610-1)</f>
        <v>-0.98102404994453263</v>
      </c>
    </row>
    <row r="6611" spans="1:8">
      <c r="A6611" t="s">
        <v>4095</v>
      </c>
      <c r="B6611">
        <v>0.69314718055994495</v>
      </c>
      <c r="C6611">
        <v>2</v>
      </c>
      <c r="D6611">
        <v>23</v>
      </c>
      <c r="E6611">
        <v>23</v>
      </c>
      <c r="F6611" t="str">
        <f>VLOOKUP(E6611,$L$1:$M$25,2,FALSE)</f>
        <v>trade</v>
      </c>
      <c r="G6611">
        <f>LOG(C6611)</f>
        <v>0.3010299956639812</v>
      </c>
      <c r="H6611">
        <f>G6611/(B6611-1)</f>
        <v>-0.98102404994453263</v>
      </c>
    </row>
    <row r="6612" spans="1:8">
      <c r="A6612" t="s">
        <v>4096</v>
      </c>
      <c r="B6612">
        <v>0.69314718055994495</v>
      </c>
      <c r="C6612">
        <v>2</v>
      </c>
      <c r="D6612">
        <v>5</v>
      </c>
      <c r="E6612">
        <v>5</v>
      </c>
      <c r="F6612" t="str">
        <f>VLOOKUP(E6612,$L$1:$M$25,2,FALSE)</f>
        <v>corn</v>
      </c>
      <c r="G6612">
        <f>LOG(C6612)</f>
        <v>0.3010299956639812</v>
      </c>
      <c r="H6612">
        <f>G6612/(B6612-1)</f>
        <v>-0.98102404994453263</v>
      </c>
    </row>
    <row r="6613" spans="1:8">
      <c r="A6613" t="s">
        <v>4107</v>
      </c>
      <c r="B6613">
        <v>0.69314718055994495</v>
      </c>
      <c r="C6613">
        <v>2</v>
      </c>
      <c r="D6613">
        <v>24</v>
      </c>
      <c r="E6613">
        <v>24</v>
      </c>
      <c r="F6613" t="str">
        <f>VLOOKUP(E6613,$L$1:$M$25,2,FALSE)</f>
        <v>veg-oil</v>
      </c>
      <c r="G6613">
        <f>LOG(C6613)</f>
        <v>0.3010299956639812</v>
      </c>
      <c r="H6613">
        <f>G6613/(B6613-1)</f>
        <v>-0.98102404994453263</v>
      </c>
    </row>
    <row r="6614" spans="1:8">
      <c r="A6614" t="s">
        <v>4111</v>
      </c>
      <c r="B6614">
        <v>0.69314718055994495</v>
      </c>
      <c r="C6614">
        <v>2</v>
      </c>
      <c r="D6614">
        <v>1</v>
      </c>
      <c r="E6614">
        <v>1</v>
      </c>
      <c r="F6614" t="str">
        <f>VLOOKUP(E6614,$L$1:$M$25,2,FALSE)</f>
        <v>acq</v>
      </c>
      <c r="G6614">
        <f>LOG(C6614)</f>
        <v>0.3010299956639812</v>
      </c>
      <c r="H6614">
        <f>G6614/(B6614-1)</f>
        <v>-0.98102404994453263</v>
      </c>
    </row>
    <row r="6615" spans="1:8">
      <c r="A6615" t="s">
        <v>4115</v>
      </c>
      <c r="B6615">
        <v>0.69314718055994495</v>
      </c>
      <c r="C6615">
        <v>2</v>
      </c>
      <c r="D6615">
        <v>1</v>
      </c>
      <c r="E6615">
        <v>1</v>
      </c>
      <c r="F6615" t="str">
        <f>VLOOKUP(E6615,$L$1:$M$25,2,FALSE)</f>
        <v>acq</v>
      </c>
      <c r="G6615">
        <f>LOG(C6615)</f>
        <v>0.3010299956639812</v>
      </c>
      <c r="H6615">
        <f>G6615/(B6615-1)</f>
        <v>-0.98102404994453263</v>
      </c>
    </row>
    <row r="6616" spans="1:8">
      <c r="A6616" t="s">
        <v>4116</v>
      </c>
      <c r="B6616">
        <v>0.69314718055994495</v>
      </c>
      <c r="C6616">
        <v>2</v>
      </c>
      <c r="D6616">
        <v>16</v>
      </c>
      <c r="E6616">
        <v>16</v>
      </c>
      <c r="F6616" t="str">
        <f>VLOOKUP(E6616,$L$1:$M$25,2,FALSE)</f>
        <v>money-supply</v>
      </c>
      <c r="G6616">
        <f>LOG(C6616)</f>
        <v>0.3010299956639812</v>
      </c>
      <c r="H6616">
        <f>G6616/(B6616-1)</f>
        <v>-0.98102404994453263</v>
      </c>
    </row>
    <row r="6617" spans="1:8">
      <c r="A6617" t="s">
        <v>4119</v>
      </c>
      <c r="B6617">
        <v>0.69314718055994495</v>
      </c>
      <c r="C6617">
        <v>2</v>
      </c>
      <c r="D6617">
        <v>16</v>
      </c>
      <c r="E6617">
        <v>16</v>
      </c>
      <c r="F6617" t="str">
        <f>VLOOKUP(E6617,$L$1:$M$25,2,FALSE)</f>
        <v>money-supply</v>
      </c>
      <c r="G6617">
        <f>LOG(C6617)</f>
        <v>0.3010299956639812</v>
      </c>
      <c r="H6617">
        <f>G6617/(B6617-1)</f>
        <v>-0.98102404994453263</v>
      </c>
    </row>
    <row r="6618" spans="1:8">
      <c r="A6618" t="s">
        <v>4122</v>
      </c>
      <c r="B6618">
        <v>0.69314718055994495</v>
      </c>
      <c r="C6618">
        <v>2</v>
      </c>
      <c r="D6618">
        <v>16</v>
      </c>
      <c r="E6618">
        <v>16</v>
      </c>
      <c r="F6618" t="str">
        <f>VLOOKUP(E6618,$L$1:$M$25,2,FALSE)</f>
        <v>money-supply</v>
      </c>
      <c r="G6618">
        <f>LOG(C6618)</f>
        <v>0.3010299956639812</v>
      </c>
      <c r="H6618">
        <f>G6618/(B6618-1)</f>
        <v>-0.98102404994453263</v>
      </c>
    </row>
    <row r="6619" spans="1:8">
      <c r="A6619" t="s">
        <v>4130</v>
      </c>
      <c r="B6619">
        <v>0.69314718055994495</v>
      </c>
      <c r="C6619">
        <v>2</v>
      </c>
      <c r="D6619">
        <v>20</v>
      </c>
      <c r="E6619">
        <v>20</v>
      </c>
      <c r="F6619" t="str">
        <f>VLOOKUP(E6619,$L$1:$M$25,2,FALSE)</f>
        <v>ship</v>
      </c>
      <c r="G6619">
        <f>LOG(C6619)</f>
        <v>0.3010299956639812</v>
      </c>
      <c r="H6619">
        <f>G6619/(B6619-1)</f>
        <v>-0.98102404994453263</v>
      </c>
    </row>
    <row r="6620" spans="1:8">
      <c r="A6620" t="s">
        <v>4132</v>
      </c>
      <c r="B6620">
        <v>0.69314718055994495</v>
      </c>
      <c r="C6620">
        <v>2</v>
      </c>
      <c r="D6620">
        <v>25</v>
      </c>
      <c r="E6620">
        <v>25</v>
      </c>
      <c r="F6620" t="str">
        <f>VLOOKUP(E6620,$L$1:$M$25,2,FALSE)</f>
        <v>wheat</v>
      </c>
      <c r="G6620">
        <f>LOG(C6620)</f>
        <v>0.3010299956639812</v>
      </c>
      <c r="H6620">
        <f>G6620/(B6620-1)</f>
        <v>-0.98102404994453263</v>
      </c>
    </row>
    <row r="6621" spans="1:8">
      <c r="A6621" t="s">
        <v>4135</v>
      </c>
      <c r="B6621">
        <v>0.69314718055994495</v>
      </c>
      <c r="C6621">
        <v>2</v>
      </c>
      <c r="D6621">
        <v>23</v>
      </c>
      <c r="E6621">
        <v>23</v>
      </c>
      <c r="F6621" t="str">
        <f>VLOOKUP(E6621,$L$1:$M$25,2,FALSE)</f>
        <v>trade</v>
      </c>
      <c r="G6621">
        <f>LOG(C6621)</f>
        <v>0.3010299956639812</v>
      </c>
      <c r="H6621">
        <f>G6621/(B6621-1)</f>
        <v>-0.98102404994453263</v>
      </c>
    </row>
    <row r="6622" spans="1:8">
      <c r="A6622" t="s">
        <v>4138</v>
      </c>
      <c r="B6622">
        <v>0.69314718055994495</v>
      </c>
      <c r="C6622">
        <v>2</v>
      </c>
      <c r="D6622">
        <v>19</v>
      </c>
      <c r="E6622">
        <v>19</v>
      </c>
      <c r="F6622" t="str">
        <f>VLOOKUP(E6622,$L$1:$M$25,2,FALSE)</f>
        <v>reserves</v>
      </c>
      <c r="G6622">
        <f>LOG(C6622)</f>
        <v>0.3010299956639812</v>
      </c>
      <c r="H6622">
        <f>G6622/(B6622-1)</f>
        <v>-0.98102404994453263</v>
      </c>
    </row>
    <row r="6623" spans="1:8">
      <c r="A6623" t="s">
        <v>4149</v>
      </c>
      <c r="B6623">
        <v>0.69314718055994495</v>
      </c>
      <c r="C6623">
        <v>2</v>
      </c>
      <c r="D6623">
        <v>5</v>
      </c>
      <c r="E6623">
        <v>5</v>
      </c>
      <c r="F6623" t="str">
        <f>VLOOKUP(E6623,$L$1:$M$25,2,FALSE)</f>
        <v>corn</v>
      </c>
      <c r="G6623">
        <f>LOG(C6623)</f>
        <v>0.3010299956639812</v>
      </c>
      <c r="H6623">
        <f>G6623/(B6623-1)</f>
        <v>-0.98102404994453263</v>
      </c>
    </row>
    <row r="6624" spans="1:8">
      <c r="A6624" t="s">
        <v>4154</v>
      </c>
      <c r="B6624">
        <v>0.69314718055994495</v>
      </c>
      <c r="C6624">
        <v>2</v>
      </c>
      <c r="D6624">
        <v>1</v>
      </c>
      <c r="E6624">
        <v>1</v>
      </c>
      <c r="F6624" t="str">
        <f>VLOOKUP(E6624,$L$1:$M$25,2,FALSE)</f>
        <v>acq</v>
      </c>
      <c r="G6624">
        <f>LOG(C6624)</f>
        <v>0.3010299956639812</v>
      </c>
      <c r="H6624">
        <f>G6624/(B6624-1)</f>
        <v>-0.98102404994453263</v>
      </c>
    </row>
    <row r="6625" spans="1:8">
      <c r="A6625" t="s">
        <v>4155</v>
      </c>
      <c r="B6625">
        <v>0.69314718055994495</v>
      </c>
      <c r="C6625">
        <v>2</v>
      </c>
      <c r="D6625">
        <v>7</v>
      </c>
      <c r="E6625">
        <v>7</v>
      </c>
      <c r="F6625" t="str">
        <f>VLOOKUP(E6625,$L$1:$M$25,2,FALSE)</f>
        <v>crude</v>
      </c>
      <c r="G6625">
        <f>LOG(C6625)</f>
        <v>0.3010299956639812</v>
      </c>
      <c r="H6625">
        <f>G6625/(B6625-1)</f>
        <v>-0.98102404994453263</v>
      </c>
    </row>
    <row r="6626" spans="1:8">
      <c r="A6626" t="s">
        <v>4156</v>
      </c>
      <c r="B6626">
        <v>0.69314718055994495</v>
      </c>
      <c r="C6626">
        <v>2</v>
      </c>
      <c r="D6626">
        <v>23</v>
      </c>
      <c r="E6626">
        <v>23</v>
      </c>
      <c r="F6626" t="str">
        <f>VLOOKUP(E6626,$L$1:$M$25,2,FALSE)</f>
        <v>trade</v>
      </c>
      <c r="G6626">
        <f>LOG(C6626)</f>
        <v>0.3010299956639812</v>
      </c>
      <c r="H6626">
        <f>G6626/(B6626-1)</f>
        <v>-0.98102404994453263</v>
      </c>
    </row>
    <row r="6627" spans="1:8">
      <c r="A6627" t="s">
        <v>4161</v>
      </c>
      <c r="B6627">
        <v>0.69314718055994495</v>
      </c>
      <c r="C6627">
        <v>2</v>
      </c>
      <c r="D6627">
        <v>23</v>
      </c>
      <c r="E6627">
        <v>23</v>
      </c>
      <c r="F6627" t="str">
        <f>VLOOKUP(E6627,$L$1:$M$25,2,FALSE)</f>
        <v>trade</v>
      </c>
      <c r="G6627">
        <f>LOG(C6627)</f>
        <v>0.3010299956639812</v>
      </c>
      <c r="H6627">
        <f>G6627/(B6627-1)</f>
        <v>-0.98102404994453263</v>
      </c>
    </row>
    <row r="6628" spans="1:8">
      <c r="A6628" t="s">
        <v>4164</v>
      </c>
      <c r="B6628">
        <v>0.69314718055994495</v>
      </c>
      <c r="C6628">
        <v>2</v>
      </c>
      <c r="D6628">
        <v>20</v>
      </c>
      <c r="E6628">
        <v>20</v>
      </c>
      <c r="F6628" t="str">
        <f>VLOOKUP(E6628,$L$1:$M$25,2,FALSE)</f>
        <v>ship</v>
      </c>
      <c r="G6628">
        <f>LOG(C6628)</f>
        <v>0.3010299956639812</v>
      </c>
      <c r="H6628">
        <f>G6628/(B6628-1)</f>
        <v>-0.98102404994453263</v>
      </c>
    </row>
    <row r="6629" spans="1:8">
      <c r="A6629" t="s">
        <v>4170</v>
      </c>
      <c r="B6629">
        <v>0.69314718055994495</v>
      </c>
      <c r="C6629">
        <v>2</v>
      </c>
      <c r="D6629">
        <v>20</v>
      </c>
      <c r="E6629">
        <v>20</v>
      </c>
      <c r="F6629" t="str">
        <f>VLOOKUP(E6629,$L$1:$M$25,2,FALSE)</f>
        <v>ship</v>
      </c>
      <c r="G6629">
        <f>LOG(C6629)</f>
        <v>0.3010299956639812</v>
      </c>
      <c r="H6629">
        <f>G6629/(B6629-1)</f>
        <v>-0.98102404994453263</v>
      </c>
    </row>
    <row r="6630" spans="1:8">
      <c r="A6630" t="s">
        <v>4184</v>
      </c>
      <c r="B6630">
        <v>0.69314718055994495</v>
      </c>
      <c r="C6630">
        <v>2</v>
      </c>
      <c r="D6630">
        <v>17</v>
      </c>
      <c r="E6630">
        <v>17</v>
      </c>
      <c r="F6630" t="str">
        <f>VLOOKUP(E6630,$L$1:$M$25,2,FALSE)</f>
        <v>nat-gas</v>
      </c>
      <c r="G6630">
        <f>LOG(C6630)</f>
        <v>0.3010299956639812</v>
      </c>
      <c r="H6630">
        <f>G6630/(B6630-1)</f>
        <v>-0.98102404994453263</v>
      </c>
    </row>
    <row r="6631" spans="1:8">
      <c r="A6631" t="s">
        <v>4197</v>
      </c>
      <c r="B6631">
        <v>0.69314718055994495</v>
      </c>
      <c r="C6631">
        <v>2</v>
      </c>
      <c r="D6631">
        <v>17</v>
      </c>
      <c r="E6631">
        <v>17</v>
      </c>
      <c r="F6631" t="str">
        <f>VLOOKUP(E6631,$L$1:$M$25,2,FALSE)</f>
        <v>nat-gas</v>
      </c>
      <c r="G6631">
        <f>LOG(C6631)</f>
        <v>0.3010299956639812</v>
      </c>
      <c r="H6631">
        <f>G6631/(B6631-1)</f>
        <v>-0.98102404994453263</v>
      </c>
    </row>
    <row r="6632" spans="1:8">
      <c r="A6632" t="s">
        <v>4204</v>
      </c>
      <c r="B6632">
        <v>0.69314718055994495</v>
      </c>
      <c r="C6632">
        <v>2</v>
      </c>
      <c r="D6632">
        <v>2</v>
      </c>
      <c r="E6632">
        <v>2</v>
      </c>
      <c r="F6632" t="str">
        <f>VLOOKUP(E6632,$L$1:$M$25,2,FALSE)</f>
        <v>bop</v>
      </c>
      <c r="G6632">
        <f>LOG(C6632)</f>
        <v>0.3010299956639812</v>
      </c>
      <c r="H6632">
        <f>G6632/(B6632-1)</f>
        <v>-0.98102404994453263</v>
      </c>
    </row>
    <row r="6633" spans="1:8">
      <c r="A6633" t="s">
        <v>4223</v>
      </c>
      <c r="B6633">
        <v>0.69314718055994495</v>
      </c>
      <c r="C6633">
        <v>2</v>
      </c>
      <c r="D6633">
        <v>23</v>
      </c>
      <c r="E6633">
        <v>23</v>
      </c>
      <c r="F6633" t="str">
        <f>VLOOKUP(E6633,$L$1:$M$25,2,FALSE)</f>
        <v>trade</v>
      </c>
      <c r="G6633">
        <f>LOG(C6633)</f>
        <v>0.3010299956639812</v>
      </c>
      <c r="H6633">
        <f>G6633/(B6633-1)</f>
        <v>-0.98102404994453263</v>
      </c>
    </row>
    <row r="6634" spans="1:8">
      <c r="A6634" t="s">
        <v>4235</v>
      </c>
      <c r="B6634">
        <v>0.69314718055994495</v>
      </c>
      <c r="C6634">
        <v>2</v>
      </c>
      <c r="D6634">
        <v>18</v>
      </c>
      <c r="E6634">
        <v>18</v>
      </c>
      <c r="F6634" t="str">
        <f>VLOOKUP(E6634,$L$1:$M$25,2,FALSE)</f>
        <v>oilseed</v>
      </c>
      <c r="G6634">
        <f>LOG(C6634)</f>
        <v>0.3010299956639812</v>
      </c>
      <c r="H6634">
        <f>G6634/(B6634-1)</f>
        <v>-0.98102404994453263</v>
      </c>
    </row>
    <row r="6635" spans="1:8">
      <c r="A6635" t="s">
        <v>4236</v>
      </c>
      <c r="B6635">
        <v>0.69314718055994495</v>
      </c>
      <c r="C6635">
        <v>2</v>
      </c>
      <c r="D6635">
        <v>5</v>
      </c>
      <c r="E6635">
        <v>5</v>
      </c>
      <c r="F6635" t="str">
        <f>VLOOKUP(E6635,$L$1:$M$25,2,FALSE)</f>
        <v>corn</v>
      </c>
      <c r="G6635">
        <f>LOG(C6635)</f>
        <v>0.3010299956639812</v>
      </c>
      <c r="H6635">
        <f>G6635/(B6635-1)</f>
        <v>-0.98102404994453263</v>
      </c>
    </row>
    <row r="6636" spans="1:8">
      <c r="A6636" t="s">
        <v>4244</v>
      </c>
      <c r="B6636">
        <v>0.69314718055994495</v>
      </c>
      <c r="C6636">
        <v>2</v>
      </c>
      <c r="D6636">
        <v>20</v>
      </c>
      <c r="E6636">
        <v>20</v>
      </c>
      <c r="F6636" t="str">
        <f>VLOOKUP(E6636,$L$1:$M$25,2,FALSE)</f>
        <v>ship</v>
      </c>
      <c r="G6636">
        <f>LOG(C6636)</f>
        <v>0.3010299956639812</v>
      </c>
      <c r="H6636">
        <f>G6636/(B6636-1)</f>
        <v>-0.98102404994453263</v>
      </c>
    </row>
    <row r="6637" spans="1:8">
      <c r="A6637" t="s">
        <v>4248</v>
      </c>
      <c r="B6637">
        <v>0.69314718055994495</v>
      </c>
      <c r="C6637">
        <v>2</v>
      </c>
      <c r="D6637">
        <v>20</v>
      </c>
      <c r="E6637">
        <v>20</v>
      </c>
      <c r="F6637" t="str">
        <f>VLOOKUP(E6637,$L$1:$M$25,2,FALSE)</f>
        <v>ship</v>
      </c>
      <c r="G6637">
        <f>LOG(C6637)</f>
        <v>0.3010299956639812</v>
      </c>
      <c r="H6637">
        <f>G6637/(B6637-1)</f>
        <v>-0.98102404994453263</v>
      </c>
    </row>
    <row r="6638" spans="1:8">
      <c r="A6638" t="s">
        <v>4250</v>
      </c>
      <c r="B6638">
        <v>0.69314718055994495</v>
      </c>
      <c r="C6638">
        <v>2</v>
      </c>
      <c r="D6638">
        <v>16</v>
      </c>
      <c r="E6638">
        <v>16</v>
      </c>
      <c r="F6638" t="str">
        <f>VLOOKUP(E6638,$L$1:$M$25,2,FALSE)</f>
        <v>money-supply</v>
      </c>
      <c r="G6638">
        <f>LOG(C6638)</f>
        <v>0.3010299956639812</v>
      </c>
      <c r="H6638">
        <f>G6638/(B6638-1)</f>
        <v>-0.98102404994453263</v>
      </c>
    </row>
    <row r="6639" spans="1:8">
      <c r="A6639" t="s">
        <v>4254</v>
      </c>
      <c r="B6639">
        <v>0.69314718055994495</v>
      </c>
      <c r="C6639">
        <v>2</v>
      </c>
      <c r="D6639">
        <v>16</v>
      </c>
      <c r="E6639">
        <v>16</v>
      </c>
      <c r="F6639" t="str">
        <f>VLOOKUP(E6639,$L$1:$M$25,2,FALSE)</f>
        <v>money-supply</v>
      </c>
      <c r="G6639">
        <f>LOG(C6639)</f>
        <v>0.3010299956639812</v>
      </c>
      <c r="H6639">
        <f>G6639/(B6639-1)</f>
        <v>-0.98102404994453263</v>
      </c>
    </row>
    <row r="6640" spans="1:8">
      <c r="A6640" t="s">
        <v>4271</v>
      </c>
      <c r="B6640">
        <v>0.69314718055994495</v>
      </c>
      <c r="C6640">
        <v>2</v>
      </c>
      <c r="D6640">
        <v>2</v>
      </c>
      <c r="E6640">
        <v>2</v>
      </c>
      <c r="F6640" t="str">
        <f>VLOOKUP(E6640,$L$1:$M$25,2,FALSE)</f>
        <v>bop</v>
      </c>
      <c r="G6640">
        <f>LOG(C6640)</f>
        <v>0.3010299956639812</v>
      </c>
      <c r="H6640">
        <f>G6640/(B6640-1)</f>
        <v>-0.98102404994453263</v>
      </c>
    </row>
    <row r="6641" spans="1:8">
      <c r="A6641" t="s">
        <v>4284</v>
      </c>
      <c r="B6641">
        <v>0.69314718055994495</v>
      </c>
      <c r="C6641">
        <v>2</v>
      </c>
      <c r="D6641">
        <v>17</v>
      </c>
      <c r="E6641">
        <v>17</v>
      </c>
      <c r="F6641" t="str">
        <f>VLOOKUP(E6641,$L$1:$M$25,2,FALSE)</f>
        <v>nat-gas</v>
      </c>
      <c r="G6641">
        <f>LOG(C6641)</f>
        <v>0.3010299956639812</v>
      </c>
      <c r="H6641">
        <f>G6641/(B6641-1)</f>
        <v>-0.98102404994453263</v>
      </c>
    </row>
    <row r="6642" spans="1:8">
      <c r="A6642" t="s">
        <v>4291</v>
      </c>
      <c r="B6642">
        <v>0.69314718055994495</v>
      </c>
      <c r="C6642">
        <v>2</v>
      </c>
      <c r="D6642">
        <v>13</v>
      </c>
      <c r="E6642">
        <v>13</v>
      </c>
      <c r="F6642" t="str">
        <f>VLOOKUP(E6642,$L$1:$M$25,2,FALSE)</f>
        <v>interest</v>
      </c>
      <c r="G6642">
        <f>LOG(C6642)</f>
        <v>0.3010299956639812</v>
      </c>
      <c r="H6642">
        <f>G6642/(B6642-1)</f>
        <v>-0.98102404994453263</v>
      </c>
    </row>
    <row r="6643" spans="1:8">
      <c r="A6643" t="s">
        <v>4292</v>
      </c>
      <c r="B6643">
        <v>0.69314718055994495</v>
      </c>
      <c r="C6643">
        <v>2</v>
      </c>
      <c r="D6643">
        <v>3</v>
      </c>
      <c r="E6643">
        <v>3</v>
      </c>
      <c r="F6643" t="str">
        <f>VLOOKUP(E6643,$L$1:$M$25,2,FALSE)</f>
        <v>cocoa</v>
      </c>
      <c r="G6643">
        <f>LOG(C6643)</f>
        <v>0.3010299956639812</v>
      </c>
      <c r="H6643">
        <f>G6643/(B6643-1)</f>
        <v>-0.98102404994453263</v>
      </c>
    </row>
    <row r="6644" spans="1:8">
      <c r="A6644" t="s">
        <v>4294</v>
      </c>
      <c r="B6644">
        <v>0.69314718055994495</v>
      </c>
      <c r="C6644">
        <v>2</v>
      </c>
      <c r="D6644">
        <v>16</v>
      </c>
      <c r="E6644">
        <v>16</v>
      </c>
      <c r="F6644" t="str">
        <f>VLOOKUP(E6644,$L$1:$M$25,2,FALSE)</f>
        <v>money-supply</v>
      </c>
      <c r="G6644">
        <f>LOG(C6644)</f>
        <v>0.3010299956639812</v>
      </c>
      <c r="H6644">
        <f>G6644/(B6644-1)</f>
        <v>-0.98102404994453263</v>
      </c>
    </row>
    <row r="6645" spans="1:8">
      <c r="A6645" t="s">
        <v>4314</v>
      </c>
      <c r="B6645">
        <v>0.69314718055994495</v>
      </c>
      <c r="C6645">
        <v>2</v>
      </c>
      <c r="D6645">
        <v>19</v>
      </c>
      <c r="E6645">
        <v>19</v>
      </c>
      <c r="F6645" t="str">
        <f>VLOOKUP(E6645,$L$1:$M$25,2,FALSE)</f>
        <v>reserves</v>
      </c>
      <c r="G6645">
        <f>LOG(C6645)</f>
        <v>0.3010299956639812</v>
      </c>
      <c r="H6645">
        <f>G6645/(B6645-1)</f>
        <v>-0.98102404994453263</v>
      </c>
    </row>
    <row r="6646" spans="1:8">
      <c r="A6646" t="s">
        <v>4335</v>
      </c>
      <c r="B6646">
        <v>0.69314718055994495</v>
      </c>
      <c r="C6646">
        <v>2</v>
      </c>
      <c r="D6646">
        <v>6</v>
      </c>
      <c r="E6646">
        <v>6</v>
      </c>
      <c r="F6646" t="str">
        <f>VLOOKUP(E6646,$L$1:$M$25,2,FALSE)</f>
        <v>cpi</v>
      </c>
      <c r="G6646">
        <f>LOG(C6646)</f>
        <v>0.3010299956639812</v>
      </c>
      <c r="H6646">
        <f>G6646/(B6646-1)</f>
        <v>-0.98102404994453263</v>
      </c>
    </row>
    <row r="6647" spans="1:8">
      <c r="A6647" t="s">
        <v>4354</v>
      </c>
      <c r="B6647">
        <v>0.69314718055994495</v>
      </c>
      <c r="C6647">
        <v>2</v>
      </c>
      <c r="D6647">
        <v>20</v>
      </c>
      <c r="E6647">
        <v>20</v>
      </c>
      <c r="F6647" t="str">
        <f>VLOOKUP(E6647,$L$1:$M$25,2,FALSE)</f>
        <v>ship</v>
      </c>
      <c r="G6647">
        <f>LOG(C6647)</f>
        <v>0.3010299956639812</v>
      </c>
      <c r="H6647">
        <f>G6647/(B6647-1)</f>
        <v>-0.98102404994453263</v>
      </c>
    </row>
    <row r="6648" spans="1:8">
      <c r="A6648" t="s">
        <v>4361</v>
      </c>
      <c r="B6648">
        <v>0.69314718055994495</v>
      </c>
      <c r="C6648">
        <v>2</v>
      </c>
      <c r="D6648">
        <v>18</v>
      </c>
      <c r="E6648">
        <v>18</v>
      </c>
      <c r="F6648" t="str">
        <f>VLOOKUP(E6648,$L$1:$M$25,2,FALSE)</f>
        <v>oilseed</v>
      </c>
      <c r="G6648">
        <f>LOG(C6648)</f>
        <v>0.3010299956639812</v>
      </c>
      <c r="H6648">
        <f>G6648/(B6648-1)</f>
        <v>-0.98102404994453263</v>
      </c>
    </row>
    <row r="6649" spans="1:8">
      <c r="A6649" t="s">
        <v>4364</v>
      </c>
      <c r="B6649">
        <v>0.69314718055994495</v>
      </c>
      <c r="C6649">
        <v>2</v>
      </c>
      <c r="D6649">
        <v>21</v>
      </c>
      <c r="E6649">
        <v>21</v>
      </c>
      <c r="F6649" t="str">
        <f>VLOOKUP(E6649,$L$1:$M$25,2,FALSE)</f>
        <v>soybean</v>
      </c>
      <c r="G6649">
        <f>LOG(C6649)</f>
        <v>0.3010299956639812</v>
      </c>
      <c r="H6649">
        <f>G6649/(B6649-1)</f>
        <v>-0.98102404994453263</v>
      </c>
    </row>
    <row r="6650" spans="1:8">
      <c r="A6650" t="s">
        <v>4365</v>
      </c>
      <c r="B6650">
        <v>0.69314718055994495</v>
      </c>
      <c r="C6650">
        <v>2</v>
      </c>
      <c r="D6650">
        <v>16</v>
      </c>
      <c r="E6650">
        <v>16</v>
      </c>
      <c r="F6650" t="str">
        <f>VLOOKUP(E6650,$L$1:$M$25,2,FALSE)</f>
        <v>money-supply</v>
      </c>
      <c r="G6650">
        <f>LOG(C6650)</f>
        <v>0.3010299956639812</v>
      </c>
      <c r="H6650">
        <f>G6650/(B6650-1)</f>
        <v>-0.98102404994453263</v>
      </c>
    </row>
    <row r="6651" spans="1:8">
      <c r="A6651" t="s">
        <v>4373</v>
      </c>
      <c r="B6651">
        <v>0.69314718055994495</v>
      </c>
      <c r="C6651">
        <v>2</v>
      </c>
      <c r="D6651">
        <v>23</v>
      </c>
      <c r="E6651">
        <v>23</v>
      </c>
      <c r="F6651" t="str">
        <f>VLOOKUP(E6651,$L$1:$M$25,2,FALSE)</f>
        <v>trade</v>
      </c>
      <c r="G6651">
        <f>LOG(C6651)</f>
        <v>0.3010299956639812</v>
      </c>
      <c r="H6651">
        <f>G6651/(B6651-1)</f>
        <v>-0.98102404994453263</v>
      </c>
    </row>
    <row r="6652" spans="1:8">
      <c r="A6652" t="s">
        <v>4382</v>
      </c>
      <c r="B6652">
        <v>0.69314718055994495</v>
      </c>
      <c r="C6652">
        <v>2</v>
      </c>
      <c r="D6652">
        <v>16</v>
      </c>
      <c r="E6652">
        <v>16</v>
      </c>
      <c r="F6652" t="str">
        <f>VLOOKUP(E6652,$L$1:$M$25,2,FALSE)</f>
        <v>money-supply</v>
      </c>
      <c r="G6652">
        <f>LOG(C6652)</f>
        <v>0.3010299956639812</v>
      </c>
      <c r="H6652">
        <f>G6652/(B6652-1)</f>
        <v>-0.98102404994453263</v>
      </c>
    </row>
    <row r="6653" spans="1:8">
      <c r="A6653" t="s">
        <v>4387</v>
      </c>
      <c r="B6653">
        <v>0.69314718055994495</v>
      </c>
      <c r="C6653">
        <v>2</v>
      </c>
      <c r="D6653">
        <v>18</v>
      </c>
      <c r="E6653">
        <v>18</v>
      </c>
      <c r="F6653" t="str">
        <f>VLOOKUP(E6653,$L$1:$M$25,2,FALSE)</f>
        <v>oilseed</v>
      </c>
      <c r="G6653">
        <f>LOG(C6653)</f>
        <v>0.3010299956639812</v>
      </c>
      <c r="H6653">
        <f>G6653/(B6653-1)</f>
        <v>-0.98102404994453263</v>
      </c>
    </row>
    <row r="6654" spans="1:8">
      <c r="A6654" t="s">
        <v>4409</v>
      </c>
      <c r="B6654">
        <v>0.69314718055994495</v>
      </c>
      <c r="C6654">
        <v>2</v>
      </c>
      <c r="D6654">
        <v>12</v>
      </c>
      <c r="E6654">
        <v>12</v>
      </c>
      <c r="F6654" t="str">
        <f>VLOOKUP(E6654,$L$1:$M$25,2,FALSE)</f>
        <v>grain</v>
      </c>
      <c r="G6654">
        <f>LOG(C6654)</f>
        <v>0.3010299956639812</v>
      </c>
      <c r="H6654">
        <f>G6654/(B6654-1)</f>
        <v>-0.98102404994453263</v>
      </c>
    </row>
    <row r="6655" spans="1:8">
      <c r="A6655" t="s">
        <v>4413</v>
      </c>
      <c r="B6655">
        <v>0.69314718055994495</v>
      </c>
      <c r="C6655">
        <v>2</v>
      </c>
      <c r="D6655">
        <v>22</v>
      </c>
      <c r="E6655">
        <v>22</v>
      </c>
      <c r="F6655" t="str">
        <f>VLOOKUP(E6655,$L$1:$M$25,2,FALSE)</f>
        <v>sugar</v>
      </c>
      <c r="G6655">
        <f>LOG(C6655)</f>
        <v>0.3010299956639812</v>
      </c>
      <c r="H6655">
        <f>G6655/(B6655-1)</f>
        <v>-0.98102404994453263</v>
      </c>
    </row>
    <row r="6656" spans="1:8">
      <c r="A6656" t="s">
        <v>4414</v>
      </c>
      <c r="B6656">
        <v>0.69314718055994495</v>
      </c>
      <c r="C6656">
        <v>2</v>
      </c>
      <c r="D6656">
        <v>5</v>
      </c>
      <c r="E6656">
        <v>5</v>
      </c>
      <c r="F6656" t="str">
        <f>VLOOKUP(E6656,$L$1:$M$25,2,FALSE)</f>
        <v>corn</v>
      </c>
      <c r="G6656">
        <f>LOG(C6656)</f>
        <v>0.3010299956639812</v>
      </c>
      <c r="H6656">
        <f>G6656/(B6656-1)</f>
        <v>-0.98102404994453263</v>
      </c>
    </row>
    <row r="6657" spans="1:8">
      <c r="A6657" t="s">
        <v>4421</v>
      </c>
      <c r="B6657">
        <v>0.69314718055994495</v>
      </c>
      <c r="C6657">
        <v>2</v>
      </c>
      <c r="D6657">
        <v>5</v>
      </c>
      <c r="E6657">
        <v>5</v>
      </c>
      <c r="F6657" t="str">
        <f>VLOOKUP(E6657,$L$1:$M$25,2,FALSE)</f>
        <v>corn</v>
      </c>
      <c r="G6657">
        <f>LOG(C6657)</f>
        <v>0.3010299956639812</v>
      </c>
      <c r="H6657">
        <f>G6657/(B6657-1)</f>
        <v>-0.98102404994453263</v>
      </c>
    </row>
    <row r="6658" spans="1:8">
      <c r="A6658" t="e">
        <f>-crop</f>
        <v>#NAME?</v>
      </c>
      <c r="B6658">
        <v>0.69314718055994495</v>
      </c>
      <c r="C6658">
        <v>2</v>
      </c>
      <c r="D6658">
        <v>18</v>
      </c>
      <c r="E6658">
        <v>18</v>
      </c>
      <c r="F6658" t="str">
        <f>VLOOKUP(E6658,$L$1:$M$25,2,FALSE)</f>
        <v>oilseed</v>
      </c>
      <c r="G6658">
        <f>LOG(C6658)</f>
        <v>0.3010299956639812</v>
      </c>
      <c r="H6658">
        <f>G6658/(B6658-1)</f>
        <v>-0.98102404994453263</v>
      </c>
    </row>
    <row r="6659" spans="1:8">
      <c r="A6659" t="s">
        <v>4436</v>
      </c>
      <c r="B6659">
        <v>0.69314718055994495</v>
      </c>
      <c r="C6659">
        <v>2</v>
      </c>
      <c r="D6659">
        <v>17</v>
      </c>
      <c r="E6659">
        <v>17</v>
      </c>
      <c r="F6659" t="str">
        <f>VLOOKUP(E6659,$L$1:$M$25,2,FALSE)</f>
        <v>nat-gas</v>
      </c>
      <c r="G6659">
        <f>LOG(C6659)</f>
        <v>0.3010299956639812</v>
      </c>
      <c r="H6659">
        <f>G6659/(B6659-1)</f>
        <v>-0.98102404994453263</v>
      </c>
    </row>
    <row r="6660" spans="1:8">
      <c r="A6660" t="s">
        <v>4439</v>
      </c>
      <c r="B6660">
        <v>0.69314718055994495</v>
      </c>
      <c r="C6660">
        <v>2</v>
      </c>
      <c r="D6660">
        <v>1</v>
      </c>
      <c r="E6660">
        <v>1</v>
      </c>
      <c r="F6660" t="str">
        <f>VLOOKUP(E6660,$L$1:$M$25,2,FALSE)</f>
        <v>acq</v>
      </c>
      <c r="G6660">
        <f>LOG(C6660)</f>
        <v>0.3010299956639812</v>
      </c>
      <c r="H6660">
        <f>G6660/(B6660-1)</f>
        <v>-0.98102404994453263</v>
      </c>
    </row>
    <row r="6661" spans="1:8">
      <c r="A6661" t="s">
        <v>4460</v>
      </c>
      <c r="B6661">
        <v>0.69314718055994495</v>
      </c>
      <c r="C6661">
        <v>2</v>
      </c>
      <c r="D6661">
        <v>1</v>
      </c>
      <c r="E6661">
        <v>1</v>
      </c>
      <c r="F6661" t="str">
        <f>VLOOKUP(E6661,$L$1:$M$25,2,FALSE)</f>
        <v>acq</v>
      </c>
      <c r="G6661">
        <f>LOG(C6661)</f>
        <v>0.3010299956639812</v>
      </c>
      <c r="H6661">
        <f>G6661/(B6661-1)</f>
        <v>-0.98102404994453263</v>
      </c>
    </row>
    <row r="6662" spans="1:8">
      <c r="A6662" t="s">
        <v>4468</v>
      </c>
      <c r="B6662">
        <v>0.69314718055994495</v>
      </c>
      <c r="C6662">
        <v>2</v>
      </c>
      <c r="D6662">
        <v>17</v>
      </c>
      <c r="E6662">
        <v>17</v>
      </c>
      <c r="F6662" t="str">
        <f>VLOOKUP(E6662,$L$1:$M$25,2,FALSE)</f>
        <v>nat-gas</v>
      </c>
      <c r="G6662">
        <f>LOG(C6662)</f>
        <v>0.3010299956639812</v>
      </c>
      <c r="H6662">
        <f>G6662/(B6662-1)</f>
        <v>-0.98102404994453263</v>
      </c>
    </row>
    <row r="6663" spans="1:8">
      <c r="A6663" t="s">
        <v>4471</v>
      </c>
      <c r="B6663">
        <v>0.69314718055994495</v>
      </c>
      <c r="C6663">
        <v>2</v>
      </c>
      <c r="D6663">
        <v>25</v>
      </c>
      <c r="E6663">
        <v>25</v>
      </c>
      <c r="F6663" t="str">
        <f>VLOOKUP(E6663,$L$1:$M$25,2,FALSE)</f>
        <v>wheat</v>
      </c>
      <c r="G6663">
        <f>LOG(C6663)</f>
        <v>0.3010299956639812</v>
      </c>
      <c r="H6663">
        <f>G6663/(B6663-1)</f>
        <v>-0.98102404994453263</v>
      </c>
    </row>
    <row r="6664" spans="1:8">
      <c r="A6664" t="s">
        <v>4475</v>
      </c>
      <c r="B6664">
        <v>0.69314718055994495</v>
      </c>
      <c r="C6664">
        <v>2</v>
      </c>
      <c r="D6664">
        <v>8</v>
      </c>
      <c r="E6664">
        <v>8</v>
      </c>
      <c r="F6664" t="str">
        <f>VLOOKUP(E6664,$L$1:$M$25,2,FALSE)</f>
        <v>dlr</v>
      </c>
      <c r="G6664">
        <f>LOG(C6664)</f>
        <v>0.3010299956639812</v>
      </c>
      <c r="H6664">
        <f>G6664/(B6664-1)</f>
        <v>-0.98102404994453263</v>
      </c>
    </row>
    <row r="6665" spans="1:8">
      <c r="A6665" t="s">
        <v>4480</v>
      </c>
      <c r="B6665">
        <v>0.69314718055994495</v>
      </c>
      <c r="C6665">
        <v>2</v>
      </c>
      <c r="D6665">
        <v>3</v>
      </c>
      <c r="E6665">
        <v>3</v>
      </c>
      <c r="F6665" t="str">
        <f>VLOOKUP(E6665,$L$1:$M$25,2,FALSE)</f>
        <v>cocoa</v>
      </c>
      <c r="G6665">
        <f>LOG(C6665)</f>
        <v>0.3010299956639812</v>
      </c>
      <c r="H6665">
        <f>G6665/(B6665-1)</f>
        <v>-0.98102404994453263</v>
      </c>
    </row>
    <row r="6666" spans="1:8">
      <c r="A6666" t="s">
        <v>4486</v>
      </c>
      <c r="B6666">
        <v>0.69314718055994495</v>
      </c>
      <c r="C6666">
        <v>2</v>
      </c>
      <c r="D6666">
        <v>17</v>
      </c>
      <c r="E6666">
        <v>17</v>
      </c>
      <c r="F6666" t="str">
        <f>VLOOKUP(E6666,$L$1:$M$25,2,FALSE)</f>
        <v>nat-gas</v>
      </c>
      <c r="G6666">
        <f>LOG(C6666)</f>
        <v>0.3010299956639812</v>
      </c>
      <c r="H6666">
        <f>G6666/(B6666-1)</f>
        <v>-0.98102404994453263</v>
      </c>
    </row>
    <row r="6667" spans="1:8">
      <c r="A6667" t="s">
        <v>4489</v>
      </c>
      <c r="B6667">
        <v>0.69314718055994495</v>
      </c>
      <c r="C6667">
        <v>2</v>
      </c>
      <c r="D6667">
        <v>20</v>
      </c>
      <c r="E6667">
        <v>20</v>
      </c>
      <c r="F6667" t="str">
        <f>VLOOKUP(E6667,$L$1:$M$25,2,FALSE)</f>
        <v>ship</v>
      </c>
      <c r="G6667">
        <f>LOG(C6667)</f>
        <v>0.3010299956639812</v>
      </c>
      <c r="H6667">
        <f>G6667/(B6667-1)</f>
        <v>-0.98102404994453263</v>
      </c>
    </row>
    <row r="6668" spans="1:8">
      <c r="A6668" t="s">
        <v>4491</v>
      </c>
      <c r="B6668">
        <v>0.69314718055994495</v>
      </c>
      <c r="C6668">
        <v>2</v>
      </c>
      <c r="D6668">
        <v>5</v>
      </c>
      <c r="E6668">
        <v>5</v>
      </c>
      <c r="F6668" t="str">
        <f>VLOOKUP(E6668,$L$1:$M$25,2,FALSE)</f>
        <v>corn</v>
      </c>
      <c r="G6668">
        <f>LOG(C6668)</f>
        <v>0.3010299956639812</v>
      </c>
      <c r="H6668">
        <f>G6668/(B6668-1)</f>
        <v>-0.98102404994453263</v>
      </c>
    </row>
    <row r="6669" spans="1:8">
      <c r="A6669" t="s">
        <v>4509</v>
      </c>
      <c r="B6669">
        <v>0.69314718055994495</v>
      </c>
      <c r="C6669">
        <v>2</v>
      </c>
      <c r="D6669">
        <v>18</v>
      </c>
      <c r="E6669">
        <v>18</v>
      </c>
      <c r="F6669" t="str">
        <f>VLOOKUP(E6669,$L$1:$M$25,2,FALSE)</f>
        <v>oilseed</v>
      </c>
      <c r="G6669">
        <f>LOG(C6669)</f>
        <v>0.3010299956639812</v>
      </c>
      <c r="H6669">
        <f>G6669/(B6669-1)</f>
        <v>-0.98102404994453263</v>
      </c>
    </row>
    <row r="6670" spans="1:8">
      <c r="A6670" t="s">
        <v>4513</v>
      </c>
      <c r="B6670">
        <v>0.69314718055994495</v>
      </c>
      <c r="C6670">
        <v>2</v>
      </c>
      <c r="D6670">
        <v>23</v>
      </c>
      <c r="E6670">
        <v>23</v>
      </c>
      <c r="F6670" t="str">
        <f>VLOOKUP(E6670,$L$1:$M$25,2,FALSE)</f>
        <v>trade</v>
      </c>
      <c r="G6670">
        <f>LOG(C6670)</f>
        <v>0.3010299956639812</v>
      </c>
      <c r="H6670">
        <f>G6670/(B6670-1)</f>
        <v>-0.98102404994453263</v>
      </c>
    </row>
    <row r="6671" spans="1:8">
      <c r="A6671" t="s">
        <v>4527</v>
      </c>
      <c r="B6671">
        <v>0.69314718055994495</v>
      </c>
      <c r="C6671">
        <v>2</v>
      </c>
      <c r="D6671">
        <v>1</v>
      </c>
      <c r="E6671">
        <v>1</v>
      </c>
      <c r="F6671" t="str">
        <f>VLOOKUP(E6671,$L$1:$M$25,2,FALSE)</f>
        <v>acq</v>
      </c>
      <c r="G6671">
        <f>LOG(C6671)</f>
        <v>0.3010299956639812</v>
      </c>
      <c r="H6671">
        <f>G6671/(B6671-1)</f>
        <v>-0.98102404994453263</v>
      </c>
    </row>
    <row r="6672" spans="1:8">
      <c r="A6672" t="s">
        <v>4535</v>
      </c>
      <c r="B6672">
        <v>0.69314718055994495</v>
      </c>
      <c r="C6672">
        <v>2</v>
      </c>
      <c r="D6672">
        <v>18</v>
      </c>
      <c r="E6672">
        <v>18</v>
      </c>
      <c r="F6672" t="str">
        <f>VLOOKUP(E6672,$L$1:$M$25,2,FALSE)</f>
        <v>oilseed</v>
      </c>
      <c r="G6672">
        <f>LOG(C6672)</f>
        <v>0.3010299956639812</v>
      </c>
      <c r="H6672">
        <f>G6672/(B6672-1)</f>
        <v>-0.98102404994453263</v>
      </c>
    </row>
    <row r="6673" spans="1:8">
      <c r="A6673" t="s">
        <v>4541</v>
      </c>
      <c r="B6673">
        <v>0.69314718055994495</v>
      </c>
      <c r="C6673">
        <v>2</v>
      </c>
      <c r="D6673">
        <v>7</v>
      </c>
      <c r="E6673">
        <v>7</v>
      </c>
      <c r="F6673" t="str">
        <f>VLOOKUP(E6673,$L$1:$M$25,2,FALSE)</f>
        <v>crude</v>
      </c>
      <c r="G6673">
        <f>LOG(C6673)</f>
        <v>0.3010299956639812</v>
      </c>
      <c r="H6673">
        <f>G6673/(B6673-1)</f>
        <v>-0.98102404994453263</v>
      </c>
    </row>
    <row r="6674" spans="1:8">
      <c r="A6674" t="s">
        <v>4544</v>
      </c>
      <c r="B6674">
        <v>0.69314718055994495</v>
      </c>
      <c r="C6674">
        <v>2</v>
      </c>
      <c r="D6674">
        <v>7</v>
      </c>
      <c r="E6674">
        <v>7</v>
      </c>
      <c r="F6674" t="str">
        <f>VLOOKUP(E6674,$L$1:$M$25,2,FALSE)</f>
        <v>crude</v>
      </c>
      <c r="G6674">
        <f>LOG(C6674)</f>
        <v>0.3010299956639812</v>
      </c>
      <c r="H6674">
        <f>G6674/(B6674-1)</f>
        <v>-0.98102404994453263</v>
      </c>
    </row>
    <row r="6675" spans="1:8">
      <c r="A6675" t="s">
        <v>4546</v>
      </c>
      <c r="B6675">
        <v>0.69314718055994495</v>
      </c>
      <c r="C6675">
        <v>2</v>
      </c>
      <c r="D6675">
        <v>17</v>
      </c>
      <c r="E6675">
        <v>17</v>
      </c>
      <c r="F6675" t="str">
        <f>VLOOKUP(E6675,$L$1:$M$25,2,FALSE)</f>
        <v>nat-gas</v>
      </c>
      <c r="G6675">
        <f>LOG(C6675)</f>
        <v>0.3010299956639812</v>
      </c>
      <c r="H6675">
        <f>G6675/(B6675-1)</f>
        <v>-0.98102404994453263</v>
      </c>
    </row>
    <row r="6676" spans="1:8">
      <c r="A6676" t="s">
        <v>4548</v>
      </c>
      <c r="B6676">
        <v>0.69314718055994495</v>
      </c>
      <c r="C6676">
        <v>2</v>
      </c>
      <c r="D6676">
        <v>5</v>
      </c>
      <c r="E6676">
        <v>5</v>
      </c>
      <c r="F6676" t="str">
        <f>VLOOKUP(E6676,$L$1:$M$25,2,FALSE)</f>
        <v>corn</v>
      </c>
      <c r="G6676">
        <f>LOG(C6676)</f>
        <v>0.3010299956639812</v>
      </c>
      <c r="H6676">
        <f>G6676/(B6676-1)</f>
        <v>-0.98102404994453263</v>
      </c>
    </row>
    <row r="6677" spans="1:8">
      <c r="A6677" t="s">
        <v>4551</v>
      </c>
      <c r="B6677">
        <v>0.69314718055994495</v>
      </c>
      <c r="C6677">
        <v>2</v>
      </c>
      <c r="D6677">
        <v>6</v>
      </c>
      <c r="E6677">
        <v>6</v>
      </c>
      <c r="F6677" t="str">
        <f>VLOOKUP(E6677,$L$1:$M$25,2,FALSE)</f>
        <v>cpi</v>
      </c>
      <c r="G6677">
        <f>LOG(C6677)</f>
        <v>0.3010299956639812</v>
      </c>
      <c r="H6677">
        <f>G6677/(B6677-1)</f>
        <v>-0.98102404994453263</v>
      </c>
    </row>
    <row r="6678" spans="1:8">
      <c r="A6678" t="s">
        <v>4556</v>
      </c>
      <c r="B6678">
        <v>0.69314718055994495</v>
      </c>
      <c r="C6678">
        <v>2</v>
      </c>
      <c r="D6678">
        <v>17</v>
      </c>
      <c r="E6678">
        <v>17</v>
      </c>
      <c r="F6678" t="str">
        <f>VLOOKUP(E6678,$L$1:$M$25,2,FALSE)</f>
        <v>nat-gas</v>
      </c>
      <c r="G6678">
        <f>LOG(C6678)</f>
        <v>0.3010299956639812</v>
      </c>
      <c r="H6678">
        <f>G6678/(B6678-1)</f>
        <v>-0.98102404994453263</v>
      </c>
    </row>
    <row r="6679" spans="1:8">
      <c r="A6679" t="s">
        <v>4563</v>
      </c>
      <c r="B6679">
        <v>0.69314718055994495</v>
      </c>
      <c r="C6679">
        <v>2</v>
      </c>
      <c r="D6679">
        <v>17</v>
      </c>
      <c r="E6679">
        <v>17</v>
      </c>
      <c r="F6679" t="str">
        <f>VLOOKUP(E6679,$L$1:$M$25,2,FALSE)</f>
        <v>nat-gas</v>
      </c>
      <c r="G6679">
        <f>LOG(C6679)</f>
        <v>0.3010299956639812</v>
      </c>
      <c r="H6679">
        <f>G6679/(B6679-1)</f>
        <v>-0.98102404994453263</v>
      </c>
    </row>
    <row r="6680" spans="1:8">
      <c r="A6680" t="s">
        <v>4570</v>
      </c>
      <c r="B6680">
        <v>0.69314718055994495</v>
      </c>
      <c r="C6680">
        <v>2</v>
      </c>
      <c r="D6680">
        <v>17</v>
      </c>
      <c r="E6680">
        <v>17</v>
      </c>
      <c r="F6680" t="str">
        <f>VLOOKUP(E6680,$L$1:$M$25,2,FALSE)</f>
        <v>nat-gas</v>
      </c>
      <c r="G6680">
        <f>LOG(C6680)</f>
        <v>0.3010299956639812</v>
      </c>
      <c r="H6680">
        <f>G6680/(B6680-1)</f>
        <v>-0.98102404994453263</v>
      </c>
    </row>
    <row r="6681" spans="1:8">
      <c r="A6681" t="s">
        <v>4589</v>
      </c>
      <c r="B6681">
        <v>0.69314718055994495</v>
      </c>
      <c r="C6681">
        <v>2</v>
      </c>
      <c r="D6681">
        <v>18</v>
      </c>
      <c r="E6681">
        <v>18</v>
      </c>
      <c r="F6681" t="str">
        <f>VLOOKUP(E6681,$L$1:$M$25,2,FALSE)</f>
        <v>oilseed</v>
      </c>
      <c r="G6681">
        <f>LOG(C6681)</f>
        <v>0.3010299956639812</v>
      </c>
      <c r="H6681">
        <f>G6681/(B6681-1)</f>
        <v>-0.98102404994453263</v>
      </c>
    </row>
    <row r="6682" spans="1:8">
      <c r="A6682" t="s">
        <v>4592</v>
      </c>
      <c r="B6682">
        <v>0.69314718055994495</v>
      </c>
      <c r="C6682">
        <v>2</v>
      </c>
      <c r="D6682">
        <v>17</v>
      </c>
      <c r="E6682">
        <v>17</v>
      </c>
      <c r="F6682" t="str">
        <f>VLOOKUP(E6682,$L$1:$M$25,2,FALSE)</f>
        <v>nat-gas</v>
      </c>
      <c r="G6682">
        <f>LOG(C6682)</f>
        <v>0.3010299956639812</v>
      </c>
      <c r="H6682">
        <f>G6682/(B6682-1)</f>
        <v>-0.98102404994453263</v>
      </c>
    </row>
    <row r="6683" spans="1:8">
      <c r="A6683" t="s">
        <v>4600</v>
      </c>
      <c r="B6683">
        <v>0.69314718055994495</v>
      </c>
      <c r="C6683">
        <v>2</v>
      </c>
      <c r="D6683">
        <v>17</v>
      </c>
      <c r="E6683">
        <v>17</v>
      </c>
      <c r="F6683" t="str">
        <f>VLOOKUP(E6683,$L$1:$M$25,2,FALSE)</f>
        <v>nat-gas</v>
      </c>
      <c r="G6683">
        <f>LOG(C6683)</f>
        <v>0.3010299956639812</v>
      </c>
      <c r="H6683">
        <f>G6683/(B6683-1)</f>
        <v>-0.98102404994453263</v>
      </c>
    </row>
    <row r="6684" spans="1:8">
      <c r="A6684" t="s">
        <v>4609</v>
      </c>
      <c r="B6684">
        <v>0.69314718055994495</v>
      </c>
      <c r="C6684">
        <v>2</v>
      </c>
      <c r="D6684">
        <v>20</v>
      </c>
      <c r="E6684">
        <v>20</v>
      </c>
      <c r="F6684" t="str">
        <f>VLOOKUP(E6684,$L$1:$M$25,2,FALSE)</f>
        <v>ship</v>
      </c>
      <c r="G6684">
        <f>LOG(C6684)</f>
        <v>0.3010299956639812</v>
      </c>
      <c r="H6684">
        <f>G6684/(B6684-1)</f>
        <v>-0.98102404994453263</v>
      </c>
    </row>
    <row r="6685" spans="1:8">
      <c r="A6685" t="s">
        <v>4611</v>
      </c>
      <c r="B6685">
        <v>0.69314718055994495</v>
      </c>
      <c r="C6685">
        <v>2</v>
      </c>
      <c r="D6685">
        <v>17</v>
      </c>
      <c r="E6685">
        <v>17</v>
      </c>
      <c r="F6685" t="str">
        <f>VLOOKUP(E6685,$L$1:$M$25,2,FALSE)</f>
        <v>nat-gas</v>
      </c>
      <c r="G6685">
        <f>LOG(C6685)</f>
        <v>0.3010299956639812</v>
      </c>
      <c r="H6685">
        <f>G6685/(B6685-1)</f>
        <v>-0.98102404994453263</v>
      </c>
    </row>
    <row r="6686" spans="1:8">
      <c r="A6686" t="s">
        <v>4617</v>
      </c>
      <c r="B6686">
        <v>0.69314718055994495</v>
      </c>
      <c r="C6686">
        <v>2</v>
      </c>
      <c r="D6686">
        <v>1</v>
      </c>
      <c r="E6686">
        <v>1</v>
      </c>
      <c r="F6686" t="str">
        <f>VLOOKUP(E6686,$L$1:$M$25,2,FALSE)</f>
        <v>acq</v>
      </c>
      <c r="G6686">
        <f>LOG(C6686)</f>
        <v>0.3010299956639812</v>
      </c>
      <c r="H6686">
        <f>G6686/(B6686-1)</f>
        <v>-0.98102404994453263</v>
      </c>
    </row>
    <row r="6687" spans="1:8">
      <c r="A6687" t="s">
        <v>4620</v>
      </c>
      <c r="B6687">
        <v>0.69314718055994495</v>
      </c>
      <c r="C6687">
        <v>2</v>
      </c>
      <c r="D6687">
        <v>4</v>
      </c>
      <c r="E6687">
        <v>4</v>
      </c>
      <c r="F6687" t="str">
        <f>VLOOKUP(E6687,$L$1:$M$25,2,FALSE)</f>
        <v>coffee</v>
      </c>
      <c r="G6687">
        <f>LOG(C6687)</f>
        <v>0.3010299956639812</v>
      </c>
      <c r="H6687">
        <f>G6687/(B6687-1)</f>
        <v>-0.98102404994453263</v>
      </c>
    </row>
    <row r="6688" spans="1:8">
      <c r="A6688" t="s">
        <v>4638</v>
      </c>
      <c r="B6688">
        <v>0.69314718055994495</v>
      </c>
      <c r="C6688">
        <v>2</v>
      </c>
      <c r="D6688">
        <v>17</v>
      </c>
      <c r="E6688">
        <v>17</v>
      </c>
      <c r="F6688" t="str">
        <f>VLOOKUP(E6688,$L$1:$M$25,2,FALSE)</f>
        <v>nat-gas</v>
      </c>
      <c r="G6688">
        <f>LOG(C6688)</f>
        <v>0.3010299956639812</v>
      </c>
      <c r="H6688">
        <f>G6688/(B6688-1)</f>
        <v>-0.98102404994453263</v>
      </c>
    </row>
    <row r="6689" spans="1:8">
      <c r="A6689" t="s">
        <v>4652</v>
      </c>
      <c r="B6689">
        <v>0.69314718055994495</v>
      </c>
      <c r="C6689">
        <v>2</v>
      </c>
      <c r="D6689">
        <v>20</v>
      </c>
      <c r="E6689">
        <v>20</v>
      </c>
      <c r="F6689" t="str">
        <f>VLOOKUP(E6689,$L$1:$M$25,2,FALSE)</f>
        <v>ship</v>
      </c>
      <c r="G6689">
        <f>LOG(C6689)</f>
        <v>0.3010299956639812</v>
      </c>
      <c r="H6689">
        <f>G6689/(B6689-1)</f>
        <v>-0.98102404994453263</v>
      </c>
    </row>
    <row r="6690" spans="1:8">
      <c r="A6690" t="s">
        <v>4666</v>
      </c>
      <c r="B6690">
        <v>0.69314718055994495</v>
      </c>
      <c r="C6690">
        <v>2</v>
      </c>
      <c r="D6690">
        <v>20</v>
      </c>
      <c r="E6690">
        <v>20</v>
      </c>
      <c r="F6690" t="str">
        <f>VLOOKUP(E6690,$L$1:$M$25,2,FALSE)</f>
        <v>ship</v>
      </c>
      <c r="G6690">
        <f>LOG(C6690)</f>
        <v>0.3010299956639812</v>
      </c>
      <c r="H6690">
        <f>G6690/(B6690-1)</f>
        <v>-0.98102404994453263</v>
      </c>
    </row>
    <row r="6691" spans="1:8">
      <c r="A6691" t="s">
        <v>4674</v>
      </c>
      <c r="B6691">
        <v>0.69314718055994495</v>
      </c>
      <c r="C6691">
        <v>2</v>
      </c>
      <c r="D6691">
        <v>17</v>
      </c>
      <c r="E6691">
        <v>17</v>
      </c>
      <c r="F6691" t="str">
        <f>VLOOKUP(E6691,$L$1:$M$25,2,FALSE)</f>
        <v>nat-gas</v>
      </c>
      <c r="G6691">
        <f>LOG(C6691)</f>
        <v>0.3010299956639812</v>
      </c>
      <c r="H6691">
        <f>G6691/(B6691-1)</f>
        <v>-0.98102404994453263</v>
      </c>
    </row>
    <row r="6692" spans="1:8">
      <c r="A6692" t="s">
        <v>4693</v>
      </c>
      <c r="B6692">
        <v>0.69314718055994495</v>
      </c>
      <c r="C6692">
        <v>2</v>
      </c>
      <c r="D6692">
        <v>25</v>
      </c>
      <c r="E6692">
        <v>25</v>
      </c>
      <c r="F6692" t="str">
        <f>VLOOKUP(E6692,$L$1:$M$25,2,FALSE)</f>
        <v>wheat</v>
      </c>
      <c r="G6692">
        <f>LOG(C6692)</f>
        <v>0.3010299956639812</v>
      </c>
      <c r="H6692">
        <f>G6692/(B6692-1)</f>
        <v>-0.98102404994453263</v>
      </c>
    </row>
    <row r="6693" spans="1:8">
      <c r="A6693" t="s">
        <v>4694</v>
      </c>
      <c r="B6693">
        <v>0.69314718055994495</v>
      </c>
      <c r="C6693">
        <v>2</v>
      </c>
      <c r="D6693">
        <v>5</v>
      </c>
      <c r="E6693">
        <v>5</v>
      </c>
      <c r="F6693" t="str">
        <f>VLOOKUP(E6693,$L$1:$M$25,2,FALSE)</f>
        <v>corn</v>
      </c>
      <c r="G6693">
        <f>LOG(C6693)</f>
        <v>0.3010299956639812</v>
      </c>
      <c r="H6693">
        <f>G6693/(B6693-1)</f>
        <v>-0.98102404994453263</v>
      </c>
    </row>
    <row r="6694" spans="1:8">
      <c r="A6694" t="s">
        <v>4708</v>
      </c>
      <c r="B6694">
        <v>0.69314718055994495</v>
      </c>
      <c r="C6694">
        <v>2</v>
      </c>
      <c r="D6694">
        <v>2</v>
      </c>
      <c r="E6694">
        <v>2</v>
      </c>
      <c r="F6694" t="str">
        <f>VLOOKUP(E6694,$L$1:$M$25,2,FALSE)</f>
        <v>bop</v>
      </c>
      <c r="G6694">
        <f>LOG(C6694)</f>
        <v>0.3010299956639812</v>
      </c>
      <c r="H6694">
        <f>G6694/(B6694-1)</f>
        <v>-0.98102404994453263</v>
      </c>
    </row>
    <row r="6695" spans="1:8">
      <c r="A6695" t="s">
        <v>4711</v>
      </c>
      <c r="B6695">
        <v>0.69314718055994495</v>
      </c>
      <c r="C6695">
        <v>2</v>
      </c>
      <c r="D6695">
        <v>7</v>
      </c>
      <c r="E6695">
        <v>7</v>
      </c>
      <c r="F6695" t="str">
        <f>VLOOKUP(E6695,$L$1:$M$25,2,FALSE)</f>
        <v>crude</v>
      </c>
      <c r="G6695">
        <f>LOG(C6695)</f>
        <v>0.3010299956639812</v>
      </c>
      <c r="H6695">
        <f>G6695/(B6695-1)</f>
        <v>-0.98102404994453263</v>
      </c>
    </row>
    <row r="6696" spans="1:8">
      <c r="A6696" t="s">
        <v>4731</v>
      </c>
      <c r="B6696">
        <v>0.69314718055994495</v>
      </c>
      <c r="C6696">
        <v>2</v>
      </c>
      <c r="D6696">
        <v>16</v>
      </c>
      <c r="E6696">
        <v>16</v>
      </c>
      <c r="F6696" t="str">
        <f>VLOOKUP(E6696,$L$1:$M$25,2,FALSE)</f>
        <v>money-supply</v>
      </c>
      <c r="G6696">
        <f>LOG(C6696)</f>
        <v>0.3010299956639812</v>
      </c>
      <c r="H6696">
        <f>G6696/(B6696-1)</f>
        <v>-0.98102404994453263</v>
      </c>
    </row>
    <row r="6697" spans="1:8">
      <c r="A6697" t="s">
        <v>4732</v>
      </c>
      <c r="B6697">
        <v>0.69314718055994495</v>
      </c>
      <c r="C6697">
        <v>2</v>
      </c>
      <c r="D6697">
        <v>25</v>
      </c>
      <c r="E6697">
        <v>25</v>
      </c>
      <c r="F6697" t="str">
        <f>VLOOKUP(E6697,$L$1:$M$25,2,FALSE)</f>
        <v>wheat</v>
      </c>
      <c r="G6697">
        <f>LOG(C6697)</f>
        <v>0.3010299956639812</v>
      </c>
      <c r="H6697">
        <f>G6697/(B6697-1)</f>
        <v>-0.98102404994453263</v>
      </c>
    </row>
    <row r="6698" spans="1:8">
      <c r="A6698" t="s">
        <v>4741</v>
      </c>
      <c r="B6698">
        <v>0.69314718055994495</v>
      </c>
      <c r="C6698">
        <v>2</v>
      </c>
      <c r="D6698">
        <v>5</v>
      </c>
      <c r="E6698">
        <v>5</v>
      </c>
      <c r="F6698" t="str">
        <f>VLOOKUP(E6698,$L$1:$M$25,2,FALSE)</f>
        <v>corn</v>
      </c>
      <c r="G6698">
        <f>LOG(C6698)</f>
        <v>0.3010299956639812</v>
      </c>
      <c r="H6698">
        <f>G6698/(B6698-1)</f>
        <v>-0.98102404994453263</v>
      </c>
    </row>
    <row r="6699" spans="1:8">
      <c r="A6699" t="s">
        <v>4743</v>
      </c>
      <c r="B6699">
        <v>0.69314718055994495</v>
      </c>
      <c r="C6699">
        <v>2</v>
      </c>
      <c r="D6699">
        <v>6</v>
      </c>
      <c r="E6699">
        <v>6</v>
      </c>
      <c r="F6699" t="str">
        <f>VLOOKUP(E6699,$L$1:$M$25,2,FALSE)</f>
        <v>cpi</v>
      </c>
      <c r="G6699">
        <f>LOG(C6699)</f>
        <v>0.3010299956639812</v>
      </c>
      <c r="H6699">
        <f>G6699/(B6699-1)</f>
        <v>-0.98102404994453263</v>
      </c>
    </row>
    <row r="6700" spans="1:8">
      <c r="A6700" t="s">
        <v>4763</v>
      </c>
      <c r="B6700">
        <v>0.69314718055994495</v>
      </c>
      <c r="C6700">
        <v>2</v>
      </c>
      <c r="D6700">
        <v>21</v>
      </c>
      <c r="E6700">
        <v>21</v>
      </c>
      <c r="F6700" t="str">
        <f>VLOOKUP(E6700,$L$1:$M$25,2,FALSE)</f>
        <v>soybean</v>
      </c>
      <c r="G6700">
        <f>LOG(C6700)</f>
        <v>0.3010299956639812</v>
      </c>
      <c r="H6700">
        <f>G6700/(B6700-1)</f>
        <v>-0.98102404994453263</v>
      </c>
    </row>
    <row r="6701" spans="1:8">
      <c r="A6701" t="s">
        <v>4781</v>
      </c>
      <c r="B6701">
        <v>0.69314718055994495</v>
      </c>
      <c r="C6701">
        <v>2</v>
      </c>
      <c r="D6701">
        <v>17</v>
      </c>
      <c r="E6701">
        <v>17</v>
      </c>
      <c r="F6701" t="str">
        <f>VLOOKUP(E6701,$L$1:$M$25,2,FALSE)</f>
        <v>nat-gas</v>
      </c>
      <c r="G6701">
        <f>LOG(C6701)</f>
        <v>0.3010299956639812</v>
      </c>
      <c r="H6701">
        <f>G6701/(B6701-1)</f>
        <v>-0.98102404994453263</v>
      </c>
    </row>
    <row r="6702" spans="1:8">
      <c r="A6702" t="s">
        <v>4785</v>
      </c>
      <c r="B6702">
        <v>0.69314718055994495</v>
      </c>
      <c r="C6702">
        <v>2</v>
      </c>
      <c r="D6702">
        <v>9</v>
      </c>
      <c r="E6702">
        <v>9</v>
      </c>
      <c r="F6702" t="str">
        <f>VLOOKUP(E6702,$L$1:$M$25,2,FALSE)</f>
        <v>earn</v>
      </c>
      <c r="G6702">
        <f>LOG(C6702)</f>
        <v>0.3010299956639812</v>
      </c>
      <c r="H6702">
        <f>G6702/(B6702-1)</f>
        <v>-0.98102404994453263</v>
      </c>
    </row>
    <row r="6703" spans="1:8">
      <c r="A6703" t="s">
        <v>4786</v>
      </c>
      <c r="B6703">
        <v>0.69314718055994495</v>
      </c>
      <c r="C6703">
        <v>2</v>
      </c>
      <c r="D6703">
        <v>9</v>
      </c>
      <c r="E6703">
        <v>9</v>
      </c>
      <c r="F6703" t="str">
        <f>VLOOKUP(E6703,$L$1:$M$25,2,FALSE)</f>
        <v>earn</v>
      </c>
      <c r="G6703">
        <f>LOG(C6703)</f>
        <v>0.3010299956639812</v>
      </c>
      <c r="H6703">
        <f>G6703/(B6703-1)</f>
        <v>-0.98102404994453263</v>
      </c>
    </row>
    <row r="6704" spans="1:8">
      <c r="A6704" t="s">
        <v>4797</v>
      </c>
      <c r="B6704">
        <v>0.69314718055994495</v>
      </c>
      <c r="C6704">
        <v>2</v>
      </c>
      <c r="D6704">
        <v>20</v>
      </c>
      <c r="E6704">
        <v>20</v>
      </c>
      <c r="F6704" t="str">
        <f>VLOOKUP(E6704,$L$1:$M$25,2,FALSE)</f>
        <v>ship</v>
      </c>
      <c r="G6704">
        <f>LOG(C6704)</f>
        <v>0.3010299956639812</v>
      </c>
      <c r="H6704">
        <f>G6704/(B6704-1)</f>
        <v>-0.98102404994453263</v>
      </c>
    </row>
    <row r="6705" spans="1:8">
      <c r="A6705" t="s">
        <v>4798</v>
      </c>
      <c r="B6705">
        <v>0.69314718055994495</v>
      </c>
      <c r="C6705">
        <v>2</v>
      </c>
      <c r="D6705">
        <v>4</v>
      </c>
      <c r="E6705">
        <v>4</v>
      </c>
      <c r="F6705" t="str">
        <f>VLOOKUP(E6705,$L$1:$M$25,2,FALSE)</f>
        <v>coffee</v>
      </c>
      <c r="G6705">
        <f>LOG(C6705)</f>
        <v>0.3010299956639812</v>
      </c>
      <c r="H6705">
        <f>G6705/(B6705-1)</f>
        <v>-0.98102404994453263</v>
      </c>
    </row>
    <row r="6706" spans="1:8">
      <c r="A6706" t="s">
        <v>4812</v>
      </c>
      <c r="B6706">
        <v>0.69314718055994495</v>
      </c>
      <c r="C6706">
        <v>2</v>
      </c>
      <c r="D6706">
        <v>20</v>
      </c>
      <c r="E6706">
        <v>20</v>
      </c>
      <c r="F6706" t="str">
        <f>VLOOKUP(E6706,$L$1:$M$25,2,FALSE)</f>
        <v>ship</v>
      </c>
      <c r="G6706">
        <f>LOG(C6706)</f>
        <v>0.3010299956639812</v>
      </c>
      <c r="H6706">
        <f>G6706/(B6706-1)</f>
        <v>-0.98102404994453263</v>
      </c>
    </row>
    <row r="6707" spans="1:8">
      <c r="A6707" t="s">
        <v>4839</v>
      </c>
      <c r="B6707">
        <v>0.69314718055994495</v>
      </c>
      <c r="C6707">
        <v>2</v>
      </c>
      <c r="D6707">
        <v>16</v>
      </c>
      <c r="E6707">
        <v>16</v>
      </c>
      <c r="F6707" t="str">
        <f>VLOOKUP(E6707,$L$1:$M$25,2,FALSE)</f>
        <v>money-supply</v>
      </c>
      <c r="G6707">
        <f>LOG(C6707)</f>
        <v>0.3010299956639812</v>
      </c>
      <c r="H6707">
        <f>G6707/(B6707-1)</f>
        <v>-0.98102404994453263</v>
      </c>
    </row>
    <row r="6708" spans="1:8">
      <c r="A6708" t="s">
        <v>4863</v>
      </c>
      <c r="B6708">
        <v>0.69314718055994495</v>
      </c>
      <c r="C6708">
        <v>2</v>
      </c>
      <c r="D6708">
        <v>11</v>
      </c>
      <c r="E6708">
        <v>11</v>
      </c>
      <c r="F6708" t="str">
        <f>VLOOKUP(E6708,$L$1:$M$25,2,FALSE)</f>
        <v>gold</v>
      </c>
      <c r="G6708">
        <f>LOG(C6708)</f>
        <v>0.3010299956639812</v>
      </c>
      <c r="H6708">
        <f>G6708/(B6708-1)</f>
        <v>-0.98102404994453263</v>
      </c>
    </row>
    <row r="6709" spans="1:8">
      <c r="A6709" t="s">
        <v>4869</v>
      </c>
      <c r="B6709">
        <v>0.69314718055994495</v>
      </c>
      <c r="C6709">
        <v>2</v>
      </c>
      <c r="D6709">
        <v>23</v>
      </c>
      <c r="E6709">
        <v>23</v>
      </c>
      <c r="F6709" t="str">
        <f>VLOOKUP(E6709,$L$1:$M$25,2,FALSE)</f>
        <v>trade</v>
      </c>
      <c r="G6709">
        <f>LOG(C6709)</f>
        <v>0.3010299956639812</v>
      </c>
      <c r="H6709">
        <f>G6709/(B6709-1)</f>
        <v>-0.98102404994453263</v>
      </c>
    </row>
    <row r="6710" spans="1:8">
      <c r="A6710" t="s">
        <v>4873</v>
      </c>
      <c r="B6710">
        <v>0.69314718055994495</v>
      </c>
      <c r="C6710">
        <v>2</v>
      </c>
      <c r="D6710">
        <v>8</v>
      </c>
      <c r="E6710">
        <v>8</v>
      </c>
      <c r="F6710" t="str">
        <f>VLOOKUP(E6710,$L$1:$M$25,2,FALSE)</f>
        <v>dlr</v>
      </c>
      <c r="G6710">
        <f>LOG(C6710)</f>
        <v>0.3010299956639812</v>
      </c>
      <c r="H6710">
        <f>G6710/(B6710-1)</f>
        <v>-0.98102404994453263</v>
      </c>
    </row>
    <row r="6711" spans="1:8">
      <c r="A6711" t="s">
        <v>4888</v>
      </c>
      <c r="B6711">
        <v>0.69314718055994495</v>
      </c>
      <c r="C6711">
        <v>2</v>
      </c>
      <c r="D6711">
        <v>23</v>
      </c>
      <c r="E6711">
        <v>23</v>
      </c>
      <c r="F6711" t="str">
        <f>VLOOKUP(E6711,$L$1:$M$25,2,FALSE)</f>
        <v>trade</v>
      </c>
      <c r="G6711">
        <f>LOG(C6711)</f>
        <v>0.3010299956639812</v>
      </c>
      <c r="H6711">
        <f>G6711/(B6711-1)</f>
        <v>-0.98102404994453263</v>
      </c>
    </row>
    <row r="6712" spans="1:8">
      <c r="A6712" t="s">
        <v>4893</v>
      </c>
      <c r="B6712">
        <v>0.69314718055994495</v>
      </c>
      <c r="C6712">
        <v>2</v>
      </c>
      <c r="D6712">
        <v>8</v>
      </c>
      <c r="E6712">
        <v>8</v>
      </c>
      <c r="F6712" t="str">
        <f>VLOOKUP(E6712,$L$1:$M$25,2,FALSE)</f>
        <v>dlr</v>
      </c>
      <c r="G6712">
        <f>LOG(C6712)</f>
        <v>0.3010299956639812</v>
      </c>
      <c r="H6712">
        <f>G6712/(B6712-1)</f>
        <v>-0.98102404994453263</v>
      </c>
    </row>
    <row r="6713" spans="1:8">
      <c r="A6713" t="s">
        <v>4901</v>
      </c>
      <c r="B6713">
        <v>0.69314718055994495</v>
      </c>
      <c r="C6713">
        <v>2</v>
      </c>
      <c r="D6713">
        <v>4</v>
      </c>
      <c r="E6713">
        <v>4</v>
      </c>
      <c r="F6713" t="str">
        <f>VLOOKUP(E6713,$L$1:$M$25,2,FALSE)</f>
        <v>coffee</v>
      </c>
      <c r="G6713">
        <f>LOG(C6713)</f>
        <v>0.3010299956639812</v>
      </c>
      <c r="H6713">
        <f>G6713/(B6713-1)</f>
        <v>-0.98102404994453263</v>
      </c>
    </row>
    <row r="6714" spans="1:8">
      <c r="A6714" t="s">
        <v>4902</v>
      </c>
      <c r="B6714">
        <v>0.69314718055994495</v>
      </c>
      <c r="C6714">
        <v>2</v>
      </c>
      <c r="D6714">
        <v>17</v>
      </c>
      <c r="E6714">
        <v>17</v>
      </c>
      <c r="F6714" t="str">
        <f>VLOOKUP(E6714,$L$1:$M$25,2,FALSE)</f>
        <v>nat-gas</v>
      </c>
      <c r="G6714">
        <f>LOG(C6714)</f>
        <v>0.3010299956639812</v>
      </c>
      <c r="H6714">
        <f>G6714/(B6714-1)</f>
        <v>-0.98102404994453263</v>
      </c>
    </row>
    <row r="6715" spans="1:8">
      <c r="A6715" t="s">
        <v>4907</v>
      </c>
      <c r="B6715">
        <v>0.69314718055994495</v>
      </c>
      <c r="C6715">
        <v>2</v>
      </c>
      <c r="D6715">
        <v>5</v>
      </c>
      <c r="E6715">
        <v>5</v>
      </c>
      <c r="F6715" t="str">
        <f>VLOOKUP(E6715,$L$1:$M$25,2,FALSE)</f>
        <v>corn</v>
      </c>
      <c r="G6715">
        <f>LOG(C6715)</f>
        <v>0.3010299956639812</v>
      </c>
      <c r="H6715">
        <f>G6715/(B6715-1)</f>
        <v>-0.98102404994453263</v>
      </c>
    </row>
    <row r="6716" spans="1:8">
      <c r="A6716" t="s">
        <v>4911</v>
      </c>
      <c r="B6716">
        <v>0.69314718055994495</v>
      </c>
      <c r="C6716">
        <v>2</v>
      </c>
      <c r="D6716">
        <v>16</v>
      </c>
      <c r="E6716">
        <v>16</v>
      </c>
      <c r="F6716" t="str">
        <f>VLOOKUP(E6716,$L$1:$M$25,2,FALSE)</f>
        <v>money-supply</v>
      </c>
      <c r="G6716">
        <f>LOG(C6716)</f>
        <v>0.3010299956639812</v>
      </c>
      <c r="H6716">
        <f>G6716/(B6716-1)</f>
        <v>-0.98102404994453263</v>
      </c>
    </row>
    <row r="6717" spans="1:8">
      <c r="A6717" t="s">
        <v>4912</v>
      </c>
      <c r="B6717">
        <v>0.69314718055994495</v>
      </c>
      <c r="C6717">
        <v>2</v>
      </c>
      <c r="D6717">
        <v>22</v>
      </c>
      <c r="E6717">
        <v>22</v>
      </c>
      <c r="F6717" t="str">
        <f>VLOOKUP(E6717,$L$1:$M$25,2,FALSE)</f>
        <v>sugar</v>
      </c>
      <c r="G6717">
        <f>LOG(C6717)</f>
        <v>0.3010299956639812</v>
      </c>
      <c r="H6717">
        <f>G6717/(B6717-1)</f>
        <v>-0.98102404994453263</v>
      </c>
    </row>
    <row r="6718" spans="1:8">
      <c r="A6718" t="s">
        <v>4921</v>
      </c>
      <c r="B6718">
        <v>0.69314718055994495</v>
      </c>
      <c r="C6718">
        <v>2</v>
      </c>
      <c r="D6718">
        <v>1</v>
      </c>
      <c r="E6718">
        <v>1</v>
      </c>
      <c r="F6718" t="str">
        <f>VLOOKUP(E6718,$L$1:$M$25,2,FALSE)</f>
        <v>acq</v>
      </c>
      <c r="G6718">
        <f>LOG(C6718)</f>
        <v>0.3010299956639812</v>
      </c>
      <c r="H6718">
        <f>G6718/(B6718-1)</f>
        <v>-0.98102404994453263</v>
      </c>
    </row>
    <row r="6719" spans="1:8">
      <c r="A6719" t="s">
        <v>4928</v>
      </c>
      <c r="B6719">
        <v>0.69314718055994495</v>
      </c>
      <c r="C6719">
        <v>2</v>
      </c>
      <c r="D6719">
        <v>3</v>
      </c>
      <c r="E6719">
        <v>3</v>
      </c>
      <c r="F6719" t="str">
        <f>VLOOKUP(E6719,$L$1:$M$25,2,FALSE)</f>
        <v>cocoa</v>
      </c>
      <c r="G6719">
        <f>LOG(C6719)</f>
        <v>0.3010299956639812</v>
      </c>
      <c r="H6719">
        <f>G6719/(B6719-1)</f>
        <v>-0.98102404994453263</v>
      </c>
    </row>
    <row r="6720" spans="1:8">
      <c r="A6720" t="s">
        <v>4950</v>
      </c>
      <c r="B6720">
        <v>0.69314718055994495</v>
      </c>
      <c r="C6720">
        <v>2</v>
      </c>
      <c r="D6720">
        <v>25</v>
      </c>
      <c r="E6720">
        <v>25</v>
      </c>
      <c r="F6720" t="str">
        <f>VLOOKUP(E6720,$L$1:$M$25,2,FALSE)</f>
        <v>wheat</v>
      </c>
      <c r="G6720">
        <f>LOG(C6720)</f>
        <v>0.3010299956639812</v>
      </c>
      <c r="H6720">
        <f>G6720/(B6720-1)</f>
        <v>-0.98102404994453263</v>
      </c>
    </row>
    <row r="6721" spans="1:8">
      <c r="A6721" t="s">
        <v>4962</v>
      </c>
      <c r="B6721">
        <v>0.69314718055994495</v>
      </c>
      <c r="C6721">
        <v>2</v>
      </c>
      <c r="D6721">
        <v>25</v>
      </c>
      <c r="E6721">
        <v>25</v>
      </c>
      <c r="F6721" t="str">
        <f>VLOOKUP(E6721,$L$1:$M$25,2,FALSE)</f>
        <v>wheat</v>
      </c>
      <c r="G6721">
        <f>LOG(C6721)</f>
        <v>0.3010299956639812</v>
      </c>
      <c r="H6721">
        <f>G6721/(B6721-1)</f>
        <v>-0.98102404994453263</v>
      </c>
    </row>
    <row r="6722" spans="1:8">
      <c r="A6722" t="e">
        <f>-tonner</f>
        <v>#NAME?</v>
      </c>
      <c r="B6722">
        <v>0.69314718055994495</v>
      </c>
      <c r="C6722">
        <v>2</v>
      </c>
      <c r="D6722">
        <v>25</v>
      </c>
      <c r="E6722">
        <v>25</v>
      </c>
      <c r="F6722" t="str">
        <f>VLOOKUP(E6722,$L$1:$M$25,2,FALSE)</f>
        <v>wheat</v>
      </c>
      <c r="G6722">
        <f>LOG(C6722)</f>
        <v>0.3010299956639812</v>
      </c>
      <c r="H6722">
        <f>G6722/(B6722-1)</f>
        <v>-0.98102404994453263</v>
      </c>
    </row>
    <row r="6723" spans="1:8">
      <c r="A6723" t="s">
        <v>5007</v>
      </c>
      <c r="B6723">
        <v>0.69314718055994495</v>
      </c>
      <c r="C6723">
        <v>2</v>
      </c>
      <c r="D6723">
        <v>17</v>
      </c>
      <c r="E6723">
        <v>17</v>
      </c>
      <c r="F6723" t="str">
        <f>VLOOKUP(E6723,$L$1:$M$25,2,FALSE)</f>
        <v>nat-gas</v>
      </c>
      <c r="G6723">
        <f>LOG(C6723)</f>
        <v>0.3010299956639812</v>
      </c>
      <c r="H6723">
        <f>G6723/(B6723-1)</f>
        <v>-0.98102404994453263</v>
      </c>
    </row>
    <row r="6724" spans="1:8">
      <c r="A6724" t="s">
        <v>5011</v>
      </c>
      <c r="B6724">
        <v>0.69314718055994495</v>
      </c>
      <c r="C6724">
        <v>2</v>
      </c>
      <c r="D6724">
        <v>17</v>
      </c>
      <c r="E6724">
        <v>17</v>
      </c>
      <c r="F6724" t="str">
        <f>VLOOKUP(E6724,$L$1:$M$25,2,FALSE)</f>
        <v>nat-gas</v>
      </c>
      <c r="G6724">
        <f>LOG(C6724)</f>
        <v>0.3010299956639812</v>
      </c>
      <c r="H6724">
        <f>G6724/(B6724-1)</f>
        <v>-0.98102404994453263</v>
      </c>
    </row>
    <row r="6725" spans="1:8">
      <c r="A6725" t="s">
        <v>5013</v>
      </c>
      <c r="B6725">
        <v>0.69314718055994495</v>
      </c>
      <c r="C6725">
        <v>2</v>
      </c>
      <c r="D6725">
        <v>21</v>
      </c>
      <c r="E6725">
        <v>21</v>
      </c>
      <c r="F6725" t="str">
        <f>VLOOKUP(E6725,$L$1:$M$25,2,FALSE)</f>
        <v>soybean</v>
      </c>
      <c r="G6725">
        <f>LOG(C6725)</f>
        <v>0.3010299956639812</v>
      </c>
      <c r="H6725">
        <f>G6725/(B6725-1)</f>
        <v>-0.98102404994453263</v>
      </c>
    </row>
    <row r="6726" spans="1:8">
      <c r="A6726" t="s">
        <v>5014</v>
      </c>
      <c r="B6726">
        <v>0.69314718055994495</v>
      </c>
      <c r="C6726">
        <v>2</v>
      </c>
      <c r="D6726">
        <v>17</v>
      </c>
      <c r="E6726">
        <v>17</v>
      </c>
      <c r="F6726" t="str">
        <f>VLOOKUP(E6726,$L$1:$M$25,2,FALSE)</f>
        <v>nat-gas</v>
      </c>
      <c r="G6726">
        <f>LOG(C6726)</f>
        <v>0.3010299956639812</v>
      </c>
      <c r="H6726">
        <f>G6726/(B6726-1)</f>
        <v>-0.98102404994453263</v>
      </c>
    </row>
    <row r="6727" spans="1:8">
      <c r="A6727" t="s">
        <v>5053</v>
      </c>
      <c r="B6727">
        <v>0.69314718055994495</v>
      </c>
      <c r="C6727">
        <v>2</v>
      </c>
      <c r="D6727">
        <v>22</v>
      </c>
      <c r="E6727">
        <v>22</v>
      </c>
      <c r="F6727" t="str">
        <f>VLOOKUP(E6727,$L$1:$M$25,2,FALSE)</f>
        <v>sugar</v>
      </c>
      <c r="G6727">
        <f>LOG(C6727)</f>
        <v>0.3010299956639812</v>
      </c>
      <c r="H6727">
        <f>G6727/(B6727-1)</f>
        <v>-0.98102404994453263</v>
      </c>
    </row>
    <row r="6728" spans="1:8">
      <c r="A6728" t="s">
        <v>5082</v>
      </c>
      <c r="B6728">
        <v>0.69314718055994495</v>
      </c>
      <c r="C6728">
        <v>2</v>
      </c>
      <c r="D6728">
        <v>1</v>
      </c>
      <c r="E6728">
        <v>1</v>
      </c>
      <c r="F6728" t="str">
        <f>VLOOKUP(E6728,$L$1:$M$25,2,FALSE)</f>
        <v>acq</v>
      </c>
      <c r="G6728">
        <f>LOG(C6728)</f>
        <v>0.3010299956639812</v>
      </c>
      <c r="H6728">
        <f>G6728/(B6728-1)</f>
        <v>-0.98102404994453263</v>
      </c>
    </row>
    <row r="6729" spans="1:8">
      <c r="A6729" t="s">
        <v>5091</v>
      </c>
      <c r="B6729">
        <v>0.69314718055994495</v>
      </c>
      <c r="C6729">
        <v>2</v>
      </c>
      <c r="D6729">
        <v>3</v>
      </c>
      <c r="E6729">
        <v>3</v>
      </c>
      <c r="F6729" t="str">
        <f>VLOOKUP(E6729,$L$1:$M$25,2,FALSE)</f>
        <v>cocoa</v>
      </c>
      <c r="G6729">
        <f>LOG(C6729)</f>
        <v>0.3010299956639812</v>
      </c>
      <c r="H6729">
        <f>G6729/(B6729-1)</f>
        <v>-0.98102404994453263</v>
      </c>
    </row>
    <row r="6730" spans="1:8">
      <c r="A6730" t="s">
        <v>5095</v>
      </c>
      <c r="B6730">
        <v>0.69314718055994495</v>
      </c>
      <c r="C6730">
        <v>2</v>
      </c>
      <c r="D6730">
        <v>6</v>
      </c>
      <c r="E6730">
        <v>6</v>
      </c>
      <c r="F6730" t="str">
        <f>VLOOKUP(E6730,$L$1:$M$25,2,FALSE)</f>
        <v>cpi</v>
      </c>
      <c r="G6730">
        <f>LOG(C6730)</f>
        <v>0.3010299956639812</v>
      </c>
      <c r="H6730">
        <f>G6730/(B6730-1)</f>
        <v>-0.98102404994453263</v>
      </c>
    </row>
    <row r="6731" spans="1:8">
      <c r="A6731" t="s">
        <v>5100</v>
      </c>
      <c r="B6731">
        <v>0.69314718055994495</v>
      </c>
      <c r="C6731">
        <v>2</v>
      </c>
      <c r="D6731">
        <v>10</v>
      </c>
      <c r="E6731">
        <v>10</v>
      </c>
      <c r="F6731" t="str">
        <f>VLOOKUP(E6731,$L$1:$M$25,2,FALSE)</f>
        <v>gnp</v>
      </c>
      <c r="G6731">
        <f>LOG(C6731)</f>
        <v>0.3010299956639812</v>
      </c>
      <c r="H6731">
        <f>G6731/(B6731-1)</f>
        <v>-0.98102404994453263</v>
      </c>
    </row>
    <row r="6732" spans="1:8">
      <c r="A6732" t="s">
        <v>5116</v>
      </c>
      <c r="B6732">
        <v>0.69314718055994495</v>
      </c>
      <c r="C6732">
        <v>2</v>
      </c>
      <c r="D6732">
        <v>17</v>
      </c>
      <c r="E6732">
        <v>17</v>
      </c>
      <c r="F6732" t="str">
        <f>VLOOKUP(E6732,$L$1:$M$25,2,FALSE)</f>
        <v>nat-gas</v>
      </c>
      <c r="G6732">
        <f>LOG(C6732)</f>
        <v>0.3010299956639812</v>
      </c>
      <c r="H6732">
        <f>G6732/(B6732-1)</f>
        <v>-0.98102404994453263</v>
      </c>
    </row>
    <row r="6733" spans="1:8">
      <c r="A6733" t="s">
        <v>5141</v>
      </c>
      <c r="B6733">
        <v>0.69314718055994495</v>
      </c>
      <c r="C6733">
        <v>2</v>
      </c>
      <c r="D6733">
        <v>8</v>
      </c>
      <c r="E6733">
        <v>8</v>
      </c>
      <c r="F6733" t="str">
        <f>VLOOKUP(E6733,$L$1:$M$25,2,FALSE)</f>
        <v>dlr</v>
      </c>
      <c r="G6733">
        <f>LOG(C6733)</f>
        <v>0.3010299956639812</v>
      </c>
      <c r="H6733">
        <f>G6733/(B6733-1)</f>
        <v>-0.98102404994453263</v>
      </c>
    </row>
    <row r="6734" spans="1:8">
      <c r="A6734" t="s">
        <v>5176</v>
      </c>
      <c r="B6734">
        <v>0.69314718055994495</v>
      </c>
      <c r="C6734">
        <v>2</v>
      </c>
      <c r="D6734">
        <v>17</v>
      </c>
      <c r="E6734">
        <v>17</v>
      </c>
      <c r="F6734" t="str">
        <f>VLOOKUP(E6734,$L$1:$M$25,2,FALSE)</f>
        <v>nat-gas</v>
      </c>
      <c r="G6734">
        <f>LOG(C6734)</f>
        <v>0.3010299956639812</v>
      </c>
      <c r="H6734">
        <f>G6734/(B6734-1)</f>
        <v>-0.98102404994453263</v>
      </c>
    </row>
    <row r="6735" spans="1:8">
      <c r="A6735" t="s">
        <v>5194</v>
      </c>
      <c r="B6735">
        <v>0.69314718055994495</v>
      </c>
      <c r="C6735">
        <v>2</v>
      </c>
      <c r="D6735">
        <v>20</v>
      </c>
      <c r="E6735">
        <v>20</v>
      </c>
      <c r="F6735" t="str">
        <f>VLOOKUP(E6735,$L$1:$M$25,2,FALSE)</f>
        <v>ship</v>
      </c>
      <c r="G6735">
        <f>LOG(C6735)</f>
        <v>0.3010299956639812</v>
      </c>
      <c r="H6735">
        <f>G6735/(B6735-1)</f>
        <v>-0.98102404994453263</v>
      </c>
    </row>
    <row r="6736" spans="1:8">
      <c r="A6736" t="s">
        <v>5202</v>
      </c>
      <c r="B6736">
        <v>0.69314718055994495</v>
      </c>
      <c r="C6736">
        <v>2</v>
      </c>
      <c r="D6736">
        <v>23</v>
      </c>
      <c r="E6736">
        <v>23</v>
      </c>
      <c r="F6736" t="str">
        <f>VLOOKUP(E6736,$L$1:$M$25,2,FALSE)</f>
        <v>trade</v>
      </c>
      <c r="G6736">
        <f>LOG(C6736)</f>
        <v>0.3010299956639812</v>
      </c>
      <c r="H6736">
        <f>G6736/(B6736-1)</f>
        <v>-0.98102404994453263</v>
      </c>
    </row>
    <row r="6737" spans="1:8">
      <c r="A6737" t="s">
        <v>5209</v>
      </c>
      <c r="B6737">
        <v>0.69314718055994495</v>
      </c>
      <c r="C6737">
        <v>2</v>
      </c>
      <c r="D6737">
        <v>3</v>
      </c>
      <c r="E6737">
        <v>3</v>
      </c>
      <c r="F6737" t="str">
        <f>VLOOKUP(E6737,$L$1:$M$25,2,FALSE)</f>
        <v>cocoa</v>
      </c>
      <c r="G6737">
        <f>LOG(C6737)</f>
        <v>0.3010299956639812</v>
      </c>
      <c r="H6737">
        <f>G6737/(B6737-1)</f>
        <v>-0.98102404994453263</v>
      </c>
    </row>
    <row r="6738" spans="1:8">
      <c r="A6738" t="s">
        <v>5210</v>
      </c>
      <c r="B6738">
        <v>0.69314718055994495</v>
      </c>
      <c r="C6738">
        <v>2</v>
      </c>
      <c r="D6738">
        <v>1</v>
      </c>
      <c r="E6738">
        <v>1</v>
      </c>
      <c r="F6738" t="str">
        <f>VLOOKUP(E6738,$L$1:$M$25,2,FALSE)</f>
        <v>acq</v>
      </c>
      <c r="G6738">
        <f>LOG(C6738)</f>
        <v>0.3010299956639812</v>
      </c>
      <c r="H6738">
        <f>G6738/(B6738-1)</f>
        <v>-0.98102404994453263</v>
      </c>
    </row>
    <row r="6739" spans="1:8">
      <c r="A6739" t="s">
        <v>5211</v>
      </c>
      <c r="B6739">
        <v>0.69314718055994495</v>
      </c>
      <c r="C6739">
        <v>2</v>
      </c>
      <c r="D6739">
        <v>22</v>
      </c>
      <c r="E6739">
        <v>22</v>
      </c>
      <c r="F6739" t="str">
        <f>VLOOKUP(E6739,$L$1:$M$25,2,FALSE)</f>
        <v>sugar</v>
      </c>
      <c r="G6739">
        <f>LOG(C6739)</f>
        <v>0.3010299956639812</v>
      </c>
      <c r="H6739">
        <f>G6739/(B6739-1)</f>
        <v>-0.98102404994453263</v>
      </c>
    </row>
    <row r="6740" spans="1:8">
      <c r="A6740" t="s">
        <v>5214</v>
      </c>
      <c r="B6740">
        <v>0.69314718055994495</v>
      </c>
      <c r="C6740">
        <v>2</v>
      </c>
      <c r="D6740">
        <v>25</v>
      </c>
      <c r="E6740">
        <v>25</v>
      </c>
      <c r="F6740" t="str">
        <f>VLOOKUP(E6740,$L$1:$M$25,2,FALSE)</f>
        <v>wheat</v>
      </c>
      <c r="G6740">
        <f>LOG(C6740)</f>
        <v>0.3010299956639812</v>
      </c>
      <c r="H6740">
        <f>G6740/(B6740-1)</f>
        <v>-0.98102404994453263</v>
      </c>
    </row>
    <row r="6741" spans="1:8">
      <c r="A6741" t="s">
        <v>5219</v>
      </c>
      <c r="B6741">
        <v>0.69314718055994495</v>
      </c>
      <c r="C6741">
        <v>2</v>
      </c>
      <c r="D6741">
        <v>17</v>
      </c>
      <c r="E6741">
        <v>17</v>
      </c>
      <c r="F6741" t="str">
        <f>VLOOKUP(E6741,$L$1:$M$25,2,FALSE)</f>
        <v>nat-gas</v>
      </c>
      <c r="G6741">
        <f>LOG(C6741)</f>
        <v>0.3010299956639812</v>
      </c>
      <c r="H6741">
        <f>G6741/(B6741-1)</f>
        <v>-0.98102404994453263</v>
      </c>
    </row>
    <row r="6742" spans="1:8">
      <c r="A6742" t="s">
        <v>5223</v>
      </c>
      <c r="B6742">
        <v>0.69314718055994495</v>
      </c>
      <c r="C6742">
        <v>2</v>
      </c>
      <c r="D6742">
        <v>23</v>
      </c>
      <c r="E6742">
        <v>23</v>
      </c>
      <c r="F6742" t="str">
        <f>VLOOKUP(E6742,$L$1:$M$25,2,FALSE)</f>
        <v>trade</v>
      </c>
      <c r="G6742">
        <f>LOG(C6742)</f>
        <v>0.3010299956639812</v>
      </c>
      <c r="H6742">
        <f>G6742/(B6742-1)</f>
        <v>-0.98102404994453263</v>
      </c>
    </row>
    <row r="6743" spans="1:8">
      <c r="A6743" t="s">
        <v>5236</v>
      </c>
      <c r="B6743">
        <v>0.69314718055994495</v>
      </c>
      <c r="C6743">
        <v>2</v>
      </c>
      <c r="D6743">
        <v>2</v>
      </c>
      <c r="E6743">
        <v>2</v>
      </c>
      <c r="F6743" t="str">
        <f>VLOOKUP(E6743,$L$1:$M$25,2,FALSE)</f>
        <v>bop</v>
      </c>
      <c r="G6743">
        <f>LOG(C6743)</f>
        <v>0.3010299956639812</v>
      </c>
      <c r="H6743">
        <f>G6743/(B6743-1)</f>
        <v>-0.98102404994453263</v>
      </c>
    </row>
    <row r="6744" spans="1:8">
      <c r="A6744" t="s">
        <v>5242</v>
      </c>
      <c r="B6744">
        <v>0.69314718055994495</v>
      </c>
      <c r="C6744">
        <v>2</v>
      </c>
      <c r="D6744">
        <v>20</v>
      </c>
      <c r="E6744">
        <v>20</v>
      </c>
      <c r="F6744" t="str">
        <f>VLOOKUP(E6744,$L$1:$M$25,2,FALSE)</f>
        <v>ship</v>
      </c>
      <c r="G6744">
        <f>LOG(C6744)</f>
        <v>0.3010299956639812</v>
      </c>
      <c r="H6744">
        <f>G6744/(B6744-1)</f>
        <v>-0.98102404994453263</v>
      </c>
    </row>
    <row r="6745" spans="1:8">
      <c r="A6745" t="s">
        <v>5247</v>
      </c>
      <c r="B6745">
        <v>0.69314718055994495</v>
      </c>
      <c r="C6745">
        <v>2</v>
      </c>
      <c r="D6745">
        <v>6</v>
      </c>
      <c r="E6745">
        <v>6</v>
      </c>
      <c r="F6745" t="str">
        <f>VLOOKUP(E6745,$L$1:$M$25,2,FALSE)</f>
        <v>cpi</v>
      </c>
      <c r="G6745">
        <f>LOG(C6745)</f>
        <v>0.3010299956639812</v>
      </c>
      <c r="H6745">
        <f>G6745/(B6745-1)</f>
        <v>-0.98102404994453263</v>
      </c>
    </row>
    <row r="6746" spans="1:8">
      <c r="A6746" t="s">
        <v>5249</v>
      </c>
      <c r="B6746">
        <v>0.69314718055994495</v>
      </c>
      <c r="C6746">
        <v>2</v>
      </c>
      <c r="D6746">
        <v>17</v>
      </c>
      <c r="E6746">
        <v>17</v>
      </c>
      <c r="F6746" t="str">
        <f>VLOOKUP(E6746,$L$1:$M$25,2,FALSE)</f>
        <v>nat-gas</v>
      </c>
      <c r="G6746">
        <f>LOG(C6746)</f>
        <v>0.3010299956639812</v>
      </c>
      <c r="H6746">
        <f>G6746/(B6746-1)</f>
        <v>-0.98102404994453263</v>
      </c>
    </row>
    <row r="6747" spans="1:8">
      <c r="A6747" t="s">
        <v>5253</v>
      </c>
      <c r="B6747">
        <v>0.69314718055994495</v>
      </c>
      <c r="C6747">
        <v>2</v>
      </c>
      <c r="D6747">
        <v>17</v>
      </c>
      <c r="E6747">
        <v>17</v>
      </c>
      <c r="F6747" t="str">
        <f>VLOOKUP(E6747,$L$1:$M$25,2,FALSE)</f>
        <v>nat-gas</v>
      </c>
      <c r="G6747">
        <f>LOG(C6747)</f>
        <v>0.3010299956639812</v>
      </c>
      <c r="H6747">
        <f>G6747/(B6747-1)</f>
        <v>-0.98102404994453263</v>
      </c>
    </row>
    <row r="6748" spans="1:8">
      <c r="A6748" t="s">
        <v>5280</v>
      </c>
      <c r="B6748">
        <v>0.69314718055994495</v>
      </c>
      <c r="C6748">
        <v>2</v>
      </c>
      <c r="D6748">
        <v>17</v>
      </c>
      <c r="E6748">
        <v>17</v>
      </c>
      <c r="F6748" t="str">
        <f>VLOOKUP(E6748,$L$1:$M$25,2,FALSE)</f>
        <v>nat-gas</v>
      </c>
      <c r="G6748">
        <f>LOG(C6748)</f>
        <v>0.3010299956639812</v>
      </c>
      <c r="H6748">
        <f>G6748/(B6748-1)</f>
        <v>-0.98102404994453263</v>
      </c>
    </row>
    <row r="6749" spans="1:8">
      <c r="A6749" t="s">
        <v>5286</v>
      </c>
      <c r="B6749">
        <v>0.69314718055994495</v>
      </c>
      <c r="C6749">
        <v>2</v>
      </c>
      <c r="D6749">
        <v>19</v>
      </c>
      <c r="E6749">
        <v>19</v>
      </c>
      <c r="F6749" t="str">
        <f>VLOOKUP(E6749,$L$1:$M$25,2,FALSE)</f>
        <v>reserves</v>
      </c>
      <c r="G6749">
        <f>LOG(C6749)</f>
        <v>0.3010299956639812</v>
      </c>
      <c r="H6749">
        <f>G6749/(B6749-1)</f>
        <v>-0.98102404994453263</v>
      </c>
    </row>
    <row r="6750" spans="1:8">
      <c r="A6750" t="s">
        <v>5290</v>
      </c>
      <c r="B6750">
        <v>0.69314718055994495</v>
      </c>
      <c r="C6750">
        <v>2</v>
      </c>
      <c r="D6750">
        <v>21</v>
      </c>
      <c r="E6750">
        <v>21</v>
      </c>
      <c r="F6750" t="str">
        <f>VLOOKUP(E6750,$L$1:$M$25,2,FALSE)</f>
        <v>soybean</v>
      </c>
      <c r="G6750">
        <f>LOG(C6750)</f>
        <v>0.3010299956639812</v>
      </c>
      <c r="H6750">
        <f>G6750/(B6750-1)</f>
        <v>-0.98102404994453263</v>
      </c>
    </row>
    <row r="6751" spans="1:8">
      <c r="A6751" t="s">
        <v>5299</v>
      </c>
      <c r="B6751">
        <v>0.69314718055994495</v>
      </c>
      <c r="C6751">
        <v>2</v>
      </c>
      <c r="D6751">
        <v>6</v>
      </c>
      <c r="E6751">
        <v>6</v>
      </c>
      <c r="F6751" t="str">
        <f>VLOOKUP(E6751,$L$1:$M$25,2,FALSE)</f>
        <v>cpi</v>
      </c>
      <c r="G6751">
        <f>LOG(C6751)</f>
        <v>0.3010299956639812</v>
      </c>
      <c r="H6751">
        <f>G6751/(B6751-1)</f>
        <v>-0.98102404994453263</v>
      </c>
    </row>
    <row r="6752" spans="1:8">
      <c r="A6752" t="s">
        <v>5302</v>
      </c>
      <c r="B6752">
        <v>0.69314718055994495</v>
      </c>
      <c r="C6752">
        <v>2</v>
      </c>
      <c r="D6752">
        <v>18</v>
      </c>
      <c r="E6752">
        <v>18</v>
      </c>
      <c r="F6752" t="str">
        <f>VLOOKUP(E6752,$L$1:$M$25,2,FALSE)</f>
        <v>oilseed</v>
      </c>
      <c r="G6752">
        <f>LOG(C6752)</f>
        <v>0.3010299956639812</v>
      </c>
      <c r="H6752">
        <f>G6752/(B6752-1)</f>
        <v>-0.98102404994453263</v>
      </c>
    </row>
    <row r="6753" spans="1:8">
      <c r="A6753" t="s">
        <v>5304</v>
      </c>
      <c r="B6753">
        <v>0.69314718055994495</v>
      </c>
      <c r="C6753">
        <v>2</v>
      </c>
      <c r="D6753">
        <v>18</v>
      </c>
      <c r="E6753">
        <v>18</v>
      </c>
      <c r="F6753" t="str">
        <f>VLOOKUP(E6753,$L$1:$M$25,2,FALSE)</f>
        <v>oilseed</v>
      </c>
      <c r="G6753">
        <f>LOG(C6753)</f>
        <v>0.3010299956639812</v>
      </c>
      <c r="H6753">
        <f>G6753/(B6753-1)</f>
        <v>-0.98102404994453263</v>
      </c>
    </row>
    <row r="6754" spans="1:8">
      <c r="A6754" t="s">
        <v>5306</v>
      </c>
      <c r="B6754">
        <v>0.69314718055994495</v>
      </c>
      <c r="C6754">
        <v>2</v>
      </c>
      <c r="D6754">
        <v>3</v>
      </c>
      <c r="E6754">
        <v>3</v>
      </c>
      <c r="F6754" t="str">
        <f>VLOOKUP(E6754,$L$1:$M$25,2,FALSE)</f>
        <v>cocoa</v>
      </c>
      <c r="G6754">
        <f>LOG(C6754)</f>
        <v>0.3010299956639812</v>
      </c>
      <c r="H6754">
        <f>G6754/(B6754-1)</f>
        <v>-0.98102404994453263</v>
      </c>
    </row>
    <row r="6755" spans="1:8">
      <c r="A6755" t="s">
        <v>5307</v>
      </c>
      <c r="B6755">
        <v>0.69314718055994495</v>
      </c>
      <c r="C6755">
        <v>2</v>
      </c>
      <c r="D6755">
        <v>22</v>
      </c>
      <c r="E6755">
        <v>22</v>
      </c>
      <c r="F6755" t="str">
        <f>VLOOKUP(E6755,$L$1:$M$25,2,FALSE)</f>
        <v>sugar</v>
      </c>
      <c r="G6755">
        <f>LOG(C6755)</f>
        <v>0.3010299956639812</v>
      </c>
      <c r="H6755">
        <f>G6755/(B6755-1)</f>
        <v>-0.98102404994453263</v>
      </c>
    </row>
    <row r="6756" spans="1:8">
      <c r="A6756" t="s">
        <v>5313</v>
      </c>
      <c r="B6756">
        <v>0.69314718055994495</v>
      </c>
      <c r="C6756">
        <v>2</v>
      </c>
      <c r="D6756">
        <v>23</v>
      </c>
      <c r="E6756">
        <v>23</v>
      </c>
      <c r="F6756" t="str">
        <f>VLOOKUP(E6756,$L$1:$M$25,2,FALSE)</f>
        <v>trade</v>
      </c>
      <c r="G6756">
        <f>LOG(C6756)</f>
        <v>0.3010299956639812</v>
      </c>
      <c r="H6756">
        <f>G6756/(B6756-1)</f>
        <v>-0.98102404994453263</v>
      </c>
    </row>
    <row r="6757" spans="1:8">
      <c r="A6757" t="s">
        <v>5315</v>
      </c>
      <c r="B6757">
        <v>0.69314718055994495</v>
      </c>
      <c r="C6757">
        <v>2</v>
      </c>
      <c r="D6757">
        <v>10</v>
      </c>
      <c r="E6757">
        <v>10</v>
      </c>
      <c r="F6757" t="str">
        <f>VLOOKUP(E6757,$L$1:$M$25,2,FALSE)</f>
        <v>gnp</v>
      </c>
      <c r="G6757">
        <f>LOG(C6757)</f>
        <v>0.3010299956639812</v>
      </c>
      <c r="H6757">
        <f>G6757/(B6757-1)</f>
        <v>-0.98102404994453263</v>
      </c>
    </row>
    <row r="6758" spans="1:8">
      <c r="A6758" t="s">
        <v>5329</v>
      </c>
      <c r="B6758">
        <v>0.69314718055994495</v>
      </c>
      <c r="C6758">
        <v>2</v>
      </c>
      <c r="D6758">
        <v>23</v>
      </c>
      <c r="E6758">
        <v>23</v>
      </c>
      <c r="F6758" t="str">
        <f>VLOOKUP(E6758,$L$1:$M$25,2,FALSE)</f>
        <v>trade</v>
      </c>
      <c r="G6758">
        <f>LOG(C6758)</f>
        <v>0.3010299956639812</v>
      </c>
      <c r="H6758">
        <f>G6758/(B6758-1)</f>
        <v>-0.98102404994453263</v>
      </c>
    </row>
    <row r="6759" spans="1:8">
      <c r="A6759" t="s">
        <v>5340</v>
      </c>
      <c r="B6759">
        <v>0.69314718055994495</v>
      </c>
      <c r="C6759">
        <v>2</v>
      </c>
      <c r="D6759">
        <v>17</v>
      </c>
      <c r="E6759">
        <v>17</v>
      </c>
      <c r="F6759" t="str">
        <f>VLOOKUP(E6759,$L$1:$M$25,2,FALSE)</f>
        <v>nat-gas</v>
      </c>
      <c r="G6759">
        <f>LOG(C6759)</f>
        <v>0.3010299956639812</v>
      </c>
      <c r="H6759">
        <f>G6759/(B6759-1)</f>
        <v>-0.98102404994453263</v>
      </c>
    </row>
    <row r="6760" spans="1:8">
      <c r="A6760" t="s">
        <v>5364</v>
      </c>
      <c r="B6760">
        <v>0.69314718055994495</v>
      </c>
      <c r="C6760">
        <v>2</v>
      </c>
      <c r="D6760">
        <v>3</v>
      </c>
      <c r="E6760">
        <v>3</v>
      </c>
      <c r="F6760" t="str">
        <f>VLOOKUP(E6760,$L$1:$M$25,2,FALSE)</f>
        <v>cocoa</v>
      </c>
      <c r="G6760">
        <f>LOG(C6760)</f>
        <v>0.3010299956639812</v>
      </c>
      <c r="H6760">
        <f>G6760/(B6760-1)</f>
        <v>-0.98102404994453263</v>
      </c>
    </row>
    <row r="6761" spans="1:8">
      <c r="A6761" t="s">
        <v>5375</v>
      </c>
      <c r="B6761">
        <v>0.69314718055994495</v>
      </c>
      <c r="C6761">
        <v>2</v>
      </c>
      <c r="D6761">
        <v>25</v>
      </c>
      <c r="E6761">
        <v>25</v>
      </c>
      <c r="F6761" t="str">
        <f>VLOOKUP(E6761,$L$1:$M$25,2,FALSE)</f>
        <v>wheat</v>
      </c>
      <c r="G6761">
        <f>LOG(C6761)</f>
        <v>0.3010299956639812</v>
      </c>
      <c r="H6761">
        <f>G6761/(B6761-1)</f>
        <v>-0.98102404994453263</v>
      </c>
    </row>
    <row r="6762" spans="1:8">
      <c r="A6762" t="s">
        <v>5378</v>
      </c>
      <c r="B6762">
        <v>0.69314718055994495</v>
      </c>
      <c r="C6762">
        <v>2</v>
      </c>
      <c r="D6762">
        <v>21</v>
      </c>
      <c r="E6762">
        <v>21</v>
      </c>
      <c r="F6762" t="str">
        <f>VLOOKUP(E6762,$L$1:$M$25,2,FALSE)</f>
        <v>soybean</v>
      </c>
      <c r="G6762">
        <f>LOG(C6762)</f>
        <v>0.3010299956639812</v>
      </c>
      <c r="H6762">
        <f>G6762/(B6762-1)</f>
        <v>-0.98102404994453263</v>
      </c>
    </row>
    <row r="6763" spans="1:8">
      <c r="A6763" t="s">
        <v>5408</v>
      </c>
      <c r="B6763">
        <v>0.69314718055994495</v>
      </c>
      <c r="C6763">
        <v>2</v>
      </c>
      <c r="D6763">
        <v>24</v>
      </c>
      <c r="E6763">
        <v>24</v>
      </c>
      <c r="F6763" t="str">
        <f>VLOOKUP(E6763,$L$1:$M$25,2,FALSE)</f>
        <v>veg-oil</v>
      </c>
      <c r="G6763">
        <f>LOG(C6763)</f>
        <v>0.3010299956639812</v>
      </c>
      <c r="H6763">
        <f>G6763/(B6763-1)</f>
        <v>-0.98102404994453263</v>
      </c>
    </row>
    <row r="6764" spans="1:8">
      <c r="A6764" t="s">
        <v>5422</v>
      </c>
      <c r="B6764">
        <v>0.69314718055994495</v>
      </c>
      <c r="C6764">
        <v>2</v>
      </c>
      <c r="D6764">
        <v>19</v>
      </c>
      <c r="E6764">
        <v>19</v>
      </c>
      <c r="F6764" t="str">
        <f>VLOOKUP(E6764,$L$1:$M$25,2,FALSE)</f>
        <v>reserves</v>
      </c>
      <c r="G6764">
        <f>LOG(C6764)</f>
        <v>0.3010299956639812</v>
      </c>
      <c r="H6764">
        <f>G6764/(B6764-1)</f>
        <v>-0.98102404994453263</v>
      </c>
    </row>
    <row r="6765" spans="1:8">
      <c r="A6765" t="s">
        <v>5430</v>
      </c>
      <c r="B6765">
        <v>0.69314718055994495</v>
      </c>
      <c r="C6765">
        <v>2</v>
      </c>
      <c r="D6765">
        <v>2</v>
      </c>
      <c r="E6765">
        <v>2</v>
      </c>
      <c r="F6765" t="str">
        <f>VLOOKUP(E6765,$L$1:$M$25,2,FALSE)</f>
        <v>bop</v>
      </c>
      <c r="G6765">
        <f>LOG(C6765)</f>
        <v>0.3010299956639812</v>
      </c>
      <c r="H6765">
        <f>G6765/(B6765-1)</f>
        <v>-0.98102404994453263</v>
      </c>
    </row>
    <row r="6766" spans="1:8">
      <c r="A6766" t="s">
        <v>5445</v>
      </c>
      <c r="B6766">
        <v>0.69314718055994495</v>
      </c>
      <c r="C6766">
        <v>2</v>
      </c>
      <c r="D6766">
        <v>23</v>
      </c>
      <c r="E6766">
        <v>23</v>
      </c>
      <c r="F6766" t="str">
        <f>VLOOKUP(E6766,$L$1:$M$25,2,FALSE)</f>
        <v>trade</v>
      </c>
      <c r="G6766">
        <f>LOG(C6766)</f>
        <v>0.3010299956639812</v>
      </c>
      <c r="H6766">
        <f>G6766/(B6766-1)</f>
        <v>-0.98102404994453263</v>
      </c>
    </row>
    <row r="6767" spans="1:8">
      <c r="A6767" t="s">
        <v>5475</v>
      </c>
      <c r="B6767">
        <v>0.69314718055994495</v>
      </c>
      <c r="C6767">
        <v>2</v>
      </c>
      <c r="D6767">
        <v>7</v>
      </c>
      <c r="E6767">
        <v>7</v>
      </c>
      <c r="F6767" t="str">
        <f>VLOOKUP(E6767,$L$1:$M$25,2,FALSE)</f>
        <v>crude</v>
      </c>
      <c r="G6767">
        <f>LOG(C6767)</f>
        <v>0.3010299956639812</v>
      </c>
      <c r="H6767">
        <f>G6767/(B6767-1)</f>
        <v>-0.98102404994453263</v>
      </c>
    </row>
    <row r="6768" spans="1:8">
      <c r="A6768" t="s">
        <v>5476</v>
      </c>
      <c r="B6768">
        <v>0.69314718055994495</v>
      </c>
      <c r="C6768">
        <v>2</v>
      </c>
      <c r="D6768">
        <v>2</v>
      </c>
      <c r="E6768">
        <v>2</v>
      </c>
      <c r="F6768" t="str">
        <f>VLOOKUP(E6768,$L$1:$M$25,2,FALSE)</f>
        <v>bop</v>
      </c>
      <c r="G6768">
        <f>LOG(C6768)</f>
        <v>0.3010299956639812</v>
      </c>
      <c r="H6768">
        <f>G6768/(B6768-1)</f>
        <v>-0.98102404994453263</v>
      </c>
    </row>
    <row r="6769" spans="1:8">
      <c r="A6769" t="s">
        <v>5480</v>
      </c>
      <c r="B6769">
        <v>0.69314718055994495</v>
      </c>
      <c r="C6769">
        <v>2</v>
      </c>
      <c r="D6769">
        <v>3</v>
      </c>
      <c r="E6769">
        <v>3</v>
      </c>
      <c r="F6769" t="str">
        <f>VLOOKUP(E6769,$L$1:$M$25,2,FALSE)</f>
        <v>cocoa</v>
      </c>
      <c r="G6769">
        <f>LOG(C6769)</f>
        <v>0.3010299956639812</v>
      </c>
      <c r="H6769">
        <f>G6769/(B6769-1)</f>
        <v>-0.98102404994453263</v>
      </c>
    </row>
    <row r="6770" spans="1:8">
      <c r="A6770" t="s">
        <v>5485</v>
      </c>
      <c r="B6770">
        <v>0.69314718055994495</v>
      </c>
      <c r="C6770">
        <v>2</v>
      </c>
      <c r="D6770">
        <v>8</v>
      </c>
      <c r="E6770">
        <v>8</v>
      </c>
      <c r="F6770" t="str">
        <f>VLOOKUP(E6770,$L$1:$M$25,2,FALSE)</f>
        <v>dlr</v>
      </c>
      <c r="G6770">
        <f>LOG(C6770)</f>
        <v>0.3010299956639812</v>
      </c>
      <c r="H6770">
        <f>G6770/(B6770-1)</f>
        <v>-0.98102404994453263</v>
      </c>
    </row>
    <row r="6771" spans="1:8">
      <c r="A6771" t="s">
        <v>5493</v>
      </c>
      <c r="B6771">
        <v>0.69314718055994495</v>
      </c>
      <c r="C6771">
        <v>2</v>
      </c>
      <c r="D6771">
        <v>5</v>
      </c>
      <c r="E6771">
        <v>5</v>
      </c>
      <c r="F6771" t="str">
        <f>VLOOKUP(E6771,$L$1:$M$25,2,FALSE)</f>
        <v>corn</v>
      </c>
      <c r="G6771">
        <f>LOG(C6771)</f>
        <v>0.3010299956639812</v>
      </c>
      <c r="H6771">
        <f>G6771/(B6771-1)</f>
        <v>-0.98102404994453263</v>
      </c>
    </row>
    <row r="6772" spans="1:8">
      <c r="A6772" t="s">
        <v>5495</v>
      </c>
      <c r="B6772">
        <v>0.69314718055994495</v>
      </c>
      <c r="C6772">
        <v>2</v>
      </c>
      <c r="D6772">
        <v>4</v>
      </c>
      <c r="E6772">
        <v>4</v>
      </c>
      <c r="F6772" t="str">
        <f>VLOOKUP(E6772,$L$1:$M$25,2,FALSE)</f>
        <v>coffee</v>
      </c>
      <c r="G6772">
        <f>LOG(C6772)</f>
        <v>0.3010299956639812</v>
      </c>
      <c r="H6772">
        <f>G6772/(B6772-1)</f>
        <v>-0.98102404994453263</v>
      </c>
    </row>
    <row r="6773" spans="1:8">
      <c r="A6773" t="s">
        <v>5508</v>
      </c>
      <c r="B6773">
        <v>0.69314718055994495</v>
      </c>
      <c r="C6773">
        <v>2</v>
      </c>
      <c r="D6773">
        <v>25</v>
      </c>
      <c r="E6773">
        <v>25</v>
      </c>
      <c r="F6773" t="str">
        <f>VLOOKUP(E6773,$L$1:$M$25,2,FALSE)</f>
        <v>wheat</v>
      </c>
      <c r="G6773">
        <f>LOG(C6773)</f>
        <v>0.3010299956639812</v>
      </c>
      <c r="H6773">
        <f>G6773/(B6773-1)</f>
        <v>-0.98102404994453263</v>
      </c>
    </row>
    <row r="6774" spans="1:8">
      <c r="A6774" t="s">
        <v>5513</v>
      </c>
      <c r="B6774">
        <v>0.69314718055994495</v>
      </c>
      <c r="C6774">
        <v>2</v>
      </c>
      <c r="D6774">
        <v>11</v>
      </c>
      <c r="E6774">
        <v>11</v>
      </c>
      <c r="F6774" t="str">
        <f>VLOOKUP(E6774,$L$1:$M$25,2,FALSE)</f>
        <v>gold</v>
      </c>
      <c r="G6774">
        <f>LOG(C6774)</f>
        <v>0.3010299956639812</v>
      </c>
      <c r="H6774">
        <f>G6774/(B6774-1)</f>
        <v>-0.98102404994453263</v>
      </c>
    </row>
    <row r="6775" spans="1:8">
      <c r="A6775" t="s">
        <v>5519</v>
      </c>
      <c r="B6775">
        <v>0.69314718055994495</v>
      </c>
      <c r="C6775">
        <v>2</v>
      </c>
      <c r="D6775">
        <v>7</v>
      </c>
      <c r="E6775">
        <v>7</v>
      </c>
      <c r="F6775" t="str">
        <f>VLOOKUP(E6775,$L$1:$M$25,2,FALSE)</f>
        <v>crude</v>
      </c>
      <c r="G6775">
        <f>LOG(C6775)</f>
        <v>0.3010299956639812</v>
      </c>
      <c r="H6775">
        <f>G6775/(B6775-1)</f>
        <v>-0.98102404994453263</v>
      </c>
    </row>
    <row r="6776" spans="1:8">
      <c r="A6776" t="s">
        <v>5527</v>
      </c>
      <c r="B6776">
        <v>0.69314718055994495</v>
      </c>
      <c r="C6776">
        <v>2</v>
      </c>
      <c r="D6776">
        <v>23</v>
      </c>
      <c r="E6776">
        <v>23</v>
      </c>
      <c r="F6776" t="str">
        <f>VLOOKUP(E6776,$L$1:$M$25,2,FALSE)</f>
        <v>trade</v>
      </c>
      <c r="G6776">
        <f>LOG(C6776)</f>
        <v>0.3010299956639812</v>
      </c>
      <c r="H6776">
        <f>G6776/(B6776-1)</f>
        <v>-0.98102404994453263</v>
      </c>
    </row>
    <row r="6777" spans="1:8">
      <c r="A6777" t="s">
        <v>5533</v>
      </c>
      <c r="B6777">
        <v>0.69314718055994495</v>
      </c>
      <c r="C6777">
        <v>2</v>
      </c>
      <c r="D6777">
        <v>19</v>
      </c>
      <c r="E6777">
        <v>19</v>
      </c>
      <c r="F6777" t="str">
        <f>VLOOKUP(E6777,$L$1:$M$25,2,FALSE)</f>
        <v>reserves</v>
      </c>
      <c r="G6777">
        <f>LOG(C6777)</f>
        <v>0.3010299956639812</v>
      </c>
      <c r="H6777">
        <f>G6777/(B6777-1)</f>
        <v>-0.98102404994453263</v>
      </c>
    </row>
    <row r="6778" spans="1:8">
      <c r="A6778" t="s">
        <v>5534</v>
      </c>
      <c r="B6778">
        <v>0.69314718055994495</v>
      </c>
      <c r="C6778">
        <v>2</v>
      </c>
      <c r="D6778">
        <v>22</v>
      </c>
      <c r="E6778">
        <v>22</v>
      </c>
      <c r="F6778" t="str">
        <f>VLOOKUP(E6778,$L$1:$M$25,2,FALSE)</f>
        <v>sugar</v>
      </c>
      <c r="G6778">
        <f>LOG(C6778)</f>
        <v>0.3010299956639812</v>
      </c>
      <c r="H6778">
        <f>G6778/(B6778-1)</f>
        <v>-0.98102404994453263</v>
      </c>
    </row>
    <row r="6779" spans="1:8">
      <c r="A6779" t="s">
        <v>5591</v>
      </c>
      <c r="B6779">
        <v>0.69314718055994495</v>
      </c>
      <c r="C6779">
        <v>2</v>
      </c>
      <c r="D6779">
        <v>5</v>
      </c>
      <c r="E6779">
        <v>5</v>
      </c>
      <c r="F6779" t="str">
        <f>VLOOKUP(E6779,$L$1:$M$25,2,FALSE)</f>
        <v>corn</v>
      </c>
      <c r="G6779">
        <f>LOG(C6779)</f>
        <v>0.3010299956639812</v>
      </c>
      <c r="H6779">
        <f>G6779/(B6779-1)</f>
        <v>-0.98102404994453263</v>
      </c>
    </row>
    <row r="6780" spans="1:8">
      <c r="A6780" t="s">
        <v>5594</v>
      </c>
      <c r="B6780">
        <v>0.69314718055994495</v>
      </c>
      <c r="C6780">
        <v>2</v>
      </c>
      <c r="D6780">
        <v>18</v>
      </c>
      <c r="E6780">
        <v>18</v>
      </c>
      <c r="F6780" t="str">
        <f>VLOOKUP(E6780,$L$1:$M$25,2,FALSE)</f>
        <v>oilseed</v>
      </c>
      <c r="G6780">
        <f>LOG(C6780)</f>
        <v>0.3010299956639812</v>
      </c>
      <c r="H6780">
        <f>G6780/(B6780-1)</f>
        <v>-0.98102404994453263</v>
      </c>
    </row>
    <row r="6781" spans="1:8">
      <c r="A6781" t="s">
        <v>5599</v>
      </c>
      <c r="B6781">
        <v>0.69314718055994495</v>
      </c>
      <c r="C6781">
        <v>2</v>
      </c>
      <c r="D6781">
        <v>16</v>
      </c>
      <c r="E6781">
        <v>16</v>
      </c>
      <c r="F6781" t="str">
        <f>VLOOKUP(E6781,$L$1:$M$25,2,FALSE)</f>
        <v>money-supply</v>
      </c>
      <c r="G6781">
        <f>LOG(C6781)</f>
        <v>0.3010299956639812</v>
      </c>
      <c r="H6781">
        <f>G6781/(B6781-1)</f>
        <v>-0.98102404994453263</v>
      </c>
    </row>
    <row r="6782" spans="1:8">
      <c r="A6782" t="s">
        <v>5603</v>
      </c>
      <c r="B6782">
        <v>0.69314718055994495</v>
      </c>
      <c r="C6782">
        <v>2</v>
      </c>
      <c r="D6782">
        <v>6</v>
      </c>
      <c r="E6782">
        <v>6</v>
      </c>
      <c r="F6782" t="str">
        <f>VLOOKUP(E6782,$L$1:$M$25,2,FALSE)</f>
        <v>cpi</v>
      </c>
      <c r="G6782">
        <f>LOG(C6782)</f>
        <v>0.3010299956639812</v>
      </c>
      <c r="H6782">
        <f>G6782/(B6782-1)</f>
        <v>-0.98102404994453263</v>
      </c>
    </row>
    <row r="6783" spans="1:8">
      <c r="A6783" t="s">
        <v>5606</v>
      </c>
      <c r="B6783">
        <v>0.69314718055994495</v>
      </c>
      <c r="C6783">
        <v>2</v>
      </c>
      <c r="D6783">
        <v>20</v>
      </c>
      <c r="E6783">
        <v>20</v>
      </c>
      <c r="F6783" t="str">
        <f>VLOOKUP(E6783,$L$1:$M$25,2,FALSE)</f>
        <v>ship</v>
      </c>
      <c r="G6783">
        <f>LOG(C6783)</f>
        <v>0.3010299956639812</v>
      </c>
      <c r="H6783">
        <f>G6783/(B6783-1)</f>
        <v>-0.98102404994453263</v>
      </c>
    </row>
    <row r="6784" spans="1:8">
      <c r="A6784" t="s">
        <v>5607</v>
      </c>
      <c r="B6784">
        <v>0.69314718055994495</v>
      </c>
      <c r="C6784">
        <v>2</v>
      </c>
      <c r="D6784">
        <v>8</v>
      </c>
      <c r="E6784">
        <v>8</v>
      </c>
      <c r="F6784" t="str">
        <f>VLOOKUP(E6784,$L$1:$M$25,2,FALSE)</f>
        <v>dlr</v>
      </c>
      <c r="G6784">
        <f>LOG(C6784)</f>
        <v>0.3010299956639812</v>
      </c>
      <c r="H6784">
        <f>G6784/(B6784-1)</f>
        <v>-0.98102404994453263</v>
      </c>
    </row>
    <row r="6785" spans="1:8">
      <c r="A6785" t="s">
        <v>5615</v>
      </c>
      <c r="B6785">
        <v>0.69314718055994495</v>
      </c>
      <c r="C6785">
        <v>2</v>
      </c>
      <c r="D6785">
        <v>25</v>
      </c>
      <c r="E6785">
        <v>25</v>
      </c>
      <c r="F6785" t="str">
        <f>VLOOKUP(E6785,$L$1:$M$25,2,FALSE)</f>
        <v>wheat</v>
      </c>
      <c r="G6785">
        <f>LOG(C6785)</f>
        <v>0.3010299956639812</v>
      </c>
      <c r="H6785">
        <f>G6785/(B6785-1)</f>
        <v>-0.98102404994453263</v>
      </c>
    </row>
    <row r="6786" spans="1:8">
      <c r="A6786" t="s">
        <v>5631</v>
      </c>
      <c r="B6786">
        <v>0.69314718055994495</v>
      </c>
      <c r="C6786">
        <v>2</v>
      </c>
      <c r="D6786">
        <v>11</v>
      </c>
      <c r="E6786">
        <v>11</v>
      </c>
      <c r="F6786" t="str">
        <f>VLOOKUP(E6786,$L$1:$M$25,2,FALSE)</f>
        <v>gold</v>
      </c>
      <c r="G6786">
        <f>LOG(C6786)</f>
        <v>0.3010299956639812</v>
      </c>
      <c r="H6786">
        <f>G6786/(B6786-1)</f>
        <v>-0.98102404994453263</v>
      </c>
    </row>
    <row r="6787" spans="1:8">
      <c r="A6787" t="s">
        <v>5637</v>
      </c>
      <c r="B6787">
        <v>0.69314718055994495</v>
      </c>
      <c r="C6787">
        <v>2</v>
      </c>
      <c r="D6787">
        <v>19</v>
      </c>
      <c r="E6787">
        <v>19</v>
      </c>
      <c r="F6787" t="str">
        <f>VLOOKUP(E6787,$L$1:$M$25,2,FALSE)</f>
        <v>reserves</v>
      </c>
      <c r="G6787">
        <f>LOG(C6787)</f>
        <v>0.3010299956639812</v>
      </c>
      <c r="H6787">
        <f>G6787/(B6787-1)</f>
        <v>-0.98102404994453263</v>
      </c>
    </row>
    <row r="6788" spans="1:8">
      <c r="A6788" t="s">
        <v>5639</v>
      </c>
      <c r="B6788">
        <v>0.69314718055994495</v>
      </c>
      <c r="C6788">
        <v>2</v>
      </c>
      <c r="D6788">
        <v>23</v>
      </c>
      <c r="E6788">
        <v>23</v>
      </c>
      <c r="F6788" t="str">
        <f>VLOOKUP(E6788,$L$1:$M$25,2,FALSE)</f>
        <v>trade</v>
      </c>
      <c r="G6788">
        <f>LOG(C6788)</f>
        <v>0.3010299956639812</v>
      </c>
      <c r="H6788">
        <f>G6788/(B6788-1)</f>
        <v>-0.98102404994453263</v>
      </c>
    </row>
    <row r="6789" spans="1:8">
      <c r="A6789" t="s">
        <v>5641</v>
      </c>
      <c r="B6789">
        <v>0.69314718055994495</v>
      </c>
      <c r="C6789">
        <v>2</v>
      </c>
      <c r="D6789">
        <v>1</v>
      </c>
      <c r="E6789">
        <v>1</v>
      </c>
      <c r="F6789" t="str">
        <f>VLOOKUP(E6789,$L$1:$M$25,2,FALSE)</f>
        <v>acq</v>
      </c>
      <c r="G6789">
        <f>LOG(C6789)</f>
        <v>0.3010299956639812</v>
      </c>
      <c r="H6789">
        <f>G6789/(B6789-1)</f>
        <v>-0.98102404994453263</v>
      </c>
    </row>
    <row r="6790" spans="1:8">
      <c r="A6790" t="s">
        <v>5645</v>
      </c>
      <c r="B6790">
        <v>0.69314718055994495</v>
      </c>
      <c r="C6790">
        <v>2</v>
      </c>
      <c r="D6790">
        <v>21</v>
      </c>
      <c r="E6790">
        <v>21</v>
      </c>
      <c r="F6790" t="str">
        <f>VLOOKUP(E6790,$L$1:$M$25,2,FALSE)</f>
        <v>soybean</v>
      </c>
      <c r="G6790">
        <f>LOG(C6790)</f>
        <v>0.3010299956639812</v>
      </c>
      <c r="H6790">
        <f>G6790/(B6790-1)</f>
        <v>-0.98102404994453263</v>
      </c>
    </row>
    <row r="6791" spans="1:8">
      <c r="A6791" t="s">
        <v>5654</v>
      </c>
      <c r="B6791">
        <v>0.69314718055994495</v>
      </c>
      <c r="C6791">
        <v>2</v>
      </c>
      <c r="D6791">
        <v>25</v>
      </c>
      <c r="E6791">
        <v>25</v>
      </c>
      <c r="F6791" t="str">
        <f>VLOOKUP(E6791,$L$1:$M$25,2,FALSE)</f>
        <v>wheat</v>
      </c>
      <c r="G6791">
        <f>LOG(C6791)</f>
        <v>0.3010299956639812</v>
      </c>
      <c r="H6791">
        <f>G6791/(B6791-1)</f>
        <v>-0.98102404994453263</v>
      </c>
    </row>
    <row r="6792" spans="1:8">
      <c r="A6792" t="s">
        <v>5657</v>
      </c>
      <c r="B6792">
        <v>0.69314718055994495</v>
      </c>
      <c r="C6792">
        <v>2</v>
      </c>
      <c r="D6792">
        <v>10</v>
      </c>
      <c r="E6792">
        <v>10</v>
      </c>
      <c r="F6792" t="str">
        <f>VLOOKUP(E6792,$L$1:$M$25,2,FALSE)</f>
        <v>gnp</v>
      </c>
      <c r="G6792">
        <f>LOG(C6792)</f>
        <v>0.3010299956639812</v>
      </c>
      <c r="H6792">
        <f>G6792/(B6792-1)</f>
        <v>-0.98102404994453263</v>
      </c>
    </row>
    <row r="6793" spans="1:8">
      <c r="A6793" t="s">
        <v>5662</v>
      </c>
      <c r="B6793">
        <v>0.69314718055994495</v>
      </c>
      <c r="C6793">
        <v>2</v>
      </c>
      <c r="D6793">
        <v>18</v>
      </c>
      <c r="E6793">
        <v>18</v>
      </c>
      <c r="F6793" t="str">
        <f>VLOOKUP(E6793,$L$1:$M$25,2,FALSE)</f>
        <v>oilseed</v>
      </c>
      <c r="G6793">
        <f>LOG(C6793)</f>
        <v>0.3010299956639812</v>
      </c>
      <c r="H6793">
        <f>G6793/(B6793-1)</f>
        <v>-0.98102404994453263</v>
      </c>
    </row>
    <row r="6794" spans="1:8">
      <c r="A6794" t="s">
        <v>5679</v>
      </c>
      <c r="B6794">
        <v>0.69314718055994495</v>
      </c>
      <c r="C6794">
        <v>2</v>
      </c>
      <c r="D6794">
        <v>20</v>
      </c>
      <c r="E6794">
        <v>20</v>
      </c>
      <c r="F6794" t="str">
        <f>VLOOKUP(E6794,$L$1:$M$25,2,FALSE)</f>
        <v>ship</v>
      </c>
      <c r="G6794">
        <f>LOG(C6794)</f>
        <v>0.3010299956639812</v>
      </c>
      <c r="H6794">
        <f>G6794/(B6794-1)</f>
        <v>-0.98102404994453263</v>
      </c>
    </row>
    <row r="6795" spans="1:8">
      <c r="A6795" t="s">
        <v>5686</v>
      </c>
      <c r="B6795">
        <v>0.69314718055994495</v>
      </c>
      <c r="C6795">
        <v>2</v>
      </c>
      <c r="D6795">
        <v>2</v>
      </c>
      <c r="E6795">
        <v>2</v>
      </c>
      <c r="F6795" t="str">
        <f>VLOOKUP(E6795,$L$1:$M$25,2,FALSE)</f>
        <v>bop</v>
      </c>
      <c r="G6795">
        <f>LOG(C6795)</f>
        <v>0.3010299956639812</v>
      </c>
      <c r="H6795">
        <f>G6795/(B6795-1)</f>
        <v>-0.98102404994453263</v>
      </c>
    </row>
    <row r="6796" spans="1:8">
      <c r="A6796" t="s">
        <v>5687</v>
      </c>
      <c r="B6796">
        <v>0.69314718055994495</v>
      </c>
      <c r="C6796">
        <v>2</v>
      </c>
      <c r="D6796">
        <v>16</v>
      </c>
      <c r="E6796">
        <v>16</v>
      </c>
      <c r="F6796" t="str">
        <f>VLOOKUP(E6796,$L$1:$M$25,2,FALSE)</f>
        <v>money-supply</v>
      </c>
      <c r="G6796">
        <f>LOG(C6796)</f>
        <v>0.3010299956639812</v>
      </c>
      <c r="H6796">
        <f>G6796/(B6796-1)</f>
        <v>-0.98102404994453263</v>
      </c>
    </row>
    <row r="6797" spans="1:8">
      <c r="A6797" t="s">
        <v>5697</v>
      </c>
      <c r="B6797">
        <v>0.69314718055994495</v>
      </c>
      <c r="C6797">
        <v>2</v>
      </c>
      <c r="D6797">
        <v>18</v>
      </c>
      <c r="E6797">
        <v>18</v>
      </c>
      <c r="F6797" t="str">
        <f>VLOOKUP(E6797,$L$1:$M$25,2,FALSE)</f>
        <v>oilseed</v>
      </c>
      <c r="G6797">
        <f>LOG(C6797)</f>
        <v>0.3010299956639812</v>
      </c>
      <c r="H6797">
        <f>G6797/(B6797-1)</f>
        <v>-0.98102404994453263</v>
      </c>
    </row>
    <row r="6798" spans="1:8">
      <c r="A6798" t="s">
        <v>5702</v>
      </c>
      <c r="B6798">
        <v>0.69314718055994495</v>
      </c>
      <c r="C6798">
        <v>2</v>
      </c>
      <c r="D6798">
        <v>6</v>
      </c>
      <c r="E6798">
        <v>6</v>
      </c>
      <c r="F6798" t="str">
        <f>VLOOKUP(E6798,$L$1:$M$25,2,FALSE)</f>
        <v>cpi</v>
      </c>
      <c r="G6798">
        <f>LOG(C6798)</f>
        <v>0.3010299956639812</v>
      </c>
      <c r="H6798">
        <f>G6798/(B6798-1)</f>
        <v>-0.98102404994453263</v>
      </c>
    </row>
    <row r="6799" spans="1:8">
      <c r="A6799" t="s">
        <v>5712</v>
      </c>
      <c r="B6799">
        <v>0.69314718055994495</v>
      </c>
      <c r="C6799">
        <v>2</v>
      </c>
      <c r="D6799">
        <v>1</v>
      </c>
      <c r="E6799">
        <v>1</v>
      </c>
      <c r="F6799" t="str">
        <f>VLOOKUP(E6799,$L$1:$M$25,2,FALSE)</f>
        <v>acq</v>
      </c>
      <c r="G6799">
        <f>LOG(C6799)</f>
        <v>0.3010299956639812</v>
      </c>
      <c r="H6799">
        <f>G6799/(B6799-1)</f>
        <v>-0.98102404994453263</v>
      </c>
    </row>
    <row r="6800" spans="1:8">
      <c r="A6800" t="s">
        <v>5714</v>
      </c>
      <c r="B6800">
        <v>0.69314718055994495</v>
      </c>
      <c r="C6800">
        <v>2</v>
      </c>
      <c r="D6800">
        <v>5</v>
      </c>
      <c r="E6800">
        <v>5</v>
      </c>
      <c r="F6800" t="str">
        <f>VLOOKUP(E6800,$L$1:$M$25,2,FALSE)</f>
        <v>corn</v>
      </c>
      <c r="G6800">
        <f>LOG(C6800)</f>
        <v>0.3010299956639812</v>
      </c>
      <c r="H6800">
        <f>G6800/(B6800-1)</f>
        <v>-0.98102404994453263</v>
      </c>
    </row>
    <row r="6801" spans="1:8">
      <c r="A6801" t="s">
        <v>5743</v>
      </c>
      <c r="B6801">
        <v>0.69314718055994495</v>
      </c>
      <c r="C6801">
        <v>2</v>
      </c>
      <c r="D6801">
        <v>1</v>
      </c>
      <c r="E6801">
        <v>1</v>
      </c>
      <c r="F6801" t="str">
        <f>VLOOKUP(E6801,$L$1:$M$25,2,FALSE)</f>
        <v>acq</v>
      </c>
      <c r="G6801">
        <f>LOG(C6801)</f>
        <v>0.3010299956639812</v>
      </c>
      <c r="H6801">
        <f>G6801/(B6801-1)</f>
        <v>-0.98102404994453263</v>
      </c>
    </row>
    <row r="6802" spans="1:8">
      <c r="A6802" t="s">
        <v>5748</v>
      </c>
      <c r="B6802">
        <v>0.69314718055994495</v>
      </c>
      <c r="C6802">
        <v>2</v>
      </c>
      <c r="D6802">
        <v>17</v>
      </c>
      <c r="E6802">
        <v>17</v>
      </c>
      <c r="F6802" t="str">
        <f>VLOOKUP(E6802,$L$1:$M$25,2,FALSE)</f>
        <v>nat-gas</v>
      </c>
      <c r="G6802">
        <f>LOG(C6802)</f>
        <v>0.3010299956639812</v>
      </c>
      <c r="H6802">
        <f>G6802/(B6802-1)</f>
        <v>-0.98102404994453263</v>
      </c>
    </row>
    <row r="6803" spans="1:8">
      <c r="A6803" t="s">
        <v>5749</v>
      </c>
      <c r="B6803">
        <v>0.69314718055994495</v>
      </c>
      <c r="C6803">
        <v>2</v>
      </c>
      <c r="D6803">
        <v>4</v>
      </c>
      <c r="E6803">
        <v>4</v>
      </c>
      <c r="F6803" t="str">
        <f>VLOOKUP(E6803,$L$1:$M$25,2,FALSE)</f>
        <v>coffee</v>
      </c>
      <c r="G6803">
        <f>LOG(C6803)</f>
        <v>0.3010299956639812</v>
      </c>
      <c r="H6803">
        <f>G6803/(B6803-1)</f>
        <v>-0.98102404994453263</v>
      </c>
    </row>
    <row r="6804" spans="1:8">
      <c r="A6804" t="s">
        <v>5752</v>
      </c>
      <c r="B6804">
        <v>0.69314718055994495</v>
      </c>
      <c r="C6804">
        <v>2</v>
      </c>
      <c r="D6804">
        <v>20</v>
      </c>
      <c r="E6804">
        <v>20</v>
      </c>
      <c r="F6804" t="str">
        <f>VLOOKUP(E6804,$L$1:$M$25,2,FALSE)</f>
        <v>ship</v>
      </c>
      <c r="G6804">
        <f>LOG(C6804)</f>
        <v>0.3010299956639812</v>
      </c>
      <c r="H6804">
        <f>G6804/(B6804-1)</f>
        <v>-0.98102404994453263</v>
      </c>
    </row>
    <row r="6805" spans="1:8">
      <c r="A6805" t="s">
        <v>5757</v>
      </c>
      <c r="B6805">
        <v>0.69314718055994495</v>
      </c>
      <c r="C6805">
        <v>2</v>
      </c>
      <c r="D6805">
        <v>8</v>
      </c>
      <c r="E6805">
        <v>8</v>
      </c>
      <c r="F6805" t="str">
        <f>VLOOKUP(E6805,$L$1:$M$25,2,FALSE)</f>
        <v>dlr</v>
      </c>
      <c r="G6805">
        <f>LOG(C6805)</f>
        <v>0.3010299956639812</v>
      </c>
      <c r="H6805">
        <f>G6805/(B6805-1)</f>
        <v>-0.98102404994453263</v>
      </c>
    </row>
    <row r="6806" spans="1:8">
      <c r="A6806" t="s">
        <v>5762</v>
      </c>
      <c r="B6806">
        <v>0.69314718055994495</v>
      </c>
      <c r="C6806">
        <v>2</v>
      </c>
      <c r="D6806">
        <v>22</v>
      </c>
      <c r="E6806">
        <v>22</v>
      </c>
      <c r="F6806" t="str">
        <f>VLOOKUP(E6806,$L$1:$M$25,2,FALSE)</f>
        <v>sugar</v>
      </c>
      <c r="G6806">
        <f>LOG(C6806)</f>
        <v>0.3010299956639812</v>
      </c>
      <c r="H6806">
        <f>G6806/(B6806-1)</f>
        <v>-0.98102404994453263</v>
      </c>
    </row>
    <row r="6807" spans="1:8">
      <c r="A6807" t="s">
        <v>5763</v>
      </c>
      <c r="B6807">
        <v>0.69314718055994495</v>
      </c>
      <c r="C6807">
        <v>2</v>
      </c>
      <c r="D6807">
        <v>6</v>
      </c>
      <c r="E6807">
        <v>6</v>
      </c>
      <c r="F6807" t="str">
        <f>VLOOKUP(E6807,$L$1:$M$25,2,FALSE)</f>
        <v>cpi</v>
      </c>
      <c r="G6807">
        <f>LOG(C6807)</f>
        <v>0.3010299956639812</v>
      </c>
      <c r="H6807">
        <f>G6807/(B6807-1)</f>
        <v>-0.98102404994453263</v>
      </c>
    </row>
    <row r="6808" spans="1:8">
      <c r="A6808" t="s">
        <v>5783</v>
      </c>
      <c r="B6808">
        <v>0.69314718055994495</v>
      </c>
      <c r="C6808">
        <v>2</v>
      </c>
      <c r="D6808">
        <v>16</v>
      </c>
      <c r="E6808">
        <v>16</v>
      </c>
      <c r="F6808" t="str">
        <f>VLOOKUP(E6808,$L$1:$M$25,2,FALSE)</f>
        <v>money-supply</v>
      </c>
      <c r="G6808">
        <f>LOG(C6808)</f>
        <v>0.3010299956639812</v>
      </c>
      <c r="H6808">
        <f>G6808/(B6808-1)</f>
        <v>-0.98102404994453263</v>
      </c>
    </row>
    <row r="6809" spans="1:8">
      <c r="A6809" t="s">
        <v>5798</v>
      </c>
      <c r="B6809">
        <v>0.69314718055994495</v>
      </c>
      <c r="C6809">
        <v>2</v>
      </c>
      <c r="D6809">
        <v>6</v>
      </c>
      <c r="E6809">
        <v>6</v>
      </c>
      <c r="F6809" t="str">
        <f>VLOOKUP(E6809,$L$1:$M$25,2,FALSE)</f>
        <v>cpi</v>
      </c>
      <c r="G6809">
        <f>LOG(C6809)</f>
        <v>0.3010299956639812</v>
      </c>
      <c r="H6809">
        <f>G6809/(B6809-1)</f>
        <v>-0.98102404994453263</v>
      </c>
    </row>
    <row r="6810" spans="1:8">
      <c r="A6810" t="s">
        <v>5811</v>
      </c>
      <c r="B6810">
        <v>0.69314718055994495</v>
      </c>
      <c r="C6810">
        <v>2</v>
      </c>
      <c r="D6810">
        <v>1</v>
      </c>
      <c r="E6810">
        <v>1</v>
      </c>
      <c r="F6810" t="str">
        <f>VLOOKUP(E6810,$L$1:$M$25,2,FALSE)</f>
        <v>acq</v>
      </c>
      <c r="G6810">
        <f>LOG(C6810)</f>
        <v>0.3010299956639812</v>
      </c>
      <c r="H6810">
        <f>G6810/(B6810-1)</f>
        <v>-0.98102404994453263</v>
      </c>
    </row>
    <row r="6811" spans="1:8">
      <c r="A6811" t="s">
        <v>5812</v>
      </c>
      <c r="B6811">
        <v>0.69314718055994495</v>
      </c>
      <c r="C6811">
        <v>2</v>
      </c>
      <c r="D6811">
        <v>19</v>
      </c>
      <c r="E6811">
        <v>19</v>
      </c>
      <c r="F6811" t="str">
        <f>VLOOKUP(E6811,$L$1:$M$25,2,FALSE)</f>
        <v>reserves</v>
      </c>
      <c r="G6811">
        <f>LOG(C6811)</f>
        <v>0.3010299956639812</v>
      </c>
      <c r="H6811">
        <f>G6811/(B6811-1)</f>
        <v>-0.98102404994453263</v>
      </c>
    </row>
    <row r="6812" spans="1:8">
      <c r="A6812" t="s">
        <v>5815</v>
      </c>
      <c r="B6812">
        <v>0.69314718055994495</v>
      </c>
      <c r="C6812">
        <v>2</v>
      </c>
      <c r="D6812">
        <v>8</v>
      </c>
      <c r="E6812">
        <v>8</v>
      </c>
      <c r="F6812" t="str">
        <f>VLOOKUP(E6812,$L$1:$M$25,2,FALSE)</f>
        <v>dlr</v>
      </c>
      <c r="G6812">
        <f>LOG(C6812)</f>
        <v>0.3010299956639812</v>
      </c>
      <c r="H6812">
        <f>G6812/(B6812-1)</f>
        <v>-0.98102404994453263</v>
      </c>
    </row>
    <row r="6813" spans="1:8">
      <c r="A6813" t="s">
        <v>5824</v>
      </c>
      <c r="B6813">
        <v>0.69314718055994495</v>
      </c>
      <c r="C6813">
        <v>2</v>
      </c>
      <c r="D6813">
        <v>6</v>
      </c>
      <c r="E6813">
        <v>6</v>
      </c>
      <c r="F6813" t="str">
        <f>VLOOKUP(E6813,$L$1:$M$25,2,FALSE)</f>
        <v>cpi</v>
      </c>
      <c r="G6813">
        <f>LOG(C6813)</f>
        <v>0.3010299956639812</v>
      </c>
      <c r="H6813">
        <f>G6813/(B6813-1)</f>
        <v>-0.98102404994453263</v>
      </c>
    </row>
    <row r="6814" spans="1:8">
      <c r="A6814" t="s">
        <v>5839</v>
      </c>
      <c r="B6814">
        <v>0.69314718055994495</v>
      </c>
      <c r="C6814">
        <v>2</v>
      </c>
      <c r="D6814">
        <v>1</v>
      </c>
      <c r="E6814">
        <v>1</v>
      </c>
      <c r="F6814" t="str">
        <f>VLOOKUP(E6814,$L$1:$M$25,2,FALSE)</f>
        <v>acq</v>
      </c>
      <c r="G6814">
        <f>LOG(C6814)</f>
        <v>0.3010299956639812</v>
      </c>
      <c r="H6814">
        <f>G6814/(B6814-1)</f>
        <v>-0.98102404994453263</v>
      </c>
    </row>
    <row r="6815" spans="1:8">
      <c r="A6815" t="s">
        <v>5860</v>
      </c>
      <c r="B6815">
        <v>0.69314718055994495</v>
      </c>
      <c r="C6815">
        <v>2</v>
      </c>
      <c r="D6815">
        <v>3</v>
      </c>
      <c r="E6815">
        <v>3</v>
      </c>
      <c r="F6815" t="str">
        <f>VLOOKUP(E6815,$L$1:$M$25,2,FALSE)</f>
        <v>cocoa</v>
      </c>
      <c r="G6815">
        <f>LOG(C6815)</f>
        <v>0.3010299956639812</v>
      </c>
      <c r="H6815">
        <f>G6815/(B6815-1)</f>
        <v>-0.98102404994453263</v>
      </c>
    </row>
    <row r="6816" spans="1:8">
      <c r="A6816" t="s">
        <v>5865</v>
      </c>
      <c r="B6816">
        <v>0.69314718055994495</v>
      </c>
      <c r="C6816">
        <v>2</v>
      </c>
      <c r="D6816">
        <v>21</v>
      </c>
      <c r="E6816">
        <v>21</v>
      </c>
      <c r="F6816" t="str">
        <f>VLOOKUP(E6816,$L$1:$M$25,2,FALSE)</f>
        <v>soybean</v>
      </c>
      <c r="G6816">
        <f>LOG(C6816)</f>
        <v>0.3010299956639812</v>
      </c>
      <c r="H6816">
        <f>G6816/(B6816-1)</f>
        <v>-0.98102404994453263</v>
      </c>
    </row>
    <row r="6817" spans="1:8">
      <c r="A6817" t="s">
        <v>5868</v>
      </c>
      <c r="B6817">
        <v>0.69314718055994495</v>
      </c>
      <c r="C6817">
        <v>2</v>
      </c>
      <c r="D6817">
        <v>23</v>
      </c>
      <c r="E6817">
        <v>23</v>
      </c>
      <c r="F6817" t="str">
        <f>VLOOKUP(E6817,$L$1:$M$25,2,FALSE)</f>
        <v>trade</v>
      </c>
      <c r="G6817">
        <f>LOG(C6817)</f>
        <v>0.3010299956639812</v>
      </c>
      <c r="H6817">
        <f>G6817/(B6817-1)</f>
        <v>-0.98102404994453263</v>
      </c>
    </row>
    <row r="6818" spans="1:8">
      <c r="A6818" t="s">
        <v>5873</v>
      </c>
      <c r="B6818">
        <v>0.69314718055994495</v>
      </c>
      <c r="C6818">
        <v>2</v>
      </c>
      <c r="D6818">
        <v>22</v>
      </c>
      <c r="E6818">
        <v>22</v>
      </c>
      <c r="F6818" t="str">
        <f>VLOOKUP(E6818,$L$1:$M$25,2,FALSE)</f>
        <v>sugar</v>
      </c>
      <c r="G6818">
        <f>LOG(C6818)</f>
        <v>0.3010299956639812</v>
      </c>
      <c r="H6818">
        <f>G6818/(B6818-1)</f>
        <v>-0.98102404994453263</v>
      </c>
    </row>
    <row r="6819" spans="1:8">
      <c r="A6819" t="s">
        <v>5875</v>
      </c>
      <c r="B6819">
        <v>0.69314718055994495</v>
      </c>
      <c r="C6819">
        <v>2</v>
      </c>
      <c r="D6819">
        <v>7</v>
      </c>
      <c r="E6819">
        <v>7</v>
      </c>
      <c r="F6819" t="str">
        <f>VLOOKUP(E6819,$L$1:$M$25,2,FALSE)</f>
        <v>crude</v>
      </c>
      <c r="G6819">
        <f>LOG(C6819)</f>
        <v>0.3010299956639812</v>
      </c>
      <c r="H6819">
        <f>G6819/(B6819-1)</f>
        <v>-0.98102404994453263</v>
      </c>
    </row>
    <row r="6820" spans="1:8">
      <c r="A6820" t="s">
        <v>5880</v>
      </c>
      <c r="B6820">
        <v>0.69314718055994495</v>
      </c>
      <c r="C6820">
        <v>2</v>
      </c>
      <c r="D6820">
        <v>5</v>
      </c>
      <c r="E6820">
        <v>5</v>
      </c>
      <c r="F6820" t="str">
        <f>VLOOKUP(E6820,$L$1:$M$25,2,FALSE)</f>
        <v>corn</v>
      </c>
      <c r="G6820">
        <f>LOG(C6820)</f>
        <v>0.3010299956639812</v>
      </c>
      <c r="H6820">
        <f>G6820/(B6820-1)</f>
        <v>-0.98102404994453263</v>
      </c>
    </row>
    <row r="6821" spans="1:8">
      <c r="A6821" t="s">
        <v>5904</v>
      </c>
      <c r="B6821">
        <v>0.69314718055994495</v>
      </c>
      <c r="C6821">
        <v>2</v>
      </c>
      <c r="D6821">
        <v>13</v>
      </c>
      <c r="E6821">
        <v>13</v>
      </c>
      <c r="F6821" t="str">
        <f>VLOOKUP(E6821,$L$1:$M$25,2,FALSE)</f>
        <v>interest</v>
      </c>
      <c r="G6821">
        <f>LOG(C6821)</f>
        <v>0.3010299956639812</v>
      </c>
      <c r="H6821">
        <f>G6821/(B6821-1)</f>
        <v>-0.98102404994453263</v>
      </c>
    </row>
    <row r="6822" spans="1:8">
      <c r="A6822" t="s">
        <v>5913</v>
      </c>
      <c r="B6822">
        <v>0.69314718055994495</v>
      </c>
      <c r="C6822">
        <v>2</v>
      </c>
      <c r="D6822">
        <v>8</v>
      </c>
      <c r="E6822">
        <v>8</v>
      </c>
      <c r="F6822" t="str">
        <f>VLOOKUP(E6822,$L$1:$M$25,2,FALSE)</f>
        <v>dlr</v>
      </c>
      <c r="G6822">
        <f>LOG(C6822)</f>
        <v>0.3010299956639812</v>
      </c>
      <c r="H6822">
        <f>G6822/(B6822-1)</f>
        <v>-0.98102404994453263</v>
      </c>
    </row>
    <row r="6823" spans="1:8">
      <c r="A6823" t="s">
        <v>5919</v>
      </c>
      <c r="B6823">
        <v>0.69314718055994495</v>
      </c>
      <c r="C6823">
        <v>2</v>
      </c>
      <c r="D6823">
        <v>18</v>
      </c>
      <c r="E6823">
        <v>18</v>
      </c>
      <c r="F6823" t="str">
        <f>VLOOKUP(E6823,$L$1:$M$25,2,FALSE)</f>
        <v>oilseed</v>
      </c>
      <c r="G6823">
        <f>LOG(C6823)</f>
        <v>0.3010299956639812</v>
      </c>
      <c r="H6823">
        <f>G6823/(B6823-1)</f>
        <v>-0.98102404994453263</v>
      </c>
    </row>
    <row r="6824" spans="1:8">
      <c r="A6824" t="s">
        <v>5922</v>
      </c>
      <c r="B6824">
        <v>0.69314718055994495</v>
      </c>
      <c r="C6824">
        <v>2</v>
      </c>
      <c r="D6824">
        <v>6</v>
      </c>
      <c r="E6824">
        <v>6</v>
      </c>
      <c r="F6824" t="str">
        <f>VLOOKUP(E6824,$L$1:$M$25,2,FALSE)</f>
        <v>cpi</v>
      </c>
      <c r="G6824">
        <f>LOG(C6824)</f>
        <v>0.3010299956639812</v>
      </c>
      <c r="H6824">
        <f>G6824/(B6824-1)</f>
        <v>-0.98102404994453263</v>
      </c>
    </row>
    <row r="6825" spans="1:8">
      <c r="A6825" t="s">
        <v>5923</v>
      </c>
      <c r="B6825">
        <v>0.69314718055994495</v>
      </c>
      <c r="C6825">
        <v>2</v>
      </c>
      <c r="D6825">
        <v>5</v>
      </c>
      <c r="E6825">
        <v>5</v>
      </c>
      <c r="F6825" t="str">
        <f>VLOOKUP(E6825,$L$1:$M$25,2,FALSE)</f>
        <v>corn</v>
      </c>
      <c r="G6825">
        <f>LOG(C6825)</f>
        <v>0.3010299956639812</v>
      </c>
      <c r="H6825">
        <f>G6825/(B6825-1)</f>
        <v>-0.98102404994453263</v>
      </c>
    </row>
    <row r="6826" spans="1:8">
      <c r="A6826" t="s">
        <v>5925</v>
      </c>
      <c r="B6826">
        <v>0.69314718055994495</v>
      </c>
      <c r="C6826">
        <v>2</v>
      </c>
      <c r="D6826">
        <v>6</v>
      </c>
      <c r="E6826">
        <v>6</v>
      </c>
      <c r="F6826" t="str">
        <f>VLOOKUP(E6826,$L$1:$M$25,2,FALSE)</f>
        <v>cpi</v>
      </c>
      <c r="G6826">
        <f>LOG(C6826)</f>
        <v>0.3010299956639812</v>
      </c>
      <c r="H6826">
        <f>G6826/(B6826-1)</f>
        <v>-0.98102404994453263</v>
      </c>
    </row>
    <row r="6827" spans="1:8">
      <c r="A6827" t="s">
        <v>5928</v>
      </c>
      <c r="B6827">
        <v>0.69314718055994495</v>
      </c>
      <c r="C6827">
        <v>2</v>
      </c>
      <c r="D6827">
        <v>7</v>
      </c>
      <c r="E6827">
        <v>7</v>
      </c>
      <c r="F6827" t="str">
        <f>VLOOKUP(E6827,$L$1:$M$25,2,FALSE)</f>
        <v>crude</v>
      </c>
      <c r="G6827">
        <f>LOG(C6827)</f>
        <v>0.3010299956639812</v>
      </c>
      <c r="H6827">
        <f>G6827/(B6827-1)</f>
        <v>-0.98102404994453263</v>
      </c>
    </row>
    <row r="6828" spans="1:8">
      <c r="A6828" t="s">
        <v>5930</v>
      </c>
      <c r="B6828">
        <v>0.69314718055994495</v>
      </c>
      <c r="C6828">
        <v>2</v>
      </c>
      <c r="D6828">
        <v>3</v>
      </c>
      <c r="E6828">
        <v>3</v>
      </c>
      <c r="F6828" t="str">
        <f>VLOOKUP(E6828,$L$1:$M$25,2,FALSE)</f>
        <v>cocoa</v>
      </c>
      <c r="G6828">
        <f>LOG(C6828)</f>
        <v>0.3010299956639812</v>
      </c>
      <c r="H6828">
        <f>G6828/(B6828-1)</f>
        <v>-0.98102404994453263</v>
      </c>
    </row>
    <row r="6829" spans="1:8">
      <c r="A6829" t="s">
        <v>5933</v>
      </c>
      <c r="B6829">
        <v>0.69314718055994495</v>
      </c>
      <c r="C6829">
        <v>2</v>
      </c>
      <c r="D6829">
        <v>23</v>
      </c>
      <c r="E6829">
        <v>23</v>
      </c>
      <c r="F6829" t="str">
        <f>VLOOKUP(E6829,$L$1:$M$25,2,FALSE)</f>
        <v>trade</v>
      </c>
      <c r="G6829">
        <f>LOG(C6829)</f>
        <v>0.3010299956639812</v>
      </c>
      <c r="H6829">
        <f>G6829/(B6829-1)</f>
        <v>-0.98102404994453263</v>
      </c>
    </row>
    <row r="6830" spans="1:8">
      <c r="A6830" t="s">
        <v>5947</v>
      </c>
      <c r="B6830">
        <v>0.69314718055994495</v>
      </c>
      <c r="C6830">
        <v>2</v>
      </c>
      <c r="D6830">
        <v>19</v>
      </c>
      <c r="E6830">
        <v>19</v>
      </c>
      <c r="F6830" t="str">
        <f>VLOOKUP(E6830,$L$1:$M$25,2,FALSE)</f>
        <v>reserves</v>
      </c>
      <c r="G6830">
        <f>LOG(C6830)</f>
        <v>0.3010299956639812</v>
      </c>
      <c r="H6830">
        <f>G6830/(B6830-1)</f>
        <v>-0.98102404994453263</v>
      </c>
    </row>
    <row r="6831" spans="1:8">
      <c r="A6831" t="s">
        <v>5949</v>
      </c>
      <c r="B6831">
        <v>0.69314718055994495</v>
      </c>
      <c r="C6831">
        <v>2</v>
      </c>
      <c r="D6831">
        <v>18</v>
      </c>
      <c r="E6831">
        <v>18</v>
      </c>
      <c r="F6831" t="str">
        <f>VLOOKUP(E6831,$L$1:$M$25,2,FALSE)</f>
        <v>oilseed</v>
      </c>
      <c r="G6831">
        <f>LOG(C6831)</f>
        <v>0.3010299956639812</v>
      </c>
      <c r="H6831">
        <f>G6831/(B6831-1)</f>
        <v>-0.98102404994453263</v>
      </c>
    </row>
    <row r="6832" spans="1:8">
      <c r="A6832" t="s">
        <v>5968</v>
      </c>
      <c r="B6832">
        <v>0.69314718055994495</v>
      </c>
      <c r="C6832">
        <v>2</v>
      </c>
      <c r="D6832">
        <v>18</v>
      </c>
      <c r="E6832">
        <v>18</v>
      </c>
      <c r="F6832" t="str">
        <f>VLOOKUP(E6832,$L$1:$M$25,2,FALSE)</f>
        <v>oilseed</v>
      </c>
      <c r="G6832">
        <f>LOG(C6832)</f>
        <v>0.3010299956639812</v>
      </c>
      <c r="H6832">
        <f>G6832/(B6832-1)</f>
        <v>-0.98102404994453263</v>
      </c>
    </row>
    <row r="6833" spans="1:8">
      <c r="A6833" t="s">
        <v>5974</v>
      </c>
      <c r="B6833">
        <v>0.69314718055994495</v>
      </c>
      <c r="C6833">
        <v>2</v>
      </c>
      <c r="D6833">
        <v>25</v>
      </c>
      <c r="E6833">
        <v>25</v>
      </c>
      <c r="F6833" t="str">
        <f>VLOOKUP(E6833,$L$1:$M$25,2,FALSE)</f>
        <v>wheat</v>
      </c>
      <c r="G6833">
        <f>LOG(C6833)</f>
        <v>0.3010299956639812</v>
      </c>
      <c r="H6833">
        <f>G6833/(B6833-1)</f>
        <v>-0.98102404994453263</v>
      </c>
    </row>
    <row r="6834" spans="1:8">
      <c r="A6834" t="s">
        <v>5980</v>
      </c>
      <c r="B6834">
        <v>0.69314718055994495</v>
      </c>
      <c r="C6834">
        <v>2</v>
      </c>
      <c r="D6834">
        <v>18</v>
      </c>
      <c r="E6834">
        <v>18</v>
      </c>
      <c r="F6834" t="str">
        <f>VLOOKUP(E6834,$L$1:$M$25,2,FALSE)</f>
        <v>oilseed</v>
      </c>
      <c r="G6834">
        <f>LOG(C6834)</f>
        <v>0.3010299956639812</v>
      </c>
      <c r="H6834">
        <f>G6834/(B6834-1)</f>
        <v>-0.98102404994453263</v>
      </c>
    </row>
    <row r="6835" spans="1:8">
      <c r="A6835" t="s">
        <v>5987</v>
      </c>
      <c r="B6835">
        <v>0.69314718055994495</v>
      </c>
      <c r="C6835">
        <v>2</v>
      </c>
      <c r="D6835">
        <v>18</v>
      </c>
      <c r="E6835">
        <v>18</v>
      </c>
      <c r="F6835" t="str">
        <f>VLOOKUP(E6835,$L$1:$M$25,2,FALSE)</f>
        <v>oilseed</v>
      </c>
      <c r="G6835">
        <f>LOG(C6835)</f>
        <v>0.3010299956639812</v>
      </c>
      <c r="H6835">
        <f>G6835/(B6835-1)</f>
        <v>-0.98102404994453263</v>
      </c>
    </row>
    <row r="6836" spans="1:8">
      <c r="A6836" t="s">
        <v>5991</v>
      </c>
      <c r="B6836">
        <v>0.69314718055994495</v>
      </c>
      <c r="C6836">
        <v>2</v>
      </c>
      <c r="D6836">
        <v>14</v>
      </c>
      <c r="E6836">
        <v>14</v>
      </c>
      <c r="F6836" t="str">
        <f>VLOOKUP(E6836,$L$1:$M$25,2,FALSE)</f>
        <v>livestock</v>
      </c>
      <c r="G6836">
        <f>LOG(C6836)</f>
        <v>0.3010299956639812</v>
      </c>
      <c r="H6836">
        <f>G6836/(B6836-1)</f>
        <v>-0.98102404994453263</v>
      </c>
    </row>
    <row r="6837" spans="1:8">
      <c r="A6837" t="s">
        <v>6003</v>
      </c>
      <c r="B6837">
        <v>0.69314718055994495</v>
      </c>
      <c r="C6837">
        <v>2</v>
      </c>
      <c r="D6837">
        <v>5</v>
      </c>
      <c r="E6837">
        <v>5</v>
      </c>
      <c r="F6837" t="str">
        <f>VLOOKUP(E6837,$L$1:$M$25,2,FALSE)</f>
        <v>corn</v>
      </c>
      <c r="G6837">
        <f>LOG(C6837)</f>
        <v>0.3010299956639812</v>
      </c>
      <c r="H6837">
        <f>G6837/(B6837-1)</f>
        <v>-0.98102404994453263</v>
      </c>
    </row>
    <row r="6838" spans="1:8">
      <c r="A6838" t="s">
        <v>6004</v>
      </c>
      <c r="B6838">
        <v>0.69314718055994495</v>
      </c>
      <c r="C6838">
        <v>2</v>
      </c>
      <c r="D6838">
        <v>25</v>
      </c>
      <c r="E6838">
        <v>25</v>
      </c>
      <c r="F6838" t="str">
        <f>VLOOKUP(E6838,$L$1:$M$25,2,FALSE)</f>
        <v>wheat</v>
      </c>
      <c r="G6838">
        <f>LOG(C6838)</f>
        <v>0.3010299956639812</v>
      </c>
      <c r="H6838">
        <f>G6838/(B6838-1)</f>
        <v>-0.98102404994453263</v>
      </c>
    </row>
    <row r="6839" spans="1:8">
      <c r="A6839" t="s">
        <v>6023</v>
      </c>
      <c r="B6839">
        <v>0.69314718055994495</v>
      </c>
      <c r="C6839">
        <v>2</v>
      </c>
      <c r="D6839">
        <v>17</v>
      </c>
      <c r="E6839">
        <v>17</v>
      </c>
      <c r="F6839" t="str">
        <f>VLOOKUP(E6839,$L$1:$M$25,2,FALSE)</f>
        <v>nat-gas</v>
      </c>
      <c r="G6839">
        <f>LOG(C6839)</f>
        <v>0.3010299956639812</v>
      </c>
      <c r="H6839">
        <f>G6839/(B6839-1)</f>
        <v>-0.98102404994453263</v>
      </c>
    </row>
    <row r="6840" spans="1:8">
      <c r="A6840" t="s">
        <v>6026</v>
      </c>
      <c r="B6840">
        <v>0.69314718055994495</v>
      </c>
      <c r="C6840">
        <v>2</v>
      </c>
      <c r="D6840">
        <v>17</v>
      </c>
      <c r="E6840">
        <v>17</v>
      </c>
      <c r="F6840" t="str">
        <f>VLOOKUP(E6840,$L$1:$M$25,2,FALSE)</f>
        <v>nat-gas</v>
      </c>
      <c r="G6840">
        <f>LOG(C6840)</f>
        <v>0.3010299956639812</v>
      </c>
      <c r="H6840">
        <f>G6840/(B6840-1)</f>
        <v>-0.98102404994453263</v>
      </c>
    </row>
    <row r="6841" spans="1:8">
      <c r="A6841" t="s">
        <v>6070</v>
      </c>
      <c r="B6841">
        <v>0.69314718055994495</v>
      </c>
      <c r="C6841">
        <v>2</v>
      </c>
      <c r="D6841">
        <v>5</v>
      </c>
      <c r="E6841">
        <v>5</v>
      </c>
      <c r="F6841" t="str">
        <f>VLOOKUP(E6841,$L$1:$M$25,2,FALSE)</f>
        <v>corn</v>
      </c>
      <c r="G6841">
        <f>LOG(C6841)</f>
        <v>0.3010299956639812</v>
      </c>
      <c r="H6841">
        <f>G6841/(B6841-1)</f>
        <v>-0.98102404994453263</v>
      </c>
    </row>
    <row r="6842" spans="1:8">
      <c r="A6842" t="s">
        <v>6079</v>
      </c>
      <c r="B6842">
        <v>0.69314718055994495</v>
      </c>
      <c r="C6842">
        <v>2</v>
      </c>
      <c r="D6842">
        <v>17</v>
      </c>
      <c r="E6842">
        <v>17</v>
      </c>
      <c r="F6842" t="str">
        <f>VLOOKUP(E6842,$L$1:$M$25,2,FALSE)</f>
        <v>nat-gas</v>
      </c>
      <c r="G6842">
        <f>LOG(C6842)</f>
        <v>0.3010299956639812</v>
      </c>
      <c r="H6842">
        <f>G6842/(B6842-1)</f>
        <v>-0.98102404994453263</v>
      </c>
    </row>
    <row r="6843" spans="1:8">
      <c r="A6843" t="s">
        <v>6092</v>
      </c>
      <c r="B6843">
        <v>0.69314718055994495</v>
      </c>
      <c r="C6843">
        <v>2</v>
      </c>
      <c r="D6843">
        <v>3</v>
      </c>
      <c r="E6843">
        <v>3</v>
      </c>
      <c r="F6843" t="str">
        <f>VLOOKUP(E6843,$L$1:$M$25,2,FALSE)</f>
        <v>cocoa</v>
      </c>
      <c r="G6843">
        <f>LOG(C6843)</f>
        <v>0.3010299956639812</v>
      </c>
      <c r="H6843">
        <f>G6843/(B6843-1)</f>
        <v>-0.98102404994453263</v>
      </c>
    </row>
    <row r="6844" spans="1:8">
      <c r="A6844" t="s">
        <v>6096</v>
      </c>
      <c r="B6844">
        <v>0.69314718055994495</v>
      </c>
      <c r="C6844">
        <v>2</v>
      </c>
      <c r="D6844">
        <v>25</v>
      </c>
      <c r="E6844">
        <v>25</v>
      </c>
      <c r="F6844" t="str">
        <f>VLOOKUP(E6844,$L$1:$M$25,2,FALSE)</f>
        <v>wheat</v>
      </c>
      <c r="G6844">
        <f>LOG(C6844)</f>
        <v>0.3010299956639812</v>
      </c>
      <c r="H6844">
        <f>G6844/(B6844-1)</f>
        <v>-0.98102404994453263</v>
      </c>
    </row>
    <row r="6845" spans="1:8">
      <c r="A6845" t="s">
        <v>6104</v>
      </c>
      <c r="B6845">
        <v>0.69314718055994495</v>
      </c>
      <c r="C6845">
        <v>2</v>
      </c>
      <c r="D6845">
        <v>8</v>
      </c>
      <c r="E6845">
        <v>8</v>
      </c>
      <c r="F6845" t="str">
        <f>VLOOKUP(E6845,$L$1:$M$25,2,FALSE)</f>
        <v>dlr</v>
      </c>
      <c r="G6845">
        <f>LOG(C6845)</f>
        <v>0.3010299956639812</v>
      </c>
      <c r="H6845">
        <f>G6845/(B6845-1)</f>
        <v>-0.98102404994453263</v>
      </c>
    </row>
    <row r="6846" spans="1:8">
      <c r="A6846" t="s">
        <v>6110</v>
      </c>
      <c r="B6846">
        <v>0.69314718055994495</v>
      </c>
      <c r="C6846">
        <v>2</v>
      </c>
      <c r="D6846">
        <v>3</v>
      </c>
      <c r="E6846">
        <v>3</v>
      </c>
      <c r="F6846" t="str">
        <f>VLOOKUP(E6846,$L$1:$M$25,2,FALSE)</f>
        <v>cocoa</v>
      </c>
      <c r="G6846">
        <f>LOG(C6846)</f>
        <v>0.3010299956639812</v>
      </c>
      <c r="H6846">
        <f>G6846/(B6846-1)</f>
        <v>-0.98102404994453263</v>
      </c>
    </row>
    <row r="6847" spans="1:8">
      <c r="A6847" t="s">
        <v>6122</v>
      </c>
      <c r="B6847">
        <v>0.69314718055994495</v>
      </c>
      <c r="C6847">
        <v>2</v>
      </c>
      <c r="D6847">
        <v>13</v>
      </c>
      <c r="E6847">
        <v>13</v>
      </c>
      <c r="F6847" t="str">
        <f>VLOOKUP(E6847,$L$1:$M$25,2,FALSE)</f>
        <v>interest</v>
      </c>
      <c r="G6847">
        <f>LOG(C6847)</f>
        <v>0.3010299956639812</v>
      </c>
      <c r="H6847">
        <f>G6847/(B6847-1)</f>
        <v>-0.98102404994453263</v>
      </c>
    </row>
    <row r="6848" spans="1:8">
      <c r="A6848" t="s">
        <v>6125</v>
      </c>
      <c r="B6848">
        <v>0.69314718055994495</v>
      </c>
      <c r="C6848">
        <v>2</v>
      </c>
      <c r="D6848">
        <v>17</v>
      </c>
      <c r="E6848">
        <v>17</v>
      </c>
      <c r="F6848" t="str">
        <f>VLOOKUP(E6848,$L$1:$M$25,2,FALSE)</f>
        <v>nat-gas</v>
      </c>
      <c r="G6848">
        <f>LOG(C6848)</f>
        <v>0.3010299956639812</v>
      </c>
      <c r="H6848">
        <f>G6848/(B6848-1)</f>
        <v>-0.98102404994453263</v>
      </c>
    </row>
    <row r="6849" spans="1:8">
      <c r="A6849" t="s">
        <v>6126</v>
      </c>
      <c r="B6849">
        <v>0.69314718055994495</v>
      </c>
      <c r="C6849">
        <v>2</v>
      </c>
      <c r="D6849">
        <v>23</v>
      </c>
      <c r="E6849">
        <v>23</v>
      </c>
      <c r="F6849" t="str">
        <f>VLOOKUP(E6849,$L$1:$M$25,2,FALSE)</f>
        <v>trade</v>
      </c>
      <c r="G6849">
        <f>LOG(C6849)</f>
        <v>0.3010299956639812</v>
      </c>
      <c r="H6849">
        <f>G6849/(B6849-1)</f>
        <v>-0.98102404994453263</v>
      </c>
    </row>
    <row r="6850" spans="1:8">
      <c r="A6850" t="s">
        <v>6127</v>
      </c>
      <c r="B6850">
        <v>0.69314718055994495</v>
      </c>
      <c r="C6850">
        <v>2</v>
      </c>
      <c r="D6850">
        <v>18</v>
      </c>
      <c r="E6850">
        <v>18</v>
      </c>
      <c r="F6850" t="str">
        <f>VLOOKUP(E6850,$L$1:$M$25,2,FALSE)</f>
        <v>oilseed</v>
      </c>
      <c r="G6850">
        <f>LOG(C6850)</f>
        <v>0.3010299956639812</v>
      </c>
      <c r="H6850">
        <f>G6850/(B6850-1)</f>
        <v>-0.98102404994453263</v>
      </c>
    </row>
    <row r="6851" spans="1:8">
      <c r="A6851" t="s">
        <v>6132</v>
      </c>
      <c r="B6851">
        <v>0.69314718055994495</v>
      </c>
      <c r="C6851">
        <v>2</v>
      </c>
      <c r="D6851">
        <v>6</v>
      </c>
      <c r="E6851">
        <v>6</v>
      </c>
      <c r="F6851" t="str">
        <f>VLOOKUP(E6851,$L$1:$M$25,2,FALSE)</f>
        <v>cpi</v>
      </c>
      <c r="G6851">
        <f>LOG(C6851)</f>
        <v>0.3010299956639812</v>
      </c>
      <c r="H6851">
        <f>G6851/(B6851-1)</f>
        <v>-0.98102404994453263</v>
      </c>
    </row>
    <row r="6852" spans="1:8">
      <c r="A6852" t="s">
        <v>6146</v>
      </c>
      <c r="B6852">
        <v>0.69314718055994495</v>
      </c>
      <c r="C6852">
        <v>2</v>
      </c>
      <c r="D6852">
        <v>1</v>
      </c>
      <c r="E6852">
        <v>1</v>
      </c>
      <c r="F6852" t="str">
        <f>VLOOKUP(E6852,$L$1:$M$25,2,FALSE)</f>
        <v>acq</v>
      </c>
      <c r="G6852">
        <f>LOG(C6852)</f>
        <v>0.3010299956639812</v>
      </c>
      <c r="H6852">
        <f>G6852/(B6852-1)</f>
        <v>-0.98102404994453263</v>
      </c>
    </row>
    <row r="6853" spans="1:8">
      <c r="A6853" t="s">
        <v>6147</v>
      </c>
      <c r="B6853">
        <v>0.69314718055994495</v>
      </c>
      <c r="C6853">
        <v>2</v>
      </c>
      <c r="D6853">
        <v>20</v>
      </c>
      <c r="E6853">
        <v>20</v>
      </c>
      <c r="F6853" t="str">
        <f>VLOOKUP(E6853,$L$1:$M$25,2,FALSE)</f>
        <v>ship</v>
      </c>
      <c r="G6853">
        <f>LOG(C6853)</f>
        <v>0.3010299956639812</v>
      </c>
      <c r="H6853">
        <f>G6853/(B6853-1)</f>
        <v>-0.98102404994453263</v>
      </c>
    </row>
    <row r="6854" spans="1:8">
      <c r="A6854" t="s">
        <v>6161</v>
      </c>
      <c r="B6854">
        <v>0.69314718055994495</v>
      </c>
      <c r="C6854">
        <v>2</v>
      </c>
      <c r="D6854">
        <v>25</v>
      </c>
      <c r="E6854">
        <v>25</v>
      </c>
      <c r="F6854" t="str">
        <f>VLOOKUP(E6854,$L$1:$M$25,2,FALSE)</f>
        <v>wheat</v>
      </c>
      <c r="G6854">
        <f>LOG(C6854)</f>
        <v>0.3010299956639812</v>
      </c>
      <c r="H6854">
        <f>G6854/(B6854-1)</f>
        <v>-0.98102404994453263</v>
      </c>
    </row>
    <row r="6855" spans="1:8">
      <c r="A6855" t="s">
        <v>6188</v>
      </c>
      <c r="B6855">
        <v>0.69314718055994495</v>
      </c>
      <c r="C6855">
        <v>2</v>
      </c>
      <c r="D6855">
        <v>5</v>
      </c>
      <c r="E6855">
        <v>5</v>
      </c>
      <c r="F6855" t="str">
        <f>VLOOKUP(E6855,$L$1:$M$25,2,FALSE)</f>
        <v>corn</v>
      </c>
      <c r="G6855">
        <f>LOG(C6855)</f>
        <v>0.3010299956639812</v>
      </c>
      <c r="H6855">
        <f>G6855/(B6855-1)</f>
        <v>-0.98102404994453263</v>
      </c>
    </row>
    <row r="6856" spans="1:8">
      <c r="A6856" t="s">
        <v>6195</v>
      </c>
      <c r="B6856">
        <v>0.69314718055994495</v>
      </c>
      <c r="C6856">
        <v>2</v>
      </c>
      <c r="D6856">
        <v>19</v>
      </c>
      <c r="E6856">
        <v>19</v>
      </c>
      <c r="F6856" t="str">
        <f>VLOOKUP(E6856,$L$1:$M$25,2,FALSE)</f>
        <v>reserves</v>
      </c>
      <c r="G6856">
        <f>LOG(C6856)</f>
        <v>0.3010299956639812</v>
      </c>
      <c r="H6856">
        <f>G6856/(B6856-1)</f>
        <v>-0.98102404994453263</v>
      </c>
    </row>
    <row r="6857" spans="1:8">
      <c r="A6857" t="s">
        <v>6198</v>
      </c>
      <c r="B6857">
        <v>0.69314718055994495</v>
      </c>
      <c r="C6857">
        <v>2</v>
      </c>
      <c r="D6857">
        <v>19</v>
      </c>
      <c r="E6857">
        <v>19</v>
      </c>
      <c r="F6857" t="str">
        <f>VLOOKUP(E6857,$L$1:$M$25,2,FALSE)</f>
        <v>reserves</v>
      </c>
      <c r="G6857">
        <f>LOG(C6857)</f>
        <v>0.3010299956639812</v>
      </c>
      <c r="H6857">
        <f>G6857/(B6857-1)</f>
        <v>-0.98102404994453263</v>
      </c>
    </row>
    <row r="6858" spans="1:8">
      <c r="A6858" t="s">
        <v>6201</v>
      </c>
      <c r="B6858">
        <v>0.69314718055994495</v>
      </c>
      <c r="C6858">
        <v>2</v>
      </c>
      <c r="D6858">
        <v>25</v>
      </c>
      <c r="E6858">
        <v>25</v>
      </c>
      <c r="F6858" t="str">
        <f>VLOOKUP(E6858,$L$1:$M$25,2,FALSE)</f>
        <v>wheat</v>
      </c>
      <c r="G6858">
        <f>LOG(C6858)</f>
        <v>0.3010299956639812</v>
      </c>
      <c r="H6858">
        <f>G6858/(B6858-1)</f>
        <v>-0.98102404994453263</v>
      </c>
    </row>
    <row r="6859" spans="1:8">
      <c r="A6859" t="s">
        <v>6239</v>
      </c>
      <c r="B6859">
        <v>0.69314718055994495</v>
      </c>
      <c r="C6859">
        <v>2</v>
      </c>
      <c r="D6859">
        <v>1</v>
      </c>
      <c r="E6859">
        <v>1</v>
      </c>
      <c r="F6859" t="str">
        <f>VLOOKUP(E6859,$L$1:$M$25,2,FALSE)</f>
        <v>acq</v>
      </c>
      <c r="G6859">
        <f>LOG(C6859)</f>
        <v>0.3010299956639812</v>
      </c>
      <c r="H6859">
        <f>G6859/(B6859-1)</f>
        <v>-0.98102404994453263</v>
      </c>
    </row>
    <row r="6860" spans="1:8">
      <c r="A6860" t="s">
        <v>6243</v>
      </c>
      <c r="B6860">
        <v>0.69314718055994495</v>
      </c>
      <c r="C6860">
        <v>2</v>
      </c>
      <c r="D6860">
        <v>20</v>
      </c>
      <c r="E6860">
        <v>20</v>
      </c>
      <c r="F6860" t="str">
        <f>VLOOKUP(E6860,$L$1:$M$25,2,FALSE)</f>
        <v>ship</v>
      </c>
      <c r="G6860">
        <f>LOG(C6860)</f>
        <v>0.3010299956639812</v>
      </c>
      <c r="H6860">
        <f>G6860/(B6860-1)</f>
        <v>-0.98102404994453263</v>
      </c>
    </row>
    <row r="6861" spans="1:8">
      <c r="A6861" t="s">
        <v>6245</v>
      </c>
      <c r="B6861">
        <v>0.69314718055994495</v>
      </c>
      <c r="C6861">
        <v>2</v>
      </c>
      <c r="D6861">
        <v>25</v>
      </c>
      <c r="E6861">
        <v>25</v>
      </c>
      <c r="F6861" t="str">
        <f>VLOOKUP(E6861,$L$1:$M$25,2,FALSE)</f>
        <v>wheat</v>
      </c>
      <c r="G6861">
        <f>LOG(C6861)</f>
        <v>0.3010299956639812</v>
      </c>
      <c r="H6861">
        <f>G6861/(B6861-1)</f>
        <v>-0.98102404994453263</v>
      </c>
    </row>
    <row r="6862" spans="1:8">
      <c r="A6862" t="s">
        <v>6249</v>
      </c>
      <c r="B6862">
        <v>0.69314718055994495</v>
      </c>
      <c r="C6862">
        <v>2</v>
      </c>
      <c r="D6862">
        <v>23</v>
      </c>
      <c r="E6862">
        <v>23</v>
      </c>
      <c r="F6862" t="str">
        <f>VLOOKUP(E6862,$L$1:$M$25,2,FALSE)</f>
        <v>trade</v>
      </c>
      <c r="G6862">
        <f>LOG(C6862)</f>
        <v>0.3010299956639812</v>
      </c>
      <c r="H6862">
        <f>G6862/(B6862-1)</f>
        <v>-0.98102404994453263</v>
      </c>
    </row>
    <row r="6863" spans="1:8">
      <c r="A6863" t="s">
        <v>6253</v>
      </c>
      <c r="B6863">
        <v>0.69314718055994495</v>
      </c>
      <c r="C6863">
        <v>2</v>
      </c>
      <c r="D6863">
        <v>18</v>
      </c>
      <c r="E6863">
        <v>18</v>
      </c>
      <c r="F6863" t="str">
        <f>VLOOKUP(E6863,$L$1:$M$25,2,FALSE)</f>
        <v>oilseed</v>
      </c>
      <c r="G6863">
        <f>LOG(C6863)</f>
        <v>0.3010299956639812</v>
      </c>
      <c r="H6863">
        <f>G6863/(B6863-1)</f>
        <v>-0.98102404994453263</v>
      </c>
    </row>
    <row r="6864" spans="1:8">
      <c r="A6864" t="s">
        <v>6256</v>
      </c>
      <c r="B6864">
        <v>0.69314718055994495</v>
      </c>
      <c r="C6864">
        <v>2</v>
      </c>
      <c r="D6864">
        <v>6</v>
      </c>
      <c r="E6864">
        <v>6</v>
      </c>
      <c r="F6864" t="str">
        <f>VLOOKUP(E6864,$L$1:$M$25,2,FALSE)</f>
        <v>cpi</v>
      </c>
      <c r="G6864">
        <f>LOG(C6864)</f>
        <v>0.3010299956639812</v>
      </c>
      <c r="H6864">
        <f>G6864/(B6864-1)</f>
        <v>-0.98102404994453263</v>
      </c>
    </row>
    <row r="6865" spans="1:8">
      <c r="A6865" t="s">
        <v>6280</v>
      </c>
      <c r="B6865">
        <v>0.69314718055994495</v>
      </c>
      <c r="C6865">
        <v>2</v>
      </c>
      <c r="D6865">
        <v>3</v>
      </c>
      <c r="E6865">
        <v>3</v>
      </c>
      <c r="F6865" t="str">
        <f>VLOOKUP(E6865,$L$1:$M$25,2,FALSE)</f>
        <v>cocoa</v>
      </c>
      <c r="G6865">
        <f>LOG(C6865)</f>
        <v>0.3010299956639812</v>
      </c>
      <c r="H6865">
        <f>G6865/(B6865-1)</f>
        <v>-0.98102404994453263</v>
      </c>
    </row>
    <row r="6866" spans="1:8">
      <c r="A6866" t="s">
        <v>6304</v>
      </c>
      <c r="B6866">
        <v>0.69314718055994495</v>
      </c>
      <c r="C6866">
        <v>2</v>
      </c>
      <c r="D6866">
        <v>5</v>
      </c>
      <c r="E6866">
        <v>5</v>
      </c>
      <c r="F6866" t="str">
        <f>VLOOKUP(E6866,$L$1:$M$25,2,FALSE)</f>
        <v>corn</v>
      </c>
      <c r="G6866">
        <f>LOG(C6866)</f>
        <v>0.3010299956639812</v>
      </c>
      <c r="H6866">
        <f>G6866/(B6866-1)</f>
        <v>-0.98102404994453263</v>
      </c>
    </row>
    <row r="6867" spans="1:8">
      <c r="A6867" t="s">
        <v>6324</v>
      </c>
      <c r="B6867">
        <v>0.69314718055994495</v>
      </c>
      <c r="C6867">
        <v>2</v>
      </c>
      <c r="D6867">
        <v>13</v>
      </c>
      <c r="E6867">
        <v>13</v>
      </c>
      <c r="F6867" t="str">
        <f>VLOOKUP(E6867,$L$1:$M$25,2,FALSE)</f>
        <v>interest</v>
      </c>
      <c r="G6867">
        <f>LOG(C6867)</f>
        <v>0.3010299956639812</v>
      </c>
      <c r="H6867">
        <f>G6867/(B6867-1)</f>
        <v>-0.98102404994453263</v>
      </c>
    </row>
    <row r="6868" spans="1:8">
      <c r="A6868" t="s">
        <v>6331</v>
      </c>
      <c r="B6868">
        <v>0.69314718055994495</v>
      </c>
      <c r="C6868">
        <v>2</v>
      </c>
      <c r="D6868">
        <v>17</v>
      </c>
      <c r="E6868">
        <v>17</v>
      </c>
      <c r="F6868" t="str">
        <f>VLOOKUP(E6868,$L$1:$M$25,2,FALSE)</f>
        <v>nat-gas</v>
      </c>
      <c r="G6868">
        <f>LOG(C6868)</f>
        <v>0.3010299956639812</v>
      </c>
      <c r="H6868">
        <f>G6868/(B6868-1)</f>
        <v>-0.98102404994453263</v>
      </c>
    </row>
    <row r="6869" spans="1:8">
      <c r="A6869" t="s">
        <v>6346</v>
      </c>
      <c r="B6869">
        <v>0.69314718055994495</v>
      </c>
      <c r="C6869">
        <v>2</v>
      </c>
      <c r="D6869">
        <v>17</v>
      </c>
      <c r="E6869">
        <v>17</v>
      </c>
      <c r="F6869" t="str">
        <f>VLOOKUP(E6869,$L$1:$M$25,2,FALSE)</f>
        <v>nat-gas</v>
      </c>
      <c r="G6869">
        <f>LOG(C6869)</f>
        <v>0.3010299956639812</v>
      </c>
      <c r="H6869">
        <f>G6869/(B6869-1)</f>
        <v>-0.98102404994453263</v>
      </c>
    </row>
    <row r="6870" spans="1:8">
      <c r="A6870" t="s">
        <v>6351</v>
      </c>
      <c r="B6870">
        <v>0.69314718055994495</v>
      </c>
      <c r="C6870">
        <v>2</v>
      </c>
      <c r="D6870">
        <v>25</v>
      </c>
      <c r="E6870">
        <v>25</v>
      </c>
      <c r="F6870" t="str">
        <f>VLOOKUP(E6870,$L$1:$M$25,2,FALSE)</f>
        <v>wheat</v>
      </c>
      <c r="G6870">
        <f>LOG(C6870)</f>
        <v>0.3010299956639812</v>
      </c>
      <c r="H6870">
        <f>G6870/(B6870-1)</f>
        <v>-0.98102404994453263</v>
      </c>
    </row>
    <row r="6871" spans="1:8">
      <c r="A6871" t="s">
        <v>6358</v>
      </c>
      <c r="B6871">
        <v>0.69314718055994495</v>
      </c>
      <c r="C6871">
        <v>2</v>
      </c>
      <c r="D6871">
        <v>9</v>
      </c>
      <c r="E6871">
        <v>9</v>
      </c>
      <c r="F6871" t="str">
        <f>VLOOKUP(E6871,$L$1:$M$25,2,FALSE)</f>
        <v>earn</v>
      </c>
      <c r="G6871">
        <f>LOG(C6871)</f>
        <v>0.3010299956639812</v>
      </c>
      <c r="H6871">
        <f>G6871/(B6871-1)</f>
        <v>-0.98102404994453263</v>
      </c>
    </row>
    <row r="6872" spans="1:8">
      <c r="A6872" t="s">
        <v>6363</v>
      </c>
      <c r="B6872">
        <v>0.69314718055994495</v>
      </c>
      <c r="C6872">
        <v>2</v>
      </c>
      <c r="D6872">
        <v>13</v>
      </c>
      <c r="E6872">
        <v>13</v>
      </c>
      <c r="F6872" t="str">
        <f>VLOOKUP(E6872,$L$1:$M$25,2,FALSE)</f>
        <v>interest</v>
      </c>
      <c r="G6872">
        <f>LOG(C6872)</f>
        <v>0.3010299956639812</v>
      </c>
      <c r="H6872">
        <f>G6872/(B6872-1)</f>
        <v>-0.98102404994453263</v>
      </c>
    </row>
    <row r="6873" spans="1:8">
      <c r="A6873" t="s">
        <v>6389</v>
      </c>
      <c r="B6873">
        <v>0.69314718055994495</v>
      </c>
      <c r="C6873">
        <v>2</v>
      </c>
      <c r="D6873">
        <v>16</v>
      </c>
      <c r="E6873">
        <v>16</v>
      </c>
      <c r="F6873" t="str">
        <f>VLOOKUP(E6873,$L$1:$M$25,2,FALSE)</f>
        <v>money-supply</v>
      </c>
      <c r="G6873">
        <f>LOG(C6873)</f>
        <v>0.3010299956639812</v>
      </c>
      <c r="H6873">
        <f>G6873/(B6873-1)</f>
        <v>-0.98102404994453263</v>
      </c>
    </row>
    <row r="6874" spans="1:8">
      <c r="A6874" t="s">
        <v>6390</v>
      </c>
      <c r="B6874">
        <v>0.69314718055994495</v>
      </c>
      <c r="C6874">
        <v>2</v>
      </c>
      <c r="D6874">
        <v>5</v>
      </c>
      <c r="E6874">
        <v>5</v>
      </c>
      <c r="F6874" t="str">
        <f>VLOOKUP(E6874,$L$1:$M$25,2,FALSE)</f>
        <v>corn</v>
      </c>
      <c r="G6874">
        <f>LOG(C6874)</f>
        <v>0.3010299956639812</v>
      </c>
      <c r="H6874">
        <f>G6874/(B6874-1)</f>
        <v>-0.98102404994453263</v>
      </c>
    </row>
    <row r="6875" spans="1:8">
      <c r="A6875" t="s">
        <v>6394</v>
      </c>
      <c r="B6875">
        <v>0.69314718055994495</v>
      </c>
      <c r="C6875">
        <v>2</v>
      </c>
      <c r="D6875">
        <v>18</v>
      </c>
      <c r="E6875">
        <v>18</v>
      </c>
      <c r="F6875" t="str">
        <f>VLOOKUP(E6875,$L$1:$M$25,2,FALSE)</f>
        <v>oilseed</v>
      </c>
      <c r="G6875">
        <f>LOG(C6875)</f>
        <v>0.3010299956639812</v>
      </c>
      <c r="H6875">
        <f>G6875/(B6875-1)</f>
        <v>-0.98102404994453263</v>
      </c>
    </row>
    <row r="6876" spans="1:8">
      <c r="A6876" t="s">
        <v>6400</v>
      </c>
      <c r="B6876">
        <v>0.69314718055994495</v>
      </c>
      <c r="C6876">
        <v>2</v>
      </c>
      <c r="D6876">
        <v>23</v>
      </c>
      <c r="E6876">
        <v>23</v>
      </c>
      <c r="F6876" t="str">
        <f>VLOOKUP(E6876,$L$1:$M$25,2,FALSE)</f>
        <v>trade</v>
      </c>
      <c r="G6876">
        <f>LOG(C6876)</f>
        <v>0.3010299956639812</v>
      </c>
      <c r="H6876">
        <f>G6876/(B6876-1)</f>
        <v>-0.98102404994453263</v>
      </c>
    </row>
    <row r="6877" spans="1:8">
      <c r="A6877" t="s">
        <v>6403</v>
      </c>
      <c r="B6877">
        <v>0.69314718055994495</v>
      </c>
      <c r="C6877">
        <v>2</v>
      </c>
      <c r="D6877">
        <v>25</v>
      </c>
      <c r="E6877">
        <v>25</v>
      </c>
      <c r="F6877" t="str">
        <f>VLOOKUP(E6877,$L$1:$M$25,2,FALSE)</f>
        <v>wheat</v>
      </c>
      <c r="G6877">
        <f>LOG(C6877)</f>
        <v>0.3010299956639812</v>
      </c>
      <c r="H6877">
        <f>G6877/(B6877-1)</f>
        <v>-0.98102404994453263</v>
      </c>
    </row>
    <row r="6878" spans="1:8">
      <c r="A6878" t="s">
        <v>6419</v>
      </c>
      <c r="B6878">
        <v>0.69314718055994495</v>
      </c>
      <c r="C6878">
        <v>2</v>
      </c>
      <c r="D6878">
        <v>17</v>
      </c>
      <c r="E6878">
        <v>17</v>
      </c>
      <c r="F6878" t="str">
        <f>VLOOKUP(E6878,$L$1:$M$25,2,FALSE)</f>
        <v>nat-gas</v>
      </c>
      <c r="G6878">
        <f>LOG(C6878)</f>
        <v>0.3010299956639812</v>
      </c>
      <c r="H6878">
        <f>G6878/(B6878-1)</f>
        <v>-0.98102404994453263</v>
      </c>
    </row>
    <row r="6879" spans="1:8">
      <c r="A6879" t="s">
        <v>6421</v>
      </c>
      <c r="B6879">
        <v>0.69314718055994495</v>
      </c>
      <c r="C6879">
        <v>2</v>
      </c>
      <c r="D6879">
        <v>17</v>
      </c>
      <c r="E6879">
        <v>17</v>
      </c>
      <c r="F6879" t="str">
        <f>VLOOKUP(E6879,$L$1:$M$25,2,FALSE)</f>
        <v>nat-gas</v>
      </c>
      <c r="G6879">
        <f>LOG(C6879)</f>
        <v>0.3010299956639812</v>
      </c>
      <c r="H6879">
        <f>G6879/(B6879-1)</f>
        <v>-0.98102404994453263</v>
      </c>
    </row>
    <row r="6880" spans="1:8">
      <c r="A6880" t="s">
        <v>6425</v>
      </c>
      <c r="B6880">
        <v>0.69314718055994495</v>
      </c>
      <c r="C6880">
        <v>2</v>
      </c>
      <c r="D6880">
        <v>20</v>
      </c>
      <c r="E6880">
        <v>20</v>
      </c>
      <c r="F6880" t="str">
        <f>VLOOKUP(E6880,$L$1:$M$25,2,FALSE)</f>
        <v>ship</v>
      </c>
      <c r="G6880">
        <f>LOG(C6880)</f>
        <v>0.3010299956639812</v>
      </c>
      <c r="H6880">
        <f>G6880/(B6880-1)</f>
        <v>-0.98102404994453263</v>
      </c>
    </row>
    <row r="6881" spans="1:8">
      <c r="A6881" t="s">
        <v>6433</v>
      </c>
      <c r="B6881">
        <v>0.69314718055994495</v>
      </c>
      <c r="C6881">
        <v>2</v>
      </c>
      <c r="D6881">
        <v>22</v>
      </c>
      <c r="E6881">
        <v>22</v>
      </c>
      <c r="F6881" t="str">
        <f>VLOOKUP(E6881,$L$1:$M$25,2,FALSE)</f>
        <v>sugar</v>
      </c>
      <c r="G6881">
        <f>LOG(C6881)</f>
        <v>0.3010299956639812</v>
      </c>
      <c r="H6881">
        <f>G6881/(B6881-1)</f>
        <v>-0.98102404994453263</v>
      </c>
    </row>
    <row r="6882" spans="1:8">
      <c r="A6882" t="s">
        <v>6439</v>
      </c>
      <c r="B6882">
        <v>0.69314718055994495</v>
      </c>
      <c r="C6882">
        <v>2</v>
      </c>
      <c r="D6882">
        <v>23</v>
      </c>
      <c r="E6882">
        <v>23</v>
      </c>
      <c r="F6882" t="str">
        <f>VLOOKUP(E6882,$L$1:$M$25,2,FALSE)</f>
        <v>trade</v>
      </c>
      <c r="G6882">
        <f>LOG(C6882)</f>
        <v>0.3010299956639812</v>
      </c>
      <c r="H6882">
        <f>G6882/(B6882-1)</f>
        <v>-0.98102404994453263</v>
      </c>
    </row>
    <row r="6883" spans="1:8">
      <c r="A6883" t="s">
        <v>6442</v>
      </c>
      <c r="B6883">
        <v>0.69314718055994495</v>
      </c>
      <c r="C6883">
        <v>2</v>
      </c>
      <c r="D6883">
        <v>18</v>
      </c>
      <c r="E6883">
        <v>18</v>
      </c>
      <c r="F6883" t="str">
        <f>VLOOKUP(E6883,$L$1:$M$25,2,FALSE)</f>
        <v>oilseed</v>
      </c>
      <c r="G6883">
        <f>LOG(C6883)</f>
        <v>0.3010299956639812</v>
      </c>
      <c r="H6883">
        <f>G6883/(B6883-1)</f>
        <v>-0.98102404994453263</v>
      </c>
    </row>
    <row r="6884" spans="1:8">
      <c r="A6884" t="s">
        <v>6448</v>
      </c>
      <c r="B6884">
        <v>0.69314718055994495</v>
      </c>
      <c r="C6884">
        <v>2</v>
      </c>
      <c r="D6884">
        <v>18</v>
      </c>
      <c r="E6884">
        <v>18</v>
      </c>
      <c r="F6884" t="str">
        <f>VLOOKUP(E6884,$L$1:$M$25,2,FALSE)</f>
        <v>oilseed</v>
      </c>
      <c r="G6884">
        <f>LOG(C6884)</f>
        <v>0.3010299956639812</v>
      </c>
      <c r="H6884">
        <f>G6884/(B6884-1)</f>
        <v>-0.98102404994453263</v>
      </c>
    </row>
    <row r="6885" spans="1:8">
      <c r="A6885" t="s">
        <v>6458</v>
      </c>
      <c r="B6885">
        <v>0.69314718055994495</v>
      </c>
      <c r="C6885">
        <v>2</v>
      </c>
      <c r="D6885">
        <v>6</v>
      </c>
      <c r="E6885">
        <v>6</v>
      </c>
      <c r="F6885" t="str">
        <f>VLOOKUP(E6885,$L$1:$M$25,2,FALSE)</f>
        <v>cpi</v>
      </c>
      <c r="G6885">
        <f>LOG(C6885)</f>
        <v>0.3010299956639812</v>
      </c>
      <c r="H6885">
        <f>G6885/(B6885-1)</f>
        <v>-0.98102404994453263</v>
      </c>
    </row>
    <row r="6886" spans="1:8">
      <c r="A6886" t="s">
        <v>6480</v>
      </c>
      <c r="B6886">
        <v>0.69314718055994495</v>
      </c>
      <c r="C6886">
        <v>2</v>
      </c>
      <c r="D6886">
        <v>17</v>
      </c>
      <c r="E6886">
        <v>17</v>
      </c>
      <c r="F6886" t="str">
        <f>VLOOKUP(E6886,$L$1:$M$25,2,FALSE)</f>
        <v>nat-gas</v>
      </c>
      <c r="G6886">
        <f>LOG(C6886)</f>
        <v>0.3010299956639812</v>
      </c>
      <c r="H6886">
        <f>G6886/(B6886-1)</f>
        <v>-0.98102404994453263</v>
      </c>
    </row>
    <row r="6887" spans="1:8">
      <c r="A6887" t="s">
        <v>6489</v>
      </c>
      <c r="B6887">
        <v>0.69314718055994495</v>
      </c>
      <c r="C6887">
        <v>2</v>
      </c>
      <c r="D6887">
        <v>3</v>
      </c>
      <c r="E6887">
        <v>3</v>
      </c>
      <c r="F6887" t="str">
        <f>VLOOKUP(E6887,$L$1:$M$25,2,FALSE)</f>
        <v>cocoa</v>
      </c>
      <c r="G6887">
        <f>LOG(C6887)</f>
        <v>0.3010299956639812</v>
      </c>
      <c r="H6887">
        <f>G6887/(B6887-1)</f>
        <v>-0.98102404994453263</v>
      </c>
    </row>
    <row r="6888" spans="1:8">
      <c r="A6888" t="s">
        <v>6508</v>
      </c>
      <c r="B6888">
        <v>0.69314718055994495</v>
      </c>
      <c r="C6888">
        <v>2</v>
      </c>
      <c r="D6888">
        <v>23</v>
      </c>
      <c r="E6888">
        <v>23</v>
      </c>
      <c r="F6888" t="str">
        <f>VLOOKUP(E6888,$L$1:$M$25,2,FALSE)</f>
        <v>trade</v>
      </c>
      <c r="G6888">
        <f>LOG(C6888)</f>
        <v>0.3010299956639812</v>
      </c>
      <c r="H6888">
        <f>G6888/(B6888-1)</f>
        <v>-0.98102404994453263</v>
      </c>
    </row>
    <row r="6889" spans="1:8">
      <c r="A6889" t="s">
        <v>6513</v>
      </c>
      <c r="B6889">
        <v>0.69314718055994495</v>
      </c>
      <c r="C6889">
        <v>2</v>
      </c>
      <c r="D6889">
        <v>17</v>
      </c>
      <c r="E6889">
        <v>17</v>
      </c>
      <c r="F6889" t="str">
        <f>VLOOKUP(E6889,$L$1:$M$25,2,FALSE)</f>
        <v>nat-gas</v>
      </c>
      <c r="G6889">
        <f>LOG(C6889)</f>
        <v>0.3010299956639812</v>
      </c>
      <c r="H6889">
        <f>G6889/(B6889-1)</f>
        <v>-0.98102404994453263</v>
      </c>
    </row>
    <row r="6890" spans="1:8">
      <c r="A6890" t="s">
        <v>6528</v>
      </c>
      <c r="B6890">
        <v>0.69314718055994495</v>
      </c>
      <c r="C6890">
        <v>2</v>
      </c>
      <c r="D6890">
        <v>18</v>
      </c>
      <c r="E6890">
        <v>18</v>
      </c>
      <c r="F6890" t="str">
        <f>VLOOKUP(E6890,$L$1:$M$25,2,FALSE)</f>
        <v>oilseed</v>
      </c>
      <c r="G6890">
        <f>LOG(C6890)</f>
        <v>0.3010299956639812</v>
      </c>
      <c r="H6890">
        <f>G6890/(B6890-1)</f>
        <v>-0.98102404994453263</v>
      </c>
    </row>
    <row r="6891" spans="1:8">
      <c r="A6891" t="s">
        <v>6531</v>
      </c>
      <c r="B6891">
        <v>0.69314718055994495</v>
      </c>
      <c r="C6891">
        <v>2</v>
      </c>
      <c r="D6891">
        <v>17</v>
      </c>
      <c r="E6891">
        <v>17</v>
      </c>
      <c r="F6891" t="str">
        <f>VLOOKUP(E6891,$L$1:$M$25,2,FALSE)</f>
        <v>nat-gas</v>
      </c>
      <c r="G6891">
        <f>LOG(C6891)</f>
        <v>0.3010299956639812</v>
      </c>
      <c r="H6891">
        <f>G6891/(B6891-1)</f>
        <v>-0.98102404994453263</v>
      </c>
    </row>
    <row r="6892" spans="1:8">
      <c r="A6892" t="s">
        <v>6539</v>
      </c>
      <c r="B6892">
        <v>0.69314718055994495</v>
      </c>
      <c r="C6892">
        <v>2</v>
      </c>
      <c r="D6892">
        <v>6</v>
      </c>
      <c r="E6892">
        <v>6</v>
      </c>
      <c r="F6892" t="str">
        <f>VLOOKUP(E6892,$L$1:$M$25,2,FALSE)</f>
        <v>cpi</v>
      </c>
      <c r="G6892">
        <f>LOG(C6892)</f>
        <v>0.3010299956639812</v>
      </c>
      <c r="H6892">
        <f>G6892/(B6892-1)</f>
        <v>-0.98102404994453263</v>
      </c>
    </row>
    <row r="6893" spans="1:8">
      <c r="A6893" t="s">
        <v>6544</v>
      </c>
      <c r="B6893">
        <v>0.69314718055994495</v>
      </c>
      <c r="C6893">
        <v>2</v>
      </c>
      <c r="D6893">
        <v>20</v>
      </c>
      <c r="E6893">
        <v>20</v>
      </c>
      <c r="F6893" t="str">
        <f>VLOOKUP(E6893,$L$1:$M$25,2,FALSE)</f>
        <v>ship</v>
      </c>
      <c r="G6893">
        <f>LOG(C6893)</f>
        <v>0.3010299956639812</v>
      </c>
      <c r="H6893">
        <f>G6893/(B6893-1)</f>
        <v>-0.98102404994453263</v>
      </c>
    </row>
    <row r="6894" spans="1:8">
      <c r="A6894" t="s">
        <v>6557</v>
      </c>
      <c r="B6894">
        <v>0.69314718055994495</v>
      </c>
      <c r="C6894">
        <v>2</v>
      </c>
      <c r="D6894">
        <v>17</v>
      </c>
      <c r="E6894">
        <v>17</v>
      </c>
      <c r="F6894" t="str">
        <f>VLOOKUP(E6894,$L$1:$M$25,2,FALSE)</f>
        <v>nat-gas</v>
      </c>
      <c r="G6894">
        <f>LOG(C6894)</f>
        <v>0.3010299956639812</v>
      </c>
      <c r="H6894">
        <f>G6894/(B6894-1)</f>
        <v>-0.98102404994453263</v>
      </c>
    </row>
    <row r="6895" spans="1:8">
      <c r="A6895" t="s">
        <v>6568</v>
      </c>
      <c r="B6895">
        <v>0.69314718055994495</v>
      </c>
      <c r="C6895">
        <v>2</v>
      </c>
      <c r="D6895">
        <v>17</v>
      </c>
      <c r="E6895">
        <v>17</v>
      </c>
      <c r="F6895" t="str">
        <f>VLOOKUP(E6895,$L$1:$M$25,2,FALSE)</f>
        <v>nat-gas</v>
      </c>
      <c r="G6895">
        <f>LOG(C6895)</f>
        <v>0.3010299956639812</v>
      </c>
      <c r="H6895">
        <f>G6895/(B6895-1)</f>
        <v>-0.98102404994453263</v>
      </c>
    </row>
    <row r="6896" spans="1:8">
      <c r="A6896" t="s">
        <v>6573</v>
      </c>
      <c r="B6896">
        <v>0.69314718055994495</v>
      </c>
      <c r="C6896">
        <v>2</v>
      </c>
      <c r="D6896">
        <v>13</v>
      </c>
      <c r="E6896">
        <v>13</v>
      </c>
      <c r="F6896" t="str">
        <f>VLOOKUP(E6896,$L$1:$M$25,2,FALSE)</f>
        <v>interest</v>
      </c>
      <c r="G6896">
        <f>LOG(C6896)</f>
        <v>0.3010299956639812</v>
      </c>
      <c r="H6896">
        <f>G6896/(B6896-1)</f>
        <v>-0.98102404994453263</v>
      </c>
    </row>
    <row r="6897" spans="1:8">
      <c r="A6897" t="s">
        <v>6574</v>
      </c>
      <c r="B6897">
        <v>0.69314718055994495</v>
      </c>
      <c r="C6897">
        <v>2</v>
      </c>
      <c r="D6897">
        <v>25</v>
      </c>
      <c r="E6897">
        <v>25</v>
      </c>
      <c r="F6897" t="str">
        <f>VLOOKUP(E6897,$L$1:$M$25,2,FALSE)</f>
        <v>wheat</v>
      </c>
      <c r="G6897">
        <f>LOG(C6897)</f>
        <v>0.3010299956639812</v>
      </c>
      <c r="H6897">
        <f>G6897/(B6897-1)</f>
        <v>-0.98102404994453263</v>
      </c>
    </row>
    <row r="6898" spans="1:8">
      <c r="A6898" t="s">
        <v>6576</v>
      </c>
      <c r="B6898">
        <v>0.69314718055994495</v>
      </c>
      <c r="C6898">
        <v>2</v>
      </c>
      <c r="D6898">
        <v>16</v>
      </c>
      <c r="E6898">
        <v>16</v>
      </c>
      <c r="F6898" t="str">
        <f>VLOOKUP(E6898,$L$1:$M$25,2,FALSE)</f>
        <v>money-supply</v>
      </c>
      <c r="G6898">
        <f>LOG(C6898)</f>
        <v>0.3010299956639812</v>
      </c>
      <c r="H6898">
        <f>G6898/(B6898-1)</f>
        <v>-0.98102404994453263</v>
      </c>
    </row>
    <row r="6899" spans="1:8">
      <c r="A6899" t="s">
        <v>6578</v>
      </c>
      <c r="B6899">
        <v>0.69314718055994495</v>
      </c>
      <c r="C6899">
        <v>2</v>
      </c>
      <c r="D6899">
        <v>17</v>
      </c>
      <c r="E6899">
        <v>17</v>
      </c>
      <c r="F6899" t="str">
        <f>VLOOKUP(E6899,$L$1:$M$25,2,FALSE)</f>
        <v>nat-gas</v>
      </c>
      <c r="G6899">
        <f>LOG(C6899)</f>
        <v>0.3010299956639812</v>
      </c>
      <c r="H6899">
        <f>G6899/(B6899-1)</f>
        <v>-0.98102404994453263</v>
      </c>
    </row>
    <row r="6900" spans="1:8">
      <c r="A6900" t="s">
        <v>6585</v>
      </c>
      <c r="B6900">
        <v>0.69314718055994495</v>
      </c>
      <c r="C6900">
        <v>2</v>
      </c>
      <c r="D6900">
        <v>17</v>
      </c>
      <c r="E6900">
        <v>17</v>
      </c>
      <c r="F6900" t="str">
        <f>VLOOKUP(E6900,$L$1:$M$25,2,FALSE)</f>
        <v>nat-gas</v>
      </c>
      <c r="G6900">
        <f>LOG(C6900)</f>
        <v>0.3010299956639812</v>
      </c>
      <c r="H6900">
        <f>G6900/(B6900-1)</f>
        <v>-0.98102404994453263</v>
      </c>
    </row>
    <row r="6901" spans="1:8">
      <c r="A6901" t="s">
        <v>6589</v>
      </c>
      <c r="B6901">
        <v>0.69314718055994495</v>
      </c>
      <c r="C6901">
        <v>2</v>
      </c>
      <c r="D6901">
        <v>17</v>
      </c>
      <c r="E6901">
        <v>17</v>
      </c>
      <c r="F6901" t="str">
        <f>VLOOKUP(E6901,$L$1:$M$25,2,FALSE)</f>
        <v>nat-gas</v>
      </c>
      <c r="G6901">
        <f>LOG(C6901)</f>
        <v>0.3010299956639812</v>
      </c>
      <c r="H6901">
        <f>G6901/(B6901-1)</f>
        <v>-0.98102404994453263</v>
      </c>
    </row>
    <row r="6902" spans="1:8">
      <c r="A6902" t="s">
        <v>6594</v>
      </c>
      <c r="B6902">
        <v>0.69314718055994495</v>
      </c>
      <c r="C6902">
        <v>2</v>
      </c>
      <c r="D6902">
        <v>10</v>
      </c>
      <c r="E6902">
        <v>10</v>
      </c>
      <c r="F6902" t="str">
        <f>VLOOKUP(E6902,$L$1:$M$25,2,FALSE)</f>
        <v>gnp</v>
      </c>
      <c r="G6902">
        <f>LOG(C6902)</f>
        <v>0.3010299956639812</v>
      </c>
      <c r="H6902">
        <f>G6902/(B6902-1)</f>
        <v>-0.98102404994453263</v>
      </c>
    </row>
    <row r="6903" spans="1:8">
      <c r="A6903" t="s">
        <v>6609</v>
      </c>
      <c r="B6903">
        <v>0.69314718055994495</v>
      </c>
      <c r="C6903">
        <v>2</v>
      </c>
      <c r="D6903">
        <v>21</v>
      </c>
      <c r="E6903">
        <v>21</v>
      </c>
      <c r="F6903" t="str">
        <f>VLOOKUP(E6903,$L$1:$M$25,2,FALSE)</f>
        <v>soybean</v>
      </c>
      <c r="G6903">
        <f>LOG(C6903)</f>
        <v>0.3010299956639812</v>
      </c>
      <c r="H6903">
        <f>G6903/(B6903-1)</f>
        <v>-0.98102404994453263</v>
      </c>
    </row>
    <row r="6904" spans="1:8">
      <c r="A6904" t="s">
        <v>6631</v>
      </c>
      <c r="B6904">
        <v>0.69314718055994495</v>
      </c>
      <c r="C6904">
        <v>2</v>
      </c>
      <c r="D6904">
        <v>1</v>
      </c>
      <c r="E6904">
        <v>1</v>
      </c>
      <c r="F6904" t="str">
        <f>VLOOKUP(E6904,$L$1:$M$25,2,FALSE)</f>
        <v>acq</v>
      </c>
      <c r="G6904">
        <f>LOG(C6904)</f>
        <v>0.3010299956639812</v>
      </c>
      <c r="H6904">
        <f>G6904/(B6904-1)</f>
        <v>-0.98102404994453263</v>
      </c>
    </row>
    <row r="6905" spans="1:8">
      <c r="A6905" t="s">
        <v>6635</v>
      </c>
      <c r="B6905">
        <v>0.69314718055994495</v>
      </c>
      <c r="C6905">
        <v>2</v>
      </c>
      <c r="D6905">
        <v>19</v>
      </c>
      <c r="E6905">
        <v>19</v>
      </c>
      <c r="F6905" t="str">
        <f>VLOOKUP(E6905,$L$1:$M$25,2,FALSE)</f>
        <v>reserves</v>
      </c>
      <c r="G6905">
        <f>LOG(C6905)</f>
        <v>0.3010299956639812</v>
      </c>
      <c r="H6905">
        <f>G6905/(B6905-1)</f>
        <v>-0.98102404994453263</v>
      </c>
    </row>
    <row r="6906" spans="1:8">
      <c r="A6906" t="s">
        <v>6643</v>
      </c>
      <c r="B6906">
        <v>0.69314718055994495</v>
      </c>
      <c r="C6906">
        <v>2</v>
      </c>
      <c r="D6906">
        <v>17</v>
      </c>
      <c r="E6906">
        <v>17</v>
      </c>
      <c r="F6906" t="str">
        <f>VLOOKUP(E6906,$L$1:$M$25,2,FALSE)</f>
        <v>nat-gas</v>
      </c>
      <c r="G6906">
        <f>LOG(C6906)</f>
        <v>0.3010299956639812</v>
      </c>
      <c r="H6906">
        <f>G6906/(B6906-1)</f>
        <v>-0.98102404994453263</v>
      </c>
    </row>
    <row r="6907" spans="1:8">
      <c r="A6907" t="s">
        <v>6652</v>
      </c>
      <c r="B6907">
        <v>0.69314718055994495</v>
      </c>
      <c r="C6907">
        <v>2</v>
      </c>
      <c r="D6907">
        <v>6</v>
      </c>
      <c r="E6907">
        <v>6</v>
      </c>
      <c r="F6907" t="str">
        <f>VLOOKUP(E6907,$L$1:$M$25,2,FALSE)</f>
        <v>cpi</v>
      </c>
      <c r="G6907">
        <f>LOG(C6907)</f>
        <v>0.3010299956639812</v>
      </c>
      <c r="H6907">
        <f>G6907/(B6907-1)</f>
        <v>-0.98102404994453263</v>
      </c>
    </row>
    <row r="6908" spans="1:8">
      <c r="A6908" t="s">
        <v>6667</v>
      </c>
      <c r="B6908">
        <v>0.69314718055994495</v>
      </c>
      <c r="C6908">
        <v>2</v>
      </c>
      <c r="D6908">
        <v>10</v>
      </c>
      <c r="E6908">
        <v>10</v>
      </c>
      <c r="F6908" t="str">
        <f>VLOOKUP(E6908,$L$1:$M$25,2,FALSE)</f>
        <v>gnp</v>
      </c>
      <c r="G6908">
        <f>LOG(C6908)</f>
        <v>0.3010299956639812</v>
      </c>
      <c r="H6908">
        <f>G6908/(B6908-1)</f>
        <v>-0.98102404994453263</v>
      </c>
    </row>
    <row r="6909" spans="1:8">
      <c r="A6909" t="s">
        <v>6668</v>
      </c>
      <c r="B6909">
        <v>0.69314718055994495</v>
      </c>
      <c r="C6909">
        <v>2</v>
      </c>
      <c r="D6909">
        <v>1</v>
      </c>
      <c r="E6909">
        <v>1</v>
      </c>
      <c r="F6909" t="str">
        <f>VLOOKUP(E6909,$L$1:$M$25,2,FALSE)</f>
        <v>acq</v>
      </c>
      <c r="G6909">
        <f>LOG(C6909)</f>
        <v>0.3010299956639812</v>
      </c>
      <c r="H6909">
        <f>G6909/(B6909-1)</f>
        <v>-0.98102404994453263</v>
      </c>
    </row>
    <row r="6910" spans="1:8">
      <c r="A6910" t="s">
        <v>6670</v>
      </c>
      <c r="B6910">
        <v>0.69314718055994495</v>
      </c>
      <c r="C6910">
        <v>2</v>
      </c>
      <c r="D6910">
        <v>6</v>
      </c>
      <c r="E6910">
        <v>6</v>
      </c>
      <c r="F6910" t="str">
        <f>VLOOKUP(E6910,$L$1:$M$25,2,FALSE)</f>
        <v>cpi</v>
      </c>
      <c r="G6910">
        <f>LOG(C6910)</f>
        <v>0.3010299956639812</v>
      </c>
      <c r="H6910">
        <f>G6910/(B6910-1)</f>
        <v>-0.98102404994453263</v>
      </c>
    </row>
    <row r="6911" spans="1:8">
      <c r="A6911" t="s">
        <v>6677</v>
      </c>
      <c r="B6911">
        <v>0.69314718055994495</v>
      </c>
      <c r="C6911">
        <v>2</v>
      </c>
      <c r="D6911">
        <v>12</v>
      </c>
      <c r="E6911">
        <v>12</v>
      </c>
      <c r="F6911" t="str">
        <f>VLOOKUP(E6911,$L$1:$M$25,2,FALSE)</f>
        <v>grain</v>
      </c>
      <c r="G6911">
        <f>LOG(C6911)</f>
        <v>0.3010299956639812</v>
      </c>
      <c r="H6911">
        <f>G6911/(B6911-1)</f>
        <v>-0.98102404994453263</v>
      </c>
    </row>
    <row r="6912" spans="1:8">
      <c r="A6912" t="s">
        <v>6681</v>
      </c>
      <c r="B6912">
        <v>0.69314718055994495</v>
      </c>
      <c r="C6912">
        <v>2</v>
      </c>
      <c r="D6912">
        <v>4</v>
      </c>
      <c r="E6912">
        <v>4</v>
      </c>
      <c r="F6912" t="str">
        <f>VLOOKUP(E6912,$L$1:$M$25,2,FALSE)</f>
        <v>coffee</v>
      </c>
      <c r="G6912">
        <f>LOG(C6912)</f>
        <v>0.3010299956639812</v>
      </c>
      <c r="H6912">
        <f>G6912/(B6912-1)</f>
        <v>-0.98102404994453263</v>
      </c>
    </row>
    <row r="6913" spans="1:8">
      <c r="A6913" t="s">
        <v>6682</v>
      </c>
      <c r="B6913">
        <v>0.69314718055994495</v>
      </c>
      <c r="C6913">
        <v>2</v>
      </c>
      <c r="D6913">
        <v>1</v>
      </c>
      <c r="E6913">
        <v>1</v>
      </c>
      <c r="F6913" t="str">
        <f>VLOOKUP(E6913,$L$1:$M$25,2,FALSE)</f>
        <v>acq</v>
      </c>
      <c r="G6913">
        <f>LOG(C6913)</f>
        <v>0.3010299956639812</v>
      </c>
      <c r="H6913">
        <f>G6913/(B6913-1)</f>
        <v>-0.98102404994453263</v>
      </c>
    </row>
    <row r="6914" spans="1:8">
      <c r="A6914" t="s">
        <v>6683</v>
      </c>
      <c r="B6914">
        <v>0.69314718055994495</v>
      </c>
      <c r="C6914">
        <v>2</v>
      </c>
      <c r="D6914">
        <v>2</v>
      </c>
      <c r="E6914">
        <v>2</v>
      </c>
      <c r="F6914" t="str">
        <f>VLOOKUP(E6914,$L$1:$M$25,2,FALSE)</f>
        <v>bop</v>
      </c>
      <c r="G6914">
        <f>LOG(C6914)</f>
        <v>0.3010299956639812</v>
      </c>
      <c r="H6914">
        <f>G6914/(B6914-1)</f>
        <v>-0.98102404994453263</v>
      </c>
    </row>
    <row r="6915" spans="1:8">
      <c r="A6915" t="s">
        <v>6690</v>
      </c>
      <c r="B6915">
        <v>0.69314718055994495</v>
      </c>
      <c r="C6915">
        <v>2</v>
      </c>
      <c r="D6915">
        <v>19</v>
      </c>
      <c r="E6915">
        <v>19</v>
      </c>
      <c r="F6915" t="str">
        <f>VLOOKUP(E6915,$L$1:$M$25,2,FALSE)</f>
        <v>reserves</v>
      </c>
      <c r="G6915">
        <f>LOG(C6915)</f>
        <v>0.3010299956639812</v>
      </c>
      <c r="H6915">
        <f>G6915/(B6915-1)</f>
        <v>-0.98102404994453263</v>
      </c>
    </row>
    <row r="6916" spans="1:8">
      <c r="A6916" t="s">
        <v>6693</v>
      </c>
      <c r="B6916">
        <v>0.69314718055994495</v>
      </c>
      <c r="C6916">
        <v>2</v>
      </c>
      <c r="D6916">
        <v>6</v>
      </c>
      <c r="E6916">
        <v>6</v>
      </c>
      <c r="F6916" t="str">
        <f>VLOOKUP(E6916,$L$1:$M$25,2,FALSE)</f>
        <v>cpi</v>
      </c>
      <c r="G6916">
        <f>LOG(C6916)</f>
        <v>0.3010299956639812</v>
      </c>
      <c r="H6916">
        <f>G6916/(B6916-1)</f>
        <v>-0.98102404994453263</v>
      </c>
    </row>
    <row r="6917" spans="1:8">
      <c r="A6917" t="s">
        <v>6705</v>
      </c>
      <c r="B6917">
        <v>0.69314718055994495</v>
      </c>
      <c r="C6917">
        <v>2</v>
      </c>
      <c r="D6917">
        <v>25</v>
      </c>
      <c r="E6917">
        <v>25</v>
      </c>
      <c r="F6917" t="str">
        <f>VLOOKUP(E6917,$L$1:$M$25,2,FALSE)</f>
        <v>wheat</v>
      </c>
      <c r="G6917">
        <f>LOG(C6917)</f>
        <v>0.3010299956639812</v>
      </c>
      <c r="H6917">
        <f>G6917/(B6917-1)</f>
        <v>-0.98102404994453263</v>
      </c>
    </row>
    <row r="6918" spans="1:8">
      <c r="A6918" t="s">
        <v>6722</v>
      </c>
      <c r="B6918">
        <v>0.69314718055994495</v>
      </c>
      <c r="C6918">
        <v>2</v>
      </c>
      <c r="D6918">
        <v>6</v>
      </c>
      <c r="E6918">
        <v>6</v>
      </c>
      <c r="F6918" t="str">
        <f>VLOOKUP(E6918,$L$1:$M$25,2,FALSE)</f>
        <v>cpi</v>
      </c>
      <c r="G6918">
        <f>LOG(C6918)</f>
        <v>0.3010299956639812</v>
      </c>
      <c r="H6918">
        <f>G6918/(B6918-1)</f>
        <v>-0.98102404994453263</v>
      </c>
    </row>
    <row r="6919" spans="1:8">
      <c r="A6919" t="s">
        <v>6724</v>
      </c>
      <c r="B6919">
        <v>0.69314718055994495</v>
      </c>
      <c r="C6919">
        <v>2</v>
      </c>
      <c r="D6919">
        <v>17</v>
      </c>
      <c r="E6919">
        <v>17</v>
      </c>
      <c r="F6919" t="str">
        <f>VLOOKUP(E6919,$L$1:$M$25,2,FALSE)</f>
        <v>nat-gas</v>
      </c>
      <c r="G6919">
        <f>LOG(C6919)</f>
        <v>0.3010299956639812</v>
      </c>
      <c r="H6919">
        <f>G6919/(B6919-1)</f>
        <v>-0.98102404994453263</v>
      </c>
    </row>
    <row r="6920" spans="1:8">
      <c r="A6920" t="s">
        <v>6749</v>
      </c>
      <c r="B6920">
        <v>0.69314718055994495</v>
      </c>
      <c r="C6920">
        <v>2</v>
      </c>
      <c r="D6920">
        <v>8</v>
      </c>
      <c r="E6920">
        <v>8</v>
      </c>
      <c r="F6920" t="str">
        <f>VLOOKUP(E6920,$L$1:$M$25,2,FALSE)</f>
        <v>dlr</v>
      </c>
      <c r="G6920">
        <f>LOG(C6920)</f>
        <v>0.3010299956639812</v>
      </c>
      <c r="H6920">
        <f>G6920/(B6920-1)</f>
        <v>-0.98102404994453263</v>
      </c>
    </row>
    <row r="6921" spans="1:8">
      <c r="A6921" t="s">
        <v>6752</v>
      </c>
      <c r="B6921">
        <v>0.69314718055994495</v>
      </c>
      <c r="C6921">
        <v>2</v>
      </c>
      <c r="D6921">
        <v>17</v>
      </c>
      <c r="E6921">
        <v>17</v>
      </c>
      <c r="F6921" t="str">
        <f>VLOOKUP(E6921,$L$1:$M$25,2,FALSE)</f>
        <v>nat-gas</v>
      </c>
      <c r="G6921">
        <f>LOG(C6921)</f>
        <v>0.3010299956639812</v>
      </c>
      <c r="H6921">
        <f>G6921/(B6921-1)</f>
        <v>-0.98102404994453263</v>
      </c>
    </row>
    <row r="6922" spans="1:8">
      <c r="A6922" t="s">
        <v>6761</v>
      </c>
      <c r="B6922">
        <v>0.69314718055994495</v>
      </c>
      <c r="C6922">
        <v>2</v>
      </c>
      <c r="D6922">
        <v>1</v>
      </c>
      <c r="E6922">
        <v>1</v>
      </c>
      <c r="F6922" t="str">
        <f>VLOOKUP(E6922,$L$1:$M$25,2,FALSE)</f>
        <v>acq</v>
      </c>
      <c r="G6922">
        <f>LOG(C6922)</f>
        <v>0.3010299956639812</v>
      </c>
      <c r="H6922">
        <f>G6922/(B6922-1)</f>
        <v>-0.98102404994453263</v>
      </c>
    </row>
    <row r="6923" spans="1:8">
      <c r="A6923" t="s">
        <v>6762</v>
      </c>
      <c r="B6923">
        <v>0.69314718055994495</v>
      </c>
      <c r="C6923">
        <v>2</v>
      </c>
      <c r="D6923">
        <v>17</v>
      </c>
      <c r="E6923">
        <v>17</v>
      </c>
      <c r="F6923" t="str">
        <f>VLOOKUP(E6923,$L$1:$M$25,2,FALSE)</f>
        <v>nat-gas</v>
      </c>
      <c r="G6923">
        <f>LOG(C6923)</f>
        <v>0.3010299956639812</v>
      </c>
      <c r="H6923">
        <f>G6923/(B6923-1)</f>
        <v>-0.98102404994453263</v>
      </c>
    </row>
    <row r="6924" spans="1:8">
      <c r="A6924" t="s">
        <v>6766</v>
      </c>
      <c r="B6924">
        <v>0.69314718055994495</v>
      </c>
      <c r="C6924">
        <v>2</v>
      </c>
      <c r="D6924">
        <v>3</v>
      </c>
      <c r="E6924">
        <v>3</v>
      </c>
      <c r="F6924" t="str">
        <f>VLOOKUP(E6924,$L$1:$M$25,2,FALSE)</f>
        <v>cocoa</v>
      </c>
      <c r="G6924">
        <f>LOG(C6924)</f>
        <v>0.3010299956639812</v>
      </c>
      <c r="H6924">
        <f>G6924/(B6924-1)</f>
        <v>-0.98102404994453263</v>
      </c>
    </row>
    <row r="6925" spans="1:8">
      <c r="A6925" t="s">
        <v>6771</v>
      </c>
      <c r="B6925">
        <v>0.69314718055994495</v>
      </c>
      <c r="C6925">
        <v>2</v>
      </c>
      <c r="D6925">
        <v>19</v>
      </c>
      <c r="E6925">
        <v>19</v>
      </c>
      <c r="F6925" t="str">
        <f>VLOOKUP(E6925,$L$1:$M$25,2,FALSE)</f>
        <v>reserves</v>
      </c>
      <c r="G6925">
        <f>LOG(C6925)</f>
        <v>0.3010299956639812</v>
      </c>
      <c r="H6925">
        <f>G6925/(B6925-1)</f>
        <v>-0.98102404994453263</v>
      </c>
    </row>
    <row r="6926" spans="1:8">
      <c r="A6926" t="s">
        <v>6812</v>
      </c>
      <c r="B6926">
        <v>0.69314718055994495</v>
      </c>
      <c r="C6926">
        <v>2</v>
      </c>
      <c r="D6926">
        <v>2</v>
      </c>
      <c r="E6926">
        <v>2</v>
      </c>
      <c r="F6926" t="str">
        <f>VLOOKUP(E6926,$L$1:$M$25,2,FALSE)</f>
        <v>bop</v>
      </c>
      <c r="G6926">
        <f>LOG(C6926)</f>
        <v>0.3010299956639812</v>
      </c>
      <c r="H6926">
        <f>G6926/(B6926-1)</f>
        <v>-0.98102404994453263</v>
      </c>
    </row>
    <row r="6927" spans="1:8">
      <c r="A6927" t="s">
        <v>6813</v>
      </c>
      <c r="B6927">
        <v>0.69314718055994495</v>
      </c>
      <c r="C6927">
        <v>2</v>
      </c>
      <c r="D6927">
        <v>1</v>
      </c>
      <c r="E6927">
        <v>1</v>
      </c>
      <c r="F6927" t="str">
        <f>VLOOKUP(E6927,$L$1:$M$25,2,FALSE)</f>
        <v>acq</v>
      </c>
      <c r="G6927">
        <f>LOG(C6927)</f>
        <v>0.3010299956639812</v>
      </c>
      <c r="H6927">
        <f>G6927/(B6927-1)</f>
        <v>-0.98102404994453263</v>
      </c>
    </row>
    <row r="6928" spans="1:8">
      <c r="A6928" t="s">
        <v>6826</v>
      </c>
      <c r="B6928">
        <v>0.69314718055994495</v>
      </c>
      <c r="C6928">
        <v>2</v>
      </c>
      <c r="D6928">
        <v>16</v>
      </c>
      <c r="E6928">
        <v>16</v>
      </c>
      <c r="F6928" t="str">
        <f>VLOOKUP(E6928,$L$1:$M$25,2,FALSE)</f>
        <v>money-supply</v>
      </c>
      <c r="G6928">
        <f>LOG(C6928)</f>
        <v>0.3010299956639812</v>
      </c>
      <c r="H6928">
        <f>G6928/(B6928-1)</f>
        <v>-0.98102404994453263</v>
      </c>
    </row>
    <row r="6929" spans="1:8">
      <c r="A6929" t="s">
        <v>6832</v>
      </c>
      <c r="B6929">
        <v>0.69314718055994495</v>
      </c>
      <c r="C6929">
        <v>2</v>
      </c>
      <c r="D6929">
        <v>22</v>
      </c>
      <c r="E6929">
        <v>22</v>
      </c>
      <c r="F6929" t="str">
        <f>VLOOKUP(E6929,$L$1:$M$25,2,FALSE)</f>
        <v>sugar</v>
      </c>
      <c r="G6929">
        <f>LOG(C6929)</f>
        <v>0.3010299956639812</v>
      </c>
      <c r="H6929">
        <f>G6929/(B6929-1)</f>
        <v>-0.98102404994453263</v>
      </c>
    </row>
    <row r="6930" spans="1:8">
      <c r="A6930" t="s">
        <v>6838</v>
      </c>
      <c r="B6930">
        <v>0.69314718055994495</v>
      </c>
      <c r="C6930">
        <v>2</v>
      </c>
      <c r="D6930">
        <v>17</v>
      </c>
      <c r="E6930">
        <v>17</v>
      </c>
      <c r="F6930" t="str">
        <f>VLOOKUP(E6930,$L$1:$M$25,2,FALSE)</f>
        <v>nat-gas</v>
      </c>
      <c r="G6930">
        <f>LOG(C6930)</f>
        <v>0.3010299956639812</v>
      </c>
      <c r="H6930">
        <f>G6930/(B6930-1)</f>
        <v>-0.98102404994453263</v>
      </c>
    </row>
    <row r="6931" spans="1:8">
      <c r="A6931" t="s">
        <v>6842</v>
      </c>
      <c r="B6931">
        <v>0.69314718055994495</v>
      </c>
      <c r="C6931">
        <v>2</v>
      </c>
      <c r="D6931">
        <v>25</v>
      </c>
      <c r="E6931">
        <v>25</v>
      </c>
      <c r="F6931" t="str">
        <f>VLOOKUP(E6931,$L$1:$M$25,2,FALSE)</f>
        <v>wheat</v>
      </c>
      <c r="G6931">
        <f>LOG(C6931)</f>
        <v>0.3010299956639812</v>
      </c>
      <c r="H6931">
        <f>G6931/(B6931-1)</f>
        <v>-0.98102404994453263</v>
      </c>
    </row>
    <row r="6932" spans="1:8">
      <c r="A6932" t="s">
        <v>6855</v>
      </c>
      <c r="B6932">
        <v>0.69314718055994495</v>
      </c>
      <c r="C6932">
        <v>2</v>
      </c>
      <c r="D6932">
        <v>6</v>
      </c>
      <c r="E6932">
        <v>6</v>
      </c>
      <c r="F6932" t="str">
        <f>VLOOKUP(E6932,$L$1:$M$25,2,FALSE)</f>
        <v>cpi</v>
      </c>
      <c r="G6932">
        <f>LOG(C6932)</f>
        <v>0.3010299956639812</v>
      </c>
      <c r="H6932">
        <f>G6932/(B6932-1)</f>
        <v>-0.98102404994453263</v>
      </c>
    </row>
    <row r="6933" spans="1:8">
      <c r="A6933" t="s">
        <v>6870</v>
      </c>
      <c r="B6933">
        <v>0.69314718055994495</v>
      </c>
      <c r="C6933">
        <v>2</v>
      </c>
      <c r="D6933">
        <v>17</v>
      </c>
      <c r="E6933">
        <v>17</v>
      </c>
      <c r="F6933" t="str">
        <f>VLOOKUP(E6933,$L$1:$M$25,2,FALSE)</f>
        <v>nat-gas</v>
      </c>
      <c r="G6933">
        <f>LOG(C6933)</f>
        <v>0.3010299956639812</v>
      </c>
      <c r="H6933">
        <f>G6933/(B6933-1)</f>
        <v>-0.98102404994453263</v>
      </c>
    </row>
    <row r="6934" spans="1:8">
      <c r="A6934" t="s">
        <v>6882</v>
      </c>
      <c r="B6934">
        <v>0.69314718055994495</v>
      </c>
      <c r="C6934">
        <v>2</v>
      </c>
      <c r="D6934">
        <v>17</v>
      </c>
      <c r="E6934">
        <v>17</v>
      </c>
      <c r="F6934" t="str">
        <f>VLOOKUP(E6934,$L$1:$M$25,2,FALSE)</f>
        <v>nat-gas</v>
      </c>
      <c r="G6934">
        <f>LOG(C6934)</f>
        <v>0.3010299956639812</v>
      </c>
      <c r="H6934">
        <f>G6934/(B6934-1)</f>
        <v>-0.98102404994453263</v>
      </c>
    </row>
    <row r="6935" spans="1:8">
      <c r="A6935" t="s">
        <v>6890</v>
      </c>
      <c r="B6935">
        <v>0.69314718055994495</v>
      </c>
      <c r="C6935">
        <v>2</v>
      </c>
      <c r="D6935">
        <v>5</v>
      </c>
      <c r="E6935">
        <v>5</v>
      </c>
      <c r="F6935" t="str">
        <f>VLOOKUP(E6935,$L$1:$M$25,2,FALSE)</f>
        <v>corn</v>
      </c>
      <c r="G6935">
        <f>LOG(C6935)</f>
        <v>0.3010299956639812</v>
      </c>
      <c r="H6935">
        <f>G6935/(B6935-1)</f>
        <v>-0.98102404994453263</v>
      </c>
    </row>
    <row r="6936" spans="1:8">
      <c r="A6936" t="s">
        <v>6891</v>
      </c>
      <c r="B6936">
        <v>0.69314718055994495</v>
      </c>
      <c r="C6936">
        <v>2</v>
      </c>
      <c r="D6936">
        <v>2</v>
      </c>
      <c r="E6936">
        <v>2</v>
      </c>
      <c r="F6936" t="str">
        <f>VLOOKUP(E6936,$L$1:$M$25,2,FALSE)</f>
        <v>bop</v>
      </c>
      <c r="G6936">
        <f>LOG(C6936)</f>
        <v>0.3010299956639812</v>
      </c>
      <c r="H6936">
        <f>G6936/(B6936-1)</f>
        <v>-0.98102404994453263</v>
      </c>
    </row>
    <row r="6937" spans="1:8">
      <c r="A6937" t="s">
        <v>6894</v>
      </c>
      <c r="B6937">
        <v>0.69314718055994495</v>
      </c>
      <c r="C6937">
        <v>2</v>
      </c>
      <c r="D6937">
        <v>17</v>
      </c>
      <c r="E6937">
        <v>17</v>
      </c>
      <c r="F6937" t="str">
        <f>VLOOKUP(E6937,$L$1:$M$25,2,FALSE)</f>
        <v>nat-gas</v>
      </c>
      <c r="G6937">
        <f>LOG(C6937)</f>
        <v>0.3010299956639812</v>
      </c>
      <c r="H6937">
        <f>G6937/(B6937-1)</f>
        <v>-0.98102404994453263</v>
      </c>
    </row>
    <row r="6938" spans="1:8">
      <c r="A6938" t="s">
        <v>6903</v>
      </c>
      <c r="B6938">
        <v>0.69314718055994495</v>
      </c>
      <c r="C6938">
        <v>2</v>
      </c>
      <c r="D6938">
        <v>1</v>
      </c>
      <c r="E6938">
        <v>1</v>
      </c>
      <c r="F6938" t="str">
        <f>VLOOKUP(E6938,$L$1:$M$25,2,FALSE)</f>
        <v>acq</v>
      </c>
      <c r="G6938">
        <f>LOG(C6938)</f>
        <v>0.3010299956639812</v>
      </c>
      <c r="H6938">
        <f>G6938/(B6938-1)</f>
        <v>-0.98102404994453263</v>
      </c>
    </row>
    <row r="6939" spans="1:8">
      <c r="A6939" t="s">
        <v>6914</v>
      </c>
      <c r="B6939">
        <v>0.69314718055994495</v>
      </c>
      <c r="C6939">
        <v>2</v>
      </c>
      <c r="D6939">
        <v>9</v>
      </c>
      <c r="E6939">
        <v>9</v>
      </c>
      <c r="F6939" t="str">
        <f>VLOOKUP(E6939,$L$1:$M$25,2,FALSE)</f>
        <v>earn</v>
      </c>
      <c r="G6939">
        <f>LOG(C6939)</f>
        <v>0.3010299956639812</v>
      </c>
      <c r="H6939">
        <f>G6939/(B6939-1)</f>
        <v>-0.98102404994453263</v>
      </c>
    </row>
    <row r="6940" spans="1:8">
      <c r="A6940" t="s">
        <v>6946</v>
      </c>
      <c r="B6940">
        <v>0.69314718055994495</v>
      </c>
      <c r="C6940">
        <v>2</v>
      </c>
      <c r="D6940">
        <v>4</v>
      </c>
      <c r="E6940">
        <v>4</v>
      </c>
      <c r="F6940" t="str">
        <f>VLOOKUP(E6940,$L$1:$M$25,2,FALSE)</f>
        <v>coffee</v>
      </c>
      <c r="G6940">
        <f>LOG(C6940)</f>
        <v>0.3010299956639812</v>
      </c>
      <c r="H6940">
        <f>G6940/(B6940-1)</f>
        <v>-0.98102404994453263</v>
      </c>
    </row>
    <row r="6941" spans="1:8">
      <c r="A6941" t="s">
        <v>6949</v>
      </c>
      <c r="B6941">
        <v>0.69314718055994495</v>
      </c>
      <c r="C6941">
        <v>2</v>
      </c>
      <c r="D6941">
        <v>20</v>
      </c>
      <c r="E6941">
        <v>20</v>
      </c>
      <c r="F6941" t="str">
        <f>VLOOKUP(E6941,$L$1:$M$25,2,FALSE)</f>
        <v>ship</v>
      </c>
      <c r="G6941">
        <f>LOG(C6941)</f>
        <v>0.3010299956639812</v>
      </c>
      <c r="H6941">
        <f>G6941/(B6941-1)</f>
        <v>-0.98102404994453263</v>
      </c>
    </row>
    <row r="6942" spans="1:8">
      <c r="A6942" t="s">
        <v>6966</v>
      </c>
      <c r="B6942">
        <v>0.69314718055994495</v>
      </c>
      <c r="C6942">
        <v>2</v>
      </c>
      <c r="D6942">
        <v>4</v>
      </c>
      <c r="E6942">
        <v>4</v>
      </c>
      <c r="F6942" t="str">
        <f>VLOOKUP(E6942,$L$1:$M$25,2,FALSE)</f>
        <v>coffee</v>
      </c>
      <c r="G6942">
        <f>LOG(C6942)</f>
        <v>0.3010299956639812</v>
      </c>
      <c r="H6942">
        <f>G6942/(B6942-1)</f>
        <v>-0.98102404994453263</v>
      </c>
    </row>
    <row r="6943" spans="1:8">
      <c r="A6943" t="s">
        <v>6974</v>
      </c>
      <c r="B6943">
        <v>0.69314718055994495</v>
      </c>
      <c r="C6943">
        <v>2</v>
      </c>
      <c r="D6943">
        <v>1</v>
      </c>
      <c r="E6943">
        <v>1</v>
      </c>
      <c r="F6943" t="str">
        <f>VLOOKUP(E6943,$L$1:$M$25,2,FALSE)</f>
        <v>acq</v>
      </c>
      <c r="G6943">
        <f>LOG(C6943)</f>
        <v>0.3010299956639812</v>
      </c>
      <c r="H6943">
        <f>G6943/(B6943-1)</f>
        <v>-0.98102404994453263</v>
      </c>
    </row>
    <row r="6944" spans="1:8">
      <c r="A6944" t="s">
        <v>6999</v>
      </c>
      <c r="B6944">
        <v>0.69314718055994495</v>
      </c>
      <c r="C6944">
        <v>2</v>
      </c>
      <c r="D6944">
        <v>17</v>
      </c>
      <c r="E6944">
        <v>17</v>
      </c>
      <c r="F6944" t="str">
        <f>VLOOKUP(E6944,$L$1:$M$25,2,FALSE)</f>
        <v>nat-gas</v>
      </c>
      <c r="G6944">
        <f>LOG(C6944)</f>
        <v>0.3010299956639812</v>
      </c>
      <c r="H6944">
        <f>G6944/(B6944-1)</f>
        <v>-0.98102404994453263</v>
      </c>
    </row>
    <row r="6945" spans="1:8">
      <c r="A6945" t="s">
        <v>7002</v>
      </c>
      <c r="B6945">
        <v>0.69314718055994495</v>
      </c>
      <c r="C6945">
        <v>2</v>
      </c>
      <c r="D6945">
        <v>2</v>
      </c>
      <c r="E6945">
        <v>2</v>
      </c>
      <c r="F6945" t="str">
        <f>VLOOKUP(E6945,$L$1:$M$25,2,FALSE)</f>
        <v>bop</v>
      </c>
      <c r="G6945">
        <f>LOG(C6945)</f>
        <v>0.3010299956639812</v>
      </c>
      <c r="H6945">
        <f>G6945/(B6945-1)</f>
        <v>-0.98102404994453263</v>
      </c>
    </row>
    <row r="6946" spans="1:8">
      <c r="A6946" t="s">
        <v>7003</v>
      </c>
      <c r="B6946">
        <v>0.69314718055994495</v>
      </c>
      <c r="C6946">
        <v>2</v>
      </c>
      <c r="D6946">
        <v>25</v>
      </c>
      <c r="E6946">
        <v>25</v>
      </c>
      <c r="F6946" t="str">
        <f>VLOOKUP(E6946,$L$1:$M$25,2,FALSE)</f>
        <v>wheat</v>
      </c>
      <c r="G6946">
        <f>LOG(C6946)</f>
        <v>0.3010299956639812</v>
      </c>
      <c r="H6946">
        <f>G6946/(B6946-1)</f>
        <v>-0.98102404994453263</v>
      </c>
    </row>
    <row r="6947" spans="1:8">
      <c r="A6947" t="s">
        <v>7035</v>
      </c>
      <c r="B6947">
        <v>0.69314718055994495</v>
      </c>
      <c r="C6947">
        <v>2</v>
      </c>
      <c r="D6947">
        <v>4</v>
      </c>
      <c r="E6947">
        <v>4</v>
      </c>
      <c r="F6947" t="str">
        <f>VLOOKUP(E6947,$L$1:$M$25,2,FALSE)</f>
        <v>coffee</v>
      </c>
      <c r="G6947">
        <f>LOG(C6947)</f>
        <v>0.3010299956639812</v>
      </c>
      <c r="H6947">
        <f>G6947/(B6947-1)</f>
        <v>-0.98102404994453263</v>
      </c>
    </row>
    <row r="6948" spans="1:8">
      <c r="A6948" t="s">
        <v>7044</v>
      </c>
      <c r="B6948">
        <v>0.69314718055994495</v>
      </c>
      <c r="C6948">
        <v>2</v>
      </c>
      <c r="D6948">
        <v>20</v>
      </c>
      <c r="E6948">
        <v>20</v>
      </c>
      <c r="F6948" t="str">
        <f>VLOOKUP(E6948,$L$1:$M$25,2,FALSE)</f>
        <v>ship</v>
      </c>
      <c r="G6948">
        <f>LOG(C6948)</f>
        <v>0.3010299956639812</v>
      </c>
      <c r="H6948">
        <f>G6948/(B6948-1)</f>
        <v>-0.98102404994453263</v>
      </c>
    </row>
    <row r="6949" spans="1:8">
      <c r="A6949" t="s">
        <v>7062</v>
      </c>
      <c r="B6949">
        <v>0.69314718055994495</v>
      </c>
      <c r="C6949">
        <v>2</v>
      </c>
      <c r="D6949">
        <v>17</v>
      </c>
      <c r="E6949">
        <v>17</v>
      </c>
      <c r="F6949" t="str">
        <f>VLOOKUP(E6949,$L$1:$M$25,2,FALSE)</f>
        <v>nat-gas</v>
      </c>
      <c r="G6949">
        <f>LOG(C6949)</f>
        <v>0.3010299956639812</v>
      </c>
      <c r="H6949">
        <f>G6949/(B6949-1)</f>
        <v>-0.98102404994453263</v>
      </c>
    </row>
    <row r="6950" spans="1:8">
      <c r="A6950" t="s">
        <v>7068</v>
      </c>
      <c r="B6950">
        <v>0.69314718055994495</v>
      </c>
      <c r="C6950">
        <v>2</v>
      </c>
      <c r="D6950">
        <v>10</v>
      </c>
      <c r="E6950">
        <v>10</v>
      </c>
      <c r="F6950" t="str">
        <f>VLOOKUP(E6950,$L$1:$M$25,2,FALSE)</f>
        <v>gnp</v>
      </c>
      <c r="G6950">
        <f>LOG(C6950)</f>
        <v>0.3010299956639812</v>
      </c>
      <c r="H6950">
        <f>G6950/(B6950-1)</f>
        <v>-0.98102404994453263</v>
      </c>
    </row>
    <row r="6951" spans="1:8">
      <c r="A6951" t="s">
        <v>7070</v>
      </c>
      <c r="B6951">
        <v>0.69314718055994495</v>
      </c>
      <c r="C6951">
        <v>2</v>
      </c>
      <c r="D6951">
        <v>17</v>
      </c>
      <c r="E6951">
        <v>17</v>
      </c>
      <c r="F6951" t="str">
        <f>VLOOKUP(E6951,$L$1:$M$25,2,FALSE)</f>
        <v>nat-gas</v>
      </c>
      <c r="G6951">
        <f>LOG(C6951)</f>
        <v>0.3010299956639812</v>
      </c>
      <c r="H6951">
        <f>G6951/(B6951-1)</f>
        <v>-0.98102404994453263</v>
      </c>
    </row>
    <row r="6952" spans="1:8">
      <c r="A6952" t="s">
        <v>7076</v>
      </c>
      <c r="B6952">
        <v>0.69314718055994495</v>
      </c>
      <c r="C6952">
        <v>2</v>
      </c>
      <c r="D6952">
        <v>18</v>
      </c>
      <c r="E6952">
        <v>18</v>
      </c>
      <c r="F6952" t="str">
        <f>VLOOKUP(E6952,$L$1:$M$25,2,FALSE)</f>
        <v>oilseed</v>
      </c>
      <c r="G6952">
        <f>LOG(C6952)</f>
        <v>0.3010299956639812</v>
      </c>
      <c r="H6952">
        <f>G6952/(B6952-1)</f>
        <v>-0.98102404994453263</v>
      </c>
    </row>
    <row r="6953" spans="1:8">
      <c r="A6953" t="s">
        <v>7090</v>
      </c>
      <c r="B6953">
        <v>0.69314718055994495</v>
      </c>
      <c r="C6953">
        <v>2</v>
      </c>
      <c r="D6953">
        <v>6</v>
      </c>
      <c r="E6953">
        <v>6</v>
      </c>
      <c r="F6953" t="str">
        <f>VLOOKUP(E6953,$L$1:$M$25,2,FALSE)</f>
        <v>cpi</v>
      </c>
      <c r="G6953">
        <f>LOG(C6953)</f>
        <v>0.3010299956639812</v>
      </c>
      <c r="H6953">
        <f>G6953/(B6953-1)</f>
        <v>-0.98102404994453263</v>
      </c>
    </row>
    <row r="6954" spans="1:8">
      <c r="A6954" t="s">
        <v>7092</v>
      </c>
      <c r="B6954">
        <v>0.69314718055994495</v>
      </c>
      <c r="C6954">
        <v>2</v>
      </c>
      <c r="D6954">
        <v>20</v>
      </c>
      <c r="E6954">
        <v>20</v>
      </c>
      <c r="F6954" t="str">
        <f>VLOOKUP(E6954,$L$1:$M$25,2,FALSE)</f>
        <v>ship</v>
      </c>
      <c r="G6954">
        <f>LOG(C6954)</f>
        <v>0.3010299956639812</v>
      </c>
      <c r="H6954">
        <f>G6954/(B6954-1)</f>
        <v>-0.98102404994453263</v>
      </c>
    </row>
    <row r="6955" spans="1:8">
      <c r="A6955" t="s">
        <v>7115</v>
      </c>
      <c r="B6955">
        <v>0.69314718055994495</v>
      </c>
      <c r="C6955">
        <v>2</v>
      </c>
      <c r="D6955">
        <v>5</v>
      </c>
      <c r="E6955">
        <v>5</v>
      </c>
      <c r="F6955" t="str">
        <f>VLOOKUP(E6955,$L$1:$M$25,2,FALSE)</f>
        <v>corn</v>
      </c>
      <c r="G6955">
        <f>LOG(C6955)</f>
        <v>0.3010299956639812</v>
      </c>
      <c r="H6955">
        <f>G6955/(B6955-1)</f>
        <v>-0.98102404994453263</v>
      </c>
    </row>
    <row r="6956" spans="1:8">
      <c r="A6956" t="s">
        <v>7124</v>
      </c>
      <c r="B6956">
        <v>0.69314718055994495</v>
      </c>
      <c r="C6956">
        <v>2</v>
      </c>
      <c r="D6956">
        <v>4</v>
      </c>
      <c r="E6956">
        <v>4</v>
      </c>
      <c r="F6956" t="str">
        <f>VLOOKUP(E6956,$L$1:$M$25,2,FALSE)</f>
        <v>coffee</v>
      </c>
      <c r="G6956">
        <f>LOG(C6956)</f>
        <v>0.3010299956639812</v>
      </c>
      <c r="H6956">
        <f>G6956/(B6956-1)</f>
        <v>-0.98102404994453263</v>
      </c>
    </row>
    <row r="6957" spans="1:8">
      <c r="A6957" t="s">
        <v>7135</v>
      </c>
      <c r="B6957">
        <v>0.69314718055994495</v>
      </c>
      <c r="C6957">
        <v>2</v>
      </c>
      <c r="D6957">
        <v>16</v>
      </c>
      <c r="E6957">
        <v>16</v>
      </c>
      <c r="F6957" t="str">
        <f>VLOOKUP(E6957,$L$1:$M$25,2,FALSE)</f>
        <v>money-supply</v>
      </c>
      <c r="G6957">
        <f>LOG(C6957)</f>
        <v>0.3010299956639812</v>
      </c>
      <c r="H6957">
        <f>G6957/(B6957-1)</f>
        <v>-0.98102404994453263</v>
      </c>
    </row>
    <row r="6958" spans="1:8">
      <c r="A6958" t="s">
        <v>7166</v>
      </c>
      <c r="B6958">
        <v>0.69314718055994495</v>
      </c>
      <c r="C6958">
        <v>2</v>
      </c>
      <c r="D6958">
        <v>23</v>
      </c>
      <c r="E6958">
        <v>23</v>
      </c>
      <c r="F6958" t="str">
        <f>VLOOKUP(E6958,$L$1:$M$25,2,FALSE)</f>
        <v>trade</v>
      </c>
      <c r="G6958">
        <f>LOG(C6958)</f>
        <v>0.3010299956639812</v>
      </c>
      <c r="H6958">
        <f>G6958/(B6958-1)</f>
        <v>-0.98102404994453263</v>
      </c>
    </row>
    <row r="6959" spans="1:8">
      <c r="A6959" t="s">
        <v>7199</v>
      </c>
      <c r="B6959">
        <v>0.69314718055994495</v>
      </c>
      <c r="C6959">
        <v>2</v>
      </c>
      <c r="D6959">
        <v>17</v>
      </c>
      <c r="E6959">
        <v>17</v>
      </c>
      <c r="F6959" t="str">
        <f>VLOOKUP(E6959,$L$1:$M$25,2,FALSE)</f>
        <v>nat-gas</v>
      </c>
      <c r="G6959">
        <f>LOG(C6959)</f>
        <v>0.3010299956639812</v>
      </c>
      <c r="H6959">
        <f>G6959/(B6959-1)</f>
        <v>-0.98102404994453263</v>
      </c>
    </row>
    <row r="6960" spans="1:8">
      <c r="A6960" t="s">
        <v>7204</v>
      </c>
      <c r="B6960">
        <v>0.69314718055994495</v>
      </c>
      <c r="C6960">
        <v>2</v>
      </c>
      <c r="D6960">
        <v>18</v>
      </c>
      <c r="E6960">
        <v>18</v>
      </c>
      <c r="F6960" t="str">
        <f>VLOOKUP(E6960,$L$1:$M$25,2,FALSE)</f>
        <v>oilseed</v>
      </c>
      <c r="G6960">
        <f>LOG(C6960)</f>
        <v>0.3010299956639812</v>
      </c>
      <c r="H6960">
        <f>G6960/(B6960-1)</f>
        <v>-0.98102404994453263</v>
      </c>
    </row>
    <row r="6961" spans="1:8">
      <c r="A6961" t="s">
        <v>7207</v>
      </c>
      <c r="B6961">
        <v>0.69314718055994495</v>
      </c>
      <c r="C6961">
        <v>2</v>
      </c>
      <c r="D6961">
        <v>23</v>
      </c>
      <c r="E6961">
        <v>23</v>
      </c>
      <c r="F6961" t="str">
        <f>VLOOKUP(E6961,$L$1:$M$25,2,FALSE)</f>
        <v>trade</v>
      </c>
      <c r="G6961">
        <f>LOG(C6961)</f>
        <v>0.3010299956639812</v>
      </c>
      <c r="H6961">
        <f>G6961/(B6961-1)</f>
        <v>-0.98102404994453263</v>
      </c>
    </row>
    <row r="6962" spans="1:8">
      <c r="A6962" t="s">
        <v>7208</v>
      </c>
      <c r="B6962">
        <v>0.69314718055994495</v>
      </c>
      <c r="C6962">
        <v>2</v>
      </c>
      <c r="D6962">
        <v>6</v>
      </c>
      <c r="E6962">
        <v>6</v>
      </c>
      <c r="F6962" t="str">
        <f>VLOOKUP(E6962,$L$1:$M$25,2,FALSE)</f>
        <v>cpi</v>
      </c>
      <c r="G6962">
        <f>LOG(C6962)</f>
        <v>0.3010299956639812</v>
      </c>
      <c r="H6962">
        <f>G6962/(B6962-1)</f>
        <v>-0.98102404994453263</v>
      </c>
    </row>
    <row r="6963" spans="1:8">
      <c r="A6963" t="s">
        <v>7210</v>
      </c>
      <c r="B6963">
        <v>0.69314718055994495</v>
      </c>
      <c r="C6963">
        <v>2</v>
      </c>
      <c r="D6963">
        <v>23</v>
      </c>
      <c r="E6963">
        <v>23</v>
      </c>
      <c r="F6963" t="str">
        <f>VLOOKUP(E6963,$L$1:$M$25,2,FALSE)</f>
        <v>trade</v>
      </c>
      <c r="G6963">
        <f>LOG(C6963)</f>
        <v>0.3010299956639812</v>
      </c>
      <c r="H6963">
        <f>G6963/(B6963-1)</f>
        <v>-0.98102404994453263</v>
      </c>
    </row>
    <row r="6964" spans="1:8">
      <c r="A6964" t="s">
        <v>7221</v>
      </c>
      <c r="B6964">
        <v>0.69314718055994495</v>
      </c>
      <c r="C6964">
        <v>2</v>
      </c>
      <c r="D6964">
        <v>17</v>
      </c>
      <c r="E6964">
        <v>17</v>
      </c>
      <c r="F6964" t="str">
        <f>VLOOKUP(E6964,$L$1:$M$25,2,FALSE)</f>
        <v>nat-gas</v>
      </c>
      <c r="G6964">
        <f>LOG(C6964)</f>
        <v>0.3010299956639812</v>
      </c>
      <c r="H6964">
        <f>G6964/(B6964-1)</f>
        <v>-0.98102404994453263</v>
      </c>
    </row>
    <row r="6965" spans="1:8">
      <c r="A6965" t="s">
        <v>7225</v>
      </c>
      <c r="B6965">
        <v>0.69314718055994495</v>
      </c>
      <c r="C6965">
        <v>2</v>
      </c>
      <c r="D6965">
        <v>19</v>
      </c>
      <c r="E6965">
        <v>19</v>
      </c>
      <c r="F6965" t="str">
        <f>VLOOKUP(E6965,$L$1:$M$25,2,FALSE)</f>
        <v>reserves</v>
      </c>
      <c r="G6965">
        <f>LOG(C6965)</f>
        <v>0.3010299956639812</v>
      </c>
      <c r="H6965">
        <f>G6965/(B6965-1)</f>
        <v>-0.98102404994453263</v>
      </c>
    </row>
    <row r="6966" spans="1:8">
      <c r="A6966" t="s">
        <v>7234</v>
      </c>
      <c r="B6966">
        <v>0.69314718055994495</v>
      </c>
      <c r="C6966">
        <v>2</v>
      </c>
      <c r="D6966">
        <v>9</v>
      </c>
      <c r="E6966">
        <v>9</v>
      </c>
      <c r="F6966" t="str">
        <f>VLOOKUP(E6966,$L$1:$M$25,2,FALSE)</f>
        <v>earn</v>
      </c>
      <c r="G6966">
        <f>LOG(C6966)</f>
        <v>0.3010299956639812</v>
      </c>
      <c r="H6966">
        <f>G6966/(B6966-1)</f>
        <v>-0.98102404994453263</v>
      </c>
    </row>
    <row r="6967" spans="1:8">
      <c r="A6967" t="s">
        <v>7246</v>
      </c>
      <c r="B6967">
        <v>0.69314718055994495</v>
      </c>
      <c r="C6967">
        <v>2</v>
      </c>
      <c r="D6967">
        <v>13</v>
      </c>
      <c r="E6967">
        <v>13</v>
      </c>
      <c r="F6967" t="str">
        <f>VLOOKUP(E6967,$L$1:$M$25,2,FALSE)</f>
        <v>interest</v>
      </c>
      <c r="G6967">
        <f>LOG(C6967)</f>
        <v>0.3010299956639812</v>
      </c>
      <c r="H6967">
        <f>G6967/(B6967-1)</f>
        <v>-0.98102404994453263</v>
      </c>
    </row>
    <row r="6968" spans="1:8">
      <c r="A6968" t="s">
        <v>7251</v>
      </c>
      <c r="B6968">
        <v>0.69314718055994495</v>
      </c>
      <c r="C6968">
        <v>2</v>
      </c>
      <c r="D6968">
        <v>1</v>
      </c>
      <c r="E6968">
        <v>1</v>
      </c>
      <c r="F6968" t="str">
        <f>VLOOKUP(E6968,$L$1:$M$25,2,FALSE)</f>
        <v>acq</v>
      </c>
      <c r="G6968">
        <f>LOG(C6968)</f>
        <v>0.3010299956639812</v>
      </c>
      <c r="H6968">
        <f>G6968/(B6968-1)</f>
        <v>-0.98102404994453263</v>
      </c>
    </row>
    <row r="6969" spans="1:8">
      <c r="A6969" t="s">
        <v>7259</v>
      </c>
      <c r="B6969">
        <v>0.69314718055994495</v>
      </c>
      <c r="C6969">
        <v>2</v>
      </c>
      <c r="D6969">
        <v>6</v>
      </c>
      <c r="E6969">
        <v>6</v>
      </c>
      <c r="F6969" t="str">
        <f>VLOOKUP(E6969,$L$1:$M$25,2,FALSE)</f>
        <v>cpi</v>
      </c>
      <c r="G6969">
        <f>LOG(C6969)</f>
        <v>0.3010299956639812</v>
      </c>
      <c r="H6969">
        <f>G6969/(B6969-1)</f>
        <v>-0.98102404994453263</v>
      </c>
    </row>
    <row r="6970" spans="1:8">
      <c r="A6970" t="s">
        <v>7269</v>
      </c>
      <c r="B6970">
        <v>0.69314718055994495</v>
      </c>
      <c r="C6970">
        <v>2</v>
      </c>
      <c r="D6970">
        <v>25</v>
      </c>
      <c r="E6970">
        <v>25</v>
      </c>
      <c r="F6970" t="str">
        <f>VLOOKUP(E6970,$L$1:$M$25,2,FALSE)</f>
        <v>wheat</v>
      </c>
      <c r="G6970">
        <f>LOG(C6970)</f>
        <v>0.3010299956639812</v>
      </c>
      <c r="H6970">
        <f>G6970/(B6970-1)</f>
        <v>-0.98102404994453263</v>
      </c>
    </row>
    <row r="6971" spans="1:8">
      <c r="A6971" t="s">
        <v>7270</v>
      </c>
      <c r="B6971">
        <v>0.69314718055994495</v>
      </c>
      <c r="C6971">
        <v>2</v>
      </c>
      <c r="D6971">
        <v>21</v>
      </c>
      <c r="E6971">
        <v>21</v>
      </c>
      <c r="F6971" t="str">
        <f>VLOOKUP(E6971,$L$1:$M$25,2,FALSE)</f>
        <v>soybean</v>
      </c>
      <c r="G6971">
        <f>LOG(C6971)</f>
        <v>0.3010299956639812</v>
      </c>
      <c r="H6971">
        <f>G6971/(B6971-1)</f>
        <v>-0.98102404994453263</v>
      </c>
    </row>
    <row r="6972" spans="1:8">
      <c r="A6972" t="s">
        <v>7271</v>
      </c>
      <c r="B6972">
        <v>0.69314718055994495</v>
      </c>
      <c r="C6972">
        <v>2</v>
      </c>
      <c r="D6972">
        <v>17</v>
      </c>
      <c r="E6972">
        <v>17</v>
      </c>
      <c r="F6972" t="str">
        <f>VLOOKUP(E6972,$L$1:$M$25,2,FALSE)</f>
        <v>nat-gas</v>
      </c>
      <c r="G6972">
        <f>LOG(C6972)</f>
        <v>0.3010299956639812</v>
      </c>
      <c r="H6972">
        <f>G6972/(B6972-1)</f>
        <v>-0.98102404994453263</v>
      </c>
    </row>
    <row r="6973" spans="1:8">
      <c r="A6973" t="s">
        <v>7287</v>
      </c>
      <c r="B6973">
        <v>0.69314718055994495</v>
      </c>
      <c r="C6973">
        <v>2</v>
      </c>
      <c r="D6973">
        <v>23</v>
      </c>
      <c r="E6973">
        <v>23</v>
      </c>
      <c r="F6973" t="str">
        <f>VLOOKUP(E6973,$L$1:$M$25,2,FALSE)</f>
        <v>trade</v>
      </c>
      <c r="G6973">
        <f>LOG(C6973)</f>
        <v>0.3010299956639812</v>
      </c>
      <c r="H6973">
        <f>G6973/(B6973-1)</f>
        <v>-0.98102404994453263</v>
      </c>
    </row>
    <row r="6974" spans="1:8">
      <c r="A6974" t="s">
        <v>7294</v>
      </c>
      <c r="B6974">
        <v>0.69314718055994495</v>
      </c>
      <c r="C6974">
        <v>2</v>
      </c>
      <c r="D6974">
        <v>11</v>
      </c>
      <c r="E6974">
        <v>11</v>
      </c>
      <c r="F6974" t="str">
        <f>VLOOKUP(E6974,$L$1:$M$25,2,FALSE)</f>
        <v>gold</v>
      </c>
      <c r="G6974">
        <f>LOG(C6974)</f>
        <v>0.3010299956639812</v>
      </c>
      <c r="H6974">
        <f>G6974/(B6974-1)</f>
        <v>-0.98102404994453263</v>
      </c>
    </row>
    <row r="6975" spans="1:8">
      <c r="A6975" t="s">
        <v>7295</v>
      </c>
      <c r="B6975">
        <v>0.69314718055994495</v>
      </c>
      <c r="C6975">
        <v>2</v>
      </c>
      <c r="D6975">
        <v>20</v>
      </c>
      <c r="E6975">
        <v>20</v>
      </c>
      <c r="F6975" t="str">
        <f>VLOOKUP(E6975,$L$1:$M$25,2,FALSE)</f>
        <v>ship</v>
      </c>
      <c r="G6975">
        <f>LOG(C6975)</f>
        <v>0.3010299956639812</v>
      </c>
      <c r="H6975">
        <f>G6975/(B6975-1)</f>
        <v>-0.98102404994453263</v>
      </c>
    </row>
    <row r="6976" spans="1:8">
      <c r="A6976" t="s">
        <v>7299</v>
      </c>
      <c r="B6976">
        <v>0.69314718055994495</v>
      </c>
      <c r="C6976">
        <v>2</v>
      </c>
      <c r="D6976">
        <v>18</v>
      </c>
      <c r="E6976">
        <v>18</v>
      </c>
      <c r="F6976" t="str">
        <f>VLOOKUP(E6976,$L$1:$M$25,2,FALSE)</f>
        <v>oilseed</v>
      </c>
      <c r="G6976">
        <f>LOG(C6976)</f>
        <v>0.3010299956639812</v>
      </c>
      <c r="H6976">
        <f>G6976/(B6976-1)</f>
        <v>-0.98102404994453263</v>
      </c>
    </row>
    <row r="6977" spans="1:8">
      <c r="A6977" t="s">
        <v>7303</v>
      </c>
      <c r="B6977">
        <v>0.69314718055994495</v>
      </c>
      <c r="C6977">
        <v>2</v>
      </c>
      <c r="D6977">
        <v>17</v>
      </c>
      <c r="E6977">
        <v>17</v>
      </c>
      <c r="F6977" t="str">
        <f>VLOOKUP(E6977,$L$1:$M$25,2,FALSE)</f>
        <v>nat-gas</v>
      </c>
      <c r="G6977">
        <f>LOG(C6977)</f>
        <v>0.3010299956639812</v>
      </c>
      <c r="H6977">
        <f>G6977/(B6977-1)</f>
        <v>-0.98102404994453263</v>
      </c>
    </row>
    <row r="6978" spans="1:8">
      <c r="A6978" t="s">
        <v>7315</v>
      </c>
      <c r="B6978">
        <v>0.69314718055994495</v>
      </c>
      <c r="C6978">
        <v>2</v>
      </c>
      <c r="D6978">
        <v>25</v>
      </c>
      <c r="E6978">
        <v>25</v>
      </c>
      <c r="F6978" t="str">
        <f>VLOOKUP(E6978,$L$1:$M$25,2,FALSE)</f>
        <v>wheat</v>
      </c>
      <c r="G6978">
        <f>LOG(C6978)</f>
        <v>0.3010299956639812</v>
      </c>
      <c r="H6978">
        <f>G6978/(B6978-1)</f>
        <v>-0.98102404994453263</v>
      </c>
    </row>
    <row r="6979" spans="1:8">
      <c r="A6979" t="s">
        <v>7329</v>
      </c>
      <c r="B6979">
        <v>0.69314718055994495</v>
      </c>
      <c r="C6979">
        <v>2</v>
      </c>
      <c r="D6979">
        <v>21</v>
      </c>
      <c r="E6979">
        <v>21</v>
      </c>
      <c r="F6979" t="str">
        <f>VLOOKUP(E6979,$L$1:$M$25,2,FALSE)</f>
        <v>soybean</v>
      </c>
      <c r="G6979">
        <f>LOG(C6979)</f>
        <v>0.3010299956639812</v>
      </c>
      <c r="H6979">
        <f>G6979/(B6979-1)</f>
        <v>-0.98102404994453263</v>
      </c>
    </row>
    <row r="6980" spans="1:8">
      <c r="A6980" t="s">
        <v>7334</v>
      </c>
      <c r="B6980">
        <v>0.69314718055994495</v>
      </c>
      <c r="C6980">
        <v>2</v>
      </c>
      <c r="D6980">
        <v>10</v>
      </c>
      <c r="E6980">
        <v>10</v>
      </c>
      <c r="F6980" t="str">
        <f>VLOOKUP(E6980,$L$1:$M$25,2,FALSE)</f>
        <v>gnp</v>
      </c>
      <c r="G6980">
        <f>LOG(C6980)</f>
        <v>0.3010299956639812</v>
      </c>
      <c r="H6980">
        <f>G6980/(B6980-1)</f>
        <v>-0.98102404994453263</v>
      </c>
    </row>
    <row r="6981" spans="1:8">
      <c r="A6981" t="s">
        <v>7358</v>
      </c>
      <c r="B6981">
        <v>0.69314718055994495</v>
      </c>
      <c r="C6981">
        <v>2</v>
      </c>
      <c r="D6981">
        <v>13</v>
      </c>
      <c r="E6981">
        <v>13</v>
      </c>
      <c r="F6981" t="str">
        <f>VLOOKUP(E6981,$L$1:$M$25,2,FALSE)</f>
        <v>interest</v>
      </c>
      <c r="G6981">
        <f>LOG(C6981)</f>
        <v>0.3010299956639812</v>
      </c>
      <c r="H6981">
        <f>G6981/(B6981-1)</f>
        <v>-0.98102404994453263</v>
      </c>
    </row>
    <row r="6982" spans="1:8">
      <c r="A6982" t="s">
        <v>7362</v>
      </c>
      <c r="B6982">
        <v>0.69314718055994495</v>
      </c>
      <c r="C6982">
        <v>2</v>
      </c>
      <c r="D6982">
        <v>17</v>
      </c>
      <c r="E6982">
        <v>17</v>
      </c>
      <c r="F6982" t="str">
        <f>VLOOKUP(E6982,$L$1:$M$25,2,FALSE)</f>
        <v>nat-gas</v>
      </c>
      <c r="G6982">
        <f>LOG(C6982)</f>
        <v>0.3010299956639812</v>
      </c>
      <c r="H6982">
        <f>G6982/(B6982-1)</f>
        <v>-0.98102404994453263</v>
      </c>
    </row>
    <row r="6983" spans="1:8">
      <c r="A6983" t="s">
        <v>7377</v>
      </c>
      <c r="B6983">
        <v>0.69314718055994495</v>
      </c>
      <c r="C6983">
        <v>2</v>
      </c>
      <c r="D6983">
        <v>23</v>
      </c>
      <c r="E6983">
        <v>23</v>
      </c>
      <c r="F6983" t="str">
        <f>VLOOKUP(E6983,$L$1:$M$25,2,FALSE)</f>
        <v>trade</v>
      </c>
      <c r="G6983">
        <f>LOG(C6983)</f>
        <v>0.3010299956639812</v>
      </c>
      <c r="H6983">
        <f>G6983/(B6983-1)</f>
        <v>-0.98102404994453263</v>
      </c>
    </row>
    <row r="6984" spans="1:8">
      <c r="A6984" t="s">
        <v>7378</v>
      </c>
      <c r="B6984">
        <v>0.69314718055994495</v>
      </c>
      <c r="C6984">
        <v>2</v>
      </c>
      <c r="D6984">
        <v>4</v>
      </c>
      <c r="E6984">
        <v>4</v>
      </c>
      <c r="F6984" t="str">
        <f>VLOOKUP(E6984,$L$1:$M$25,2,FALSE)</f>
        <v>coffee</v>
      </c>
      <c r="G6984">
        <f>LOG(C6984)</f>
        <v>0.3010299956639812</v>
      </c>
      <c r="H6984">
        <f>G6984/(B6984-1)</f>
        <v>-0.98102404994453263</v>
      </c>
    </row>
    <row r="6985" spans="1:8">
      <c r="A6985" t="s">
        <v>7384</v>
      </c>
      <c r="B6985">
        <v>0.69314718055994495</v>
      </c>
      <c r="C6985">
        <v>2</v>
      </c>
      <c r="D6985">
        <v>13</v>
      </c>
      <c r="E6985">
        <v>13</v>
      </c>
      <c r="F6985" t="str">
        <f>VLOOKUP(E6985,$L$1:$M$25,2,FALSE)</f>
        <v>interest</v>
      </c>
      <c r="G6985">
        <f>LOG(C6985)</f>
        <v>0.3010299956639812</v>
      </c>
      <c r="H6985">
        <f>G6985/(B6985-1)</f>
        <v>-0.98102404994453263</v>
      </c>
    </row>
    <row r="6986" spans="1:8">
      <c r="A6986" t="s">
        <v>7388</v>
      </c>
      <c r="B6986">
        <v>0.69314718055994495</v>
      </c>
      <c r="C6986">
        <v>2</v>
      </c>
      <c r="D6986">
        <v>23</v>
      </c>
      <c r="E6986">
        <v>23</v>
      </c>
      <c r="F6986" t="str">
        <f>VLOOKUP(E6986,$L$1:$M$25,2,FALSE)</f>
        <v>trade</v>
      </c>
      <c r="G6986">
        <f>LOG(C6986)</f>
        <v>0.3010299956639812</v>
      </c>
      <c r="H6986">
        <f>G6986/(B6986-1)</f>
        <v>-0.98102404994453263</v>
      </c>
    </row>
    <row r="6987" spans="1:8">
      <c r="A6987" t="s">
        <v>7395</v>
      </c>
      <c r="B6987">
        <v>0.69314718055994495</v>
      </c>
      <c r="C6987">
        <v>2</v>
      </c>
      <c r="D6987">
        <v>8</v>
      </c>
      <c r="E6987">
        <v>8</v>
      </c>
      <c r="F6987" t="str">
        <f>VLOOKUP(E6987,$L$1:$M$25,2,FALSE)</f>
        <v>dlr</v>
      </c>
      <c r="G6987">
        <f>LOG(C6987)</f>
        <v>0.3010299956639812</v>
      </c>
      <c r="H6987">
        <f>G6987/(B6987-1)</f>
        <v>-0.98102404994453263</v>
      </c>
    </row>
    <row r="6988" spans="1:8">
      <c r="A6988" t="s">
        <v>7440</v>
      </c>
      <c r="B6988">
        <v>0.69314718055994495</v>
      </c>
      <c r="C6988">
        <v>2</v>
      </c>
      <c r="D6988">
        <v>8</v>
      </c>
      <c r="E6988">
        <v>8</v>
      </c>
      <c r="F6988" t="str">
        <f>VLOOKUP(E6988,$L$1:$M$25,2,FALSE)</f>
        <v>dlr</v>
      </c>
      <c r="G6988">
        <f>LOG(C6988)</f>
        <v>0.3010299956639812</v>
      </c>
      <c r="H6988">
        <f>G6988/(B6988-1)</f>
        <v>-0.98102404994453263</v>
      </c>
    </row>
    <row r="6989" spans="1:8">
      <c r="A6989" t="s">
        <v>7447</v>
      </c>
      <c r="B6989">
        <v>0.69314718055994495</v>
      </c>
      <c r="C6989">
        <v>2</v>
      </c>
      <c r="D6989">
        <v>3</v>
      </c>
      <c r="E6989">
        <v>3</v>
      </c>
      <c r="F6989" t="str">
        <f>VLOOKUP(E6989,$L$1:$M$25,2,FALSE)</f>
        <v>cocoa</v>
      </c>
      <c r="G6989">
        <f>LOG(C6989)</f>
        <v>0.3010299956639812</v>
      </c>
      <c r="H6989">
        <f>G6989/(B6989-1)</f>
        <v>-0.98102404994453263</v>
      </c>
    </row>
    <row r="6990" spans="1:8">
      <c r="A6990" t="s">
        <v>7449</v>
      </c>
      <c r="B6990">
        <v>0.69314718055994495</v>
      </c>
      <c r="C6990">
        <v>2</v>
      </c>
      <c r="D6990">
        <v>2</v>
      </c>
      <c r="E6990">
        <v>2</v>
      </c>
      <c r="F6990" t="str">
        <f>VLOOKUP(E6990,$L$1:$M$25,2,FALSE)</f>
        <v>bop</v>
      </c>
      <c r="G6990">
        <f>LOG(C6990)</f>
        <v>0.3010299956639812</v>
      </c>
      <c r="H6990">
        <f>G6990/(B6990-1)</f>
        <v>-0.98102404994453263</v>
      </c>
    </row>
    <row r="6991" spans="1:8">
      <c r="A6991" t="s">
        <v>7450</v>
      </c>
      <c r="B6991">
        <v>0.69314718055994495</v>
      </c>
      <c r="C6991">
        <v>2</v>
      </c>
      <c r="D6991">
        <v>23</v>
      </c>
      <c r="E6991">
        <v>23</v>
      </c>
      <c r="F6991" t="str">
        <f>VLOOKUP(E6991,$L$1:$M$25,2,FALSE)</f>
        <v>trade</v>
      </c>
      <c r="G6991">
        <f>LOG(C6991)</f>
        <v>0.3010299956639812</v>
      </c>
      <c r="H6991">
        <f>G6991/(B6991-1)</f>
        <v>-0.98102404994453263</v>
      </c>
    </row>
    <row r="6992" spans="1:8">
      <c r="A6992" t="s">
        <v>7457</v>
      </c>
      <c r="B6992">
        <v>0.69314718055994495</v>
      </c>
      <c r="C6992">
        <v>2</v>
      </c>
      <c r="D6992">
        <v>2</v>
      </c>
      <c r="E6992">
        <v>2</v>
      </c>
      <c r="F6992" t="str">
        <f>VLOOKUP(E6992,$L$1:$M$25,2,FALSE)</f>
        <v>bop</v>
      </c>
      <c r="G6992">
        <f>LOG(C6992)</f>
        <v>0.3010299956639812</v>
      </c>
      <c r="H6992">
        <f>G6992/(B6992-1)</f>
        <v>-0.98102404994453263</v>
      </c>
    </row>
    <row r="6993" spans="1:8">
      <c r="A6993" t="s">
        <v>7475</v>
      </c>
      <c r="B6993">
        <v>0.69314718055994495</v>
      </c>
      <c r="C6993">
        <v>2</v>
      </c>
      <c r="D6993">
        <v>8</v>
      </c>
      <c r="E6993">
        <v>8</v>
      </c>
      <c r="F6993" t="str">
        <f>VLOOKUP(E6993,$L$1:$M$25,2,FALSE)</f>
        <v>dlr</v>
      </c>
      <c r="G6993">
        <f>LOG(C6993)</f>
        <v>0.3010299956639812</v>
      </c>
      <c r="H6993">
        <f>G6993/(B6993-1)</f>
        <v>-0.98102404994453263</v>
      </c>
    </row>
    <row r="6994" spans="1:8">
      <c r="A6994" t="s">
        <v>7491</v>
      </c>
      <c r="B6994">
        <v>0.69314718055994495</v>
      </c>
      <c r="C6994">
        <v>2</v>
      </c>
      <c r="D6994">
        <v>20</v>
      </c>
      <c r="E6994">
        <v>20</v>
      </c>
      <c r="F6994" t="str">
        <f>VLOOKUP(E6994,$L$1:$M$25,2,FALSE)</f>
        <v>ship</v>
      </c>
      <c r="G6994">
        <f>LOG(C6994)</f>
        <v>0.3010299956639812</v>
      </c>
      <c r="H6994">
        <f>G6994/(B6994-1)</f>
        <v>-0.98102404994453263</v>
      </c>
    </row>
    <row r="6995" spans="1:8">
      <c r="A6995" t="s">
        <v>7522</v>
      </c>
      <c r="B6995">
        <v>0.69314718055994495</v>
      </c>
      <c r="C6995">
        <v>2</v>
      </c>
      <c r="D6995">
        <v>17</v>
      </c>
      <c r="E6995">
        <v>17</v>
      </c>
      <c r="F6995" t="str">
        <f>VLOOKUP(E6995,$L$1:$M$25,2,FALSE)</f>
        <v>nat-gas</v>
      </c>
      <c r="G6995">
        <f>LOG(C6995)</f>
        <v>0.3010299956639812</v>
      </c>
      <c r="H6995">
        <f>G6995/(B6995-1)</f>
        <v>-0.98102404994453263</v>
      </c>
    </row>
    <row r="6996" spans="1:8">
      <c r="A6996" t="s">
        <v>7523</v>
      </c>
      <c r="B6996">
        <v>0.69314718055994495</v>
      </c>
      <c r="C6996">
        <v>2</v>
      </c>
      <c r="D6996">
        <v>25</v>
      </c>
      <c r="E6996">
        <v>25</v>
      </c>
      <c r="F6996" t="str">
        <f>VLOOKUP(E6996,$L$1:$M$25,2,FALSE)</f>
        <v>wheat</v>
      </c>
      <c r="G6996">
        <f>LOG(C6996)</f>
        <v>0.3010299956639812</v>
      </c>
      <c r="H6996">
        <f>G6996/(B6996-1)</f>
        <v>-0.98102404994453263</v>
      </c>
    </row>
    <row r="6997" spans="1:8">
      <c r="A6997" t="s">
        <v>7534</v>
      </c>
      <c r="B6997">
        <v>0.69314718055994495</v>
      </c>
      <c r="C6997">
        <v>2</v>
      </c>
      <c r="D6997">
        <v>4</v>
      </c>
      <c r="E6997">
        <v>4</v>
      </c>
      <c r="F6997" t="str">
        <f>VLOOKUP(E6997,$L$1:$M$25,2,FALSE)</f>
        <v>coffee</v>
      </c>
      <c r="G6997">
        <f>LOG(C6997)</f>
        <v>0.3010299956639812</v>
      </c>
      <c r="H6997">
        <f>G6997/(B6997-1)</f>
        <v>-0.98102404994453263</v>
      </c>
    </row>
    <row r="6998" spans="1:8">
      <c r="A6998" t="s">
        <v>7541</v>
      </c>
      <c r="B6998">
        <v>0.69314718055994495</v>
      </c>
      <c r="C6998">
        <v>2</v>
      </c>
      <c r="D6998">
        <v>17</v>
      </c>
      <c r="E6998">
        <v>17</v>
      </c>
      <c r="F6998" t="str">
        <f>VLOOKUP(E6998,$L$1:$M$25,2,FALSE)</f>
        <v>nat-gas</v>
      </c>
      <c r="G6998">
        <f>LOG(C6998)</f>
        <v>0.3010299956639812</v>
      </c>
      <c r="H6998">
        <f>G6998/(B6998-1)</f>
        <v>-0.98102404994453263</v>
      </c>
    </row>
    <row r="6999" spans="1:8">
      <c r="A6999" t="s">
        <v>7543</v>
      </c>
      <c r="B6999">
        <v>0.69314718055994495</v>
      </c>
      <c r="C6999">
        <v>2</v>
      </c>
      <c r="D6999">
        <v>7</v>
      </c>
      <c r="E6999">
        <v>7</v>
      </c>
      <c r="F6999" t="str">
        <f>VLOOKUP(E6999,$L$1:$M$25,2,FALSE)</f>
        <v>crude</v>
      </c>
      <c r="G6999">
        <f>LOG(C6999)</f>
        <v>0.3010299956639812</v>
      </c>
      <c r="H6999">
        <f>G6999/(B6999-1)</f>
        <v>-0.98102404994453263</v>
      </c>
    </row>
    <row r="7000" spans="1:8">
      <c r="A7000" t="s">
        <v>7553</v>
      </c>
      <c r="B7000">
        <v>0.69314718055994495</v>
      </c>
      <c r="C7000">
        <v>2</v>
      </c>
      <c r="D7000">
        <v>13</v>
      </c>
      <c r="E7000">
        <v>13</v>
      </c>
      <c r="F7000" t="str">
        <f>VLOOKUP(E7000,$L$1:$M$25,2,FALSE)</f>
        <v>interest</v>
      </c>
      <c r="G7000">
        <f>LOG(C7000)</f>
        <v>0.3010299956639812</v>
      </c>
      <c r="H7000">
        <f>G7000/(B7000-1)</f>
        <v>-0.98102404994453263</v>
      </c>
    </row>
    <row r="7001" spans="1:8">
      <c r="A7001" t="s">
        <v>7561</v>
      </c>
      <c r="B7001">
        <v>0.69314718055994495</v>
      </c>
      <c r="C7001">
        <v>2</v>
      </c>
      <c r="D7001">
        <v>25</v>
      </c>
      <c r="E7001">
        <v>25</v>
      </c>
      <c r="F7001" t="str">
        <f>VLOOKUP(E7001,$L$1:$M$25,2,FALSE)</f>
        <v>wheat</v>
      </c>
      <c r="G7001">
        <f>LOG(C7001)</f>
        <v>0.3010299956639812</v>
      </c>
      <c r="H7001">
        <f>G7001/(B7001-1)</f>
        <v>-0.98102404994453263</v>
      </c>
    </row>
    <row r="7002" spans="1:8">
      <c r="A7002" t="s">
        <v>7563</v>
      </c>
      <c r="B7002">
        <v>0.69314718055994495</v>
      </c>
      <c r="C7002">
        <v>2</v>
      </c>
      <c r="D7002">
        <v>17</v>
      </c>
      <c r="E7002">
        <v>17</v>
      </c>
      <c r="F7002" t="str">
        <f>VLOOKUP(E7002,$L$1:$M$25,2,FALSE)</f>
        <v>nat-gas</v>
      </c>
      <c r="G7002">
        <f>LOG(C7002)</f>
        <v>0.3010299956639812</v>
      </c>
      <c r="H7002">
        <f>G7002/(B7002-1)</f>
        <v>-0.98102404994453263</v>
      </c>
    </row>
    <row r="7003" spans="1:8">
      <c r="A7003" t="s">
        <v>7573</v>
      </c>
      <c r="B7003">
        <v>0.69314718055994495</v>
      </c>
      <c r="C7003">
        <v>2</v>
      </c>
      <c r="D7003">
        <v>24</v>
      </c>
      <c r="E7003">
        <v>24</v>
      </c>
      <c r="F7003" t="str">
        <f>VLOOKUP(E7003,$L$1:$M$25,2,FALSE)</f>
        <v>veg-oil</v>
      </c>
      <c r="G7003">
        <f>LOG(C7003)</f>
        <v>0.3010299956639812</v>
      </c>
      <c r="H7003">
        <f>G7003/(B7003-1)</f>
        <v>-0.98102404994453263</v>
      </c>
    </row>
    <row r="7004" spans="1:8">
      <c r="A7004" t="s">
        <v>7576</v>
      </c>
      <c r="B7004">
        <v>0.69314718055994495</v>
      </c>
      <c r="C7004">
        <v>2</v>
      </c>
      <c r="D7004">
        <v>9</v>
      </c>
      <c r="E7004">
        <v>9</v>
      </c>
      <c r="F7004" t="str">
        <f>VLOOKUP(E7004,$L$1:$M$25,2,FALSE)</f>
        <v>earn</v>
      </c>
      <c r="G7004">
        <f>LOG(C7004)</f>
        <v>0.3010299956639812</v>
      </c>
      <c r="H7004">
        <f>G7004/(B7004-1)</f>
        <v>-0.98102404994453263</v>
      </c>
    </row>
    <row r="7005" spans="1:8">
      <c r="A7005" t="s">
        <v>7596</v>
      </c>
      <c r="B7005">
        <v>0.69314718055994495</v>
      </c>
      <c r="C7005">
        <v>2</v>
      </c>
      <c r="D7005">
        <v>23</v>
      </c>
      <c r="E7005">
        <v>23</v>
      </c>
      <c r="F7005" t="str">
        <f>VLOOKUP(E7005,$L$1:$M$25,2,FALSE)</f>
        <v>trade</v>
      </c>
      <c r="G7005">
        <f>LOG(C7005)</f>
        <v>0.3010299956639812</v>
      </c>
      <c r="H7005">
        <f>G7005/(B7005-1)</f>
        <v>-0.98102404994453263</v>
      </c>
    </row>
    <row r="7006" spans="1:8">
      <c r="A7006" t="s">
        <v>7610</v>
      </c>
      <c r="B7006">
        <v>0.69314718055994495</v>
      </c>
      <c r="C7006">
        <v>2</v>
      </c>
      <c r="D7006">
        <v>3</v>
      </c>
      <c r="E7006">
        <v>3</v>
      </c>
      <c r="F7006" t="str">
        <f>VLOOKUP(E7006,$L$1:$M$25,2,FALSE)</f>
        <v>cocoa</v>
      </c>
      <c r="G7006">
        <f>LOG(C7006)</f>
        <v>0.3010299956639812</v>
      </c>
      <c r="H7006">
        <f>G7006/(B7006-1)</f>
        <v>-0.98102404994453263</v>
      </c>
    </row>
    <row r="7007" spans="1:8">
      <c r="A7007" t="s">
        <v>7624</v>
      </c>
      <c r="B7007">
        <v>0.69314718055994495</v>
      </c>
      <c r="C7007">
        <v>2</v>
      </c>
      <c r="D7007">
        <v>17</v>
      </c>
      <c r="E7007">
        <v>17</v>
      </c>
      <c r="F7007" t="str">
        <f>VLOOKUP(E7007,$L$1:$M$25,2,FALSE)</f>
        <v>nat-gas</v>
      </c>
      <c r="G7007">
        <f>LOG(C7007)</f>
        <v>0.3010299956639812</v>
      </c>
      <c r="H7007">
        <f>G7007/(B7007-1)</f>
        <v>-0.98102404994453263</v>
      </c>
    </row>
    <row r="7008" spans="1:8">
      <c r="A7008" t="s">
        <v>7627</v>
      </c>
      <c r="B7008">
        <v>0.69314718055994495</v>
      </c>
      <c r="C7008">
        <v>2</v>
      </c>
      <c r="D7008">
        <v>22</v>
      </c>
      <c r="E7008">
        <v>22</v>
      </c>
      <c r="F7008" t="str">
        <f>VLOOKUP(E7008,$L$1:$M$25,2,FALSE)</f>
        <v>sugar</v>
      </c>
      <c r="G7008">
        <f>LOG(C7008)</f>
        <v>0.3010299956639812</v>
      </c>
      <c r="H7008">
        <f>G7008/(B7008-1)</f>
        <v>-0.98102404994453263</v>
      </c>
    </row>
    <row r="7009" spans="1:8">
      <c r="A7009" t="s">
        <v>7630</v>
      </c>
      <c r="B7009">
        <v>0.69314718055994495</v>
      </c>
      <c r="C7009">
        <v>2</v>
      </c>
      <c r="D7009">
        <v>18</v>
      </c>
      <c r="E7009">
        <v>18</v>
      </c>
      <c r="F7009" t="str">
        <f>VLOOKUP(E7009,$L$1:$M$25,2,FALSE)</f>
        <v>oilseed</v>
      </c>
      <c r="G7009">
        <f>LOG(C7009)</f>
        <v>0.3010299956639812</v>
      </c>
      <c r="H7009">
        <f>G7009/(B7009-1)</f>
        <v>-0.98102404994453263</v>
      </c>
    </row>
    <row r="7010" spans="1:8">
      <c r="A7010" t="s">
        <v>7656</v>
      </c>
      <c r="B7010">
        <v>0.69314718055994495</v>
      </c>
      <c r="C7010">
        <v>2</v>
      </c>
      <c r="D7010">
        <v>8</v>
      </c>
      <c r="E7010">
        <v>8</v>
      </c>
      <c r="F7010" t="str">
        <f>VLOOKUP(E7010,$L$1:$M$25,2,FALSE)</f>
        <v>dlr</v>
      </c>
      <c r="G7010">
        <f>LOG(C7010)</f>
        <v>0.3010299956639812</v>
      </c>
      <c r="H7010">
        <f>G7010/(B7010-1)</f>
        <v>-0.98102404994453263</v>
      </c>
    </row>
    <row r="7011" spans="1:8">
      <c r="A7011" t="s">
        <v>7657</v>
      </c>
      <c r="B7011">
        <v>0.69314718055994495</v>
      </c>
      <c r="C7011">
        <v>2</v>
      </c>
      <c r="D7011">
        <v>25</v>
      </c>
      <c r="E7011">
        <v>25</v>
      </c>
      <c r="F7011" t="str">
        <f>VLOOKUP(E7011,$L$1:$M$25,2,FALSE)</f>
        <v>wheat</v>
      </c>
      <c r="G7011">
        <f>LOG(C7011)</f>
        <v>0.3010299956639812</v>
      </c>
      <c r="H7011">
        <f>G7011/(B7011-1)</f>
        <v>-0.98102404994453263</v>
      </c>
    </row>
    <row r="7012" spans="1:8">
      <c r="A7012" t="s">
        <v>7678</v>
      </c>
      <c r="B7012">
        <v>0.69314718055994495</v>
      </c>
      <c r="C7012">
        <v>2</v>
      </c>
      <c r="D7012">
        <v>23</v>
      </c>
      <c r="E7012">
        <v>23</v>
      </c>
      <c r="F7012" t="str">
        <f>VLOOKUP(E7012,$L$1:$M$25,2,FALSE)</f>
        <v>trade</v>
      </c>
      <c r="G7012">
        <f>LOG(C7012)</f>
        <v>0.3010299956639812</v>
      </c>
      <c r="H7012">
        <f>G7012/(B7012-1)</f>
        <v>-0.98102404994453263</v>
      </c>
    </row>
    <row r="7013" spans="1:8">
      <c r="A7013" t="s">
        <v>7682</v>
      </c>
      <c r="B7013">
        <v>0.69314718055994495</v>
      </c>
      <c r="C7013">
        <v>2</v>
      </c>
      <c r="D7013">
        <v>25</v>
      </c>
      <c r="E7013">
        <v>25</v>
      </c>
      <c r="F7013" t="str">
        <f>VLOOKUP(E7013,$L$1:$M$25,2,FALSE)</f>
        <v>wheat</v>
      </c>
      <c r="G7013">
        <f>LOG(C7013)</f>
        <v>0.3010299956639812</v>
      </c>
      <c r="H7013">
        <f>G7013/(B7013-1)</f>
        <v>-0.98102404994453263</v>
      </c>
    </row>
    <row r="7014" spans="1:8">
      <c r="A7014" t="s">
        <v>7695</v>
      </c>
      <c r="B7014">
        <v>0.69314718055994495</v>
      </c>
      <c r="C7014">
        <v>2</v>
      </c>
      <c r="D7014">
        <v>16</v>
      </c>
      <c r="E7014">
        <v>16</v>
      </c>
      <c r="F7014" t="str">
        <f>VLOOKUP(E7014,$L$1:$M$25,2,FALSE)</f>
        <v>money-supply</v>
      </c>
      <c r="G7014">
        <f>LOG(C7014)</f>
        <v>0.3010299956639812</v>
      </c>
      <c r="H7014">
        <f>G7014/(B7014-1)</f>
        <v>-0.98102404994453263</v>
      </c>
    </row>
    <row r="7015" spans="1:8">
      <c r="A7015" t="s">
        <v>7703</v>
      </c>
      <c r="B7015">
        <v>0.69314718055994495</v>
      </c>
      <c r="C7015">
        <v>2</v>
      </c>
      <c r="D7015">
        <v>5</v>
      </c>
      <c r="E7015">
        <v>5</v>
      </c>
      <c r="F7015" t="str">
        <f>VLOOKUP(E7015,$L$1:$M$25,2,FALSE)</f>
        <v>corn</v>
      </c>
      <c r="G7015">
        <f>LOG(C7015)</f>
        <v>0.3010299956639812</v>
      </c>
      <c r="H7015">
        <f>G7015/(B7015-1)</f>
        <v>-0.98102404994453263</v>
      </c>
    </row>
    <row r="7016" spans="1:8">
      <c r="A7016" t="s">
        <v>7709</v>
      </c>
      <c r="B7016">
        <v>0.69314718055994495</v>
      </c>
      <c r="C7016">
        <v>2</v>
      </c>
      <c r="D7016">
        <v>1</v>
      </c>
      <c r="E7016">
        <v>1</v>
      </c>
      <c r="F7016" t="str">
        <f>VLOOKUP(E7016,$L$1:$M$25,2,FALSE)</f>
        <v>acq</v>
      </c>
      <c r="G7016">
        <f>LOG(C7016)</f>
        <v>0.3010299956639812</v>
      </c>
      <c r="H7016">
        <f>G7016/(B7016-1)</f>
        <v>-0.98102404994453263</v>
      </c>
    </row>
    <row r="7017" spans="1:8">
      <c r="A7017" t="s">
        <v>7715</v>
      </c>
      <c r="B7017">
        <v>0.69314718055994495</v>
      </c>
      <c r="C7017">
        <v>2</v>
      </c>
      <c r="D7017">
        <v>8</v>
      </c>
      <c r="E7017">
        <v>8</v>
      </c>
      <c r="F7017" t="str">
        <f>VLOOKUP(E7017,$L$1:$M$25,2,FALSE)</f>
        <v>dlr</v>
      </c>
      <c r="G7017">
        <f>LOG(C7017)</f>
        <v>0.3010299956639812</v>
      </c>
      <c r="H7017">
        <f>G7017/(B7017-1)</f>
        <v>-0.98102404994453263</v>
      </c>
    </row>
    <row r="7018" spans="1:8">
      <c r="A7018" t="s">
        <v>7725</v>
      </c>
      <c r="B7018">
        <v>0.69314718055994495</v>
      </c>
      <c r="C7018">
        <v>2</v>
      </c>
      <c r="D7018">
        <v>16</v>
      </c>
      <c r="E7018">
        <v>16</v>
      </c>
      <c r="F7018" t="str">
        <f>VLOOKUP(E7018,$L$1:$M$25,2,FALSE)</f>
        <v>money-supply</v>
      </c>
      <c r="G7018">
        <f>LOG(C7018)</f>
        <v>0.3010299956639812</v>
      </c>
      <c r="H7018">
        <f>G7018/(B7018-1)</f>
        <v>-0.98102404994453263</v>
      </c>
    </row>
    <row r="7019" spans="1:8">
      <c r="A7019" t="s">
        <v>7729</v>
      </c>
      <c r="B7019">
        <v>0.69314718055994495</v>
      </c>
      <c r="C7019">
        <v>2</v>
      </c>
      <c r="D7019">
        <v>4</v>
      </c>
      <c r="E7019">
        <v>4</v>
      </c>
      <c r="F7019" t="str">
        <f>VLOOKUP(E7019,$L$1:$M$25,2,FALSE)</f>
        <v>coffee</v>
      </c>
      <c r="G7019">
        <f>LOG(C7019)</f>
        <v>0.3010299956639812</v>
      </c>
      <c r="H7019">
        <f>G7019/(B7019-1)</f>
        <v>-0.98102404994453263</v>
      </c>
    </row>
    <row r="7020" spans="1:8">
      <c r="A7020" t="s">
        <v>7736</v>
      </c>
      <c r="B7020">
        <v>0.69314718055994495</v>
      </c>
      <c r="C7020">
        <v>2</v>
      </c>
      <c r="D7020">
        <v>23</v>
      </c>
      <c r="E7020">
        <v>23</v>
      </c>
      <c r="F7020" t="str">
        <f>VLOOKUP(E7020,$L$1:$M$25,2,FALSE)</f>
        <v>trade</v>
      </c>
      <c r="G7020">
        <f>LOG(C7020)</f>
        <v>0.3010299956639812</v>
      </c>
      <c r="H7020">
        <f>G7020/(B7020-1)</f>
        <v>-0.98102404994453263</v>
      </c>
    </row>
    <row r="7021" spans="1:8">
      <c r="A7021" t="s">
        <v>7744</v>
      </c>
      <c r="B7021">
        <v>0.69314718055994495</v>
      </c>
      <c r="C7021">
        <v>2</v>
      </c>
      <c r="D7021">
        <v>20</v>
      </c>
      <c r="E7021">
        <v>20</v>
      </c>
      <c r="F7021" t="str">
        <f>VLOOKUP(E7021,$L$1:$M$25,2,FALSE)</f>
        <v>ship</v>
      </c>
      <c r="G7021">
        <f>LOG(C7021)</f>
        <v>0.3010299956639812</v>
      </c>
      <c r="H7021">
        <f>G7021/(B7021-1)</f>
        <v>-0.98102404994453263</v>
      </c>
    </row>
    <row r="7022" spans="1:8">
      <c r="A7022" t="s">
        <v>7754</v>
      </c>
      <c r="B7022">
        <v>0.69314718055994495</v>
      </c>
      <c r="C7022">
        <v>2</v>
      </c>
      <c r="D7022">
        <v>25</v>
      </c>
      <c r="E7022">
        <v>25</v>
      </c>
      <c r="F7022" t="str">
        <f>VLOOKUP(E7022,$L$1:$M$25,2,FALSE)</f>
        <v>wheat</v>
      </c>
      <c r="G7022">
        <f>LOG(C7022)</f>
        <v>0.3010299956639812</v>
      </c>
      <c r="H7022">
        <f>G7022/(B7022-1)</f>
        <v>-0.98102404994453263</v>
      </c>
    </row>
    <row r="7023" spans="1:8">
      <c r="A7023" t="s">
        <v>7771</v>
      </c>
      <c r="B7023">
        <v>0.69314718055994495</v>
      </c>
      <c r="C7023">
        <v>2</v>
      </c>
      <c r="D7023">
        <v>25</v>
      </c>
      <c r="E7023">
        <v>25</v>
      </c>
      <c r="F7023" t="str">
        <f>VLOOKUP(E7023,$L$1:$M$25,2,FALSE)</f>
        <v>wheat</v>
      </c>
      <c r="G7023">
        <f>LOG(C7023)</f>
        <v>0.3010299956639812</v>
      </c>
      <c r="H7023">
        <f>G7023/(B7023-1)</f>
        <v>-0.98102404994453263</v>
      </c>
    </row>
    <row r="7024" spans="1:8">
      <c r="A7024" t="s">
        <v>7776</v>
      </c>
      <c r="B7024">
        <v>0.69314718055994495</v>
      </c>
      <c r="C7024">
        <v>2</v>
      </c>
      <c r="D7024">
        <v>8</v>
      </c>
      <c r="E7024">
        <v>8</v>
      </c>
      <c r="F7024" t="str">
        <f>VLOOKUP(E7024,$L$1:$M$25,2,FALSE)</f>
        <v>dlr</v>
      </c>
      <c r="G7024">
        <f>LOG(C7024)</f>
        <v>0.3010299956639812</v>
      </c>
      <c r="H7024">
        <f>G7024/(B7024-1)</f>
        <v>-0.98102404994453263</v>
      </c>
    </row>
    <row r="7025" spans="1:8">
      <c r="A7025" t="s">
        <v>7818</v>
      </c>
      <c r="B7025">
        <v>0.69314718055994495</v>
      </c>
      <c r="C7025">
        <v>2</v>
      </c>
      <c r="D7025">
        <v>17</v>
      </c>
      <c r="E7025">
        <v>17</v>
      </c>
      <c r="F7025" t="str">
        <f>VLOOKUP(E7025,$L$1:$M$25,2,FALSE)</f>
        <v>nat-gas</v>
      </c>
      <c r="G7025">
        <f>LOG(C7025)</f>
        <v>0.3010299956639812</v>
      </c>
      <c r="H7025">
        <f>G7025/(B7025-1)</f>
        <v>-0.98102404994453263</v>
      </c>
    </row>
    <row r="7026" spans="1:8">
      <c r="A7026" t="s">
        <v>7847</v>
      </c>
      <c r="B7026">
        <v>0.69314718055994495</v>
      </c>
      <c r="C7026">
        <v>2</v>
      </c>
      <c r="D7026">
        <v>16</v>
      </c>
      <c r="E7026">
        <v>16</v>
      </c>
      <c r="F7026" t="str">
        <f>VLOOKUP(E7026,$L$1:$M$25,2,FALSE)</f>
        <v>money-supply</v>
      </c>
      <c r="G7026">
        <f>LOG(C7026)</f>
        <v>0.3010299956639812</v>
      </c>
      <c r="H7026">
        <f>G7026/(B7026-1)</f>
        <v>-0.98102404994453263</v>
      </c>
    </row>
    <row r="7027" spans="1:8">
      <c r="A7027" t="s">
        <v>7852</v>
      </c>
      <c r="B7027">
        <v>0.69314718055994495</v>
      </c>
      <c r="C7027">
        <v>2</v>
      </c>
      <c r="D7027">
        <v>13</v>
      </c>
      <c r="E7027">
        <v>13</v>
      </c>
      <c r="F7027" t="str">
        <f>VLOOKUP(E7027,$L$1:$M$25,2,FALSE)</f>
        <v>interest</v>
      </c>
      <c r="G7027">
        <f>LOG(C7027)</f>
        <v>0.3010299956639812</v>
      </c>
      <c r="H7027">
        <f>G7027/(B7027-1)</f>
        <v>-0.98102404994453263</v>
      </c>
    </row>
    <row r="7028" spans="1:8">
      <c r="A7028" t="s">
        <v>7857</v>
      </c>
      <c r="B7028">
        <v>0.69314718055994495</v>
      </c>
      <c r="C7028">
        <v>2</v>
      </c>
      <c r="D7028">
        <v>6</v>
      </c>
      <c r="E7028">
        <v>6</v>
      </c>
      <c r="F7028" t="str">
        <f>VLOOKUP(E7028,$L$1:$M$25,2,FALSE)</f>
        <v>cpi</v>
      </c>
      <c r="G7028">
        <f>LOG(C7028)</f>
        <v>0.3010299956639812</v>
      </c>
      <c r="H7028">
        <f>G7028/(B7028-1)</f>
        <v>-0.98102404994453263</v>
      </c>
    </row>
    <row r="7029" spans="1:8">
      <c r="A7029" t="s">
        <v>7864</v>
      </c>
      <c r="B7029">
        <v>0.69314718055994495</v>
      </c>
      <c r="C7029">
        <v>2</v>
      </c>
      <c r="D7029">
        <v>25</v>
      </c>
      <c r="E7029">
        <v>25</v>
      </c>
      <c r="F7029" t="str">
        <f>VLOOKUP(E7029,$L$1:$M$25,2,FALSE)</f>
        <v>wheat</v>
      </c>
      <c r="G7029">
        <f>LOG(C7029)</f>
        <v>0.3010299956639812</v>
      </c>
      <c r="H7029">
        <f>G7029/(B7029-1)</f>
        <v>-0.98102404994453263</v>
      </c>
    </row>
    <row r="7030" spans="1:8">
      <c r="A7030" t="s">
        <v>7868</v>
      </c>
      <c r="B7030">
        <v>0.69314718055994495</v>
      </c>
      <c r="C7030">
        <v>2</v>
      </c>
      <c r="D7030">
        <v>18</v>
      </c>
      <c r="E7030">
        <v>18</v>
      </c>
      <c r="F7030" t="str">
        <f>VLOOKUP(E7030,$L$1:$M$25,2,FALSE)</f>
        <v>oilseed</v>
      </c>
      <c r="G7030">
        <f>LOG(C7030)</f>
        <v>0.3010299956639812</v>
      </c>
      <c r="H7030">
        <f>G7030/(B7030-1)</f>
        <v>-0.98102404994453263</v>
      </c>
    </row>
    <row r="7031" spans="1:8">
      <c r="A7031" t="s">
        <v>7875</v>
      </c>
      <c r="B7031">
        <v>0.69314718055994495</v>
      </c>
      <c r="C7031">
        <v>2</v>
      </c>
      <c r="D7031">
        <v>2</v>
      </c>
      <c r="E7031">
        <v>2</v>
      </c>
      <c r="F7031" t="str">
        <f>VLOOKUP(E7031,$L$1:$M$25,2,FALSE)</f>
        <v>bop</v>
      </c>
      <c r="G7031">
        <f>LOG(C7031)</f>
        <v>0.3010299956639812</v>
      </c>
      <c r="H7031">
        <f>G7031/(B7031-1)</f>
        <v>-0.98102404994453263</v>
      </c>
    </row>
    <row r="7032" spans="1:8">
      <c r="A7032" t="s">
        <v>7882</v>
      </c>
      <c r="B7032">
        <v>0.69314718055994495</v>
      </c>
      <c r="C7032">
        <v>2</v>
      </c>
      <c r="D7032">
        <v>5</v>
      </c>
      <c r="E7032">
        <v>5</v>
      </c>
      <c r="F7032" t="str">
        <f>VLOOKUP(E7032,$L$1:$M$25,2,FALSE)</f>
        <v>corn</v>
      </c>
      <c r="G7032">
        <f>LOG(C7032)</f>
        <v>0.3010299956639812</v>
      </c>
      <c r="H7032">
        <f>G7032/(B7032-1)</f>
        <v>-0.98102404994453263</v>
      </c>
    </row>
    <row r="7033" spans="1:8">
      <c r="A7033" t="s">
        <v>7889</v>
      </c>
      <c r="B7033">
        <v>0.69314718055994495</v>
      </c>
      <c r="C7033">
        <v>2</v>
      </c>
      <c r="D7033">
        <v>20</v>
      </c>
      <c r="E7033">
        <v>20</v>
      </c>
      <c r="F7033" t="str">
        <f>VLOOKUP(E7033,$L$1:$M$25,2,FALSE)</f>
        <v>ship</v>
      </c>
      <c r="G7033">
        <f>LOG(C7033)</f>
        <v>0.3010299956639812</v>
      </c>
      <c r="H7033">
        <f>G7033/(B7033-1)</f>
        <v>-0.98102404994453263</v>
      </c>
    </row>
    <row r="7034" spans="1:8">
      <c r="A7034" t="s">
        <v>7895</v>
      </c>
      <c r="B7034">
        <v>0.69314718055994495</v>
      </c>
      <c r="C7034">
        <v>2</v>
      </c>
      <c r="D7034">
        <v>2</v>
      </c>
      <c r="E7034">
        <v>2</v>
      </c>
      <c r="F7034" t="str">
        <f>VLOOKUP(E7034,$L$1:$M$25,2,FALSE)</f>
        <v>bop</v>
      </c>
      <c r="G7034">
        <f>LOG(C7034)</f>
        <v>0.3010299956639812</v>
      </c>
      <c r="H7034">
        <f>G7034/(B7034-1)</f>
        <v>-0.98102404994453263</v>
      </c>
    </row>
    <row r="7035" spans="1:8">
      <c r="A7035" t="s">
        <v>7899</v>
      </c>
      <c r="B7035">
        <v>0.69314718055994495</v>
      </c>
      <c r="C7035">
        <v>2</v>
      </c>
      <c r="D7035">
        <v>1</v>
      </c>
      <c r="E7035">
        <v>1</v>
      </c>
      <c r="F7035" t="str">
        <f>VLOOKUP(E7035,$L$1:$M$25,2,FALSE)</f>
        <v>acq</v>
      </c>
      <c r="G7035">
        <f>LOG(C7035)</f>
        <v>0.3010299956639812</v>
      </c>
      <c r="H7035">
        <f>G7035/(B7035-1)</f>
        <v>-0.98102404994453263</v>
      </c>
    </row>
    <row r="7036" spans="1:8">
      <c r="A7036" t="s">
        <v>7902</v>
      </c>
      <c r="B7036">
        <v>0.69314718055994495</v>
      </c>
      <c r="C7036">
        <v>2</v>
      </c>
      <c r="D7036">
        <v>4</v>
      </c>
      <c r="E7036">
        <v>4</v>
      </c>
      <c r="F7036" t="str">
        <f>VLOOKUP(E7036,$L$1:$M$25,2,FALSE)</f>
        <v>coffee</v>
      </c>
      <c r="G7036">
        <f>LOG(C7036)</f>
        <v>0.3010299956639812</v>
      </c>
      <c r="H7036">
        <f>G7036/(B7036-1)</f>
        <v>-0.98102404994453263</v>
      </c>
    </row>
    <row r="7037" spans="1:8">
      <c r="A7037" t="s">
        <v>7906</v>
      </c>
      <c r="B7037">
        <v>0.69314718055994495</v>
      </c>
      <c r="C7037">
        <v>2</v>
      </c>
      <c r="D7037">
        <v>18</v>
      </c>
      <c r="E7037">
        <v>18</v>
      </c>
      <c r="F7037" t="str">
        <f>VLOOKUP(E7037,$L$1:$M$25,2,FALSE)</f>
        <v>oilseed</v>
      </c>
      <c r="G7037">
        <f>LOG(C7037)</f>
        <v>0.3010299956639812</v>
      </c>
      <c r="H7037">
        <f>G7037/(B7037-1)</f>
        <v>-0.98102404994453263</v>
      </c>
    </row>
    <row r="7038" spans="1:8">
      <c r="A7038" t="s">
        <v>7907</v>
      </c>
      <c r="B7038">
        <v>0.69314718055994495</v>
      </c>
      <c r="C7038">
        <v>2</v>
      </c>
      <c r="D7038">
        <v>9</v>
      </c>
      <c r="E7038">
        <v>9</v>
      </c>
      <c r="F7038" t="str">
        <f>VLOOKUP(E7038,$L$1:$M$25,2,FALSE)</f>
        <v>earn</v>
      </c>
      <c r="G7038">
        <f>LOG(C7038)</f>
        <v>0.3010299956639812</v>
      </c>
      <c r="H7038">
        <f>G7038/(B7038-1)</f>
        <v>-0.98102404994453263</v>
      </c>
    </row>
    <row r="7039" spans="1:8">
      <c r="A7039" t="e">
        <f>-minut</f>
        <v>#NAME?</v>
      </c>
      <c r="B7039">
        <v>0.69314718055994495</v>
      </c>
      <c r="C7039">
        <v>2</v>
      </c>
      <c r="D7039">
        <v>6</v>
      </c>
      <c r="E7039">
        <v>6</v>
      </c>
      <c r="F7039" t="str">
        <f>VLOOKUP(E7039,$L$1:$M$25,2,FALSE)</f>
        <v>cpi</v>
      </c>
      <c r="G7039">
        <f>LOG(C7039)</f>
        <v>0.3010299956639812</v>
      </c>
      <c r="H7039">
        <f>G7039/(B7039-1)</f>
        <v>-0.98102404994453263</v>
      </c>
    </row>
    <row r="7040" spans="1:8">
      <c r="A7040" t="s">
        <v>7922</v>
      </c>
      <c r="B7040">
        <v>0.69314718055994495</v>
      </c>
      <c r="C7040">
        <v>2</v>
      </c>
      <c r="D7040">
        <v>17</v>
      </c>
      <c r="E7040">
        <v>17</v>
      </c>
      <c r="F7040" t="str">
        <f>VLOOKUP(E7040,$L$1:$M$25,2,FALSE)</f>
        <v>nat-gas</v>
      </c>
      <c r="G7040">
        <f>LOG(C7040)</f>
        <v>0.3010299956639812</v>
      </c>
      <c r="H7040">
        <f>G7040/(B7040-1)</f>
        <v>-0.98102404994453263</v>
      </c>
    </row>
    <row r="7041" spans="1:8">
      <c r="A7041" t="s">
        <v>7924</v>
      </c>
      <c r="B7041">
        <v>0.69314718055994495</v>
      </c>
      <c r="C7041">
        <v>2</v>
      </c>
      <c r="D7041">
        <v>20</v>
      </c>
      <c r="E7041">
        <v>20</v>
      </c>
      <c r="F7041" t="str">
        <f>VLOOKUP(E7041,$L$1:$M$25,2,FALSE)</f>
        <v>ship</v>
      </c>
      <c r="G7041">
        <f>LOG(C7041)</f>
        <v>0.3010299956639812</v>
      </c>
      <c r="H7041">
        <f>G7041/(B7041-1)</f>
        <v>-0.98102404994453263</v>
      </c>
    </row>
    <row r="7042" spans="1:8">
      <c r="A7042" t="s">
        <v>7925</v>
      </c>
      <c r="B7042">
        <v>0.69314718055994495</v>
      </c>
      <c r="C7042">
        <v>2</v>
      </c>
      <c r="D7042">
        <v>5</v>
      </c>
      <c r="E7042">
        <v>5</v>
      </c>
      <c r="F7042" t="str">
        <f>VLOOKUP(E7042,$L$1:$M$25,2,FALSE)</f>
        <v>corn</v>
      </c>
      <c r="G7042">
        <f>LOG(C7042)</f>
        <v>0.3010299956639812</v>
      </c>
      <c r="H7042">
        <f>G7042/(B7042-1)</f>
        <v>-0.98102404994453263</v>
      </c>
    </row>
    <row r="7043" spans="1:8">
      <c r="A7043" t="s">
        <v>7939</v>
      </c>
      <c r="B7043">
        <v>0.69314718055994495</v>
      </c>
      <c r="C7043">
        <v>2</v>
      </c>
      <c r="D7043">
        <v>2</v>
      </c>
      <c r="E7043">
        <v>2</v>
      </c>
      <c r="F7043" t="str">
        <f>VLOOKUP(E7043,$L$1:$M$25,2,FALSE)</f>
        <v>bop</v>
      </c>
      <c r="G7043">
        <f>LOG(C7043)</f>
        <v>0.3010299956639812</v>
      </c>
      <c r="H7043">
        <f>G7043/(B7043-1)</f>
        <v>-0.98102404994453263</v>
      </c>
    </row>
    <row r="7044" spans="1:8">
      <c r="A7044" t="s">
        <v>7944</v>
      </c>
      <c r="B7044">
        <v>0.69314718055994495</v>
      </c>
      <c r="C7044">
        <v>2</v>
      </c>
      <c r="D7044">
        <v>8</v>
      </c>
      <c r="E7044">
        <v>8</v>
      </c>
      <c r="F7044" t="str">
        <f>VLOOKUP(E7044,$L$1:$M$25,2,FALSE)</f>
        <v>dlr</v>
      </c>
      <c r="G7044">
        <f>LOG(C7044)</f>
        <v>0.3010299956639812</v>
      </c>
      <c r="H7044">
        <f>G7044/(B7044-1)</f>
        <v>-0.98102404994453263</v>
      </c>
    </row>
    <row r="7045" spans="1:8">
      <c r="A7045" t="s">
        <v>7945</v>
      </c>
      <c r="B7045">
        <v>0.69314718055994495</v>
      </c>
      <c r="C7045">
        <v>2</v>
      </c>
      <c r="D7045">
        <v>20</v>
      </c>
      <c r="E7045">
        <v>20</v>
      </c>
      <c r="F7045" t="str">
        <f>VLOOKUP(E7045,$L$1:$M$25,2,FALSE)</f>
        <v>ship</v>
      </c>
      <c r="G7045">
        <f>LOG(C7045)</f>
        <v>0.3010299956639812</v>
      </c>
      <c r="H7045">
        <f>G7045/(B7045-1)</f>
        <v>-0.98102404994453263</v>
      </c>
    </row>
    <row r="7046" spans="1:8">
      <c r="A7046" t="s">
        <v>7949</v>
      </c>
      <c r="B7046">
        <v>0.69314718055994495</v>
      </c>
      <c r="C7046">
        <v>2</v>
      </c>
      <c r="D7046">
        <v>16</v>
      </c>
      <c r="E7046">
        <v>16</v>
      </c>
      <c r="F7046" t="str">
        <f>VLOOKUP(E7046,$L$1:$M$25,2,FALSE)</f>
        <v>money-supply</v>
      </c>
      <c r="G7046">
        <f>LOG(C7046)</f>
        <v>0.3010299956639812</v>
      </c>
      <c r="H7046">
        <f>G7046/(B7046-1)</f>
        <v>-0.98102404994453263</v>
      </c>
    </row>
    <row r="7047" spans="1:8">
      <c r="A7047" t="s">
        <v>7954</v>
      </c>
      <c r="B7047">
        <v>0.69314718055994495</v>
      </c>
      <c r="C7047">
        <v>2</v>
      </c>
      <c r="D7047">
        <v>4</v>
      </c>
      <c r="E7047">
        <v>4</v>
      </c>
      <c r="F7047" t="str">
        <f>VLOOKUP(E7047,$L$1:$M$25,2,FALSE)</f>
        <v>coffee</v>
      </c>
      <c r="G7047">
        <f>LOG(C7047)</f>
        <v>0.3010299956639812</v>
      </c>
      <c r="H7047">
        <f>G7047/(B7047-1)</f>
        <v>-0.98102404994453263</v>
      </c>
    </row>
    <row r="7048" spans="1:8">
      <c r="A7048" t="s">
        <v>7967</v>
      </c>
      <c r="B7048">
        <v>0.69314718055994495</v>
      </c>
      <c r="C7048">
        <v>2</v>
      </c>
      <c r="D7048">
        <v>4</v>
      </c>
      <c r="E7048">
        <v>4</v>
      </c>
      <c r="F7048" t="str">
        <f>VLOOKUP(E7048,$L$1:$M$25,2,FALSE)</f>
        <v>coffee</v>
      </c>
      <c r="G7048">
        <f>LOG(C7048)</f>
        <v>0.3010299956639812</v>
      </c>
      <c r="H7048">
        <f>G7048/(B7048-1)</f>
        <v>-0.98102404994453263</v>
      </c>
    </row>
    <row r="7049" spans="1:8">
      <c r="A7049" t="s">
        <v>7973</v>
      </c>
      <c r="B7049">
        <v>0.69314718055994495</v>
      </c>
      <c r="C7049">
        <v>2</v>
      </c>
      <c r="D7049">
        <v>17</v>
      </c>
      <c r="E7049">
        <v>17</v>
      </c>
      <c r="F7049" t="str">
        <f>VLOOKUP(E7049,$L$1:$M$25,2,FALSE)</f>
        <v>nat-gas</v>
      </c>
      <c r="G7049">
        <f>LOG(C7049)</f>
        <v>0.3010299956639812</v>
      </c>
      <c r="H7049">
        <f>G7049/(B7049-1)</f>
        <v>-0.98102404994453263</v>
      </c>
    </row>
    <row r="7050" spans="1:8">
      <c r="A7050" t="s">
        <v>7979</v>
      </c>
      <c r="B7050">
        <v>0.69314718055994495</v>
      </c>
      <c r="C7050">
        <v>2</v>
      </c>
      <c r="D7050">
        <v>20</v>
      </c>
      <c r="E7050">
        <v>20</v>
      </c>
      <c r="F7050" t="str">
        <f>VLOOKUP(E7050,$L$1:$M$25,2,FALSE)</f>
        <v>ship</v>
      </c>
      <c r="G7050">
        <f>LOG(C7050)</f>
        <v>0.3010299956639812</v>
      </c>
      <c r="H7050">
        <f>G7050/(B7050-1)</f>
        <v>-0.98102404994453263</v>
      </c>
    </row>
    <row r="7051" spans="1:8">
      <c r="A7051" t="s">
        <v>7987</v>
      </c>
      <c r="B7051">
        <v>0.69314718055994495</v>
      </c>
      <c r="C7051">
        <v>2</v>
      </c>
      <c r="D7051">
        <v>3</v>
      </c>
      <c r="E7051">
        <v>3</v>
      </c>
      <c r="F7051" t="str">
        <f>VLOOKUP(E7051,$L$1:$M$25,2,FALSE)</f>
        <v>cocoa</v>
      </c>
      <c r="G7051">
        <f>LOG(C7051)</f>
        <v>0.3010299956639812</v>
      </c>
      <c r="H7051">
        <f>G7051/(B7051-1)</f>
        <v>-0.98102404994453263</v>
      </c>
    </row>
    <row r="7052" spans="1:8">
      <c r="A7052" t="s">
        <v>8001</v>
      </c>
      <c r="B7052">
        <v>0.69314718055994495</v>
      </c>
      <c r="C7052">
        <v>2</v>
      </c>
      <c r="D7052">
        <v>23</v>
      </c>
      <c r="E7052">
        <v>23</v>
      </c>
      <c r="F7052" t="str">
        <f>VLOOKUP(E7052,$L$1:$M$25,2,FALSE)</f>
        <v>trade</v>
      </c>
      <c r="G7052">
        <f>LOG(C7052)</f>
        <v>0.3010299956639812</v>
      </c>
      <c r="H7052">
        <f>G7052/(B7052-1)</f>
        <v>-0.98102404994453263</v>
      </c>
    </row>
    <row r="7053" spans="1:8">
      <c r="A7053" t="s">
        <v>8002</v>
      </c>
      <c r="B7053">
        <v>0.69314718055994495</v>
      </c>
      <c r="C7053">
        <v>2</v>
      </c>
      <c r="D7053">
        <v>8</v>
      </c>
      <c r="E7053">
        <v>8</v>
      </c>
      <c r="F7053" t="str">
        <f>VLOOKUP(E7053,$L$1:$M$25,2,FALSE)</f>
        <v>dlr</v>
      </c>
      <c r="G7053">
        <f>LOG(C7053)</f>
        <v>0.3010299956639812</v>
      </c>
      <c r="H7053">
        <f>G7053/(B7053-1)</f>
        <v>-0.98102404994453263</v>
      </c>
    </row>
    <row r="7054" spans="1:8">
      <c r="A7054" t="s">
        <v>8003</v>
      </c>
      <c r="B7054">
        <v>0.69314718055994495</v>
      </c>
      <c r="C7054">
        <v>2</v>
      </c>
      <c r="D7054">
        <v>18</v>
      </c>
      <c r="E7054">
        <v>18</v>
      </c>
      <c r="F7054" t="str">
        <f>VLOOKUP(E7054,$L$1:$M$25,2,FALSE)</f>
        <v>oilseed</v>
      </c>
      <c r="G7054">
        <f>LOG(C7054)</f>
        <v>0.3010299956639812</v>
      </c>
      <c r="H7054">
        <f>G7054/(B7054-1)</f>
        <v>-0.98102404994453263</v>
      </c>
    </row>
    <row r="7055" spans="1:8">
      <c r="A7055" t="s">
        <v>8005</v>
      </c>
      <c r="B7055">
        <v>0.69314718055994495</v>
      </c>
      <c r="C7055">
        <v>2</v>
      </c>
      <c r="D7055">
        <v>19</v>
      </c>
      <c r="E7055">
        <v>19</v>
      </c>
      <c r="F7055" t="str">
        <f>VLOOKUP(E7055,$L$1:$M$25,2,FALSE)</f>
        <v>reserves</v>
      </c>
      <c r="G7055">
        <f>LOG(C7055)</f>
        <v>0.3010299956639812</v>
      </c>
      <c r="H7055">
        <f>G7055/(B7055-1)</f>
        <v>-0.98102404994453263</v>
      </c>
    </row>
    <row r="7056" spans="1:8">
      <c r="A7056" t="s">
        <v>8012</v>
      </c>
      <c r="B7056">
        <v>0.69314718055994495</v>
      </c>
      <c r="C7056">
        <v>2</v>
      </c>
      <c r="D7056">
        <v>18</v>
      </c>
      <c r="E7056">
        <v>18</v>
      </c>
      <c r="F7056" t="str">
        <f>VLOOKUP(E7056,$L$1:$M$25,2,FALSE)</f>
        <v>oilseed</v>
      </c>
      <c r="G7056">
        <f>LOG(C7056)</f>
        <v>0.3010299956639812</v>
      </c>
      <c r="H7056">
        <f>G7056/(B7056-1)</f>
        <v>-0.98102404994453263</v>
      </c>
    </row>
    <row r="7057" spans="1:8">
      <c r="A7057" t="s">
        <v>8013</v>
      </c>
      <c r="B7057">
        <v>0.69314718055994495</v>
      </c>
      <c r="C7057">
        <v>2</v>
      </c>
      <c r="D7057">
        <v>17</v>
      </c>
      <c r="E7057">
        <v>17</v>
      </c>
      <c r="F7057" t="str">
        <f>VLOOKUP(E7057,$L$1:$M$25,2,FALSE)</f>
        <v>nat-gas</v>
      </c>
      <c r="G7057">
        <f>LOG(C7057)</f>
        <v>0.3010299956639812</v>
      </c>
      <c r="H7057">
        <f>G7057/(B7057-1)</f>
        <v>-0.98102404994453263</v>
      </c>
    </row>
    <row r="7058" spans="1:8">
      <c r="A7058" t="s">
        <v>8031</v>
      </c>
      <c r="B7058">
        <v>0.69314718055994495</v>
      </c>
      <c r="C7058">
        <v>2</v>
      </c>
      <c r="D7058">
        <v>17</v>
      </c>
      <c r="E7058">
        <v>17</v>
      </c>
      <c r="F7058" t="str">
        <f>VLOOKUP(E7058,$L$1:$M$25,2,FALSE)</f>
        <v>nat-gas</v>
      </c>
      <c r="G7058">
        <f>LOG(C7058)</f>
        <v>0.3010299956639812</v>
      </c>
      <c r="H7058">
        <f>G7058/(B7058-1)</f>
        <v>-0.98102404994453263</v>
      </c>
    </row>
    <row r="7059" spans="1:8">
      <c r="A7059" t="s">
        <v>8034</v>
      </c>
      <c r="B7059">
        <v>0.69314718055994495</v>
      </c>
      <c r="C7059">
        <v>2</v>
      </c>
      <c r="D7059">
        <v>20</v>
      </c>
      <c r="E7059">
        <v>20</v>
      </c>
      <c r="F7059" t="str">
        <f>VLOOKUP(E7059,$L$1:$M$25,2,FALSE)</f>
        <v>ship</v>
      </c>
      <c r="G7059">
        <f>LOG(C7059)</f>
        <v>0.3010299956639812</v>
      </c>
      <c r="H7059">
        <f>G7059/(B7059-1)</f>
        <v>-0.98102404994453263</v>
      </c>
    </row>
    <row r="7060" spans="1:8">
      <c r="A7060" t="s">
        <v>8035</v>
      </c>
      <c r="B7060">
        <v>0.69314718055994495</v>
      </c>
      <c r="C7060">
        <v>2</v>
      </c>
      <c r="D7060">
        <v>20</v>
      </c>
      <c r="E7060">
        <v>20</v>
      </c>
      <c r="F7060" t="str">
        <f>VLOOKUP(E7060,$L$1:$M$25,2,FALSE)</f>
        <v>ship</v>
      </c>
      <c r="G7060">
        <f>LOG(C7060)</f>
        <v>0.3010299956639812</v>
      </c>
      <c r="H7060">
        <f>G7060/(B7060-1)</f>
        <v>-0.98102404994453263</v>
      </c>
    </row>
    <row r="7061" spans="1:8">
      <c r="A7061" t="s">
        <v>8050</v>
      </c>
      <c r="B7061">
        <v>0.69314718055994495</v>
      </c>
      <c r="C7061">
        <v>2</v>
      </c>
      <c r="D7061">
        <v>18</v>
      </c>
      <c r="E7061">
        <v>18</v>
      </c>
      <c r="F7061" t="str">
        <f>VLOOKUP(E7061,$L$1:$M$25,2,FALSE)</f>
        <v>oilseed</v>
      </c>
      <c r="G7061">
        <f>LOG(C7061)</f>
        <v>0.3010299956639812</v>
      </c>
      <c r="H7061">
        <f>G7061/(B7061-1)</f>
        <v>-0.98102404994453263</v>
      </c>
    </row>
    <row r="7062" spans="1:8">
      <c r="A7062" t="s">
        <v>8052</v>
      </c>
      <c r="B7062">
        <v>0.69314718055994495</v>
      </c>
      <c r="C7062">
        <v>2</v>
      </c>
      <c r="D7062">
        <v>20</v>
      </c>
      <c r="E7062">
        <v>20</v>
      </c>
      <c r="F7062" t="str">
        <f>VLOOKUP(E7062,$L$1:$M$25,2,FALSE)</f>
        <v>ship</v>
      </c>
      <c r="G7062">
        <f>LOG(C7062)</f>
        <v>0.3010299956639812</v>
      </c>
      <c r="H7062">
        <f>G7062/(B7062-1)</f>
        <v>-0.98102404994453263</v>
      </c>
    </row>
    <row r="7063" spans="1:8">
      <c r="A7063" t="s">
        <v>8059</v>
      </c>
      <c r="B7063">
        <v>0.69314718055994495</v>
      </c>
      <c r="C7063">
        <v>2</v>
      </c>
      <c r="D7063">
        <v>23</v>
      </c>
      <c r="E7063">
        <v>23</v>
      </c>
      <c r="F7063" t="str">
        <f>VLOOKUP(E7063,$L$1:$M$25,2,FALSE)</f>
        <v>trade</v>
      </c>
      <c r="G7063">
        <f>LOG(C7063)</f>
        <v>0.3010299956639812</v>
      </c>
      <c r="H7063">
        <f>G7063/(B7063-1)</f>
        <v>-0.98102404994453263</v>
      </c>
    </row>
    <row r="7064" spans="1:8">
      <c r="A7064" t="s">
        <v>8068</v>
      </c>
      <c r="B7064">
        <v>0.69314718055994495</v>
      </c>
      <c r="C7064">
        <v>2</v>
      </c>
      <c r="D7064">
        <v>19</v>
      </c>
      <c r="E7064">
        <v>19</v>
      </c>
      <c r="F7064" t="str">
        <f>VLOOKUP(E7064,$L$1:$M$25,2,FALSE)</f>
        <v>reserves</v>
      </c>
      <c r="G7064">
        <f>LOG(C7064)</f>
        <v>0.3010299956639812</v>
      </c>
      <c r="H7064">
        <f>G7064/(B7064-1)</f>
        <v>-0.98102404994453263</v>
      </c>
    </row>
    <row r="7065" spans="1:8">
      <c r="A7065" t="s">
        <v>8119</v>
      </c>
      <c r="B7065">
        <v>0.69314718055994495</v>
      </c>
      <c r="C7065">
        <v>2</v>
      </c>
      <c r="D7065">
        <v>4</v>
      </c>
      <c r="E7065">
        <v>4</v>
      </c>
      <c r="F7065" t="str">
        <f>VLOOKUP(E7065,$L$1:$M$25,2,FALSE)</f>
        <v>coffee</v>
      </c>
      <c r="G7065">
        <f>LOG(C7065)</f>
        <v>0.3010299956639812</v>
      </c>
      <c r="H7065">
        <f>G7065/(B7065-1)</f>
        <v>-0.98102404994453263</v>
      </c>
    </row>
    <row r="7066" spans="1:8">
      <c r="A7066" t="s">
        <v>8127</v>
      </c>
      <c r="B7066">
        <v>0.69314718055994495</v>
      </c>
      <c r="C7066">
        <v>2</v>
      </c>
      <c r="D7066">
        <v>18</v>
      </c>
      <c r="E7066">
        <v>18</v>
      </c>
      <c r="F7066" t="str">
        <f>VLOOKUP(E7066,$L$1:$M$25,2,FALSE)</f>
        <v>oilseed</v>
      </c>
      <c r="G7066">
        <f>LOG(C7066)</f>
        <v>0.3010299956639812</v>
      </c>
      <c r="H7066">
        <f>G7066/(B7066-1)</f>
        <v>-0.98102404994453263</v>
      </c>
    </row>
    <row r="7067" spans="1:8">
      <c r="A7067" t="s">
        <v>8133</v>
      </c>
      <c r="B7067">
        <v>0.69314718055994495</v>
      </c>
      <c r="C7067">
        <v>2</v>
      </c>
      <c r="D7067">
        <v>21</v>
      </c>
      <c r="E7067">
        <v>21</v>
      </c>
      <c r="F7067" t="str">
        <f>VLOOKUP(E7067,$L$1:$M$25,2,FALSE)</f>
        <v>soybean</v>
      </c>
      <c r="G7067">
        <f>LOG(C7067)</f>
        <v>0.3010299956639812</v>
      </c>
      <c r="H7067">
        <f>G7067/(B7067-1)</f>
        <v>-0.98102404994453263</v>
      </c>
    </row>
    <row r="7068" spans="1:8">
      <c r="A7068" t="s">
        <v>8152</v>
      </c>
      <c r="B7068">
        <v>0.69314718055994495</v>
      </c>
      <c r="C7068">
        <v>2</v>
      </c>
      <c r="D7068">
        <v>6</v>
      </c>
      <c r="E7068">
        <v>6</v>
      </c>
      <c r="F7068" t="str">
        <f>VLOOKUP(E7068,$L$1:$M$25,2,FALSE)</f>
        <v>cpi</v>
      </c>
      <c r="G7068">
        <f>LOG(C7068)</f>
        <v>0.3010299956639812</v>
      </c>
      <c r="H7068">
        <f>G7068/(B7068-1)</f>
        <v>-0.98102404994453263</v>
      </c>
    </row>
    <row r="7069" spans="1:8">
      <c r="A7069" t="s">
        <v>8165</v>
      </c>
      <c r="B7069">
        <v>0.69314718055994495</v>
      </c>
      <c r="C7069">
        <v>2</v>
      </c>
      <c r="D7069">
        <v>3</v>
      </c>
      <c r="E7069">
        <v>3</v>
      </c>
      <c r="F7069" t="str">
        <f>VLOOKUP(E7069,$L$1:$M$25,2,FALSE)</f>
        <v>cocoa</v>
      </c>
      <c r="G7069">
        <f>LOG(C7069)</f>
        <v>0.3010299956639812</v>
      </c>
      <c r="H7069">
        <f>G7069/(B7069-1)</f>
        <v>-0.98102404994453263</v>
      </c>
    </row>
    <row r="7070" spans="1:8">
      <c r="A7070" t="s">
        <v>8170</v>
      </c>
      <c r="B7070">
        <v>0.69314718055994495</v>
      </c>
      <c r="C7070">
        <v>2</v>
      </c>
      <c r="D7070">
        <v>20</v>
      </c>
      <c r="E7070">
        <v>20</v>
      </c>
      <c r="F7070" t="str">
        <f>VLOOKUP(E7070,$L$1:$M$25,2,FALSE)</f>
        <v>ship</v>
      </c>
      <c r="G7070">
        <f>LOG(C7070)</f>
        <v>0.3010299956639812</v>
      </c>
      <c r="H7070">
        <f>G7070/(B7070-1)</f>
        <v>-0.98102404994453263</v>
      </c>
    </row>
    <row r="7071" spans="1:8">
      <c r="A7071" t="s">
        <v>8178</v>
      </c>
      <c r="B7071">
        <v>0.69314718055994495</v>
      </c>
      <c r="C7071">
        <v>2</v>
      </c>
      <c r="D7071">
        <v>6</v>
      </c>
      <c r="E7071">
        <v>6</v>
      </c>
      <c r="F7071" t="str">
        <f>VLOOKUP(E7071,$L$1:$M$25,2,FALSE)</f>
        <v>cpi</v>
      </c>
      <c r="G7071">
        <f>LOG(C7071)</f>
        <v>0.3010299956639812</v>
      </c>
      <c r="H7071">
        <f>G7071/(B7071-1)</f>
        <v>-0.98102404994453263</v>
      </c>
    </row>
    <row r="7072" spans="1:8">
      <c r="A7072" t="s">
        <v>8179</v>
      </c>
      <c r="B7072">
        <v>0.69314718055994495</v>
      </c>
      <c r="C7072">
        <v>2</v>
      </c>
      <c r="D7072">
        <v>22</v>
      </c>
      <c r="E7072">
        <v>22</v>
      </c>
      <c r="F7072" t="str">
        <f>VLOOKUP(E7072,$L$1:$M$25,2,FALSE)</f>
        <v>sugar</v>
      </c>
      <c r="G7072">
        <f>LOG(C7072)</f>
        <v>0.3010299956639812</v>
      </c>
      <c r="H7072">
        <f>G7072/(B7072-1)</f>
        <v>-0.98102404994453263</v>
      </c>
    </row>
    <row r="7073" spans="1:8">
      <c r="A7073" t="s">
        <v>8187</v>
      </c>
      <c r="B7073">
        <v>0.69314718055994495</v>
      </c>
      <c r="C7073">
        <v>2</v>
      </c>
      <c r="D7073">
        <v>20</v>
      </c>
      <c r="E7073">
        <v>20</v>
      </c>
      <c r="F7073" t="str">
        <f>VLOOKUP(E7073,$L$1:$M$25,2,FALSE)</f>
        <v>ship</v>
      </c>
      <c r="G7073">
        <f>LOG(C7073)</f>
        <v>0.3010299956639812</v>
      </c>
      <c r="H7073">
        <f>G7073/(B7073-1)</f>
        <v>-0.98102404994453263</v>
      </c>
    </row>
    <row r="7074" spans="1:8">
      <c r="A7074" t="s">
        <v>8193</v>
      </c>
      <c r="B7074">
        <v>0.69314718055994495</v>
      </c>
      <c r="C7074">
        <v>2</v>
      </c>
      <c r="D7074">
        <v>3</v>
      </c>
      <c r="E7074">
        <v>3</v>
      </c>
      <c r="F7074" t="str">
        <f>VLOOKUP(E7074,$L$1:$M$25,2,FALSE)</f>
        <v>cocoa</v>
      </c>
      <c r="G7074">
        <f>LOG(C7074)</f>
        <v>0.3010299956639812</v>
      </c>
      <c r="H7074">
        <f>G7074/(B7074-1)</f>
        <v>-0.98102404994453263</v>
      </c>
    </row>
    <row r="7075" spans="1:8">
      <c r="A7075" t="s">
        <v>8203</v>
      </c>
      <c r="B7075">
        <v>0.69314718055994495</v>
      </c>
      <c r="C7075">
        <v>2</v>
      </c>
      <c r="D7075">
        <v>20</v>
      </c>
      <c r="E7075">
        <v>20</v>
      </c>
      <c r="F7075" t="str">
        <f>VLOOKUP(E7075,$L$1:$M$25,2,FALSE)</f>
        <v>ship</v>
      </c>
      <c r="G7075">
        <f>LOG(C7075)</f>
        <v>0.3010299956639812</v>
      </c>
      <c r="H7075">
        <f>G7075/(B7075-1)</f>
        <v>-0.98102404994453263</v>
      </c>
    </row>
    <row r="7076" spans="1:8">
      <c r="A7076" t="s">
        <v>8216</v>
      </c>
      <c r="B7076">
        <v>0.69314718055994495</v>
      </c>
      <c r="C7076">
        <v>2</v>
      </c>
      <c r="D7076">
        <v>2</v>
      </c>
      <c r="E7076">
        <v>2</v>
      </c>
      <c r="F7076" t="str">
        <f>VLOOKUP(E7076,$L$1:$M$25,2,FALSE)</f>
        <v>bop</v>
      </c>
      <c r="G7076">
        <f>LOG(C7076)</f>
        <v>0.3010299956639812</v>
      </c>
      <c r="H7076">
        <f>G7076/(B7076-1)</f>
        <v>-0.98102404994453263</v>
      </c>
    </row>
    <row r="7077" spans="1:8">
      <c r="A7077" t="s">
        <v>8231</v>
      </c>
      <c r="B7077">
        <v>0.69314718055994495</v>
      </c>
      <c r="C7077">
        <v>2</v>
      </c>
      <c r="D7077">
        <v>6</v>
      </c>
      <c r="E7077">
        <v>6</v>
      </c>
      <c r="F7077" t="str">
        <f>VLOOKUP(E7077,$L$1:$M$25,2,FALSE)</f>
        <v>cpi</v>
      </c>
      <c r="G7077">
        <f>LOG(C7077)</f>
        <v>0.3010299956639812</v>
      </c>
      <c r="H7077">
        <f>G7077/(B7077-1)</f>
        <v>-0.98102404994453263</v>
      </c>
    </row>
    <row r="7078" spans="1:8">
      <c r="A7078" t="s">
        <v>8234</v>
      </c>
      <c r="B7078">
        <v>0.69314718055994495</v>
      </c>
      <c r="C7078">
        <v>2</v>
      </c>
      <c r="D7078">
        <v>6</v>
      </c>
      <c r="E7078">
        <v>6</v>
      </c>
      <c r="F7078" t="str">
        <f>VLOOKUP(E7078,$L$1:$M$25,2,FALSE)</f>
        <v>cpi</v>
      </c>
      <c r="G7078">
        <f>LOG(C7078)</f>
        <v>0.3010299956639812</v>
      </c>
      <c r="H7078">
        <f>G7078/(B7078-1)</f>
        <v>-0.98102404994453263</v>
      </c>
    </row>
    <row r="7079" spans="1:8">
      <c r="A7079" t="s">
        <v>8235</v>
      </c>
      <c r="B7079">
        <v>0.69314718055994495</v>
      </c>
      <c r="C7079">
        <v>2</v>
      </c>
      <c r="D7079">
        <v>17</v>
      </c>
      <c r="E7079">
        <v>17</v>
      </c>
      <c r="F7079" t="str">
        <f>VLOOKUP(E7079,$L$1:$M$25,2,FALSE)</f>
        <v>nat-gas</v>
      </c>
      <c r="G7079">
        <f>LOG(C7079)</f>
        <v>0.3010299956639812</v>
      </c>
      <c r="H7079">
        <f>G7079/(B7079-1)</f>
        <v>-0.98102404994453263</v>
      </c>
    </row>
    <row r="7080" spans="1:8">
      <c r="A7080" t="s">
        <v>8249</v>
      </c>
      <c r="B7080">
        <v>0.69314718055994495</v>
      </c>
      <c r="C7080">
        <v>2</v>
      </c>
      <c r="D7080">
        <v>3</v>
      </c>
      <c r="E7080">
        <v>3</v>
      </c>
      <c r="F7080" t="str">
        <f>VLOOKUP(E7080,$L$1:$M$25,2,FALSE)</f>
        <v>cocoa</v>
      </c>
      <c r="G7080">
        <f>LOG(C7080)</f>
        <v>0.3010299956639812</v>
      </c>
      <c r="H7080">
        <f>G7080/(B7080-1)</f>
        <v>-0.98102404994453263</v>
      </c>
    </row>
    <row r="7081" spans="1:8">
      <c r="A7081" t="s">
        <v>8258</v>
      </c>
      <c r="B7081">
        <v>0.69314718055994495</v>
      </c>
      <c r="C7081">
        <v>2</v>
      </c>
      <c r="D7081">
        <v>1</v>
      </c>
      <c r="E7081">
        <v>1</v>
      </c>
      <c r="F7081" t="str">
        <f>VLOOKUP(E7081,$L$1:$M$25,2,FALSE)</f>
        <v>acq</v>
      </c>
      <c r="G7081">
        <f>LOG(C7081)</f>
        <v>0.3010299956639812</v>
      </c>
      <c r="H7081">
        <f>G7081/(B7081-1)</f>
        <v>-0.98102404994453263</v>
      </c>
    </row>
    <row r="7082" spans="1:8">
      <c r="A7082" t="s">
        <v>8271</v>
      </c>
      <c r="B7082">
        <v>0.69314718055994495</v>
      </c>
      <c r="C7082">
        <v>2</v>
      </c>
      <c r="D7082">
        <v>23</v>
      </c>
      <c r="E7082">
        <v>23</v>
      </c>
      <c r="F7082" t="str">
        <f>VLOOKUP(E7082,$L$1:$M$25,2,FALSE)</f>
        <v>trade</v>
      </c>
      <c r="G7082">
        <f>LOG(C7082)</f>
        <v>0.3010299956639812</v>
      </c>
      <c r="H7082">
        <f>G7082/(B7082-1)</f>
        <v>-0.98102404994453263</v>
      </c>
    </row>
    <row r="7083" spans="1:8">
      <c r="A7083" t="s">
        <v>8299</v>
      </c>
      <c r="B7083">
        <v>0.69314718055994495</v>
      </c>
      <c r="C7083">
        <v>2</v>
      </c>
      <c r="D7083">
        <v>3</v>
      </c>
      <c r="E7083">
        <v>3</v>
      </c>
      <c r="F7083" t="str">
        <f>VLOOKUP(E7083,$L$1:$M$25,2,FALSE)</f>
        <v>cocoa</v>
      </c>
      <c r="G7083">
        <f>LOG(C7083)</f>
        <v>0.3010299956639812</v>
      </c>
      <c r="H7083">
        <f>G7083/(B7083-1)</f>
        <v>-0.98102404994453263</v>
      </c>
    </row>
    <row r="7084" spans="1:8">
      <c r="A7084" t="s">
        <v>8302</v>
      </c>
      <c r="B7084">
        <v>0.69314718055994495</v>
      </c>
      <c r="C7084">
        <v>2</v>
      </c>
      <c r="D7084">
        <v>17</v>
      </c>
      <c r="E7084">
        <v>17</v>
      </c>
      <c r="F7084" t="str">
        <f>VLOOKUP(E7084,$L$1:$M$25,2,FALSE)</f>
        <v>nat-gas</v>
      </c>
      <c r="G7084">
        <f>LOG(C7084)</f>
        <v>0.3010299956639812</v>
      </c>
      <c r="H7084">
        <f>G7084/(B7084-1)</f>
        <v>-0.98102404994453263</v>
      </c>
    </row>
    <row r="7085" spans="1:8">
      <c r="A7085" t="s">
        <v>8307</v>
      </c>
      <c r="B7085">
        <v>0.69314718055994495</v>
      </c>
      <c r="C7085">
        <v>2</v>
      </c>
      <c r="D7085">
        <v>19</v>
      </c>
      <c r="E7085">
        <v>19</v>
      </c>
      <c r="F7085" t="str">
        <f>VLOOKUP(E7085,$L$1:$M$25,2,FALSE)</f>
        <v>reserves</v>
      </c>
      <c r="G7085">
        <f>LOG(C7085)</f>
        <v>0.3010299956639812</v>
      </c>
      <c r="H7085">
        <f>G7085/(B7085-1)</f>
        <v>-0.98102404994453263</v>
      </c>
    </row>
    <row r="7086" spans="1:8">
      <c r="A7086" t="s">
        <v>8311</v>
      </c>
      <c r="B7086">
        <v>0.69314718055994495</v>
      </c>
      <c r="C7086">
        <v>2</v>
      </c>
      <c r="D7086">
        <v>8</v>
      </c>
      <c r="E7086">
        <v>8</v>
      </c>
      <c r="F7086" t="str">
        <f>VLOOKUP(E7086,$L$1:$M$25,2,FALSE)</f>
        <v>dlr</v>
      </c>
      <c r="G7086">
        <f>LOG(C7086)</f>
        <v>0.3010299956639812</v>
      </c>
      <c r="H7086">
        <f>G7086/(B7086-1)</f>
        <v>-0.98102404994453263</v>
      </c>
    </row>
    <row r="7087" spans="1:8">
      <c r="A7087" t="s">
        <v>8334</v>
      </c>
      <c r="B7087">
        <v>0.69314718055994495</v>
      </c>
      <c r="C7087">
        <v>2</v>
      </c>
      <c r="D7087">
        <v>17</v>
      </c>
      <c r="E7087">
        <v>17</v>
      </c>
      <c r="F7087" t="str">
        <f>VLOOKUP(E7087,$L$1:$M$25,2,FALSE)</f>
        <v>nat-gas</v>
      </c>
      <c r="G7087">
        <f>LOG(C7087)</f>
        <v>0.3010299956639812</v>
      </c>
      <c r="H7087">
        <f>G7087/(B7087-1)</f>
        <v>-0.98102404994453263</v>
      </c>
    </row>
    <row r="7088" spans="1:8">
      <c r="A7088" t="s">
        <v>8338</v>
      </c>
      <c r="B7088">
        <v>0.69314718055994495</v>
      </c>
      <c r="C7088">
        <v>2</v>
      </c>
      <c r="D7088">
        <v>3</v>
      </c>
      <c r="E7088">
        <v>3</v>
      </c>
      <c r="F7088" t="str">
        <f>VLOOKUP(E7088,$L$1:$M$25,2,FALSE)</f>
        <v>cocoa</v>
      </c>
      <c r="G7088">
        <f>LOG(C7088)</f>
        <v>0.3010299956639812</v>
      </c>
      <c r="H7088">
        <f>G7088/(B7088-1)</f>
        <v>-0.98102404994453263</v>
      </c>
    </row>
    <row r="7089" spans="1:8">
      <c r="A7089" t="s">
        <v>8359</v>
      </c>
      <c r="B7089">
        <v>0.69314718055994495</v>
      </c>
      <c r="C7089">
        <v>2</v>
      </c>
      <c r="D7089">
        <v>7</v>
      </c>
      <c r="E7089">
        <v>7</v>
      </c>
      <c r="F7089" t="str">
        <f>VLOOKUP(E7089,$L$1:$M$25,2,FALSE)</f>
        <v>crude</v>
      </c>
      <c r="G7089">
        <f>LOG(C7089)</f>
        <v>0.3010299956639812</v>
      </c>
      <c r="H7089">
        <f>G7089/(B7089-1)</f>
        <v>-0.98102404994453263</v>
      </c>
    </row>
    <row r="7090" spans="1:8">
      <c r="A7090" t="s">
        <v>8360</v>
      </c>
      <c r="B7090">
        <v>0.69314718055994495</v>
      </c>
      <c r="C7090">
        <v>2</v>
      </c>
      <c r="D7090">
        <v>20</v>
      </c>
      <c r="E7090">
        <v>20</v>
      </c>
      <c r="F7090" t="str">
        <f>VLOOKUP(E7090,$L$1:$M$25,2,FALSE)</f>
        <v>ship</v>
      </c>
      <c r="G7090">
        <f>LOG(C7090)</f>
        <v>0.3010299956639812</v>
      </c>
      <c r="H7090">
        <f>G7090/(B7090-1)</f>
        <v>-0.98102404994453263</v>
      </c>
    </row>
    <row r="7091" spans="1:8">
      <c r="A7091" t="s">
        <v>8371</v>
      </c>
      <c r="B7091">
        <v>0.69314718055994495</v>
      </c>
      <c r="C7091">
        <v>2</v>
      </c>
      <c r="D7091">
        <v>18</v>
      </c>
      <c r="E7091">
        <v>18</v>
      </c>
      <c r="F7091" t="str">
        <f>VLOOKUP(E7091,$L$1:$M$25,2,FALSE)</f>
        <v>oilseed</v>
      </c>
      <c r="G7091">
        <f>LOG(C7091)</f>
        <v>0.3010299956639812</v>
      </c>
      <c r="H7091">
        <f>G7091/(B7091-1)</f>
        <v>-0.98102404994453263</v>
      </c>
    </row>
    <row r="7092" spans="1:8">
      <c r="A7092" t="s">
        <v>8376</v>
      </c>
      <c r="B7092">
        <v>0.69314718055994495</v>
      </c>
      <c r="C7092">
        <v>2</v>
      </c>
      <c r="D7092">
        <v>17</v>
      </c>
      <c r="E7092">
        <v>17</v>
      </c>
      <c r="F7092" t="str">
        <f>VLOOKUP(E7092,$L$1:$M$25,2,FALSE)</f>
        <v>nat-gas</v>
      </c>
      <c r="G7092">
        <f>LOG(C7092)</f>
        <v>0.3010299956639812</v>
      </c>
      <c r="H7092">
        <f>G7092/(B7092-1)</f>
        <v>-0.98102404994453263</v>
      </c>
    </row>
    <row r="7093" spans="1:8">
      <c r="A7093" t="s">
        <v>8401</v>
      </c>
      <c r="B7093">
        <v>0.69314718055994495</v>
      </c>
      <c r="C7093">
        <v>2</v>
      </c>
      <c r="D7093">
        <v>6</v>
      </c>
      <c r="E7093">
        <v>6</v>
      </c>
      <c r="F7093" t="str">
        <f>VLOOKUP(E7093,$L$1:$M$25,2,FALSE)</f>
        <v>cpi</v>
      </c>
      <c r="G7093">
        <f>LOG(C7093)</f>
        <v>0.3010299956639812</v>
      </c>
      <c r="H7093">
        <f>G7093/(B7093-1)</f>
        <v>-0.98102404994453263</v>
      </c>
    </row>
    <row r="7094" spans="1:8">
      <c r="A7094" t="s">
        <v>8404</v>
      </c>
      <c r="B7094">
        <v>0.69314718055994495</v>
      </c>
      <c r="C7094">
        <v>2</v>
      </c>
      <c r="D7094">
        <v>6</v>
      </c>
      <c r="E7094">
        <v>6</v>
      </c>
      <c r="F7094" t="str">
        <f>VLOOKUP(E7094,$L$1:$M$25,2,FALSE)</f>
        <v>cpi</v>
      </c>
      <c r="G7094">
        <f>LOG(C7094)</f>
        <v>0.3010299956639812</v>
      </c>
      <c r="H7094">
        <f>G7094/(B7094-1)</f>
        <v>-0.98102404994453263</v>
      </c>
    </row>
    <row r="7095" spans="1:8">
      <c r="A7095" t="s">
        <v>8413</v>
      </c>
      <c r="B7095">
        <v>0.69314718055994495</v>
      </c>
      <c r="C7095">
        <v>2</v>
      </c>
      <c r="D7095">
        <v>20</v>
      </c>
      <c r="E7095">
        <v>20</v>
      </c>
      <c r="F7095" t="str">
        <f>VLOOKUP(E7095,$L$1:$M$25,2,FALSE)</f>
        <v>ship</v>
      </c>
      <c r="G7095">
        <f>LOG(C7095)</f>
        <v>0.3010299956639812</v>
      </c>
      <c r="H7095">
        <f>G7095/(B7095-1)</f>
        <v>-0.98102404994453263</v>
      </c>
    </row>
    <row r="7096" spans="1:8">
      <c r="A7096" t="s">
        <v>8448</v>
      </c>
      <c r="B7096">
        <v>0.69314718055994495</v>
      </c>
      <c r="C7096">
        <v>2</v>
      </c>
      <c r="D7096">
        <v>7</v>
      </c>
      <c r="E7096">
        <v>7</v>
      </c>
      <c r="F7096" t="str">
        <f>VLOOKUP(E7096,$L$1:$M$25,2,FALSE)</f>
        <v>crude</v>
      </c>
      <c r="G7096">
        <f>LOG(C7096)</f>
        <v>0.3010299956639812</v>
      </c>
      <c r="H7096">
        <f>G7096/(B7096-1)</f>
        <v>-0.98102404994453263</v>
      </c>
    </row>
    <row r="7097" spans="1:8">
      <c r="A7097" t="s">
        <v>8456</v>
      </c>
      <c r="B7097">
        <v>0.69314718055994495</v>
      </c>
      <c r="C7097">
        <v>2</v>
      </c>
      <c r="D7097">
        <v>17</v>
      </c>
      <c r="E7097">
        <v>17</v>
      </c>
      <c r="F7097" t="str">
        <f>VLOOKUP(E7097,$L$1:$M$25,2,FALSE)</f>
        <v>nat-gas</v>
      </c>
      <c r="G7097">
        <f>LOG(C7097)</f>
        <v>0.3010299956639812</v>
      </c>
      <c r="H7097">
        <f>G7097/(B7097-1)</f>
        <v>-0.98102404994453263</v>
      </c>
    </row>
    <row r="7098" spans="1:8">
      <c r="A7098" t="s">
        <v>8459</v>
      </c>
      <c r="B7098">
        <v>0.69314718055994495</v>
      </c>
      <c r="C7098">
        <v>2</v>
      </c>
      <c r="D7098">
        <v>23</v>
      </c>
      <c r="E7098">
        <v>23</v>
      </c>
      <c r="F7098" t="str">
        <f>VLOOKUP(E7098,$L$1:$M$25,2,FALSE)</f>
        <v>trade</v>
      </c>
      <c r="G7098">
        <f>LOG(C7098)</f>
        <v>0.3010299956639812</v>
      </c>
      <c r="H7098">
        <f>G7098/(B7098-1)</f>
        <v>-0.98102404994453263</v>
      </c>
    </row>
    <row r="7099" spans="1:8">
      <c r="A7099" t="s">
        <v>8460</v>
      </c>
      <c r="B7099">
        <v>0.69314718055994495</v>
      </c>
      <c r="C7099">
        <v>2</v>
      </c>
      <c r="D7099">
        <v>2</v>
      </c>
      <c r="E7099">
        <v>2</v>
      </c>
      <c r="F7099" t="str">
        <f>VLOOKUP(E7099,$L$1:$M$25,2,FALSE)</f>
        <v>bop</v>
      </c>
      <c r="G7099">
        <f>LOG(C7099)</f>
        <v>0.3010299956639812</v>
      </c>
      <c r="H7099">
        <f>G7099/(B7099-1)</f>
        <v>-0.98102404994453263</v>
      </c>
    </row>
    <row r="7100" spans="1:8">
      <c r="A7100" t="s">
        <v>8495</v>
      </c>
      <c r="B7100">
        <v>0.69314718055994495</v>
      </c>
      <c r="C7100">
        <v>2</v>
      </c>
      <c r="D7100">
        <v>19</v>
      </c>
      <c r="E7100">
        <v>19</v>
      </c>
      <c r="F7100" t="str">
        <f>VLOOKUP(E7100,$L$1:$M$25,2,FALSE)</f>
        <v>reserves</v>
      </c>
      <c r="G7100">
        <f>LOG(C7100)</f>
        <v>0.3010299956639812</v>
      </c>
      <c r="H7100">
        <f>G7100/(B7100-1)</f>
        <v>-0.98102404994453263</v>
      </c>
    </row>
    <row r="7101" spans="1:8">
      <c r="A7101" t="s">
        <v>8508</v>
      </c>
      <c r="B7101">
        <v>0.69314718055994495</v>
      </c>
      <c r="C7101">
        <v>2</v>
      </c>
      <c r="D7101">
        <v>1</v>
      </c>
      <c r="E7101">
        <v>1</v>
      </c>
      <c r="F7101" t="str">
        <f>VLOOKUP(E7101,$L$1:$M$25,2,FALSE)</f>
        <v>acq</v>
      </c>
      <c r="G7101">
        <f>LOG(C7101)</f>
        <v>0.3010299956639812</v>
      </c>
      <c r="H7101">
        <f>G7101/(B7101-1)</f>
        <v>-0.98102404994453263</v>
      </c>
    </row>
    <row r="7102" spans="1:8">
      <c r="A7102" t="s">
        <v>8516</v>
      </c>
      <c r="B7102">
        <v>0.69314718055994495</v>
      </c>
      <c r="C7102">
        <v>2</v>
      </c>
      <c r="D7102">
        <v>5</v>
      </c>
      <c r="E7102">
        <v>5</v>
      </c>
      <c r="F7102" t="str">
        <f>VLOOKUP(E7102,$L$1:$M$25,2,FALSE)</f>
        <v>corn</v>
      </c>
      <c r="G7102">
        <f>LOG(C7102)</f>
        <v>0.3010299956639812</v>
      </c>
      <c r="H7102">
        <f>G7102/(B7102-1)</f>
        <v>-0.98102404994453263</v>
      </c>
    </row>
    <row r="7103" spans="1:8">
      <c r="A7103" t="s">
        <v>8517</v>
      </c>
      <c r="B7103">
        <v>0.69314718055994495</v>
      </c>
      <c r="C7103">
        <v>2</v>
      </c>
      <c r="D7103">
        <v>7</v>
      </c>
      <c r="E7103">
        <v>7</v>
      </c>
      <c r="F7103" t="str">
        <f>VLOOKUP(E7103,$L$1:$M$25,2,FALSE)</f>
        <v>crude</v>
      </c>
      <c r="G7103">
        <f>LOG(C7103)</f>
        <v>0.3010299956639812</v>
      </c>
      <c r="H7103">
        <f>G7103/(B7103-1)</f>
        <v>-0.98102404994453263</v>
      </c>
    </row>
    <row r="7104" spans="1:8">
      <c r="A7104" t="s">
        <v>8521</v>
      </c>
      <c r="B7104">
        <v>0.69314718055994495</v>
      </c>
      <c r="C7104">
        <v>2</v>
      </c>
      <c r="D7104">
        <v>17</v>
      </c>
      <c r="E7104">
        <v>17</v>
      </c>
      <c r="F7104" t="str">
        <f>VLOOKUP(E7104,$L$1:$M$25,2,FALSE)</f>
        <v>nat-gas</v>
      </c>
      <c r="G7104">
        <f>LOG(C7104)</f>
        <v>0.3010299956639812</v>
      </c>
      <c r="H7104">
        <f>G7104/(B7104-1)</f>
        <v>-0.98102404994453263</v>
      </c>
    </row>
    <row r="7105" spans="1:8">
      <c r="A7105" t="s">
        <v>8531</v>
      </c>
      <c r="B7105">
        <v>0.69314718055994495</v>
      </c>
      <c r="C7105">
        <v>2</v>
      </c>
      <c r="D7105">
        <v>18</v>
      </c>
      <c r="E7105">
        <v>18</v>
      </c>
      <c r="F7105" t="str">
        <f>VLOOKUP(E7105,$L$1:$M$25,2,FALSE)</f>
        <v>oilseed</v>
      </c>
      <c r="G7105">
        <f>LOG(C7105)</f>
        <v>0.3010299956639812</v>
      </c>
      <c r="H7105">
        <f>G7105/(B7105-1)</f>
        <v>-0.98102404994453263</v>
      </c>
    </row>
    <row r="7106" spans="1:8">
      <c r="A7106" t="s">
        <v>8540</v>
      </c>
      <c r="B7106">
        <v>0.69314718055994495</v>
      </c>
      <c r="C7106">
        <v>2</v>
      </c>
      <c r="D7106">
        <v>7</v>
      </c>
      <c r="E7106">
        <v>7</v>
      </c>
      <c r="F7106" t="str">
        <f>VLOOKUP(E7106,$L$1:$M$25,2,FALSE)</f>
        <v>crude</v>
      </c>
      <c r="G7106">
        <f>LOG(C7106)</f>
        <v>0.3010299956639812</v>
      </c>
      <c r="H7106">
        <f>G7106/(B7106-1)</f>
        <v>-0.98102404994453263</v>
      </c>
    </row>
    <row r="7107" spans="1:8">
      <c r="A7107" t="s">
        <v>8542</v>
      </c>
      <c r="B7107">
        <v>0.69314718055994495</v>
      </c>
      <c r="C7107">
        <v>2</v>
      </c>
      <c r="D7107">
        <v>3</v>
      </c>
      <c r="E7107">
        <v>3</v>
      </c>
      <c r="F7107" t="str">
        <f>VLOOKUP(E7107,$L$1:$M$25,2,FALSE)</f>
        <v>cocoa</v>
      </c>
      <c r="G7107">
        <f>LOG(C7107)</f>
        <v>0.3010299956639812</v>
      </c>
      <c r="H7107">
        <f>G7107/(B7107-1)</f>
        <v>-0.98102404994453263</v>
      </c>
    </row>
    <row r="7108" spans="1:8">
      <c r="A7108" t="s">
        <v>8548</v>
      </c>
      <c r="B7108">
        <v>0.69314718055994495</v>
      </c>
      <c r="C7108">
        <v>2</v>
      </c>
      <c r="D7108">
        <v>6</v>
      </c>
      <c r="E7108">
        <v>6</v>
      </c>
      <c r="F7108" t="str">
        <f>VLOOKUP(E7108,$L$1:$M$25,2,FALSE)</f>
        <v>cpi</v>
      </c>
      <c r="G7108">
        <f>LOG(C7108)</f>
        <v>0.3010299956639812</v>
      </c>
      <c r="H7108">
        <f>G7108/(B7108-1)</f>
        <v>-0.98102404994453263</v>
      </c>
    </row>
    <row r="7109" spans="1:8">
      <c r="A7109" t="s">
        <v>8557</v>
      </c>
      <c r="B7109">
        <v>0.69314718055994495</v>
      </c>
      <c r="C7109">
        <v>2</v>
      </c>
      <c r="D7109">
        <v>19</v>
      </c>
      <c r="E7109">
        <v>19</v>
      </c>
      <c r="F7109" t="str">
        <f>VLOOKUP(E7109,$L$1:$M$25,2,FALSE)</f>
        <v>reserves</v>
      </c>
      <c r="G7109">
        <f>LOG(C7109)</f>
        <v>0.3010299956639812</v>
      </c>
      <c r="H7109">
        <f>G7109/(B7109-1)</f>
        <v>-0.98102404994453263</v>
      </c>
    </row>
    <row r="7110" spans="1:8">
      <c r="A7110" t="s">
        <v>8561</v>
      </c>
      <c r="B7110">
        <v>0.69314718055994495</v>
      </c>
      <c r="C7110">
        <v>2</v>
      </c>
      <c r="D7110">
        <v>17</v>
      </c>
      <c r="E7110">
        <v>17</v>
      </c>
      <c r="F7110" t="str">
        <f>VLOOKUP(E7110,$L$1:$M$25,2,FALSE)</f>
        <v>nat-gas</v>
      </c>
      <c r="G7110">
        <f>LOG(C7110)</f>
        <v>0.3010299956639812</v>
      </c>
      <c r="H7110">
        <f>G7110/(B7110-1)</f>
        <v>-0.98102404994453263</v>
      </c>
    </row>
    <row r="7111" spans="1:8">
      <c r="A7111" t="s">
        <v>8576</v>
      </c>
      <c r="B7111">
        <v>0.69314718055994495</v>
      </c>
      <c r="C7111">
        <v>2</v>
      </c>
      <c r="D7111">
        <v>13</v>
      </c>
      <c r="E7111">
        <v>13</v>
      </c>
      <c r="F7111" t="str">
        <f>VLOOKUP(E7111,$L$1:$M$25,2,FALSE)</f>
        <v>interest</v>
      </c>
      <c r="G7111">
        <f>LOG(C7111)</f>
        <v>0.3010299956639812</v>
      </c>
      <c r="H7111">
        <f>G7111/(B7111-1)</f>
        <v>-0.98102404994453263</v>
      </c>
    </row>
    <row r="7112" spans="1:8">
      <c r="A7112" t="s">
        <v>8587</v>
      </c>
      <c r="B7112">
        <v>0.69314718055994495</v>
      </c>
      <c r="C7112">
        <v>2</v>
      </c>
      <c r="D7112">
        <v>1</v>
      </c>
      <c r="E7112">
        <v>1</v>
      </c>
      <c r="F7112" t="str">
        <f>VLOOKUP(E7112,$L$1:$M$25,2,FALSE)</f>
        <v>acq</v>
      </c>
      <c r="G7112">
        <f>LOG(C7112)</f>
        <v>0.3010299956639812</v>
      </c>
      <c r="H7112">
        <f>G7112/(B7112-1)</f>
        <v>-0.98102404994453263</v>
      </c>
    </row>
    <row r="7113" spans="1:8">
      <c r="A7113" t="s">
        <v>8594</v>
      </c>
      <c r="B7113">
        <v>0.69314718055994495</v>
      </c>
      <c r="C7113">
        <v>2</v>
      </c>
      <c r="D7113">
        <v>6</v>
      </c>
      <c r="E7113">
        <v>6</v>
      </c>
      <c r="F7113" t="str">
        <f>VLOOKUP(E7113,$L$1:$M$25,2,FALSE)</f>
        <v>cpi</v>
      </c>
      <c r="G7113">
        <f>LOG(C7113)</f>
        <v>0.3010299956639812</v>
      </c>
      <c r="H7113">
        <f>G7113/(B7113-1)</f>
        <v>-0.98102404994453263</v>
      </c>
    </row>
    <row r="7114" spans="1:8">
      <c r="A7114" t="e">
        <f>-mai</f>
        <v>#NAME?</v>
      </c>
      <c r="B7114">
        <v>0.69314718055994495</v>
      </c>
      <c r="C7114">
        <v>2</v>
      </c>
      <c r="D7114">
        <v>25</v>
      </c>
      <c r="E7114">
        <v>25</v>
      </c>
      <c r="F7114" t="str">
        <f>VLOOKUP(E7114,$L$1:$M$25,2,FALSE)</f>
        <v>wheat</v>
      </c>
      <c r="G7114">
        <f>LOG(C7114)</f>
        <v>0.3010299956639812</v>
      </c>
      <c r="H7114">
        <f>G7114/(B7114-1)</f>
        <v>-0.98102404994453263</v>
      </c>
    </row>
    <row r="7115" spans="1:8">
      <c r="A7115" t="s">
        <v>8597</v>
      </c>
      <c r="B7115">
        <v>0.69314718055994495</v>
      </c>
      <c r="C7115">
        <v>2</v>
      </c>
      <c r="D7115">
        <v>16</v>
      </c>
      <c r="E7115">
        <v>16</v>
      </c>
      <c r="F7115" t="str">
        <f>VLOOKUP(E7115,$L$1:$M$25,2,FALSE)</f>
        <v>money-supply</v>
      </c>
      <c r="G7115">
        <f>LOG(C7115)</f>
        <v>0.3010299956639812</v>
      </c>
      <c r="H7115">
        <f>G7115/(B7115-1)</f>
        <v>-0.98102404994453263</v>
      </c>
    </row>
    <row r="7116" spans="1:8">
      <c r="A7116" t="s">
        <v>8598</v>
      </c>
      <c r="B7116">
        <v>0.69314718055994495</v>
      </c>
      <c r="C7116">
        <v>2</v>
      </c>
      <c r="D7116">
        <v>4</v>
      </c>
      <c r="E7116">
        <v>4</v>
      </c>
      <c r="F7116" t="str">
        <f>VLOOKUP(E7116,$L$1:$M$25,2,FALSE)</f>
        <v>coffee</v>
      </c>
      <c r="G7116">
        <f>LOG(C7116)</f>
        <v>0.3010299956639812</v>
      </c>
      <c r="H7116">
        <f>G7116/(B7116-1)</f>
        <v>-0.98102404994453263</v>
      </c>
    </row>
    <row r="7117" spans="1:8">
      <c r="A7117" t="s">
        <v>8603</v>
      </c>
      <c r="B7117">
        <v>0.69314718055994495</v>
      </c>
      <c r="C7117">
        <v>2</v>
      </c>
      <c r="D7117">
        <v>3</v>
      </c>
      <c r="E7117">
        <v>3</v>
      </c>
      <c r="F7117" t="str">
        <f>VLOOKUP(E7117,$L$1:$M$25,2,FALSE)</f>
        <v>cocoa</v>
      </c>
      <c r="G7117">
        <f>LOG(C7117)</f>
        <v>0.3010299956639812</v>
      </c>
      <c r="H7117">
        <f>G7117/(B7117-1)</f>
        <v>-0.98102404994453263</v>
      </c>
    </row>
    <row r="7118" spans="1:8">
      <c r="A7118" t="s">
        <v>8605</v>
      </c>
      <c r="B7118">
        <v>0.69314718055994495</v>
      </c>
      <c r="C7118">
        <v>2</v>
      </c>
      <c r="D7118">
        <v>10</v>
      </c>
      <c r="E7118">
        <v>10</v>
      </c>
      <c r="F7118" t="str">
        <f>VLOOKUP(E7118,$L$1:$M$25,2,FALSE)</f>
        <v>gnp</v>
      </c>
      <c r="G7118">
        <f>LOG(C7118)</f>
        <v>0.3010299956639812</v>
      </c>
      <c r="H7118">
        <f>G7118/(B7118-1)</f>
        <v>-0.98102404994453263</v>
      </c>
    </row>
    <row r="7119" spans="1:8">
      <c r="A7119" t="s">
        <v>8606</v>
      </c>
      <c r="B7119">
        <v>0.69314718055994495</v>
      </c>
      <c r="C7119">
        <v>2</v>
      </c>
      <c r="D7119">
        <v>7</v>
      </c>
      <c r="E7119">
        <v>7</v>
      </c>
      <c r="F7119" t="str">
        <f>VLOOKUP(E7119,$L$1:$M$25,2,FALSE)</f>
        <v>crude</v>
      </c>
      <c r="G7119">
        <f>LOG(C7119)</f>
        <v>0.3010299956639812</v>
      </c>
      <c r="H7119">
        <f>G7119/(B7119-1)</f>
        <v>-0.98102404994453263</v>
      </c>
    </row>
    <row r="7120" spans="1:8">
      <c r="A7120" t="s">
        <v>8608</v>
      </c>
      <c r="B7120">
        <v>0.69314718055994495</v>
      </c>
      <c r="C7120">
        <v>2</v>
      </c>
      <c r="D7120">
        <v>20</v>
      </c>
      <c r="E7120">
        <v>20</v>
      </c>
      <c r="F7120" t="str">
        <f>VLOOKUP(E7120,$L$1:$M$25,2,FALSE)</f>
        <v>ship</v>
      </c>
      <c r="G7120">
        <f>LOG(C7120)</f>
        <v>0.3010299956639812</v>
      </c>
      <c r="H7120">
        <f>G7120/(B7120-1)</f>
        <v>-0.98102404994453263</v>
      </c>
    </row>
    <row r="7121" spans="1:8">
      <c r="A7121" t="s">
        <v>8619</v>
      </c>
      <c r="B7121">
        <v>0.69314718055994495</v>
      </c>
      <c r="C7121">
        <v>2</v>
      </c>
      <c r="D7121">
        <v>20</v>
      </c>
      <c r="E7121">
        <v>20</v>
      </c>
      <c r="F7121" t="str">
        <f>VLOOKUP(E7121,$L$1:$M$25,2,FALSE)</f>
        <v>ship</v>
      </c>
      <c r="G7121">
        <f>LOG(C7121)</f>
        <v>0.3010299956639812</v>
      </c>
      <c r="H7121">
        <f>G7121/(B7121-1)</f>
        <v>-0.98102404994453263</v>
      </c>
    </row>
    <row r="7122" spans="1:8">
      <c r="A7122" t="s">
        <v>8621</v>
      </c>
      <c r="B7122">
        <v>0.69314718055994495</v>
      </c>
      <c r="C7122">
        <v>2</v>
      </c>
      <c r="D7122">
        <v>13</v>
      </c>
      <c r="E7122">
        <v>13</v>
      </c>
      <c r="F7122" t="str">
        <f>VLOOKUP(E7122,$L$1:$M$25,2,FALSE)</f>
        <v>interest</v>
      </c>
      <c r="G7122">
        <f>LOG(C7122)</f>
        <v>0.3010299956639812</v>
      </c>
      <c r="H7122">
        <f>G7122/(B7122-1)</f>
        <v>-0.98102404994453263</v>
      </c>
    </row>
    <row r="7123" spans="1:8">
      <c r="A7123" t="s">
        <v>8622</v>
      </c>
      <c r="B7123">
        <v>0.69314718055994495</v>
      </c>
      <c r="C7123">
        <v>2</v>
      </c>
      <c r="D7123">
        <v>20</v>
      </c>
      <c r="E7123">
        <v>20</v>
      </c>
      <c r="F7123" t="str">
        <f>VLOOKUP(E7123,$L$1:$M$25,2,FALSE)</f>
        <v>ship</v>
      </c>
      <c r="G7123">
        <f>LOG(C7123)</f>
        <v>0.3010299956639812</v>
      </c>
      <c r="H7123">
        <f>G7123/(B7123-1)</f>
        <v>-0.98102404994453263</v>
      </c>
    </row>
    <row r="7124" spans="1:8">
      <c r="A7124" t="s">
        <v>8623</v>
      </c>
      <c r="B7124">
        <v>0.69314718055994495</v>
      </c>
      <c r="C7124">
        <v>2</v>
      </c>
      <c r="D7124">
        <v>25</v>
      </c>
      <c r="E7124">
        <v>25</v>
      </c>
      <c r="F7124" t="str">
        <f>VLOOKUP(E7124,$L$1:$M$25,2,FALSE)</f>
        <v>wheat</v>
      </c>
      <c r="G7124">
        <f>LOG(C7124)</f>
        <v>0.3010299956639812</v>
      </c>
      <c r="H7124">
        <f>G7124/(B7124-1)</f>
        <v>-0.98102404994453263</v>
      </c>
    </row>
    <row r="7125" spans="1:8">
      <c r="A7125" t="e">
        <f>-mln</f>
        <v>#NAME?</v>
      </c>
      <c r="B7125">
        <v>0.69314718055994495</v>
      </c>
      <c r="C7125">
        <v>2</v>
      </c>
      <c r="D7125">
        <v>18</v>
      </c>
      <c r="E7125">
        <v>18</v>
      </c>
      <c r="F7125" t="str">
        <f>VLOOKUP(E7125,$L$1:$M$25,2,FALSE)</f>
        <v>oilseed</v>
      </c>
      <c r="G7125">
        <f>LOG(C7125)</f>
        <v>0.3010299956639812</v>
      </c>
      <c r="H7125">
        <f>G7125/(B7125-1)</f>
        <v>-0.98102404994453263</v>
      </c>
    </row>
    <row r="7126" spans="1:8">
      <c r="A7126" t="s">
        <v>8660</v>
      </c>
      <c r="B7126">
        <v>0.69314718055994495</v>
      </c>
      <c r="C7126">
        <v>2</v>
      </c>
      <c r="D7126">
        <v>21</v>
      </c>
      <c r="E7126">
        <v>21</v>
      </c>
      <c r="F7126" t="str">
        <f>VLOOKUP(E7126,$L$1:$M$25,2,FALSE)</f>
        <v>soybean</v>
      </c>
      <c r="G7126">
        <f>LOG(C7126)</f>
        <v>0.3010299956639812</v>
      </c>
      <c r="H7126">
        <f>G7126/(B7126-1)</f>
        <v>-0.98102404994453263</v>
      </c>
    </row>
    <row r="7127" spans="1:8">
      <c r="A7127" t="s">
        <v>8666</v>
      </c>
      <c r="B7127">
        <v>0.69314718055994495</v>
      </c>
      <c r="C7127">
        <v>2</v>
      </c>
      <c r="D7127">
        <v>22</v>
      </c>
      <c r="E7127">
        <v>22</v>
      </c>
      <c r="F7127" t="str">
        <f>VLOOKUP(E7127,$L$1:$M$25,2,FALSE)</f>
        <v>sugar</v>
      </c>
      <c r="G7127">
        <f>LOG(C7127)</f>
        <v>0.3010299956639812</v>
      </c>
      <c r="H7127">
        <f>G7127/(B7127-1)</f>
        <v>-0.98102404994453263</v>
      </c>
    </row>
    <row r="7128" spans="1:8">
      <c r="A7128" t="s">
        <v>8667</v>
      </c>
      <c r="B7128">
        <v>0.69314718055994495</v>
      </c>
      <c r="C7128">
        <v>2</v>
      </c>
      <c r="D7128">
        <v>18</v>
      </c>
      <c r="E7128">
        <v>18</v>
      </c>
      <c r="F7128" t="str">
        <f>VLOOKUP(E7128,$L$1:$M$25,2,FALSE)</f>
        <v>oilseed</v>
      </c>
      <c r="G7128">
        <f>LOG(C7128)</f>
        <v>0.3010299956639812</v>
      </c>
      <c r="H7128">
        <f>G7128/(B7128-1)</f>
        <v>-0.98102404994453263</v>
      </c>
    </row>
    <row r="7129" spans="1:8">
      <c r="A7129" t="s">
        <v>8671</v>
      </c>
      <c r="B7129">
        <v>0.69314718055994495</v>
      </c>
      <c r="C7129">
        <v>2</v>
      </c>
      <c r="D7129">
        <v>12</v>
      </c>
      <c r="E7129">
        <v>12</v>
      </c>
      <c r="F7129" t="str">
        <f>VLOOKUP(E7129,$L$1:$M$25,2,FALSE)</f>
        <v>grain</v>
      </c>
      <c r="G7129">
        <f>LOG(C7129)</f>
        <v>0.3010299956639812</v>
      </c>
      <c r="H7129">
        <f>G7129/(B7129-1)</f>
        <v>-0.98102404994453263</v>
      </c>
    </row>
    <row r="7130" spans="1:8">
      <c r="A7130" t="s">
        <v>8675</v>
      </c>
      <c r="B7130">
        <v>0.69314718055994495</v>
      </c>
      <c r="C7130">
        <v>2</v>
      </c>
      <c r="D7130">
        <v>19</v>
      </c>
      <c r="E7130">
        <v>19</v>
      </c>
      <c r="F7130" t="str">
        <f>VLOOKUP(E7130,$L$1:$M$25,2,FALSE)</f>
        <v>reserves</v>
      </c>
      <c r="G7130">
        <f>LOG(C7130)</f>
        <v>0.3010299956639812</v>
      </c>
      <c r="H7130">
        <f>G7130/(B7130-1)</f>
        <v>-0.98102404994453263</v>
      </c>
    </row>
    <row r="7131" spans="1:8">
      <c r="A7131" t="s">
        <v>8695</v>
      </c>
      <c r="B7131">
        <v>0.69314718055994495</v>
      </c>
      <c r="C7131">
        <v>2</v>
      </c>
      <c r="D7131">
        <v>5</v>
      </c>
      <c r="E7131">
        <v>5</v>
      </c>
      <c r="F7131" t="str">
        <f>VLOOKUP(E7131,$L$1:$M$25,2,FALSE)</f>
        <v>corn</v>
      </c>
      <c r="G7131">
        <f>LOG(C7131)</f>
        <v>0.3010299956639812</v>
      </c>
      <c r="H7131">
        <f>G7131/(B7131-1)</f>
        <v>-0.98102404994453263</v>
      </c>
    </row>
    <row r="7132" spans="1:8">
      <c r="A7132" t="s">
        <v>8696</v>
      </c>
      <c r="B7132">
        <v>0.69314718055994495</v>
      </c>
      <c r="C7132">
        <v>2</v>
      </c>
      <c r="D7132">
        <v>17</v>
      </c>
      <c r="E7132">
        <v>17</v>
      </c>
      <c r="F7132" t="str">
        <f>VLOOKUP(E7132,$L$1:$M$25,2,FALSE)</f>
        <v>nat-gas</v>
      </c>
      <c r="G7132">
        <f>LOG(C7132)</f>
        <v>0.3010299956639812</v>
      </c>
      <c r="H7132">
        <f>G7132/(B7132-1)</f>
        <v>-0.98102404994453263</v>
      </c>
    </row>
    <row r="7133" spans="1:8">
      <c r="A7133" t="s">
        <v>8702</v>
      </c>
      <c r="B7133">
        <v>0.69314718055994495</v>
      </c>
      <c r="C7133">
        <v>2</v>
      </c>
      <c r="D7133">
        <v>20</v>
      </c>
      <c r="E7133">
        <v>20</v>
      </c>
      <c r="F7133" t="str">
        <f>VLOOKUP(E7133,$L$1:$M$25,2,FALSE)</f>
        <v>ship</v>
      </c>
      <c r="G7133">
        <f>LOG(C7133)</f>
        <v>0.3010299956639812</v>
      </c>
      <c r="H7133">
        <f>G7133/(B7133-1)</f>
        <v>-0.98102404994453263</v>
      </c>
    </row>
    <row r="7134" spans="1:8">
      <c r="A7134" t="s">
        <v>8717</v>
      </c>
      <c r="B7134">
        <v>0.69314718055994495</v>
      </c>
      <c r="C7134">
        <v>2</v>
      </c>
      <c r="D7134">
        <v>5</v>
      </c>
      <c r="E7134">
        <v>5</v>
      </c>
      <c r="F7134" t="str">
        <f>VLOOKUP(E7134,$L$1:$M$25,2,FALSE)</f>
        <v>corn</v>
      </c>
      <c r="G7134">
        <f>LOG(C7134)</f>
        <v>0.3010299956639812</v>
      </c>
      <c r="H7134">
        <f>G7134/(B7134-1)</f>
        <v>-0.98102404994453263</v>
      </c>
    </row>
    <row r="7135" spans="1:8">
      <c r="A7135" t="s">
        <v>8719</v>
      </c>
      <c r="B7135">
        <v>0.69314718055994495</v>
      </c>
      <c r="C7135">
        <v>2</v>
      </c>
      <c r="D7135">
        <v>25</v>
      </c>
      <c r="E7135">
        <v>25</v>
      </c>
      <c r="F7135" t="str">
        <f>VLOOKUP(E7135,$L$1:$M$25,2,FALSE)</f>
        <v>wheat</v>
      </c>
      <c r="G7135">
        <f>LOG(C7135)</f>
        <v>0.3010299956639812</v>
      </c>
      <c r="H7135">
        <f>G7135/(B7135-1)</f>
        <v>-0.98102404994453263</v>
      </c>
    </row>
    <row r="7136" spans="1:8">
      <c r="A7136" t="s">
        <v>8726</v>
      </c>
      <c r="B7136">
        <v>0.69314718055994495</v>
      </c>
      <c r="C7136">
        <v>2</v>
      </c>
      <c r="D7136">
        <v>4</v>
      </c>
      <c r="E7136">
        <v>4</v>
      </c>
      <c r="F7136" t="str">
        <f>VLOOKUP(E7136,$L$1:$M$25,2,FALSE)</f>
        <v>coffee</v>
      </c>
      <c r="G7136">
        <f>LOG(C7136)</f>
        <v>0.3010299956639812</v>
      </c>
      <c r="H7136">
        <f>G7136/(B7136-1)</f>
        <v>-0.98102404994453263</v>
      </c>
    </row>
    <row r="7137" spans="1:8">
      <c r="A7137" t="s">
        <v>8732</v>
      </c>
      <c r="B7137">
        <v>0.69314718055994495</v>
      </c>
      <c r="C7137">
        <v>2</v>
      </c>
      <c r="D7137">
        <v>13</v>
      </c>
      <c r="E7137">
        <v>13</v>
      </c>
      <c r="F7137" t="str">
        <f>VLOOKUP(E7137,$L$1:$M$25,2,FALSE)</f>
        <v>interest</v>
      </c>
      <c r="G7137">
        <f>LOG(C7137)</f>
        <v>0.3010299956639812</v>
      </c>
      <c r="H7137">
        <f>G7137/(B7137-1)</f>
        <v>-0.98102404994453263</v>
      </c>
    </row>
    <row r="7138" spans="1:8">
      <c r="A7138" t="s">
        <v>8750</v>
      </c>
      <c r="B7138">
        <v>0.69314718055994495</v>
      </c>
      <c r="C7138">
        <v>2</v>
      </c>
      <c r="D7138">
        <v>17</v>
      </c>
      <c r="E7138">
        <v>17</v>
      </c>
      <c r="F7138" t="str">
        <f>VLOOKUP(E7138,$L$1:$M$25,2,FALSE)</f>
        <v>nat-gas</v>
      </c>
      <c r="G7138">
        <f>LOG(C7138)</f>
        <v>0.3010299956639812</v>
      </c>
      <c r="H7138">
        <f>G7138/(B7138-1)</f>
        <v>-0.98102404994453263</v>
      </c>
    </row>
    <row r="7139" spans="1:8">
      <c r="A7139" t="e">
        <f>-hour</f>
        <v>#NAME?</v>
      </c>
      <c r="B7139">
        <v>0.69314718055994495</v>
      </c>
      <c r="C7139">
        <v>2</v>
      </c>
      <c r="D7139">
        <v>23</v>
      </c>
      <c r="E7139">
        <v>23</v>
      </c>
      <c r="F7139" t="str">
        <f>VLOOKUP(E7139,$L$1:$M$25,2,FALSE)</f>
        <v>trade</v>
      </c>
      <c r="G7139">
        <f>LOG(C7139)</f>
        <v>0.3010299956639812</v>
      </c>
      <c r="H7139">
        <f>G7139/(B7139-1)</f>
        <v>-0.98102404994453263</v>
      </c>
    </row>
    <row r="7140" spans="1:8">
      <c r="A7140" t="s">
        <v>8771</v>
      </c>
      <c r="B7140">
        <v>0.69314718055994495</v>
      </c>
      <c r="C7140">
        <v>2</v>
      </c>
      <c r="D7140">
        <v>10</v>
      </c>
      <c r="E7140">
        <v>10</v>
      </c>
      <c r="F7140" t="str">
        <f>VLOOKUP(E7140,$L$1:$M$25,2,FALSE)</f>
        <v>gnp</v>
      </c>
      <c r="G7140">
        <f>LOG(C7140)</f>
        <v>0.3010299956639812</v>
      </c>
      <c r="H7140">
        <f>G7140/(B7140-1)</f>
        <v>-0.98102404994453263</v>
      </c>
    </row>
    <row r="7141" spans="1:8">
      <c r="A7141" t="s">
        <v>8780</v>
      </c>
      <c r="B7141">
        <v>0.69314718055994495</v>
      </c>
      <c r="C7141">
        <v>2</v>
      </c>
      <c r="D7141">
        <v>25</v>
      </c>
      <c r="E7141">
        <v>25</v>
      </c>
      <c r="F7141" t="str">
        <f>VLOOKUP(E7141,$L$1:$M$25,2,FALSE)</f>
        <v>wheat</v>
      </c>
      <c r="G7141">
        <f>LOG(C7141)</f>
        <v>0.3010299956639812</v>
      </c>
      <c r="H7141">
        <f>G7141/(B7141-1)</f>
        <v>-0.98102404994453263</v>
      </c>
    </row>
    <row r="7142" spans="1:8">
      <c r="A7142" t="s">
        <v>8803</v>
      </c>
      <c r="B7142">
        <v>0.69314718055994495</v>
      </c>
      <c r="C7142">
        <v>2</v>
      </c>
      <c r="D7142">
        <v>4</v>
      </c>
      <c r="E7142">
        <v>4</v>
      </c>
      <c r="F7142" t="str">
        <f>VLOOKUP(E7142,$L$1:$M$25,2,FALSE)</f>
        <v>coffee</v>
      </c>
      <c r="G7142">
        <f>LOG(C7142)</f>
        <v>0.3010299956639812</v>
      </c>
      <c r="H7142">
        <f>G7142/(B7142-1)</f>
        <v>-0.98102404994453263</v>
      </c>
    </row>
    <row r="7143" spans="1:8">
      <c r="A7143" t="s">
        <v>8804</v>
      </c>
      <c r="B7143">
        <v>0.69314718055994495</v>
      </c>
      <c r="C7143">
        <v>2</v>
      </c>
      <c r="D7143">
        <v>17</v>
      </c>
      <c r="E7143">
        <v>17</v>
      </c>
      <c r="F7143" t="str">
        <f>VLOOKUP(E7143,$L$1:$M$25,2,FALSE)</f>
        <v>nat-gas</v>
      </c>
      <c r="G7143">
        <f>LOG(C7143)</f>
        <v>0.3010299956639812</v>
      </c>
      <c r="H7143">
        <f>G7143/(B7143-1)</f>
        <v>-0.98102404994453263</v>
      </c>
    </row>
    <row r="7144" spans="1:8">
      <c r="A7144" t="s">
        <v>8808</v>
      </c>
      <c r="B7144">
        <v>0.69314718055994495</v>
      </c>
      <c r="C7144">
        <v>2</v>
      </c>
      <c r="D7144">
        <v>20</v>
      </c>
      <c r="E7144">
        <v>20</v>
      </c>
      <c r="F7144" t="str">
        <f>VLOOKUP(E7144,$L$1:$M$25,2,FALSE)</f>
        <v>ship</v>
      </c>
      <c r="G7144">
        <f>LOG(C7144)</f>
        <v>0.3010299956639812</v>
      </c>
      <c r="H7144">
        <f>G7144/(B7144-1)</f>
        <v>-0.98102404994453263</v>
      </c>
    </row>
    <row r="7145" spans="1:8">
      <c r="A7145" t="s">
        <v>8810</v>
      </c>
      <c r="B7145">
        <v>0.69314718055994495</v>
      </c>
      <c r="C7145">
        <v>2</v>
      </c>
      <c r="D7145">
        <v>20</v>
      </c>
      <c r="E7145">
        <v>20</v>
      </c>
      <c r="F7145" t="str">
        <f>VLOOKUP(E7145,$L$1:$M$25,2,FALSE)</f>
        <v>ship</v>
      </c>
      <c r="G7145">
        <f>LOG(C7145)</f>
        <v>0.3010299956639812</v>
      </c>
      <c r="H7145">
        <f>G7145/(B7145-1)</f>
        <v>-0.98102404994453263</v>
      </c>
    </row>
    <row r="7146" spans="1:8">
      <c r="A7146" t="s">
        <v>8820</v>
      </c>
      <c r="B7146">
        <v>0.69314718055994495</v>
      </c>
      <c r="C7146">
        <v>2</v>
      </c>
      <c r="D7146">
        <v>20</v>
      </c>
      <c r="E7146">
        <v>20</v>
      </c>
      <c r="F7146" t="str">
        <f>VLOOKUP(E7146,$L$1:$M$25,2,FALSE)</f>
        <v>ship</v>
      </c>
      <c r="G7146">
        <f>LOG(C7146)</f>
        <v>0.3010299956639812</v>
      </c>
      <c r="H7146">
        <f>G7146/(B7146-1)</f>
        <v>-0.98102404994453263</v>
      </c>
    </row>
    <row r="7147" spans="1:8">
      <c r="A7147" t="s">
        <v>8827</v>
      </c>
      <c r="B7147">
        <v>0.69314718055994495</v>
      </c>
      <c r="C7147">
        <v>2</v>
      </c>
      <c r="D7147">
        <v>4</v>
      </c>
      <c r="E7147">
        <v>4</v>
      </c>
      <c r="F7147" t="str">
        <f>VLOOKUP(E7147,$L$1:$M$25,2,FALSE)</f>
        <v>coffee</v>
      </c>
      <c r="G7147">
        <f>LOG(C7147)</f>
        <v>0.3010299956639812</v>
      </c>
      <c r="H7147">
        <f>G7147/(B7147-1)</f>
        <v>-0.98102404994453263</v>
      </c>
    </row>
    <row r="7148" spans="1:8">
      <c r="A7148" t="s">
        <v>8829</v>
      </c>
      <c r="B7148">
        <v>0.69314718055994495</v>
      </c>
      <c r="C7148">
        <v>2</v>
      </c>
      <c r="D7148">
        <v>20</v>
      </c>
      <c r="E7148">
        <v>20</v>
      </c>
      <c r="F7148" t="str">
        <f>VLOOKUP(E7148,$L$1:$M$25,2,FALSE)</f>
        <v>ship</v>
      </c>
      <c r="G7148">
        <f>LOG(C7148)</f>
        <v>0.3010299956639812</v>
      </c>
      <c r="H7148">
        <f>G7148/(B7148-1)</f>
        <v>-0.98102404994453263</v>
      </c>
    </row>
    <row r="7149" spans="1:8">
      <c r="A7149" t="s">
        <v>8831</v>
      </c>
      <c r="B7149">
        <v>0.69314718055994495</v>
      </c>
      <c r="C7149">
        <v>2</v>
      </c>
      <c r="D7149">
        <v>16</v>
      </c>
      <c r="E7149">
        <v>16</v>
      </c>
      <c r="F7149" t="str">
        <f>VLOOKUP(E7149,$L$1:$M$25,2,FALSE)</f>
        <v>money-supply</v>
      </c>
      <c r="G7149">
        <f>LOG(C7149)</f>
        <v>0.3010299956639812</v>
      </c>
      <c r="H7149">
        <f>G7149/(B7149-1)</f>
        <v>-0.98102404994453263</v>
      </c>
    </row>
    <row r="7150" spans="1:8">
      <c r="A7150" t="s">
        <v>8835</v>
      </c>
      <c r="B7150">
        <v>0.69314718055994495</v>
      </c>
      <c r="C7150">
        <v>2</v>
      </c>
      <c r="D7150">
        <v>2</v>
      </c>
      <c r="E7150">
        <v>2</v>
      </c>
      <c r="F7150" t="str">
        <f>VLOOKUP(E7150,$L$1:$M$25,2,FALSE)</f>
        <v>bop</v>
      </c>
      <c r="G7150">
        <f>LOG(C7150)</f>
        <v>0.3010299956639812</v>
      </c>
      <c r="H7150">
        <f>G7150/(B7150-1)</f>
        <v>-0.98102404994453263</v>
      </c>
    </row>
    <row r="7151" spans="1:8">
      <c r="A7151" t="s">
        <v>8888</v>
      </c>
      <c r="B7151">
        <v>0.69314718055994495</v>
      </c>
      <c r="C7151">
        <v>2</v>
      </c>
      <c r="D7151">
        <v>4</v>
      </c>
      <c r="E7151">
        <v>4</v>
      </c>
      <c r="F7151" t="str">
        <f>VLOOKUP(E7151,$L$1:$M$25,2,FALSE)</f>
        <v>coffee</v>
      </c>
      <c r="G7151">
        <f>LOG(C7151)</f>
        <v>0.3010299956639812</v>
      </c>
      <c r="H7151">
        <f>G7151/(B7151-1)</f>
        <v>-0.98102404994453263</v>
      </c>
    </row>
    <row r="7152" spans="1:8">
      <c r="A7152" t="s">
        <v>8890</v>
      </c>
      <c r="B7152">
        <v>0.69314718055994495</v>
      </c>
      <c r="C7152">
        <v>2</v>
      </c>
      <c r="D7152">
        <v>1</v>
      </c>
      <c r="E7152">
        <v>1</v>
      </c>
      <c r="F7152" t="str">
        <f>VLOOKUP(E7152,$L$1:$M$25,2,FALSE)</f>
        <v>acq</v>
      </c>
      <c r="G7152">
        <f>LOG(C7152)</f>
        <v>0.3010299956639812</v>
      </c>
      <c r="H7152">
        <f>G7152/(B7152-1)</f>
        <v>-0.98102404994453263</v>
      </c>
    </row>
    <row r="7153" spans="1:8">
      <c r="A7153" t="s">
        <v>8898</v>
      </c>
      <c r="B7153">
        <v>0.69314718055994495</v>
      </c>
      <c r="C7153">
        <v>2</v>
      </c>
      <c r="D7153">
        <v>23</v>
      </c>
      <c r="E7153">
        <v>23</v>
      </c>
      <c r="F7153" t="str">
        <f>VLOOKUP(E7153,$L$1:$M$25,2,FALSE)</f>
        <v>trade</v>
      </c>
      <c r="G7153">
        <f>LOG(C7153)</f>
        <v>0.3010299956639812</v>
      </c>
      <c r="H7153">
        <f>G7153/(B7153-1)</f>
        <v>-0.98102404994453263</v>
      </c>
    </row>
    <row r="7154" spans="1:8">
      <c r="A7154" t="s">
        <v>8900</v>
      </c>
      <c r="B7154">
        <v>0.69314718055994495</v>
      </c>
      <c r="C7154">
        <v>2</v>
      </c>
      <c r="D7154">
        <v>3</v>
      </c>
      <c r="E7154">
        <v>3</v>
      </c>
      <c r="F7154" t="str">
        <f>VLOOKUP(E7154,$L$1:$M$25,2,FALSE)</f>
        <v>cocoa</v>
      </c>
      <c r="G7154">
        <f>LOG(C7154)</f>
        <v>0.3010299956639812</v>
      </c>
      <c r="H7154">
        <f>G7154/(B7154-1)</f>
        <v>-0.98102404994453263</v>
      </c>
    </row>
    <row r="7155" spans="1:8">
      <c r="A7155" t="s">
        <v>8904</v>
      </c>
      <c r="B7155">
        <v>0.69314718055994495</v>
      </c>
      <c r="C7155">
        <v>2</v>
      </c>
      <c r="D7155">
        <v>25</v>
      </c>
      <c r="E7155">
        <v>25</v>
      </c>
      <c r="F7155" t="str">
        <f>VLOOKUP(E7155,$L$1:$M$25,2,FALSE)</f>
        <v>wheat</v>
      </c>
      <c r="G7155">
        <f>LOG(C7155)</f>
        <v>0.3010299956639812</v>
      </c>
      <c r="H7155">
        <f>G7155/(B7155-1)</f>
        <v>-0.98102404994453263</v>
      </c>
    </row>
    <row r="7156" spans="1:8">
      <c r="A7156" t="s">
        <v>8905</v>
      </c>
      <c r="B7156">
        <v>0.69314718055994495</v>
      </c>
      <c r="C7156">
        <v>2</v>
      </c>
      <c r="D7156">
        <v>23</v>
      </c>
      <c r="E7156">
        <v>23</v>
      </c>
      <c r="F7156" t="str">
        <f>VLOOKUP(E7156,$L$1:$M$25,2,FALSE)</f>
        <v>trade</v>
      </c>
      <c r="G7156">
        <f>LOG(C7156)</f>
        <v>0.3010299956639812</v>
      </c>
      <c r="H7156">
        <f>G7156/(B7156-1)</f>
        <v>-0.98102404994453263</v>
      </c>
    </row>
    <row r="7157" spans="1:8">
      <c r="A7157" t="s">
        <v>8907</v>
      </c>
      <c r="B7157">
        <v>0.69314718055994495</v>
      </c>
      <c r="C7157">
        <v>2</v>
      </c>
      <c r="D7157">
        <v>18</v>
      </c>
      <c r="E7157">
        <v>18</v>
      </c>
      <c r="F7157" t="str">
        <f>VLOOKUP(E7157,$L$1:$M$25,2,FALSE)</f>
        <v>oilseed</v>
      </c>
      <c r="G7157">
        <f>LOG(C7157)</f>
        <v>0.3010299956639812</v>
      </c>
      <c r="H7157">
        <f>G7157/(B7157-1)</f>
        <v>-0.98102404994453263</v>
      </c>
    </row>
    <row r="7158" spans="1:8">
      <c r="A7158" t="s">
        <v>8922</v>
      </c>
      <c r="B7158">
        <v>0.69314718055994495</v>
      </c>
      <c r="C7158">
        <v>2</v>
      </c>
      <c r="D7158">
        <v>17</v>
      </c>
      <c r="E7158">
        <v>17</v>
      </c>
      <c r="F7158" t="str">
        <f>VLOOKUP(E7158,$L$1:$M$25,2,FALSE)</f>
        <v>nat-gas</v>
      </c>
      <c r="G7158">
        <f>LOG(C7158)</f>
        <v>0.3010299956639812</v>
      </c>
      <c r="H7158">
        <f>G7158/(B7158-1)</f>
        <v>-0.98102404994453263</v>
      </c>
    </row>
    <row r="7159" spans="1:8">
      <c r="A7159" t="s">
        <v>8947</v>
      </c>
      <c r="B7159">
        <v>0.69314718055994495</v>
      </c>
      <c r="C7159">
        <v>2</v>
      </c>
      <c r="D7159">
        <v>17</v>
      </c>
      <c r="E7159">
        <v>17</v>
      </c>
      <c r="F7159" t="str">
        <f>VLOOKUP(E7159,$L$1:$M$25,2,FALSE)</f>
        <v>nat-gas</v>
      </c>
      <c r="G7159">
        <f>LOG(C7159)</f>
        <v>0.3010299956639812</v>
      </c>
      <c r="H7159">
        <f>G7159/(B7159-1)</f>
        <v>-0.98102404994453263</v>
      </c>
    </row>
    <row r="7160" spans="1:8">
      <c r="A7160" t="s">
        <v>8948</v>
      </c>
      <c r="B7160">
        <v>0.69314718055994495</v>
      </c>
      <c r="C7160">
        <v>2</v>
      </c>
      <c r="D7160">
        <v>5</v>
      </c>
      <c r="E7160">
        <v>5</v>
      </c>
      <c r="F7160" t="str">
        <f>VLOOKUP(E7160,$L$1:$M$25,2,FALSE)</f>
        <v>corn</v>
      </c>
      <c r="G7160">
        <f>LOG(C7160)</f>
        <v>0.3010299956639812</v>
      </c>
      <c r="H7160">
        <f>G7160/(B7160-1)</f>
        <v>-0.98102404994453263</v>
      </c>
    </row>
    <row r="7161" spans="1:8">
      <c r="A7161" t="s">
        <v>8963</v>
      </c>
      <c r="B7161">
        <v>0.69314718055994495</v>
      </c>
      <c r="C7161">
        <v>2</v>
      </c>
      <c r="D7161">
        <v>5</v>
      </c>
      <c r="E7161">
        <v>5</v>
      </c>
      <c r="F7161" t="str">
        <f>VLOOKUP(E7161,$L$1:$M$25,2,FALSE)</f>
        <v>corn</v>
      </c>
      <c r="G7161">
        <f>LOG(C7161)</f>
        <v>0.3010299956639812</v>
      </c>
      <c r="H7161">
        <f>G7161/(B7161-1)</f>
        <v>-0.98102404994453263</v>
      </c>
    </row>
    <row r="7162" spans="1:8">
      <c r="A7162" t="s">
        <v>8965</v>
      </c>
      <c r="B7162">
        <v>0.69314718055994495</v>
      </c>
      <c r="C7162">
        <v>2</v>
      </c>
      <c r="D7162">
        <v>8</v>
      </c>
      <c r="E7162">
        <v>8</v>
      </c>
      <c r="F7162" t="str">
        <f>VLOOKUP(E7162,$L$1:$M$25,2,FALSE)</f>
        <v>dlr</v>
      </c>
      <c r="G7162">
        <f>LOG(C7162)</f>
        <v>0.3010299956639812</v>
      </c>
      <c r="H7162">
        <f>G7162/(B7162-1)</f>
        <v>-0.98102404994453263</v>
      </c>
    </row>
    <row r="7163" spans="1:8">
      <c r="A7163" t="s">
        <v>8969</v>
      </c>
      <c r="B7163">
        <v>0.69314718055994495</v>
      </c>
      <c r="C7163">
        <v>2</v>
      </c>
      <c r="D7163">
        <v>1</v>
      </c>
      <c r="E7163">
        <v>1</v>
      </c>
      <c r="F7163" t="str">
        <f>VLOOKUP(E7163,$L$1:$M$25,2,FALSE)</f>
        <v>acq</v>
      </c>
      <c r="G7163">
        <f>LOG(C7163)</f>
        <v>0.3010299956639812</v>
      </c>
      <c r="H7163">
        <f>G7163/(B7163-1)</f>
        <v>-0.98102404994453263</v>
      </c>
    </row>
    <row r="7164" spans="1:8">
      <c r="A7164" t="s">
        <v>8970</v>
      </c>
      <c r="B7164">
        <v>0.69314718055994495</v>
      </c>
      <c r="C7164">
        <v>2</v>
      </c>
      <c r="D7164">
        <v>5</v>
      </c>
      <c r="E7164">
        <v>5</v>
      </c>
      <c r="F7164" t="str">
        <f>VLOOKUP(E7164,$L$1:$M$25,2,FALSE)</f>
        <v>corn</v>
      </c>
      <c r="G7164">
        <f>LOG(C7164)</f>
        <v>0.3010299956639812</v>
      </c>
      <c r="H7164">
        <f>G7164/(B7164-1)</f>
        <v>-0.98102404994453263</v>
      </c>
    </row>
    <row r="7165" spans="1:8">
      <c r="A7165" t="s">
        <v>8988</v>
      </c>
      <c r="B7165">
        <v>0.69314718055994495</v>
      </c>
      <c r="C7165">
        <v>2</v>
      </c>
      <c r="D7165">
        <v>23</v>
      </c>
      <c r="E7165">
        <v>23</v>
      </c>
      <c r="F7165" t="str">
        <f>VLOOKUP(E7165,$L$1:$M$25,2,FALSE)</f>
        <v>trade</v>
      </c>
      <c r="G7165">
        <f>LOG(C7165)</f>
        <v>0.3010299956639812</v>
      </c>
      <c r="H7165">
        <f>G7165/(B7165-1)</f>
        <v>-0.98102404994453263</v>
      </c>
    </row>
    <row r="7166" spans="1:8">
      <c r="A7166" t="s">
        <v>9004</v>
      </c>
      <c r="B7166">
        <v>0.69314718055994495</v>
      </c>
      <c r="C7166">
        <v>2</v>
      </c>
      <c r="D7166">
        <v>6</v>
      </c>
      <c r="E7166">
        <v>6</v>
      </c>
      <c r="F7166" t="str">
        <f>VLOOKUP(E7166,$L$1:$M$25,2,FALSE)</f>
        <v>cpi</v>
      </c>
      <c r="G7166">
        <f>LOG(C7166)</f>
        <v>0.3010299956639812</v>
      </c>
      <c r="H7166">
        <f>G7166/(B7166-1)</f>
        <v>-0.98102404994453263</v>
      </c>
    </row>
    <row r="7167" spans="1:8">
      <c r="A7167" t="s">
        <v>9021</v>
      </c>
      <c r="B7167">
        <v>0.69314718055994495</v>
      </c>
      <c r="C7167">
        <v>2</v>
      </c>
      <c r="D7167">
        <v>20</v>
      </c>
      <c r="E7167">
        <v>20</v>
      </c>
      <c r="F7167" t="str">
        <f>VLOOKUP(E7167,$L$1:$M$25,2,FALSE)</f>
        <v>ship</v>
      </c>
      <c r="G7167">
        <f>LOG(C7167)</f>
        <v>0.3010299956639812</v>
      </c>
      <c r="H7167">
        <f>G7167/(B7167-1)</f>
        <v>-0.98102404994453263</v>
      </c>
    </row>
    <row r="7168" spans="1:8">
      <c r="A7168" t="s">
        <v>9026</v>
      </c>
      <c r="B7168">
        <v>0.69314718055994495</v>
      </c>
      <c r="C7168">
        <v>2</v>
      </c>
      <c r="D7168">
        <v>1</v>
      </c>
      <c r="E7168">
        <v>1</v>
      </c>
      <c r="F7168" t="str">
        <f>VLOOKUP(E7168,$L$1:$M$25,2,FALSE)</f>
        <v>acq</v>
      </c>
      <c r="G7168">
        <f>LOG(C7168)</f>
        <v>0.3010299956639812</v>
      </c>
      <c r="H7168">
        <f>G7168/(B7168-1)</f>
        <v>-0.98102404994453263</v>
      </c>
    </row>
    <row r="7169" spans="1:8">
      <c r="A7169" t="s">
        <v>9035</v>
      </c>
      <c r="B7169">
        <v>0.69314718055994495</v>
      </c>
      <c r="C7169">
        <v>2</v>
      </c>
      <c r="D7169">
        <v>25</v>
      </c>
      <c r="E7169">
        <v>25</v>
      </c>
      <c r="F7169" t="str">
        <f>VLOOKUP(E7169,$L$1:$M$25,2,FALSE)</f>
        <v>wheat</v>
      </c>
      <c r="G7169">
        <f>LOG(C7169)</f>
        <v>0.3010299956639812</v>
      </c>
      <c r="H7169">
        <f>G7169/(B7169-1)</f>
        <v>-0.98102404994453263</v>
      </c>
    </row>
    <row r="7170" spans="1:8">
      <c r="A7170" t="s">
        <v>9039</v>
      </c>
      <c r="B7170">
        <v>0.69314718055994495</v>
      </c>
      <c r="C7170">
        <v>2</v>
      </c>
      <c r="D7170">
        <v>2</v>
      </c>
      <c r="E7170">
        <v>2</v>
      </c>
      <c r="F7170" t="str">
        <f>VLOOKUP(E7170,$L$1:$M$25,2,FALSE)</f>
        <v>bop</v>
      </c>
      <c r="G7170">
        <f>LOG(C7170)</f>
        <v>0.3010299956639812</v>
      </c>
      <c r="H7170">
        <f>G7170/(B7170-1)</f>
        <v>-0.98102404994453263</v>
      </c>
    </row>
    <row r="7171" spans="1:8">
      <c r="A7171" t="s">
        <v>9060</v>
      </c>
      <c r="B7171">
        <v>0.69314718055994495</v>
      </c>
      <c r="C7171">
        <v>2</v>
      </c>
      <c r="D7171">
        <v>13</v>
      </c>
      <c r="E7171">
        <v>13</v>
      </c>
      <c r="F7171" t="str">
        <f>VLOOKUP(E7171,$L$1:$M$25,2,FALSE)</f>
        <v>interest</v>
      </c>
      <c r="G7171">
        <f>LOG(C7171)</f>
        <v>0.3010299956639812</v>
      </c>
      <c r="H7171">
        <f>G7171/(B7171-1)</f>
        <v>-0.98102404994453263</v>
      </c>
    </row>
    <row r="7172" spans="1:8">
      <c r="A7172" t="s">
        <v>9062</v>
      </c>
      <c r="B7172">
        <v>0.69314718055994495</v>
      </c>
      <c r="C7172">
        <v>2</v>
      </c>
      <c r="D7172">
        <v>19</v>
      </c>
      <c r="E7172">
        <v>19</v>
      </c>
      <c r="F7172" t="str">
        <f>VLOOKUP(E7172,$L$1:$M$25,2,FALSE)</f>
        <v>reserves</v>
      </c>
      <c r="G7172">
        <f>LOG(C7172)</f>
        <v>0.3010299956639812</v>
      </c>
      <c r="H7172">
        <f>G7172/(B7172-1)</f>
        <v>-0.98102404994453263</v>
      </c>
    </row>
    <row r="7173" spans="1:8">
      <c r="A7173" t="s">
        <v>9067</v>
      </c>
      <c r="B7173">
        <v>0.69314718055994495</v>
      </c>
      <c r="C7173">
        <v>2</v>
      </c>
      <c r="D7173">
        <v>23</v>
      </c>
      <c r="E7173">
        <v>23</v>
      </c>
      <c r="F7173" t="str">
        <f>VLOOKUP(E7173,$L$1:$M$25,2,FALSE)</f>
        <v>trade</v>
      </c>
      <c r="G7173">
        <f>LOG(C7173)</f>
        <v>0.3010299956639812</v>
      </c>
      <c r="H7173">
        <f>G7173/(B7173-1)</f>
        <v>-0.98102404994453263</v>
      </c>
    </row>
    <row r="7174" spans="1:8">
      <c r="A7174" t="s">
        <v>9069</v>
      </c>
      <c r="B7174">
        <v>0.69314718055994495</v>
      </c>
      <c r="C7174">
        <v>2</v>
      </c>
      <c r="D7174">
        <v>8</v>
      </c>
      <c r="E7174">
        <v>8</v>
      </c>
      <c r="F7174" t="str">
        <f>VLOOKUP(E7174,$L$1:$M$25,2,FALSE)</f>
        <v>dlr</v>
      </c>
      <c r="G7174">
        <f>LOG(C7174)</f>
        <v>0.3010299956639812</v>
      </c>
      <c r="H7174">
        <f>G7174/(B7174-1)</f>
        <v>-0.98102404994453263</v>
      </c>
    </row>
    <row r="7175" spans="1:8">
      <c r="A7175" t="s">
        <v>9075</v>
      </c>
      <c r="B7175">
        <v>0.69314718055994495</v>
      </c>
      <c r="C7175">
        <v>2</v>
      </c>
      <c r="D7175">
        <v>7</v>
      </c>
      <c r="E7175">
        <v>7</v>
      </c>
      <c r="F7175" t="str">
        <f>VLOOKUP(E7175,$L$1:$M$25,2,FALSE)</f>
        <v>crude</v>
      </c>
      <c r="G7175">
        <f>LOG(C7175)</f>
        <v>0.3010299956639812</v>
      </c>
      <c r="H7175">
        <f>G7175/(B7175-1)</f>
        <v>-0.98102404994453263</v>
      </c>
    </row>
    <row r="7176" spans="1:8">
      <c r="A7176" t="s">
        <v>9084</v>
      </c>
      <c r="B7176">
        <v>0.69314718055994495</v>
      </c>
      <c r="C7176">
        <v>2</v>
      </c>
      <c r="D7176">
        <v>20</v>
      </c>
      <c r="E7176">
        <v>20</v>
      </c>
      <c r="F7176" t="str">
        <f>VLOOKUP(E7176,$L$1:$M$25,2,FALSE)</f>
        <v>ship</v>
      </c>
      <c r="G7176">
        <f>LOG(C7176)</f>
        <v>0.3010299956639812</v>
      </c>
      <c r="H7176">
        <f>G7176/(B7176-1)</f>
        <v>-0.98102404994453263</v>
      </c>
    </row>
    <row r="7177" spans="1:8">
      <c r="A7177" t="s">
        <v>9127</v>
      </c>
      <c r="B7177">
        <v>0.69314718055994495</v>
      </c>
      <c r="C7177">
        <v>2</v>
      </c>
      <c r="D7177">
        <v>23</v>
      </c>
      <c r="E7177">
        <v>23</v>
      </c>
      <c r="F7177" t="str">
        <f>VLOOKUP(E7177,$L$1:$M$25,2,FALSE)</f>
        <v>trade</v>
      </c>
      <c r="G7177">
        <f>LOG(C7177)</f>
        <v>0.3010299956639812</v>
      </c>
      <c r="H7177">
        <f>G7177/(B7177-1)</f>
        <v>-0.98102404994453263</v>
      </c>
    </row>
    <row r="7178" spans="1:8">
      <c r="A7178" t="s">
        <v>9131</v>
      </c>
      <c r="B7178">
        <v>0.69314718055994495</v>
      </c>
      <c r="C7178">
        <v>2</v>
      </c>
      <c r="D7178">
        <v>20</v>
      </c>
      <c r="E7178">
        <v>20</v>
      </c>
      <c r="F7178" t="str">
        <f>VLOOKUP(E7178,$L$1:$M$25,2,FALSE)</f>
        <v>ship</v>
      </c>
      <c r="G7178">
        <f>LOG(C7178)</f>
        <v>0.3010299956639812</v>
      </c>
      <c r="H7178">
        <f>G7178/(B7178-1)</f>
        <v>-0.98102404994453263</v>
      </c>
    </row>
    <row r="7179" spans="1:8">
      <c r="A7179" t="s">
        <v>9133</v>
      </c>
      <c r="B7179">
        <v>0.69314718055994495</v>
      </c>
      <c r="C7179">
        <v>2</v>
      </c>
      <c r="D7179">
        <v>20</v>
      </c>
      <c r="E7179">
        <v>20</v>
      </c>
      <c r="F7179" t="str">
        <f>VLOOKUP(E7179,$L$1:$M$25,2,FALSE)</f>
        <v>ship</v>
      </c>
      <c r="G7179">
        <f>LOG(C7179)</f>
        <v>0.3010299956639812</v>
      </c>
      <c r="H7179">
        <f>G7179/(B7179-1)</f>
        <v>-0.98102404994453263</v>
      </c>
    </row>
    <row r="7180" spans="1:8">
      <c r="A7180" t="s">
        <v>9142</v>
      </c>
      <c r="B7180">
        <v>0.69314718055994495</v>
      </c>
      <c r="C7180">
        <v>2</v>
      </c>
      <c r="D7180">
        <v>21</v>
      </c>
      <c r="E7180">
        <v>21</v>
      </c>
      <c r="F7180" t="str">
        <f>VLOOKUP(E7180,$L$1:$M$25,2,FALSE)</f>
        <v>soybean</v>
      </c>
      <c r="G7180">
        <f>LOG(C7180)</f>
        <v>0.3010299956639812</v>
      </c>
      <c r="H7180">
        <f>G7180/(B7180-1)</f>
        <v>-0.98102404994453263</v>
      </c>
    </row>
    <row r="7181" spans="1:8">
      <c r="A7181" t="s">
        <v>9143</v>
      </c>
      <c r="B7181">
        <v>0.69314718055994495</v>
      </c>
      <c r="C7181">
        <v>2</v>
      </c>
      <c r="D7181">
        <v>8</v>
      </c>
      <c r="E7181">
        <v>8</v>
      </c>
      <c r="F7181" t="str">
        <f>VLOOKUP(E7181,$L$1:$M$25,2,FALSE)</f>
        <v>dlr</v>
      </c>
      <c r="G7181">
        <f>LOG(C7181)</f>
        <v>0.3010299956639812</v>
      </c>
      <c r="H7181">
        <f>G7181/(B7181-1)</f>
        <v>-0.98102404994453263</v>
      </c>
    </row>
    <row r="7182" spans="1:8">
      <c r="A7182" t="s">
        <v>9144</v>
      </c>
      <c r="B7182">
        <v>0.69314718055994495</v>
      </c>
      <c r="C7182">
        <v>2</v>
      </c>
      <c r="D7182">
        <v>16</v>
      </c>
      <c r="E7182">
        <v>16</v>
      </c>
      <c r="F7182" t="str">
        <f>VLOOKUP(E7182,$L$1:$M$25,2,FALSE)</f>
        <v>money-supply</v>
      </c>
      <c r="G7182">
        <f>LOG(C7182)</f>
        <v>0.3010299956639812</v>
      </c>
      <c r="H7182">
        <f>G7182/(B7182-1)</f>
        <v>-0.98102404994453263</v>
      </c>
    </row>
    <row r="7183" spans="1:8">
      <c r="A7183" t="s">
        <v>9157</v>
      </c>
      <c r="B7183">
        <v>0.69314718055994495</v>
      </c>
      <c r="C7183">
        <v>2</v>
      </c>
      <c r="D7183">
        <v>5</v>
      </c>
      <c r="E7183">
        <v>5</v>
      </c>
      <c r="F7183" t="str">
        <f>VLOOKUP(E7183,$L$1:$M$25,2,FALSE)</f>
        <v>corn</v>
      </c>
      <c r="G7183">
        <f>LOG(C7183)</f>
        <v>0.3010299956639812</v>
      </c>
      <c r="H7183">
        <f>G7183/(B7183-1)</f>
        <v>-0.98102404994453263</v>
      </c>
    </row>
    <row r="7184" spans="1:8">
      <c r="A7184" t="s">
        <v>9160</v>
      </c>
      <c r="B7184">
        <v>0.69314718055994495</v>
      </c>
      <c r="C7184">
        <v>2</v>
      </c>
      <c r="D7184">
        <v>13</v>
      </c>
      <c r="E7184">
        <v>13</v>
      </c>
      <c r="F7184" t="str">
        <f>VLOOKUP(E7184,$L$1:$M$25,2,FALSE)</f>
        <v>interest</v>
      </c>
      <c r="G7184">
        <f>LOG(C7184)</f>
        <v>0.3010299956639812</v>
      </c>
      <c r="H7184">
        <f>G7184/(B7184-1)</f>
        <v>-0.98102404994453263</v>
      </c>
    </row>
    <row r="7185" spans="1:8">
      <c r="A7185" t="s">
        <v>9167</v>
      </c>
      <c r="B7185">
        <v>0.69314718055994495</v>
      </c>
      <c r="C7185">
        <v>2</v>
      </c>
      <c r="D7185">
        <v>1</v>
      </c>
      <c r="E7185">
        <v>1</v>
      </c>
      <c r="F7185" t="str">
        <f>VLOOKUP(E7185,$L$1:$M$25,2,FALSE)</f>
        <v>acq</v>
      </c>
      <c r="G7185">
        <f>LOG(C7185)</f>
        <v>0.3010299956639812</v>
      </c>
      <c r="H7185">
        <f>G7185/(B7185-1)</f>
        <v>-0.98102404994453263</v>
      </c>
    </row>
    <row r="7186" spans="1:8">
      <c r="A7186" t="s">
        <v>9185</v>
      </c>
      <c r="B7186">
        <v>0.69314718055994495</v>
      </c>
      <c r="C7186">
        <v>2</v>
      </c>
      <c r="D7186">
        <v>17</v>
      </c>
      <c r="E7186">
        <v>17</v>
      </c>
      <c r="F7186" t="str">
        <f>VLOOKUP(E7186,$L$1:$M$25,2,FALSE)</f>
        <v>nat-gas</v>
      </c>
      <c r="G7186">
        <f>LOG(C7186)</f>
        <v>0.3010299956639812</v>
      </c>
      <c r="H7186">
        <f>G7186/(B7186-1)</f>
        <v>-0.98102404994453263</v>
      </c>
    </row>
    <row r="7187" spans="1:8">
      <c r="A7187" t="s">
        <v>9187</v>
      </c>
      <c r="B7187">
        <v>0.69314718055994495</v>
      </c>
      <c r="C7187">
        <v>2</v>
      </c>
      <c r="D7187">
        <v>17</v>
      </c>
      <c r="E7187">
        <v>17</v>
      </c>
      <c r="F7187" t="str">
        <f>VLOOKUP(E7187,$L$1:$M$25,2,FALSE)</f>
        <v>nat-gas</v>
      </c>
      <c r="G7187">
        <f>LOG(C7187)</f>
        <v>0.3010299956639812</v>
      </c>
      <c r="H7187">
        <f>G7187/(B7187-1)</f>
        <v>-0.98102404994453263</v>
      </c>
    </row>
    <row r="7188" spans="1:8">
      <c r="A7188" t="s">
        <v>9190</v>
      </c>
      <c r="B7188">
        <v>0.69314718055994495</v>
      </c>
      <c r="C7188">
        <v>2</v>
      </c>
      <c r="D7188">
        <v>17</v>
      </c>
      <c r="E7188">
        <v>17</v>
      </c>
      <c r="F7188" t="str">
        <f>VLOOKUP(E7188,$L$1:$M$25,2,FALSE)</f>
        <v>nat-gas</v>
      </c>
      <c r="G7188">
        <f>LOG(C7188)</f>
        <v>0.3010299956639812</v>
      </c>
      <c r="H7188">
        <f>G7188/(B7188-1)</f>
        <v>-0.98102404994453263</v>
      </c>
    </row>
    <row r="7189" spans="1:8">
      <c r="A7189" t="s">
        <v>9206</v>
      </c>
      <c r="B7189">
        <v>0.69314718055994495</v>
      </c>
      <c r="C7189">
        <v>2</v>
      </c>
      <c r="D7189">
        <v>17</v>
      </c>
      <c r="E7189">
        <v>17</v>
      </c>
      <c r="F7189" t="str">
        <f>VLOOKUP(E7189,$L$1:$M$25,2,FALSE)</f>
        <v>nat-gas</v>
      </c>
      <c r="G7189">
        <f>LOG(C7189)</f>
        <v>0.3010299956639812</v>
      </c>
      <c r="H7189">
        <f>G7189/(B7189-1)</f>
        <v>-0.98102404994453263</v>
      </c>
    </row>
    <row r="7190" spans="1:8">
      <c r="A7190" t="s">
        <v>9219</v>
      </c>
      <c r="B7190">
        <v>0.69314718055994495</v>
      </c>
      <c r="C7190">
        <v>2</v>
      </c>
      <c r="D7190">
        <v>17</v>
      </c>
      <c r="E7190">
        <v>17</v>
      </c>
      <c r="F7190" t="str">
        <f>VLOOKUP(E7190,$L$1:$M$25,2,FALSE)</f>
        <v>nat-gas</v>
      </c>
      <c r="G7190">
        <f>LOG(C7190)</f>
        <v>0.3010299956639812</v>
      </c>
      <c r="H7190">
        <f>G7190/(B7190-1)</f>
        <v>-0.98102404994453263</v>
      </c>
    </row>
    <row r="7191" spans="1:8">
      <c r="A7191" t="s">
        <v>9228</v>
      </c>
      <c r="B7191">
        <v>0.69314718055994495</v>
      </c>
      <c r="C7191">
        <v>2</v>
      </c>
      <c r="D7191">
        <v>10</v>
      </c>
      <c r="E7191">
        <v>10</v>
      </c>
      <c r="F7191" t="str">
        <f>VLOOKUP(E7191,$L$1:$M$25,2,FALSE)</f>
        <v>gnp</v>
      </c>
      <c r="G7191">
        <f>LOG(C7191)</f>
        <v>0.3010299956639812</v>
      </c>
      <c r="H7191">
        <f>G7191/(B7191-1)</f>
        <v>-0.98102404994453263</v>
      </c>
    </row>
    <row r="7192" spans="1:8">
      <c r="A7192" t="s">
        <v>9230</v>
      </c>
      <c r="B7192">
        <v>0.69314718055994495</v>
      </c>
      <c r="C7192">
        <v>2</v>
      </c>
      <c r="D7192">
        <v>17</v>
      </c>
      <c r="E7192">
        <v>17</v>
      </c>
      <c r="F7192" t="str">
        <f>VLOOKUP(E7192,$L$1:$M$25,2,FALSE)</f>
        <v>nat-gas</v>
      </c>
      <c r="G7192">
        <f>LOG(C7192)</f>
        <v>0.3010299956639812</v>
      </c>
      <c r="H7192">
        <f>G7192/(B7192-1)</f>
        <v>-0.98102404994453263</v>
      </c>
    </row>
    <row r="7193" spans="1:8">
      <c r="A7193" t="s">
        <v>9241</v>
      </c>
      <c r="B7193">
        <v>0.69314718055994495</v>
      </c>
      <c r="C7193">
        <v>2</v>
      </c>
      <c r="D7193">
        <v>13</v>
      </c>
      <c r="E7193">
        <v>13</v>
      </c>
      <c r="F7193" t="str">
        <f>VLOOKUP(E7193,$L$1:$M$25,2,FALSE)</f>
        <v>interest</v>
      </c>
      <c r="G7193">
        <f>LOG(C7193)</f>
        <v>0.3010299956639812</v>
      </c>
      <c r="H7193">
        <f>G7193/(B7193-1)</f>
        <v>-0.98102404994453263</v>
      </c>
    </row>
    <row r="7194" spans="1:8">
      <c r="A7194" t="s">
        <v>9255</v>
      </c>
      <c r="B7194">
        <v>0.69314718055994495</v>
      </c>
      <c r="C7194">
        <v>2</v>
      </c>
      <c r="D7194">
        <v>17</v>
      </c>
      <c r="E7194">
        <v>17</v>
      </c>
      <c r="F7194" t="str">
        <f>VLOOKUP(E7194,$L$1:$M$25,2,FALSE)</f>
        <v>nat-gas</v>
      </c>
      <c r="G7194">
        <f>LOG(C7194)</f>
        <v>0.3010299956639812</v>
      </c>
      <c r="H7194">
        <f>G7194/(B7194-1)</f>
        <v>-0.98102404994453263</v>
      </c>
    </row>
    <row r="7195" spans="1:8">
      <c r="A7195" t="s">
        <v>9270</v>
      </c>
      <c r="B7195">
        <v>0.69314718055994495</v>
      </c>
      <c r="C7195">
        <v>2</v>
      </c>
      <c r="D7195">
        <v>18</v>
      </c>
      <c r="E7195">
        <v>18</v>
      </c>
      <c r="F7195" t="str">
        <f>VLOOKUP(E7195,$L$1:$M$25,2,FALSE)</f>
        <v>oilseed</v>
      </c>
      <c r="G7195">
        <f>LOG(C7195)</f>
        <v>0.3010299956639812</v>
      </c>
      <c r="H7195">
        <f>G7195/(B7195-1)</f>
        <v>-0.98102404994453263</v>
      </c>
    </row>
    <row r="7196" spans="1:8">
      <c r="A7196" t="s">
        <v>9285</v>
      </c>
      <c r="B7196">
        <v>0.69314718055994495</v>
      </c>
      <c r="C7196">
        <v>2</v>
      </c>
      <c r="D7196">
        <v>20</v>
      </c>
      <c r="E7196">
        <v>20</v>
      </c>
      <c r="F7196" t="str">
        <f>VLOOKUP(E7196,$L$1:$M$25,2,FALSE)</f>
        <v>ship</v>
      </c>
      <c r="G7196">
        <f>LOG(C7196)</f>
        <v>0.3010299956639812</v>
      </c>
      <c r="H7196">
        <f>G7196/(B7196-1)</f>
        <v>-0.98102404994453263</v>
      </c>
    </row>
    <row r="7197" spans="1:8">
      <c r="A7197" t="s">
        <v>9289</v>
      </c>
      <c r="B7197">
        <v>0.69314718055994495</v>
      </c>
      <c r="C7197">
        <v>2</v>
      </c>
      <c r="D7197">
        <v>18</v>
      </c>
      <c r="E7197">
        <v>18</v>
      </c>
      <c r="F7197" t="str">
        <f>VLOOKUP(E7197,$L$1:$M$25,2,FALSE)</f>
        <v>oilseed</v>
      </c>
      <c r="G7197">
        <f>LOG(C7197)</f>
        <v>0.3010299956639812</v>
      </c>
      <c r="H7197">
        <f>G7197/(B7197-1)</f>
        <v>-0.98102404994453263</v>
      </c>
    </row>
    <row r="7198" spans="1:8">
      <c r="A7198" t="s">
        <v>9298</v>
      </c>
      <c r="B7198">
        <v>0.69314718055994495</v>
      </c>
      <c r="C7198">
        <v>2</v>
      </c>
      <c r="D7198">
        <v>20</v>
      </c>
      <c r="E7198">
        <v>20</v>
      </c>
      <c r="F7198" t="str">
        <f>VLOOKUP(E7198,$L$1:$M$25,2,FALSE)</f>
        <v>ship</v>
      </c>
      <c r="G7198">
        <f>LOG(C7198)</f>
        <v>0.3010299956639812</v>
      </c>
      <c r="H7198">
        <f>G7198/(B7198-1)</f>
        <v>-0.98102404994453263</v>
      </c>
    </row>
    <row r="7199" spans="1:8">
      <c r="A7199" t="s">
        <v>9301</v>
      </c>
      <c r="B7199">
        <v>0.69314718055994495</v>
      </c>
      <c r="C7199">
        <v>2</v>
      </c>
      <c r="D7199">
        <v>20</v>
      </c>
      <c r="E7199">
        <v>20</v>
      </c>
      <c r="F7199" t="str">
        <f>VLOOKUP(E7199,$L$1:$M$25,2,FALSE)</f>
        <v>ship</v>
      </c>
      <c r="G7199">
        <f>LOG(C7199)</f>
        <v>0.3010299956639812</v>
      </c>
      <c r="H7199">
        <f>G7199/(B7199-1)</f>
        <v>-0.98102404994453263</v>
      </c>
    </row>
    <row r="7200" spans="1:8">
      <c r="A7200" t="s">
        <v>9309</v>
      </c>
      <c r="B7200">
        <v>0.69314718055994495</v>
      </c>
      <c r="C7200">
        <v>2</v>
      </c>
      <c r="D7200">
        <v>4</v>
      </c>
      <c r="E7200">
        <v>4</v>
      </c>
      <c r="F7200" t="str">
        <f>VLOOKUP(E7200,$L$1:$M$25,2,FALSE)</f>
        <v>coffee</v>
      </c>
      <c r="G7200">
        <f>LOG(C7200)</f>
        <v>0.3010299956639812</v>
      </c>
      <c r="H7200">
        <f>G7200/(B7200-1)</f>
        <v>-0.98102404994453263</v>
      </c>
    </row>
    <row r="7201" spans="1:8">
      <c r="A7201" t="s">
        <v>9317</v>
      </c>
      <c r="B7201">
        <v>0.69314718055994495</v>
      </c>
      <c r="C7201">
        <v>2</v>
      </c>
      <c r="D7201">
        <v>10</v>
      </c>
      <c r="E7201">
        <v>10</v>
      </c>
      <c r="F7201" t="str">
        <f>VLOOKUP(E7201,$L$1:$M$25,2,FALSE)</f>
        <v>gnp</v>
      </c>
      <c r="G7201">
        <f>LOG(C7201)</f>
        <v>0.3010299956639812</v>
      </c>
      <c r="H7201">
        <f>G7201/(B7201-1)</f>
        <v>-0.98102404994453263</v>
      </c>
    </row>
    <row r="7202" spans="1:8">
      <c r="A7202" t="s">
        <v>9321</v>
      </c>
      <c r="B7202">
        <v>0.69314718055994495</v>
      </c>
      <c r="C7202">
        <v>2</v>
      </c>
      <c r="D7202">
        <v>25</v>
      </c>
      <c r="E7202">
        <v>25</v>
      </c>
      <c r="F7202" t="str">
        <f>VLOOKUP(E7202,$L$1:$M$25,2,FALSE)</f>
        <v>wheat</v>
      </c>
      <c r="G7202">
        <f>LOG(C7202)</f>
        <v>0.3010299956639812</v>
      </c>
      <c r="H7202">
        <f>G7202/(B7202-1)</f>
        <v>-0.98102404994453263</v>
      </c>
    </row>
    <row r="7203" spans="1:8">
      <c r="A7203" t="s">
        <v>9322</v>
      </c>
      <c r="B7203">
        <v>0.69314718055994495</v>
      </c>
      <c r="C7203">
        <v>2</v>
      </c>
      <c r="D7203">
        <v>23</v>
      </c>
      <c r="E7203">
        <v>23</v>
      </c>
      <c r="F7203" t="str">
        <f>VLOOKUP(E7203,$L$1:$M$25,2,FALSE)</f>
        <v>trade</v>
      </c>
      <c r="G7203">
        <f>LOG(C7203)</f>
        <v>0.3010299956639812</v>
      </c>
      <c r="H7203">
        <f>G7203/(B7203-1)</f>
        <v>-0.98102404994453263</v>
      </c>
    </row>
    <row r="7204" spans="1:8">
      <c r="A7204" t="s">
        <v>9326</v>
      </c>
      <c r="B7204">
        <v>0.69314718055994495</v>
      </c>
      <c r="C7204">
        <v>2</v>
      </c>
      <c r="D7204">
        <v>9</v>
      </c>
      <c r="E7204">
        <v>9</v>
      </c>
      <c r="F7204" t="str">
        <f>VLOOKUP(E7204,$L$1:$M$25,2,FALSE)</f>
        <v>earn</v>
      </c>
      <c r="G7204">
        <f>LOG(C7204)</f>
        <v>0.3010299956639812</v>
      </c>
      <c r="H7204">
        <f>G7204/(B7204-1)</f>
        <v>-0.98102404994453263</v>
      </c>
    </row>
    <row r="7205" spans="1:8">
      <c r="A7205" t="s">
        <v>9357</v>
      </c>
      <c r="B7205">
        <v>0.69314718055994495</v>
      </c>
      <c r="C7205">
        <v>2</v>
      </c>
      <c r="D7205">
        <v>22</v>
      </c>
      <c r="E7205">
        <v>22</v>
      </c>
      <c r="F7205" t="str">
        <f>VLOOKUP(E7205,$L$1:$M$25,2,FALSE)</f>
        <v>sugar</v>
      </c>
      <c r="G7205">
        <f>LOG(C7205)</f>
        <v>0.3010299956639812</v>
      </c>
      <c r="H7205">
        <f>G7205/(B7205-1)</f>
        <v>-0.98102404994453263</v>
      </c>
    </row>
    <row r="7206" spans="1:8">
      <c r="A7206" t="s">
        <v>9365</v>
      </c>
      <c r="B7206">
        <v>0.69314718055994495</v>
      </c>
      <c r="C7206">
        <v>2</v>
      </c>
      <c r="D7206">
        <v>5</v>
      </c>
      <c r="E7206">
        <v>5</v>
      </c>
      <c r="F7206" t="str">
        <f>VLOOKUP(E7206,$L$1:$M$25,2,FALSE)</f>
        <v>corn</v>
      </c>
      <c r="G7206">
        <f>LOG(C7206)</f>
        <v>0.3010299956639812</v>
      </c>
      <c r="H7206">
        <f>G7206/(B7206-1)</f>
        <v>-0.98102404994453263</v>
      </c>
    </row>
    <row r="7207" spans="1:8">
      <c r="A7207" t="s">
        <v>9369</v>
      </c>
      <c r="B7207">
        <v>0.69314718055994495</v>
      </c>
      <c r="C7207">
        <v>2</v>
      </c>
      <c r="D7207">
        <v>17</v>
      </c>
      <c r="E7207">
        <v>17</v>
      </c>
      <c r="F7207" t="str">
        <f>VLOOKUP(E7207,$L$1:$M$25,2,FALSE)</f>
        <v>nat-gas</v>
      </c>
      <c r="G7207">
        <f>LOG(C7207)</f>
        <v>0.3010299956639812</v>
      </c>
      <c r="H7207">
        <f>G7207/(B7207-1)</f>
        <v>-0.98102404994453263</v>
      </c>
    </row>
    <row r="7208" spans="1:8">
      <c r="A7208" t="s">
        <v>9372</v>
      </c>
      <c r="B7208">
        <v>0.69314718055994495</v>
      </c>
      <c r="C7208">
        <v>2</v>
      </c>
      <c r="D7208">
        <v>20</v>
      </c>
      <c r="E7208">
        <v>20</v>
      </c>
      <c r="F7208" t="str">
        <f>VLOOKUP(E7208,$L$1:$M$25,2,FALSE)</f>
        <v>ship</v>
      </c>
      <c r="G7208">
        <f>LOG(C7208)</f>
        <v>0.3010299956639812</v>
      </c>
      <c r="H7208">
        <f>G7208/(B7208-1)</f>
        <v>-0.98102404994453263</v>
      </c>
    </row>
    <row r="7209" spans="1:8">
      <c r="A7209" t="s">
        <v>9380</v>
      </c>
      <c r="B7209">
        <v>0.69314718055994495</v>
      </c>
      <c r="C7209">
        <v>2</v>
      </c>
      <c r="D7209">
        <v>17</v>
      </c>
      <c r="E7209">
        <v>17</v>
      </c>
      <c r="F7209" t="str">
        <f>VLOOKUP(E7209,$L$1:$M$25,2,FALSE)</f>
        <v>nat-gas</v>
      </c>
      <c r="G7209">
        <f>LOG(C7209)</f>
        <v>0.3010299956639812</v>
      </c>
      <c r="H7209">
        <f>G7209/(B7209-1)</f>
        <v>-0.98102404994453263</v>
      </c>
    </row>
    <row r="7210" spans="1:8">
      <c r="A7210" t="s">
        <v>9382</v>
      </c>
      <c r="B7210">
        <v>0.69314718055994495</v>
      </c>
      <c r="C7210">
        <v>2</v>
      </c>
      <c r="D7210">
        <v>17</v>
      </c>
      <c r="E7210">
        <v>17</v>
      </c>
      <c r="F7210" t="str">
        <f>VLOOKUP(E7210,$L$1:$M$25,2,FALSE)</f>
        <v>nat-gas</v>
      </c>
      <c r="G7210">
        <f>LOG(C7210)</f>
        <v>0.3010299956639812</v>
      </c>
      <c r="H7210">
        <f>G7210/(B7210-1)</f>
        <v>-0.98102404994453263</v>
      </c>
    </row>
    <row r="7211" spans="1:8">
      <c r="A7211" t="s">
        <v>9419</v>
      </c>
      <c r="B7211">
        <v>0.69314718055994495</v>
      </c>
      <c r="C7211">
        <v>2</v>
      </c>
      <c r="D7211">
        <v>17</v>
      </c>
      <c r="E7211">
        <v>17</v>
      </c>
      <c r="F7211" t="str">
        <f>VLOOKUP(E7211,$L$1:$M$25,2,FALSE)</f>
        <v>nat-gas</v>
      </c>
      <c r="G7211">
        <f>LOG(C7211)</f>
        <v>0.3010299956639812</v>
      </c>
      <c r="H7211">
        <f>G7211/(B7211-1)</f>
        <v>-0.98102404994453263</v>
      </c>
    </row>
    <row r="7212" spans="1:8">
      <c r="A7212" t="s">
        <v>9421</v>
      </c>
      <c r="B7212">
        <v>0.69314718055994495</v>
      </c>
      <c r="C7212">
        <v>2</v>
      </c>
      <c r="D7212">
        <v>23</v>
      </c>
      <c r="E7212">
        <v>23</v>
      </c>
      <c r="F7212" t="str">
        <f>VLOOKUP(E7212,$L$1:$M$25,2,FALSE)</f>
        <v>trade</v>
      </c>
      <c r="G7212">
        <f>LOG(C7212)</f>
        <v>0.3010299956639812</v>
      </c>
      <c r="H7212">
        <f>G7212/(B7212-1)</f>
        <v>-0.98102404994453263</v>
      </c>
    </row>
    <row r="7213" spans="1:8">
      <c r="A7213" t="s">
        <v>9441</v>
      </c>
      <c r="B7213">
        <v>0.69314718055994495</v>
      </c>
      <c r="C7213">
        <v>2</v>
      </c>
      <c r="D7213">
        <v>3</v>
      </c>
      <c r="E7213">
        <v>3</v>
      </c>
      <c r="F7213" t="str">
        <f>VLOOKUP(E7213,$L$1:$M$25,2,FALSE)</f>
        <v>cocoa</v>
      </c>
      <c r="G7213">
        <f>LOG(C7213)</f>
        <v>0.3010299956639812</v>
      </c>
      <c r="H7213">
        <f>G7213/(B7213-1)</f>
        <v>-0.98102404994453263</v>
      </c>
    </row>
    <row r="7214" spans="1:8">
      <c r="A7214" t="s">
        <v>9460</v>
      </c>
      <c r="B7214">
        <v>0.69314718055994495</v>
      </c>
      <c r="C7214">
        <v>2</v>
      </c>
      <c r="D7214">
        <v>23</v>
      </c>
      <c r="E7214">
        <v>23</v>
      </c>
      <c r="F7214" t="str">
        <f>VLOOKUP(E7214,$L$1:$M$25,2,FALSE)</f>
        <v>trade</v>
      </c>
      <c r="G7214">
        <f>LOG(C7214)</f>
        <v>0.3010299956639812</v>
      </c>
      <c r="H7214">
        <f>G7214/(B7214-1)</f>
        <v>-0.98102404994453263</v>
      </c>
    </row>
    <row r="7215" spans="1:8">
      <c r="A7215" t="s">
        <v>9462</v>
      </c>
      <c r="B7215">
        <v>0.69314718055994495</v>
      </c>
      <c r="C7215">
        <v>2</v>
      </c>
      <c r="D7215">
        <v>5</v>
      </c>
      <c r="E7215">
        <v>5</v>
      </c>
      <c r="F7215" t="str">
        <f>VLOOKUP(E7215,$L$1:$M$25,2,FALSE)</f>
        <v>corn</v>
      </c>
      <c r="G7215">
        <f>LOG(C7215)</f>
        <v>0.3010299956639812</v>
      </c>
      <c r="H7215">
        <f>G7215/(B7215-1)</f>
        <v>-0.98102404994453263</v>
      </c>
    </row>
    <row r="7216" spans="1:8">
      <c r="A7216" t="s">
        <v>9467</v>
      </c>
      <c r="B7216">
        <v>0.69314718055994495</v>
      </c>
      <c r="C7216">
        <v>2</v>
      </c>
      <c r="D7216">
        <v>6</v>
      </c>
      <c r="E7216">
        <v>6</v>
      </c>
      <c r="F7216" t="str">
        <f>VLOOKUP(E7216,$L$1:$M$25,2,FALSE)</f>
        <v>cpi</v>
      </c>
      <c r="G7216">
        <f>LOG(C7216)</f>
        <v>0.3010299956639812</v>
      </c>
      <c r="H7216">
        <f>G7216/(B7216-1)</f>
        <v>-0.98102404994453263</v>
      </c>
    </row>
    <row r="7217" spans="1:8">
      <c r="A7217" t="s">
        <v>9485</v>
      </c>
      <c r="B7217">
        <v>0.69314718055994495</v>
      </c>
      <c r="C7217">
        <v>2</v>
      </c>
      <c r="D7217">
        <v>5</v>
      </c>
      <c r="E7217">
        <v>5</v>
      </c>
      <c r="F7217" t="str">
        <f>VLOOKUP(E7217,$L$1:$M$25,2,FALSE)</f>
        <v>corn</v>
      </c>
      <c r="G7217">
        <f>LOG(C7217)</f>
        <v>0.3010299956639812</v>
      </c>
      <c r="H7217">
        <f>G7217/(B7217-1)</f>
        <v>-0.98102404994453263</v>
      </c>
    </row>
    <row r="7218" spans="1:8">
      <c r="A7218" t="s">
        <v>9492</v>
      </c>
      <c r="B7218">
        <v>0.69314718055994495</v>
      </c>
      <c r="C7218">
        <v>2</v>
      </c>
      <c r="D7218">
        <v>17</v>
      </c>
      <c r="E7218">
        <v>17</v>
      </c>
      <c r="F7218" t="str">
        <f>VLOOKUP(E7218,$L$1:$M$25,2,FALSE)</f>
        <v>nat-gas</v>
      </c>
      <c r="G7218">
        <f>LOG(C7218)</f>
        <v>0.3010299956639812</v>
      </c>
      <c r="H7218">
        <f>G7218/(B7218-1)</f>
        <v>-0.98102404994453263</v>
      </c>
    </row>
    <row r="7219" spans="1:8">
      <c r="A7219" t="s">
        <v>9510</v>
      </c>
      <c r="B7219">
        <v>0.69314718055994495</v>
      </c>
      <c r="C7219">
        <v>2</v>
      </c>
      <c r="D7219">
        <v>18</v>
      </c>
      <c r="E7219">
        <v>18</v>
      </c>
      <c r="F7219" t="str">
        <f>VLOOKUP(E7219,$L$1:$M$25,2,FALSE)</f>
        <v>oilseed</v>
      </c>
      <c r="G7219">
        <f>LOG(C7219)</f>
        <v>0.3010299956639812</v>
      </c>
      <c r="H7219">
        <f>G7219/(B7219-1)</f>
        <v>-0.98102404994453263</v>
      </c>
    </row>
    <row r="7220" spans="1:8">
      <c r="A7220" t="s">
        <v>9511</v>
      </c>
      <c r="B7220">
        <v>0.69314718055994495</v>
      </c>
      <c r="C7220">
        <v>2</v>
      </c>
      <c r="D7220">
        <v>20</v>
      </c>
      <c r="E7220">
        <v>20</v>
      </c>
      <c r="F7220" t="str">
        <f>VLOOKUP(E7220,$L$1:$M$25,2,FALSE)</f>
        <v>ship</v>
      </c>
      <c r="G7220">
        <f>LOG(C7220)</f>
        <v>0.3010299956639812</v>
      </c>
      <c r="H7220">
        <f>G7220/(B7220-1)</f>
        <v>-0.98102404994453263</v>
      </c>
    </row>
    <row r="7221" spans="1:8">
      <c r="A7221" t="s">
        <v>9522</v>
      </c>
      <c r="B7221">
        <v>0.69314718055994495</v>
      </c>
      <c r="C7221">
        <v>2</v>
      </c>
      <c r="D7221">
        <v>8</v>
      </c>
      <c r="E7221">
        <v>8</v>
      </c>
      <c r="F7221" t="str">
        <f>VLOOKUP(E7221,$L$1:$M$25,2,FALSE)</f>
        <v>dlr</v>
      </c>
      <c r="G7221">
        <f>LOG(C7221)</f>
        <v>0.3010299956639812</v>
      </c>
      <c r="H7221">
        <f>G7221/(B7221-1)</f>
        <v>-0.98102404994453263</v>
      </c>
    </row>
    <row r="7222" spans="1:8">
      <c r="A7222" t="s">
        <v>9526</v>
      </c>
      <c r="B7222">
        <v>0.69314718055994495</v>
      </c>
      <c r="C7222">
        <v>2</v>
      </c>
      <c r="D7222">
        <v>3</v>
      </c>
      <c r="E7222">
        <v>3</v>
      </c>
      <c r="F7222" t="str">
        <f>VLOOKUP(E7222,$L$1:$M$25,2,FALSE)</f>
        <v>cocoa</v>
      </c>
      <c r="G7222">
        <f>LOG(C7222)</f>
        <v>0.3010299956639812</v>
      </c>
      <c r="H7222">
        <f>G7222/(B7222-1)</f>
        <v>-0.98102404994453263</v>
      </c>
    </row>
    <row r="7223" spans="1:8">
      <c r="A7223" t="s">
        <v>9532</v>
      </c>
      <c r="B7223">
        <v>0.69314718055994495</v>
      </c>
      <c r="C7223">
        <v>2</v>
      </c>
      <c r="D7223">
        <v>8</v>
      </c>
      <c r="E7223">
        <v>8</v>
      </c>
      <c r="F7223" t="str">
        <f>VLOOKUP(E7223,$L$1:$M$25,2,FALSE)</f>
        <v>dlr</v>
      </c>
      <c r="G7223">
        <f>LOG(C7223)</f>
        <v>0.3010299956639812</v>
      </c>
      <c r="H7223">
        <f>G7223/(B7223-1)</f>
        <v>-0.98102404994453263</v>
      </c>
    </row>
    <row r="7224" spans="1:8">
      <c r="A7224" t="s">
        <v>9535</v>
      </c>
      <c r="B7224">
        <v>0.69314718055994495</v>
      </c>
      <c r="C7224">
        <v>2</v>
      </c>
      <c r="D7224">
        <v>8</v>
      </c>
      <c r="E7224">
        <v>8</v>
      </c>
      <c r="F7224" t="str">
        <f>VLOOKUP(E7224,$L$1:$M$25,2,FALSE)</f>
        <v>dlr</v>
      </c>
      <c r="G7224">
        <f>LOG(C7224)</f>
        <v>0.3010299956639812</v>
      </c>
      <c r="H7224">
        <f>G7224/(B7224-1)</f>
        <v>-0.98102404994453263</v>
      </c>
    </row>
    <row r="7225" spans="1:8">
      <c r="A7225" t="s">
        <v>9545</v>
      </c>
      <c r="B7225">
        <v>0.69314718055994495</v>
      </c>
      <c r="C7225">
        <v>2</v>
      </c>
      <c r="D7225">
        <v>17</v>
      </c>
      <c r="E7225">
        <v>17</v>
      </c>
      <c r="F7225" t="str">
        <f>VLOOKUP(E7225,$L$1:$M$25,2,FALSE)</f>
        <v>nat-gas</v>
      </c>
      <c r="G7225">
        <f>LOG(C7225)</f>
        <v>0.3010299956639812</v>
      </c>
      <c r="H7225">
        <f>G7225/(B7225-1)</f>
        <v>-0.98102404994453263</v>
      </c>
    </row>
    <row r="7226" spans="1:8">
      <c r="A7226" t="s">
        <v>9546</v>
      </c>
      <c r="B7226">
        <v>0.69314718055994495</v>
      </c>
      <c r="C7226">
        <v>2</v>
      </c>
      <c r="D7226">
        <v>22</v>
      </c>
      <c r="E7226">
        <v>22</v>
      </c>
      <c r="F7226" t="str">
        <f>VLOOKUP(E7226,$L$1:$M$25,2,FALSE)</f>
        <v>sugar</v>
      </c>
      <c r="G7226">
        <f>LOG(C7226)</f>
        <v>0.3010299956639812</v>
      </c>
      <c r="H7226">
        <f>G7226/(B7226-1)</f>
        <v>-0.98102404994453263</v>
      </c>
    </row>
    <row r="7227" spans="1:8">
      <c r="A7227" t="s">
        <v>9548</v>
      </c>
      <c r="B7227">
        <v>0.69314718055994495</v>
      </c>
      <c r="C7227">
        <v>2</v>
      </c>
      <c r="D7227">
        <v>18</v>
      </c>
      <c r="E7227">
        <v>18</v>
      </c>
      <c r="F7227" t="str">
        <f>VLOOKUP(E7227,$L$1:$M$25,2,FALSE)</f>
        <v>oilseed</v>
      </c>
      <c r="G7227">
        <f>LOG(C7227)</f>
        <v>0.3010299956639812</v>
      </c>
      <c r="H7227">
        <f>G7227/(B7227-1)</f>
        <v>-0.98102404994453263</v>
      </c>
    </row>
    <row r="7228" spans="1:8">
      <c r="A7228" t="s">
        <v>9550</v>
      </c>
      <c r="B7228">
        <v>0.69314718055994495</v>
      </c>
      <c r="C7228">
        <v>2</v>
      </c>
      <c r="D7228">
        <v>6</v>
      </c>
      <c r="E7228">
        <v>6</v>
      </c>
      <c r="F7228" t="str">
        <f>VLOOKUP(E7228,$L$1:$M$25,2,FALSE)</f>
        <v>cpi</v>
      </c>
      <c r="G7228">
        <f>LOG(C7228)</f>
        <v>0.3010299956639812</v>
      </c>
      <c r="H7228">
        <f>G7228/(B7228-1)</f>
        <v>-0.98102404994453263</v>
      </c>
    </row>
    <row r="7229" spans="1:8">
      <c r="A7229" t="s">
        <v>9551</v>
      </c>
      <c r="B7229">
        <v>0.69314718055994495</v>
      </c>
      <c r="C7229">
        <v>2</v>
      </c>
      <c r="D7229">
        <v>17</v>
      </c>
      <c r="E7229">
        <v>17</v>
      </c>
      <c r="F7229" t="str">
        <f>VLOOKUP(E7229,$L$1:$M$25,2,FALSE)</f>
        <v>nat-gas</v>
      </c>
      <c r="G7229">
        <f>LOG(C7229)</f>
        <v>0.3010299956639812</v>
      </c>
      <c r="H7229">
        <f>G7229/(B7229-1)</f>
        <v>-0.98102404994453263</v>
      </c>
    </row>
    <row r="7230" spans="1:8">
      <c r="A7230" t="s">
        <v>9560</v>
      </c>
      <c r="B7230">
        <v>0.69314718055994495</v>
      </c>
      <c r="C7230">
        <v>2</v>
      </c>
      <c r="D7230">
        <v>19</v>
      </c>
      <c r="E7230">
        <v>19</v>
      </c>
      <c r="F7230" t="str">
        <f>VLOOKUP(E7230,$L$1:$M$25,2,FALSE)</f>
        <v>reserves</v>
      </c>
      <c r="G7230">
        <f>LOG(C7230)</f>
        <v>0.3010299956639812</v>
      </c>
      <c r="H7230">
        <f>G7230/(B7230-1)</f>
        <v>-0.98102404994453263</v>
      </c>
    </row>
    <row r="7231" spans="1:8">
      <c r="A7231" t="s">
        <v>9570</v>
      </c>
      <c r="B7231">
        <v>0.69314718055994495</v>
      </c>
      <c r="C7231">
        <v>2</v>
      </c>
      <c r="D7231">
        <v>1</v>
      </c>
      <c r="E7231">
        <v>1</v>
      </c>
      <c r="F7231" t="str">
        <f>VLOOKUP(E7231,$L$1:$M$25,2,FALSE)</f>
        <v>acq</v>
      </c>
      <c r="G7231">
        <f>LOG(C7231)</f>
        <v>0.3010299956639812</v>
      </c>
      <c r="H7231">
        <f>G7231/(B7231-1)</f>
        <v>-0.98102404994453263</v>
      </c>
    </row>
    <row r="7232" spans="1:8">
      <c r="A7232" t="s">
        <v>9590</v>
      </c>
      <c r="B7232">
        <v>0.69314718055994495</v>
      </c>
      <c r="C7232">
        <v>2</v>
      </c>
      <c r="D7232">
        <v>18</v>
      </c>
      <c r="E7232">
        <v>18</v>
      </c>
      <c r="F7232" t="str">
        <f>VLOOKUP(E7232,$L$1:$M$25,2,FALSE)</f>
        <v>oilseed</v>
      </c>
      <c r="G7232">
        <f>LOG(C7232)</f>
        <v>0.3010299956639812</v>
      </c>
      <c r="H7232">
        <f>G7232/(B7232-1)</f>
        <v>-0.98102404994453263</v>
      </c>
    </row>
    <row r="7233" spans="1:8">
      <c r="A7233" t="s">
        <v>9608</v>
      </c>
      <c r="B7233">
        <v>0.69314718055994495</v>
      </c>
      <c r="C7233">
        <v>2</v>
      </c>
      <c r="D7233">
        <v>20</v>
      </c>
      <c r="E7233">
        <v>20</v>
      </c>
      <c r="F7233" t="str">
        <f>VLOOKUP(E7233,$L$1:$M$25,2,FALSE)</f>
        <v>ship</v>
      </c>
      <c r="G7233">
        <f>LOG(C7233)</f>
        <v>0.3010299956639812</v>
      </c>
      <c r="H7233">
        <f>G7233/(B7233-1)</f>
        <v>-0.98102404994453263</v>
      </c>
    </row>
    <row r="7234" spans="1:8">
      <c r="A7234" t="s">
        <v>9611</v>
      </c>
      <c r="B7234">
        <v>0.69314718055994495</v>
      </c>
      <c r="C7234">
        <v>2</v>
      </c>
      <c r="D7234">
        <v>20</v>
      </c>
      <c r="E7234">
        <v>20</v>
      </c>
      <c r="F7234" t="str">
        <f>VLOOKUP(E7234,$L$1:$M$25,2,FALSE)</f>
        <v>ship</v>
      </c>
      <c r="G7234">
        <f>LOG(C7234)</f>
        <v>0.3010299956639812</v>
      </c>
      <c r="H7234">
        <f>G7234/(B7234-1)</f>
        <v>-0.98102404994453263</v>
      </c>
    </row>
    <row r="7235" spans="1:8">
      <c r="A7235" t="s">
        <v>9615</v>
      </c>
      <c r="B7235">
        <v>0.69314718055994495</v>
      </c>
      <c r="C7235">
        <v>2</v>
      </c>
      <c r="D7235">
        <v>3</v>
      </c>
      <c r="E7235">
        <v>3</v>
      </c>
      <c r="F7235" t="str">
        <f>VLOOKUP(E7235,$L$1:$M$25,2,FALSE)</f>
        <v>cocoa</v>
      </c>
      <c r="G7235">
        <f>LOG(C7235)</f>
        <v>0.3010299956639812</v>
      </c>
      <c r="H7235">
        <f>G7235/(B7235-1)</f>
        <v>-0.98102404994453263</v>
      </c>
    </row>
    <row r="7236" spans="1:8">
      <c r="A7236" t="s">
        <v>9618</v>
      </c>
      <c r="B7236">
        <v>0.69314718055994495</v>
      </c>
      <c r="C7236">
        <v>2</v>
      </c>
      <c r="D7236">
        <v>23</v>
      </c>
      <c r="E7236">
        <v>23</v>
      </c>
      <c r="F7236" t="str">
        <f>VLOOKUP(E7236,$L$1:$M$25,2,FALSE)</f>
        <v>trade</v>
      </c>
      <c r="G7236">
        <f>LOG(C7236)</f>
        <v>0.3010299956639812</v>
      </c>
      <c r="H7236">
        <f>G7236/(B7236-1)</f>
        <v>-0.98102404994453263</v>
      </c>
    </row>
    <row r="7237" spans="1:8">
      <c r="A7237" t="s">
        <v>9624</v>
      </c>
      <c r="B7237">
        <v>0.69314718055994495</v>
      </c>
      <c r="C7237">
        <v>2</v>
      </c>
      <c r="D7237">
        <v>25</v>
      </c>
      <c r="E7237">
        <v>25</v>
      </c>
      <c r="F7237" t="str">
        <f>VLOOKUP(E7237,$L$1:$M$25,2,FALSE)</f>
        <v>wheat</v>
      </c>
      <c r="G7237">
        <f>LOG(C7237)</f>
        <v>0.3010299956639812</v>
      </c>
      <c r="H7237">
        <f>G7237/(B7237-1)</f>
        <v>-0.98102404994453263</v>
      </c>
    </row>
    <row r="7238" spans="1:8">
      <c r="A7238" t="s">
        <v>9628</v>
      </c>
      <c r="B7238">
        <v>0.69314718055994495</v>
      </c>
      <c r="C7238">
        <v>2</v>
      </c>
      <c r="D7238">
        <v>23</v>
      </c>
      <c r="E7238">
        <v>23</v>
      </c>
      <c r="F7238" t="str">
        <f>VLOOKUP(E7238,$L$1:$M$25,2,FALSE)</f>
        <v>trade</v>
      </c>
      <c r="G7238">
        <f>LOG(C7238)</f>
        <v>0.3010299956639812</v>
      </c>
      <c r="H7238">
        <f>G7238/(B7238-1)</f>
        <v>-0.98102404994453263</v>
      </c>
    </row>
    <row r="7239" spans="1:8">
      <c r="A7239" t="s">
        <v>9633</v>
      </c>
      <c r="B7239">
        <v>0.69314718055994495</v>
      </c>
      <c r="C7239">
        <v>2</v>
      </c>
      <c r="D7239">
        <v>20</v>
      </c>
      <c r="E7239">
        <v>20</v>
      </c>
      <c r="F7239" t="str">
        <f>VLOOKUP(E7239,$L$1:$M$25,2,FALSE)</f>
        <v>ship</v>
      </c>
      <c r="G7239">
        <f>LOG(C7239)</f>
        <v>0.3010299956639812</v>
      </c>
      <c r="H7239">
        <f>G7239/(B7239-1)</f>
        <v>-0.98102404994453263</v>
      </c>
    </row>
    <row r="7240" spans="1:8">
      <c r="A7240" t="s">
        <v>9636</v>
      </c>
      <c r="B7240">
        <v>0.69314718055994495</v>
      </c>
      <c r="C7240">
        <v>2</v>
      </c>
      <c r="D7240">
        <v>5</v>
      </c>
      <c r="E7240">
        <v>5</v>
      </c>
      <c r="F7240" t="str">
        <f>VLOOKUP(E7240,$L$1:$M$25,2,FALSE)</f>
        <v>corn</v>
      </c>
      <c r="G7240">
        <f>LOG(C7240)</f>
        <v>0.3010299956639812</v>
      </c>
      <c r="H7240">
        <f>G7240/(B7240-1)</f>
        <v>-0.98102404994453263</v>
      </c>
    </row>
    <row r="7241" spans="1:8">
      <c r="A7241" t="s">
        <v>9642</v>
      </c>
      <c r="B7241">
        <v>0.69314718055994495</v>
      </c>
      <c r="C7241">
        <v>2</v>
      </c>
      <c r="D7241">
        <v>23</v>
      </c>
      <c r="E7241">
        <v>23</v>
      </c>
      <c r="F7241" t="str">
        <f>VLOOKUP(E7241,$L$1:$M$25,2,FALSE)</f>
        <v>trade</v>
      </c>
      <c r="G7241">
        <f>LOG(C7241)</f>
        <v>0.3010299956639812</v>
      </c>
      <c r="H7241">
        <f>G7241/(B7241-1)</f>
        <v>-0.98102404994453263</v>
      </c>
    </row>
    <row r="7242" spans="1:8">
      <c r="A7242" t="s">
        <v>9647</v>
      </c>
      <c r="B7242">
        <v>0.69314718055994495</v>
      </c>
      <c r="C7242">
        <v>2</v>
      </c>
      <c r="D7242">
        <v>8</v>
      </c>
      <c r="E7242">
        <v>8</v>
      </c>
      <c r="F7242" t="str">
        <f>VLOOKUP(E7242,$L$1:$M$25,2,FALSE)</f>
        <v>dlr</v>
      </c>
      <c r="G7242">
        <f>LOG(C7242)</f>
        <v>0.3010299956639812</v>
      </c>
      <c r="H7242">
        <f>G7242/(B7242-1)</f>
        <v>-0.98102404994453263</v>
      </c>
    </row>
    <row r="7243" spans="1:8">
      <c r="A7243" t="s">
        <v>9674</v>
      </c>
      <c r="B7243">
        <v>0.69314718055994495</v>
      </c>
      <c r="C7243">
        <v>2</v>
      </c>
      <c r="D7243">
        <v>16</v>
      </c>
      <c r="E7243">
        <v>16</v>
      </c>
      <c r="F7243" t="str">
        <f>VLOOKUP(E7243,$L$1:$M$25,2,FALSE)</f>
        <v>money-supply</v>
      </c>
      <c r="G7243">
        <f>LOG(C7243)</f>
        <v>0.3010299956639812</v>
      </c>
      <c r="H7243">
        <f>G7243/(B7243-1)</f>
        <v>-0.98102404994453263</v>
      </c>
    </row>
    <row r="7244" spans="1:8">
      <c r="A7244" t="s">
        <v>9678</v>
      </c>
      <c r="B7244">
        <v>0.69314718055994495</v>
      </c>
      <c r="C7244">
        <v>2</v>
      </c>
      <c r="D7244">
        <v>17</v>
      </c>
      <c r="E7244">
        <v>17</v>
      </c>
      <c r="F7244" t="str">
        <f>VLOOKUP(E7244,$L$1:$M$25,2,FALSE)</f>
        <v>nat-gas</v>
      </c>
      <c r="G7244">
        <f>LOG(C7244)</f>
        <v>0.3010299956639812</v>
      </c>
      <c r="H7244">
        <f>G7244/(B7244-1)</f>
        <v>-0.98102404994453263</v>
      </c>
    </row>
    <row r="7245" spans="1:8">
      <c r="A7245" t="s">
        <v>9679</v>
      </c>
      <c r="B7245">
        <v>0.69314718055994495</v>
      </c>
      <c r="C7245">
        <v>2</v>
      </c>
      <c r="D7245">
        <v>18</v>
      </c>
      <c r="E7245">
        <v>18</v>
      </c>
      <c r="F7245" t="str">
        <f>VLOOKUP(E7245,$L$1:$M$25,2,FALSE)</f>
        <v>oilseed</v>
      </c>
      <c r="G7245">
        <f>LOG(C7245)</f>
        <v>0.3010299956639812</v>
      </c>
      <c r="H7245">
        <f>G7245/(B7245-1)</f>
        <v>-0.98102404994453263</v>
      </c>
    </row>
    <row r="7246" spans="1:8">
      <c r="A7246" t="s">
        <v>9680</v>
      </c>
      <c r="B7246">
        <v>0.69314718055994495</v>
      </c>
      <c r="C7246">
        <v>2</v>
      </c>
      <c r="D7246">
        <v>18</v>
      </c>
      <c r="E7246">
        <v>18</v>
      </c>
      <c r="F7246" t="str">
        <f>VLOOKUP(E7246,$L$1:$M$25,2,FALSE)</f>
        <v>oilseed</v>
      </c>
      <c r="G7246">
        <f>LOG(C7246)</f>
        <v>0.3010299956639812</v>
      </c>
      <c r="H7246">
        <f>G7246/(B7246-1)</f>
        <v>-0.98102404994453263</v>
      </c>
    </row>
    <row r="7247" spans="1:8">
      <c r="A7247" t="s">
        <v>9686</v>
      </c>
      <c r="B7247">
        <v>0.69314718055994495</v>
      </c>
      <c r="C7247">
        <v>2</v>
      </c>
      <c r="D7247">
        <v>17</v>
      </c>
      <c r="E7247">
        <v>17</v>
      </c>
      <c r="F7247" t="str">
        <f>VLOOKUP(E7247,$L$1:$M$25,2,FALSE)</f>
        <v>nat-gas</v>
      </c>
      <c r="G7247">
        <f>LOG(C7247)</f>
        <v>0.3010299956639812</v>
      </c>
      <c r="H7247">
        <f>G7247/(B7247-1)</f>
        <v>-0.98102404994453263</v>
      </c>
    </row>
    <row r="7248" spans="1:8">
      <c r="A7248" t="s">
        <v>9693</v>
      </c>
      <c r="B7248">
        <v>0.69314718055994495</v>
      </c>
      <c r="C7248">
        <v>2</v>
      </c>
      <c r="D7248">
        <v>4</v>
      </c>
      <c r="E7248">
        <v>4</v>
      </c>
      <c r="F7248" t="str">
        <f>VLOOKUP(E7248,$L$1:$M$25,2,FALSE)</f>
        <v>coffee</v>
      </c>
      <c r="G7248">
        <f>LOG(C7248)</f>
        <v>0.3010299956639812</v>
      </c>
      <c r="H7248">
        <f>G7248/(B7248-1)</f>
        <v>-0.98102404994453263</v>
      </c>
    </row>
    <row r="7249" spans="1:8">
      <c r="A7249" t="s">
        <v>9694</v>
      </c>
      <c r="B7249">
        <v>0.69314718055994495</v>
      </c>
      <c r="C7249">
        <v>2</v>
      </c>
      <c r="D7249">
        <v>17</v>
      </c>
      <c r="E7249">
        <v>17</v>
      </c>
      <c r="F7249" t="str">
        <f>VLOOKUP(E7249,$L$1:$M$25,2,FALSE)</f>
        <v>nat-gas</v>
      </c>
      <c r="G7249">
        <f>LOG(C7249)</f>
        <v>0.3010299956639812</v>
      </c>
      <c r="H7249">
        <f>G7249/(B7249-1)</f>
        <v>-0.98102404994453263</v>
      </c>
    </row>
    <row r="7250" spans="1:8">
      <c r="A7250" t="s">
        <v>9696</v>
      </c>
      <c r="B7250">
        <v>0.69314718055994495</v>
      </c>
      <c r="C7250">
        <v>2</v>
      </c>
      <c r="D7250">
        <v>23</v>
      </c>
      <c r="E7250">
        <v>23</v>
      </c>
      <c r="F7250" t="str">
        <f>VLOOKUP(E7250,$L$1:$M$25,2,FALSE)</f>
        <v>trade</v>
      </c>
      <c r="G7250">
        <f>LOG(C7250)</f>
        <v>0.3010299956639812</v>
      </c>
      <c r="H7250">
        <f>G7250/(B7250-1)</f>
        <v>-0.98102404994453263</v>
      </c>
    </row>
    <row r="7251" spans="1:8">
      <c r="A7251" t="s">
        <v>9699</v>
      </c>
      <c r="B7251">
        <v>0.69314718055994495</v>
      </c>
      <c r="C7251">
        <v>2</v>
      </c>
      <c r="D7251">
        <v>18</v>
      </c>
      <c r="E7251">
        <v>18</v>
      </c>
      <c r="F7251" t="str">
        <f>VLOOKUP(E7251,$L$1:$M$25,2,FALSE)</f>
        <v>oilseed</v>
      </c>
      <c r="G7251">
        <f>LOG(C7251)</f>
        <v>0.3010299956639812</v>
      </c>
      <c r="H7251">
        <f>G7251/(B7251-1)</f>
        <v>-0.98102404994453263</v>
      </c>
    </row>
    <row r="7252" spans="1:8">
      <c r="A7252" t="s">
        <v>9705</v>
      </c>
      <c r="B7252">
        <v>0.69314718055994495</v>
      </c>
      <c r="C7252">
        <v>2</v>
      </c>
      <c r="D7252">
        <v>20</v>
      </c>
      <c r="E7252">
        <v>20</v>
      </c>
      <c r="F7252" t="str">
        <f>VLOOKUP(E7252,$L$1:$M$25,2,FALSE)</f>
        <v>ship</v>
      </c>
      <c r="G7252">
        <f>LOG(C7252)</f>
        <v>0.3010299956639812</v>
      </c>
      <c r="H7252">
        <f>G7252/(B7252-1)</f>
        <v>-0.98102404994453263</v>
      </c>
    </row>
    <row r="7253" spans="1:8">
      <c r="A7253" t="s">
        <v>9709</v>
      </c>
      <c r="B7253">
        <v>0.69314718055994495</v>
      </c>
      <c r="C7253">
        <v>2</v>
      </c>
      <c r="D7253">
        <v>18</v>
      </c>
      <c r="E7253">
        <v>18</v>
      </c>
      <c r="F7253" t="str">
        <f>VLOOKUP(E7253,$L$1:$M$25,2,FALSE)</f>
        <v>oilseed</v>
      </c>
      <c r="G7253">
        <f>LOG(C7253)</f>
        <v>0.3010299956639812</v>
      </c>
      <c r="H7253">
        <f>G7253/(B7253-1)</f>
        <v>-0.98102404994453263</v>
      </c>
    </row>
    <row r="7254" spans="1:8">
      <c r="A7254" t="s">
        <v>9718</v>
      </c>
      <c r="B7254">
        <v>0.69314718055994495</v>
      </c>
      <c r="C7254">
        <v>2</v>
      </c>
      <c r="D7254">
        <v>5</v>
      </c>
      <c r="E7254">
        <v>5</v>
      </c>
      <c r="F7254" t="str">
        <f>VLOOKUP(E7254,$L$1:$M$25,2,FALSE)</f>
        <v>corn</v>
      </c>
      <c r="G7254">
        <f>LOG(C7254)</f>
        <v>0.3010299956639812</v>
      </c>
      <c r="H7254">
        <f>G7254/(B7254-1)</f>
        <v>-0.98102404994453263</v>
      </c>
    </row>
    <row r="7255" spans="1:8">
      <c r="A7255" t="s">
        <v>9726</v>
      </c>
      <c r="B7255">
        <v>0.69314718055994495</v>
      </c>
      <c r="C7255">
        <v>2</v>
      </c>
      <c r="D7255">
        <v>10</v>
      </c>
      <c r="E7255">
        <v>10</v>
      </c>
      <c r="F7255" t="str">
        <f>VLOOKUP(E7255,$L$1:$M$25,2,FALSE)</f>
        <v>gnp</v>
      </c>
      <c r="G7255">
        <f>LOG(C7255)</f>
        <v>0.3010299956639812</v>
      </c>
      <c r="H7255">
        <f>G7255/(B7255-1)</f>
        <v>-0.98102404994453263</v>
      </c>
    </row>
    <row r="7256" spans="1:8">
      <c r="A7256" t="s">
        <v>9733</v>
      </c>
      <c r="B7256">
        <v>0.69314718055994495</v>
      </c>
      <c r="C7256">
        <v>2</v>
      </c>
      <c r="D7256">
        <v>5</v>
      </c>
      <c r="E7256">
        <v>5</v>
      </c>
      <c r="F7256" t="str">
        <f>VLOOKUP(E7256,$L$1:$M$25,2,FALSE)</f>
        <v>corn</v>
      </c>
      <c r="G7256">
        <f>LOG(C7256)</f>
        <v>0.3010299956639812</v>
      </c>
      <c r="H7256">
        <f>G7256/(B7256-1)</f>
        <v>-0.98102404994453263</v>
      </c>
    </row>
    <row r="7257" spans="1:8">
      <c r="A7257" t="s">
        <v>9738</v>
      </c>
      <c r="B7257">
        <v>0.69314718055994495</v>
      </c>
      <c r="C7257">
        <v>2</v>
      </c>
      <c r="D7257">
        <v>17</v>
      </c>
      <c r="E7257">
        <v>17</v>
      </c>
      <c r="F7257" t="str">
        <f>VLOOKUP(E7257,$L$1:$M$25,2,FALSE)</f>
        <v>nat-gas</v>
      </c>
      <c r="G7257">
        <f>LOG(C7257)</f>
        <v>0.3010299956639812</v>
      </c>
      <c r="H7257">
        <f>G7257/(B7257-1)</f>
        <v>-0.98102404994453263</v>
      </c>
    </row>
    <row r="7258" spans="1:8">
      <c r="A7258" t="s">
        <v>9740</v>
      </c>
      <c r="B7258">
        <v>0.69314718055994495</v>
      </c>
      <c r="C7258">
        <v>2</v>
      </c>
      <c r="D7258">
        <v>20</v>
      </c>
      <c r="E7258">
        <v>20</v>
      </c>
      <c r="F7258" t="str">
        <f>VLOOKUP(E7258,$L$1:$M$25,2,FALSE)</f>
        <v>ship</v>
      </c>
      <c r="G7258">
        <f>LOG(C7258)</f>
        <v>0.3010299956639812</v>
      </c>
      <c r="H7258">
        <f>G7258/(B7258-1)</f>
        <v>-0.98102404994453263</v>
      </c>
    </row>
    <row r="7259" spans="1:8">
      <c r="A7259" t="s">
        <v>9750</v>
      </c>
      <c r="B7259">
        <v>0.69314718055994495</v>
      </c>
      <c r="C7259">
        <v>2</v>
      </c>
      <c r="D7259">
        <v>9</v>
      </c>
      <c r="E7259">
        <v>9</v>
      </c>
      <c r="F7259" t="str">
        <f>VLOOKUP(E7259,$L$1:$M$25,2,FALSE)</f>
        <v>earn</v>
      </c>
      <c r="G7259">
        <f>LOG(C7259)</f>
        <v>0.3010299956639812</v>
      </c>
      <c r="H7259">
        <f>G7259/(B7259-1)</f>
        <v>-0.98102404994453263</v>
      </c>
    </row>
    <row r="7260" spans="1:8">
      <c r="A7260" t="s">
        <v>9768</v>
      </c>
      <c r="B7260">
        <v>0.69314718055994495</v>
      </c>
      <c r="C7260">
        <v>2</v>
      </c>
      <c r="D7260">
        <v>8</v>
      </c>
      <c r="E7260">
        <v>8</v>
      </c>
      <c r="F7260" t="str">
        <f>VLOOKUP(E7260,$L$1:$M$25,2,FALSE)</f>
        <v>dlr</v>
      </c>
      <c r="G7260">
        <f>LOG(C7260)</f>
        <v>0.3010299956639812</v>
      </c>
      <c r="H7260">
        <f>G7260/(B7260-1)</f>
        <v>-0.98102404994453263</v>
      </c>
    </row>
    <row r="7261" spans="1:8">
      <c r="A7261" t="s">
        <v>9774</v>
      </c>
      <c r="B7261">
        <v>0.69314718055994495</v>
      </c>
      <c r="C7261">
        <v>2</v>
      </c>
      <c r="D7261">
        <v>4</v>
      </c>
      <c r="E7261">
        <v>4</v>
      </c>
      <c r="F7261" t="str">
        <f>VLOOKUP(E7261,$L$1:$M$25,2,FALSE)</f>
        <v>coffee</v>
      </c>
      <c r="G7261">
        <f>LOG(C7261)</f>
        <v>0.3010299956639812</v>
      </c>
      <c r="H7261">
        <f>G7261/(B7261-1)</f>
        <v>-0.98102404994453263</v>
      </c>
    </row>
    <row r="7262" spans="1:8">
      <c r="A7262" t="s">
        <v>9818</v>
      </c>
      <c r="B7262">
        <v>0.69314718055994495</v>
      </c>
      <c r="C7262">
        <v>2</v>
      </c>
      <c r="D7262">
        <v>20</v>
      </c>
      <c r="E7262">
        <v>20</v>
      </c>
      <c r="F7262" t="str">
        <f>VLOOKUP(E7262,$L$1:$M$25,2,FALSE)</f>
        <v>ship</v>
      </c>
      <c r="G7262">
        <f>LOG(C7262)</f>
        <v>0.3010299956639812</v>
      </c>
      <c r="H7262">
        <f>G7262/(B7262-1)</f>
        <v>-0.98102404994453263</v>
      </c>
    </row>
    <row r="7263" spans="1:8">
      <c r="A7263" t="s">
        <v>9831</v>
      </c>
      <c r="B7263">
        <v>0.69314718055994495</v>
      </c>
      <c r="C7263">
        <v>2</v>
      </c>
      <c r="D7263">
        <v>16</v>
      </c>
      <c r="E7263">
        <v>16</v>
      </c>
      <c r="F7263" t="str">
        <f>VLOOKUP(E7263,$L$1:$M$25,2,FALSE)</f>
        <v>money-supply</v>
      </c>
      <c r="G7263">
        <f>LOG(C7263)</f>
        <v>0.3010299956639812</v>
      </c>
      <c r="H7263">
        <f>G7263/(B7263-1)</f>
        <v>-0.98102404994453263</v>
      </c>
    </row>
    <row r="7264" spans="1:8">
      <c r="A7264" t="s">
        <v>9841</v>
      </c>
      <c r="B7264">
        <v>0.69314718055994495</v>
      </c>
      <c r="C7264">
        <v>2</v>
      </c>
      <c r="D7264">
        <v>17</v>
      </c>
      <c r="E7264">
        <v>17</v>
      </c>
      <c r="F7264" t="str">
        <f>VLOOKUP(E7264,$L$1:$M$25,2,FALSE)</f>
        <v>nat-gas</v>
      </c>
      <c r="G7264">
        <f>LOG(C7264)</f>
        <v>0.3010299956639812</v>
      </c>
      <c r="H7264">
        <f>G7264/(B7264-1)</f>
        <v>-0.98102404994453263</v>
      </c>
    </row>
    <row r="7265" spans="1:8">
      <c r="A7265" t="s">
        <v>9845</v>
      </c>
      <c r="B7265">
        <v>0.69314718055994495</v>
      </c>
      <c r="C7265">
        <v>2</v>
      </c>
      <c r="D7265">
        <v>17</v>
      </c>
      <c r="E7265">
        <v>17</v>
      </c>
      <c r="F7265" t="str">
        <f>VLOOKUP(E7265,$L$1:$M$25,2,FALSE)</f>
        <v>nat-gas</v>
      </c>
      <c r="G7265">
        <f>LOG(C7265)</f>
        <v>0.3010299956639812</v>
      </c>
      <c r="H7265">
        <f>G7265/(B7265-1)</f>
        <v>-0.98102404994453263</v>
      </c>
    </row>
    <row r="7266" spans="1:8">
      <c r="A7266" t="s">
        <v>9849</v>
      </c>
      <c r="B7266">
        <v>0.69314718055994495</v>
      </c>
      <c r="C7266">
        <v>2</v>
      </c>
      <c r="D7266">
        <v>16</v>
      </c>
      <c r="E7266">
        <v>16</v>
      </c>
      <c r="F7266" t="str">
        <f>VLOOKUP(E7266,$L$1:$M$25,2,FALSE)</f>
        <v>money-supply</v>
      </c>
      <c r="G7266">
        <f>LOG(C7266)</f>
        <v>0.3010299956639812</v>
      </c>
      <c r="H7266">
        <f>G7266/(B7266-1)</f>
        <v>-0.98102404994453263</v>
      </c>
    </row>
    <row r="7267" spans="1:8">
      <c r="A7267" t="s">
        <v>9861</v>
      </c>
      <c r="B7267">
        <v>0.69314718055994495</v>
      </c>
      <c r="C7267">
        <v>2</v>
      </c>
      <c r="D7267">
        <v>17</v>
      </c>
      <c r="E7267">
        <v>17</v>
      </c>
      <c r="F7267" t="str">
        <f>VLOOKUP(E7267,$L$1:$M$25,2,FALSE)</f>
        <v>nat-gas</v>
      </c>
      <c r="G7267">
        <f>LOG(C7267)</f>
        <v>0.3010299956639812</v>
      </c>
      <c r="H7267">
        <f>G7267/(B7267-1)</f>
        <v>-0.98102404994453263</v>
      </c>
    </row>
    <row r="7268" spans="1:8">
      <c r="A7268" t="s">
        <v>9863</v>
      </c>
      <c r="B7268">
        <v>0.69314718055994495</v>
      </c>
      <c r="C7268">
        <v>2</v>
      </c>
      <c r="D7268">
        <v>10</v>
      </c>
      <c r="E7268">
        <v>10</v>
      </c>
      <c r="F7268" t="str">
        <f>VLOOKUP(E7268,$L$1:$M$25,2,FALSE)</f>
        <v>gnp</v>
      </c>
      <c r="G7268">
        <f>LOG(C7268)</f>
        <v>0.3010299956639812</v>
      </c>
      <c r="H7268">
        <f>G7268/(B7268-1)</f>
        <v>-0.98102404994453263</v>
      </c>
    </row>
    <row r="7269" spans="1:8">
      <c r="A7269" t="s">
        <v>9886</v>
      </c>
      <c r="B7269">
        <v>0.69314718055994495</v>
      </c>
      <c r="C7269">
        <v>2</v>
      </c>
      <c r="D7269">
        <v>5</v>
      </c>
      <c r="E7269">
        <v>5</v>
      </c>
      <c r="F7269" t="str">
        <f>VLOOKUP(E7269,$L$1:$M$25,2,FALSE)</f>
        <v>corn</v>
      </c>
      <c r="G7269">
        <f>LOG(C7269)</f>
        <v>0.3010299956639812</v>
      </c>
      <c r="H7269">
        <f>G7269/(B7269-1)</f>
        <v>-0.98102404994453263</v>
      </c>
    </row>
    <row r="7270" spans="1:8">
      <c r="A7270" t="s">
        <v>9888</v>
      </c>
      <c r="B7270">
        <v>0.69314718055994495</v>
      </c>
      <c r="C7270">
        <v>2</v>
      </c>
      <c r="D7270">
        <v>22</v>
      </c>
      <c r="E7270">
        <v>22</v>
      </c>
      <c r="F7270" t="str">
        <f>VLOOKUP(E7270,$L$1:$M$25,2,FALSE)</f>
        <v>sugar</v>
      </c>
      <c r="G7270">
        <f>LOG(C7270)</f>
        <v>0.3010299956639812</v>
      </c>
      <c r="H7270">
        <f>G7270/(B7270-1)</f>
        <v>-0.98102404994453263</v>
      </c>
    </row>
    <row r="7271" spans="1:8">
      <c r="A7271" t="s">
        <v>9893</v>
      </c>
      <c r="B7271">
        <v>0.69314718055994495</v>
      </c>
      <c r="C7271">
        <v>2</v>
      </c>
      <c r="D7271">
        <v>6</v>
      </c>
      <c r="E7271">
        <v>6</v>
      </c>
      <c r="F7271" t="str">
        <f>VLOOKUP(E7271,$L$1:$M$25,2,FALSE)</f>
        <v>cpi</v>
      </c>
      <c r="G7271">
        <f>LOG(C7271)</f>
        <v>0.3010299956639812</v>
      </c>
      <c r="H7271">
        <f>G7271/(B7271-1)</f>
        <v>-0.98102404994453263</v>
      </c>
    </row>
    <row r="7272" spans="1:8">
      <c r="A7272" t="s">
        <v>9895</v>
      </c>
      <c r="B7272">
        <v>0.69314718055994495</v>
      </c>
      <c r="C7272">
        <v>2</v>
      </c>
      <c r="D7272">
        <v>4</v>
      </c>
      <c r="E7272">
        <v>4</v>
      </c>
      <c r="F7272" t="str">
        <f>VLOOKUP(E7272,$L$1:$M$25,2,FALSE)</f>
        <v>coffee</v>
      </c>
      <c r="G7272">
        <f>LOG(C7272)</f>
        <v>0.3010299956639812</v>
      </c>
      <c r="H7272">
        <f>G7272/(B7272-1)</f>
        <v>-0.98102404994453263</v>
      </c>
    </row>
    <row r="7273" spans="1:8">
      <c r="A7273" t="s">
        <v>9908</v>
      </c>
      <c r="B7273">
        <v>0.69314718055994495</v>
      </c>
      <c r="C7273">
        <v>2</v>
      </c>
      <c r="D7273">
        <v>18</v>
      </c>
      <c r="E7273">
        <v>18</v>
      </c>
      <c r="F7273" t="str">
        <f>VLOOKUP(E7273,$L$1:$M$25,2,FALSE)</f>
        <v>oilseed</v>
      </c>
      <c r="G7273">
        <f>LOG(C7273)</f>
        <v>0.3010299956639812</v>
      </c>
      <c r="H7273">
        <f>G7273/(B7273-1)</f>
        <v>-0.98102404994453263</v>
      </c>
    </row>
    <row r="7274" spans="1:8">
      <c r="A7274" t="s">
        <v>9913</v>
      </c>
      <c r="B7274">
        <v>0.69314718055994495</v>
      </c>
      <c r="C7274">
        <v>2</v>
      </c>
      <c r="D7274">
        <v>7</v>
      </c>
      <c r="E7274">
        <v>7</v>
      </c>
      <c r="F7274" t="str">
        <f>VLOOKUP(E7274,$L$1:$M$25,2,FALSE)</f>
        <v>crude</v>
      </c>
      <c r="G7274">
        <f>LOG(C7274)</f>
        <v>0.3010299956639812</v>
      </c>
      <c r="H7274">
        <f>G7274/(B7274-1)</f>
        <v>-0.98102404994453263</v>
      </c>
    </row>
    <row r="7275" spans="1:8">
      <c r="A7275" t="s">
        <v>9929</v>
      </c>
      <c r="B7275">
        <v>0.69314718055994495</v>
      </c>
      <c r="C7275">
        <v>2</v>
      </c>
      <c r="D7275">
        <v>8</v>
      </c>
      <c r="E7275">
        <v>8</v>
      </c>
      <c r="F7275" t="str">
        <f>VLOOKUP(E7275,$L$1:$M$25,2,FALSE)</f>
        <v>dlr</v>
      </c>
      <c r="G7275">
        <f>LOG(C7275)</f>
        <v>0.3010299956639812</v>
      </c>
      <c r="H7275">
        <f>G7275/(B7275-1)</f>
        <v>-0.98102404994453263</v>
      </c>
    </row>
    <row r="7276" spans="1:8">
      <c r="A7276" t="s">
        <v>9934</v>
      </c>
      <c r="B7276">
        <v>0.69314718055994495</v>
      </c>
      <c r="C7276">
        <v>2</v>
      </c>
      <c r="D7276">
        <v>17</v>
      </c>
      <c r="E7276">
        <v>17</v>
      </c>
      <c r="F7276" t="str">
        <f>VLOOKUP(E7276,$L$1:$M$25,2,FALSE)</f>
        <v>nat-gas</v>
      </c>
      <c r="G7276">
        <f>LOG(C7276)</f>
        <v>0.3010299956639812</v>
      </c>
      <c r="H7276">
        <f>G7276/(B7276-1)</f>
        <v>-0.98102404994453263</v>
      </c>
    </row>
    <row r="7277" spans="1:8">
      <c r="A7277" t="s">
        <v>9954</v>
      </c>
      <c r="B7277">
        <v>0.69314718055994495</v>
      </c>
      <c r="C7277">
        <v>2</v>
      </c>
      <c r="D7277">
        <v>3</v>
      </c>
      <c r="E7277">
        <v>3</v>
      </c>
      <c r="F7277" t="str">
        <f>VLOOKUP(E7277,$L$1:$M$25,2,FALSE)</f>
        <v>cocoa</v>
      </c>
      <c r="G7277">
        <f>LOG(C7277)</f>
        <v>0.3010299956639812</v>
      </c>
      <c r="H7277">
        <f>G7277/(B7277-1)</f>
        <v>-0.98102404994453263</v>
      </c>
    </row>
    <row r="7278" spans="1:8">
      <c r="A7278" t="s">
        <v>9956</v>
      </c>
      <c r="B7278">
        <v>0.69314718055994495</v>
      </c>
      <c r="C7278">
        <v>2</v>
      </c>
      <c r="D7278">
        <v>1</v>
      </c>
      <c r="E7278">
        <v>1</v>
      </c>
      <c r="F7278" t="str">
        <f>VLOOKUP(E7278,$L$1:$M$25,2,FALSE)</f>
        <v>acq</v>
      </c>
      <c r="G7278">
        <f>LOG(C7278)</f>
        <v>0.3010299956639812</v>
      </c>
      <c r="H7278">
        <f>G7278/(B7278-1)</f>
        <v>-0.98102404994453263</v>
      </c>
    </row>
    <row r="7279" spans="1:8">
      <c r="A7279" t="s">
        <v>9963</v>
      </c>
      <c r="B7279">
        <v>0.69314718055994495</v>
      </c>
      <c r="C7279">
        <v>2</v>
      </c>
      <c r="D7279">
        <v>18</v>
      </c>
      <c r="E7279">
        <v>18</v>
      </c>
      <c r="F7279" t="str">
        <f>VLOOKUP(E7279,$L$1:$M$25,2,FALSE)</f>
        <v>oilseed</v>
      </c>
      <c r="G7279">
        <f>LOG(C7279)</f>
        <v>0.3010299956639812</v>
      </c>
      <c r="H7279">
        <f>G7279/(B7279-1)</f>
        <v>-0.98102404994453263</v>
      </c>
    </row>
    <row r="7280" spans="1:8">
      <c r="A7280" t="s">
        <v>9973</v>
      </c>
      <c r="B7280">
        <v>0.69314718055994495</v>
      </c>
      <c r="C7280">
        <v>2</v>
      </c>
      <c r="D7280">
        <v>17</v>
      </c>
      <c r="E7280">
        <v>17</v>
      </c>
      <c r="F7280" t="str">
        <f>VLOOKUP(E7280,$L$1:$M$25,2,FALSE)</f>
        <v>nat-gas</v>
      </c>
      <c r="G7280">
        <f>LOG(C7280)</f>
        <v>0.3010299956639812</v>
      </c>
      <c r="H7280">
        <f>G7280/(B7280-1)</f>
        <v>-0.98102404994453263</v>
      </c>
    </row>
    <row r="7281" spans="1:8">
      <c r="A7281" t="s">
        <v>9976</v>
      </c>
      <c r="B7281">
        <v>0.69314718055994495</v>
      </c>
      <c r="C7281">
        <v>2</v>
      </c>
      <c r="D7281">
        <v>20</v>
      </c>
      <c r="E7281">
        <v>20</v>
      </c>
      <c r="F7281" t="str">
        <f>VLOOKUP(E7281,$L$1:$M$25,2,FALSE)</f>
        <v>ship</v>
      </c>
      <c r="G7281">
        <f>LOG(C7281)</f>
        <v>0.3010299956639812</v>
      </c>
      <c r="H7281">
        <f>G7281/(B7281-1)</f>
        <v>-0.98102404994453263</v>
      </c>
    </row>
    <row r="7282" spans="1:8">
      <c r="A7282" t="s">
        <v>9977</v>
      </c>
      <c r="B7282">
        <v>0.69314718055994495</v>
      </c>
      <c r="C7282">
        <v>2</v>
      </c>
      <c r="D7282">
        <v>20</v>
      </c>
      <c r="E7282">
        <v>20</v>
      </c>
      <c r="F7282" t="str">
        <f>VLOOKUP(E7282,$L$1:$M$25,2,FALSE)</f>
        <v>ship</v>
      </c>
      <c r="G7282">
        <f>LOG(C7282)</f>
        <v>0.3010299956639812</v>
      </c>
      <c r="H7282">
        <f>G7282/(B7282-1)</f>
        <v>-0.98102404994453263</v>
      </c>
    </row>
    <row r="7283" spans="1:8">
      <c r="A7283" t="s">
        <v>10009</v>
      </c>
      <c r="B7283">
        <v>0.69314718055994495</v>
      </c>
      <c r="C7283">
        <v>2</v>
      </c>
      <c r="D7283">
        <v>25</v>
      </c>
      <c r="E7283">
        <v>25</v>
      </c>
      <c r="F7283" t="str">
        <f>VLOOKUP(E7283,$L$1:$M$25,2,FALSE)</f>
        <v>wheat</v>
      </c>
      <c r="G7283">
        <f>LOG(C7283)</f>
        <v>0.3010299956639812</v>
      </c>
      <c r="H7283">
        <f>G7283/(B7283-1)</f>
        <v>-0.98102404994453263</v>
      </c>
    </row>
    <row r="7284" spans="1:8">
      <c r="A7284" t="s">
        <v>10021</v>
      </c>
      <c r="B7284">
        <v>0.69314718055994495</v>
      </c>
      <c r="C7284">
        <v>2</v>
      </c>
      <c r="D7284">
        <v>18</v>
      </c>
      <c r="E7284">
        <v>18</v>
      </c>
      <c r="F7284" t="str">
        <f>VLOOKUP(E7284,$L$1:$M$25,2,FALSE)</f>
        <v>oilseed</v>
      </c>
      <c r="G7284">
        <f>LOG(C7284)</f>
        <v>0.3010299956639812</v>
      </c>
      <c r="H7284">
        <f>G7284/(B7284-1)</f>
        <v>-0.98102404994453263</v>
      </c>
    </row>
    <row r="7285" spans="1:8">
      <c r="A7285" t="s">
        <v>10027</v>
      </c>
      <c r="B7285">
        <v>0.69314718055994495</v>
      </c>
      <c r="C7285">
        <v>2</v>
      </c>
      <c r="D7285">
        <v>23</v>
      </c>
      <c r="E7285">
        <v>23</v>
      </c>
      <c r="F7285" t="str">
        <f>VLOOKUP(E7285,$L$1:$M$25,2,FALSE)</f>
        <v>trade</v>
      </c>
      <c r="G7285">
        <f>LOG(C7285)</f>
        <v>0.3010299956639812</v>
      </c>
      <c r="H7285">
        <f>G7285/(B7285-1)</f>
        <v>-0.98102404994453263</v>
      </c>
    </row>
    <row r="7286" spans="1:8">
      <c r="A7286" t="s">
        <v>10030</v>
      </c>
      <c r="B7286">
        <v>0.69314718055994495</v>
      </c>
      <c r="C7286">
        <v>2</v>
      </c>
      <c r="D7286">
        <v>20</v>
      </c>
      <c r="E7286">
        <v>20</v>
      </c>
      <c r="F7286" t="str">
        <f>VLOOKUP(E7286,$L$1:$M$25,2,FALSE)</f>
        <v>ship</v>
      </c>
      <c r="G7286">
        <f>LOG(C7286)</f>
        <v>0.3010299956639812</v>
      </c>
      <c r="H7286">
        <f>G7286/(B7286-1)</f>
        <v>-0.98102404994453263</v>
      </c>
    </row>
    <row r="7287" spans="1:8">
      <c r="A7287" t="s">
        <v>10056</v>
      </c>
      <c r="B7287">
        <v>0.69314718055994495</v>
      </c>
      <c r="C7287">
        <v>2</v>
      </c>
      <c r="D7287">
        <v>20</v>
      </c>
      <c r="E7287">
        <v>20</v>
      </c>
      <c r="F7287" t="str">
        <f>VLOOKUP(E7287,$L$1:$M$25,2,FALSE)</f>
        <v>ship</v>
      </c>
      <c r="G7287">
        <f>LOG(C7287)</f>
        <v>0.3010299956639812</v>
      </c>
      <c r="H7287">
        <f>G7287/(B7287-1)</f>
        <v>-0.98102404994453263</v>
      </c>
    </row>
    <row r="7288" spans="1:8">
      <c r="A7288" t="s">
        <v>10060</v>
      </c>
      <c r="B7288">
        <v>0.69314718055994495</v>
      </c>
      <c r="C7288">
        <v>2</v>
      </c>
      <c r="D7288">
        <v>5</v>
      </c>
      <c r="E7288">
        <v>5</v>
      </c>
      <c r="F7288" t="str">
        <f>VLOOKUP(E7288,$L$1:$M$25,2,FALSE)</f>
        <v>corn</v>
      </c>
      <c r="G7288">
        <f>LOG(C7288)</f>
        <v>0.3010299956639812</v>
      </c>
      <c r="H7288">
        <f>G7288/(B7288-1)</f>
        <v>-0.98102404994453263</v>
      </c>
    </row>
    <row r="7289" spans="1:8">
      <c r="A7289" t="s">
        <v>10072</v>
      </c>
      <c r="B7289">
        <v>0.69314718055994495</v>
      </c>
      <c r="C7289">
        <v>2</v>
      </c>
      <c r="D7289">
        <v>17</v>
      </c>
      <c r="E7289">
        <v>17</v>
      </c>
      <c r="F7289" t="str">
        <f>VLOOKUP(E7289,$L$1:$M$25,2,FALSE)</f>
        <v>nat-gas</v>
      </c>
      <c r="G7289">
        <f>LOG(C7289)</f>
        <v>0.3010299956639812</v>
      </c>
      <c r="H7289">
        <f>G7289/(B7289-1)</f>
        <v>-0.98102404994453263</v>
      </c>
    </row>
    <row r="7290" spans="1:8">
      <c r="A7290" t="s">
        <v>10101</v>
      </c>
      <c r="B7290">
        <v>0.69314718055994495</v>
      </c>
      <c r="C7290">
        <v>2</v>
      </c>
      <c r="D7290">
        <v>20</v>
      </c>
      <c r="E7290">
        <v>20</v>
      </c>
      <c r="F7290" t="str">
        <f>VLOOKUP(E7290,$L$1:$M$25,2,FALSE)</f>
        <v>ship</v>
      </c>
      <c r="G7290">
        <f>LOG(C7290)</f>
        <v>0.3010299956639812</v>
      </c>
      <c r="H7290">
        <f>G7290/(B7290-1)</f>
        <v>-0.98102404994453263</v>
      </c>
    </row>
    <row r="7291" spans="1:8">
      <c r="A7291" t="s">
        <v>10128</v>
      </c>
      <c r="B7291">
        <v>0.69314718055994495</v>
      </c>
      <c r="C7291">
        <v>2</v>
      </c>
      <c r="D7291">
        <v>1</v>
      </c>
      <c r="E7291">
        <v>1</v>
      </c>
      <c r="F7291" t="str">
        <f>VLOOKUP(E7291,$L$1:$M$25,2,FALSE)</f>
        <v>acq</v>
      </c>
      <c r="G7291">
        <f>LOG(C7291)</f>
        <v>0.3010299956639812</v>
      </c>
      <c r="H7291">
        <f>G7291/(B7291-1)</f>
        <v>-0.98102404994453263</v>
      </c>
    </row>
    <row r="7292" spans="1:8">
      <c r="A7292" t="s">
        <v>10131</v>
      </c>
      <c r="B7292">
        <v>0.69314718055994495</v>
      </c>
      <c r="C7292">
        <v>2</v>
      </c>
      <c r="D7292">
        <v>17</v>
      </c>
      <c r="E7292">
        <v>17</v>
      </c>
      <c r="F7292" t="str">
        <f>VLOOKUP(E7292,$L$1:$M$25,2,FALSE)</f>
        <v>nat-gas</v>
      </c>
      <c r="G7292">
        <f>LOG(C7292)</f>
        <v>0.3010299956639812</v>
      </c>
      <c r="H7292">
        <f>G7292/(B7292-1)</f>
        <v>-0.98102404994453263</v>
      </c>
    </row>
    <row r="7293" spans="1:8">
      <c r="A7293" t="s">
        <v>10134</v>
      </c>
      <c r="B7293">
        <v>0.69314718055994495</v>
      </c>
      <c r="C7293">
        <v>2</v>
      </c>
      <c r="D7293">
        <v>1</v>
      </c>
      <c r="E7293">
        <v>1</v>
      </c>
      <c r="F7293" t="str">
        <f>VLOOKUP(E7293,$L$1:$M$25,2,FALSE)</f>
        <v>acq</v>
      </c>
      <c r="G7293">
        <f>LOG(C7293)</f>
        <v>0.3010299956639812</v>
      </c>
      <c r="H7293">
        <f>G7293/(B7293-1)</f>
        <v>-0.98102404994453263</v>
      </c>
    </row>
    <row r="7294" spans="1:8">
      <c r="A7294" t="s">
        <v>10159</v>
      </c>
      <c r="B7294">
        <v>0.69314718055994495</v>
      </c>
      <c r="C7294">
        <v>2</v>
      </c>
      <c r="D7294">
        <v>3</v>
      </c>
      <c r="E7294">
        <v>3</v>
      </c>
      <c r="F7294" t="str">
        <f>VLOOKUP(E7294,$L$1:$M$25,2,FALSE)</f>
        <v>cocoa</v>
      </c>
      <c r="G7294">
        <f>LOG(C7294)</f>
        <v>0.3010299956639812</v>
      </c>
      <c r="H7294">
        <f>G7294/(B7294-1)</f>
        <v>-0.98102404994453263</v>
      </c>
    </row>
    <row r="7295" spans="1:8">
      <c r="A7295" t="s">
        <v>10171</v>
      </c>
      <c r="B7295">
        <v>0.69314718055994495</v>
      </c>
      <c r="C7295">
        <v>2</v>
      </c>
      <c r="D7295">
        <v>23</v>
      </c>
      <c r="E7295">
        <v>23</v>
      </c>
      <c r="F7295" t="str">
        <f>VLOOKUP(E7295,$L$1:$M$25,2,FALSE)</f>
        <v>trade</v>
      </c>
      <c r="G7295">
        <f>LOG(C7295)</f>
        <v>0.3010299956639812</v>
      </c>
      <c r="H7295">
        <f>G7295/(B7295-1)</f>
        <v>-0.98102404994453263</v>
      </c>
    </row>
    <row r="7296" spans="1:8">
      <c r="A7296" t="s">
        <v>10178</v>
      </c>
      <c r="B7296">
        <v>0.69314718055994495</v>
      </c>
      <c r="C7296">
        <v>2</v>
      </c>
      <c r="D7296">
        <v>17</v>
      </c>
      <c r="E7296">
        <v>17</v>
      </c>
      <c r="F7296" t="str">
        <f>VLOOKUP(E7296,$L$1:$M$25,2,FALSE)</f>
        <v>nat-gas</v>
      </c>
      <c r="G7296">
        <f>LOG(C7296)</f>
        <v>0.3010299956639812</v>
      </c>
      <c r="H7296">
        <f>G7296/(B7296-1)</f>
        <v>-0.98102404994453263</v>
      </c>
    </row>
    <row r="7297" spans="1:8">
      <c r="A7297" t="s">
        <v>10193</v>
      </c>
      <c r="B7297">
        <v>0.69314718055994495</v>
      </c>
      <c r="C7297">
        <v>2</v>
      </c>
      <c r="D7297">
        <v>20</v>
      </c>
      <c r="E7297">
        <v>20</v>
      </c>
      <c r="F7297" t="str">
        <f>VLOOKUP(E7297,$L$1:$M$25,2,FALSE)</f>
        <v>ship</v>
      </c>
      <c r="G7297">
        <f>LOG(C7297)</f>
        <v>0.3010299956639812</v>
      </c>
      <c r="H7297">
        <f>G7297/(B7297-1)</f>
        <v>-0.98102404994453263</v>
      </c>
    </row>
    <row r="7298" spans="1:8">
      <c r="A7298" t="s">
        <v>10204</v>
      </c>
      <c r="B7298">
        <v>0.69314718055994495</v>
      </c>
      <c r="C7298">
        <v>2</v>
      </c>
      <c r="D7298">
        <v>17</v>
      </c>
      <c r="E7298">
        <v>17</v>
      </c>
      <c r="F7298" t="str">
        <f>VLOOKUP(E7298,$L$1:$M$25,2,FALSE)</f>
        <v>nat-gas</v>
      </c>
      <c r="G7298">
        <f>LOG(C7298)</f>
        <v>0.3010299956639812</v>
      </c>
      <c r="H7298">
        <f>G7298/(B7298-1)</f>
        <v>-0.98102404994453263</v>
      </c>
    </row>
    <row r="7299" spans="1:8">
      <c r="A7299" t="s">
        <v>10207</v>
      </c>
      <c r="B7299">
        <v>0.69314718055994495</v>
      </c>
      <c r="C7299">
        <v>2</v>
      </c>
      <c r="D7299">
        <v>17</v>
      </c>
      <c r="E7299">
        <v>17</v>
      </c>
      <c r="F7299" t="str">
        <f>VLOOKUP(E7299,$L$1:$M$25,2,FALSE)</f>
        <v>nat-gas</v>
      </c>
      <c r="G7299">
        <f>LOG(C7299)</f>
        <v>0.3010299956639812</v>
      </c>
      <c r="H7299">
        <f>G7299/(B7299-1)</f>
        <v>-0.98102404994453263</v>
      </c>
    </row>
    <row r="7300" spans="1:8">
      <c r="A7300" t="s">
        <v>10208</v>
      </c>
      <c r="B7300">
        <v>0.69314718055994495</v>
      </c>
      <c r="C7300">
        <v>2</v>
      </c>
      <c r="D7300">
        <v>8</v>
      </c>
      <c r="E7300">
        <v>8</v>
      </c>
      <c r="F7300" t="str">
        <f>VLOOKUP(E7300,$L$1:$M$25,2,FALSE)</f>
        <v>dlr</v>
      </c>
      <c r="G7300">
        <f>LOG(C7300)</f>
        <v>0.3010299956639812</v>
      </c>
      <c r="H7300">
        <f>G7300/(B7300-1)</f>
        <v>-0.98102404994453263</v>
      </c>
    </row>
    <row r="7301" spans="1:8">
      <c r="A7301" t="s">
        <v>10233</v>
      </c>
      <c r="B7301">
        <v>0.69314718055994495</v>
      </c>
      <c r="C7301">
        <v>2</v>
      </c>
      <c r="D7301">
        <v>3</v>
      </c>
      <c r="E7301">
        <v>3</v>
      </c>
      <c r="F7301" t="str">
        <f>VLOOKUP(E7301,$L$1:$M$25,2,FALSE)</f>
        <v>cocoa</v>
      </c>
      <c r="G7301">
        <f>LOG(C7301)</f>
        <v>0.3010299956639812</v>
      </c>
      <c r="H7301">
        <f>G7301/(B7301-1)</f>
        <v>-0.98102404994453263</v>
      </c>
    </row>
    <row r="7302" spans="1:8">
      <c r="A7302" t="s">
        <v>10234</v>
      </c>
      <c r="B7302">
        <v>0.69314718055994495</v>
      </c>
      <c r="C7302">
        <v>2</v>
      </c>
      <c r="D7302">
        <v>4</v>
      </c>
      <c r="E7302">
        <v>4</v>
      </c>
      <c r="F7302" t="str">
        <f>VLOOKUP(E7302,$L$1:$M$25,2,FALSE)</f>
        <v>coffee</v>
      </c>
      <c r="G7302">
        <f>LOG(C7302)</f>
        <v>0.3010299956639812</v>
      </c>
      <c r="H7302">
        <f>G7302/(B7302-1)</f>
        <v>-0.98102404994453263</v>
      </c>
    </row>
    <row r="7303" spans="1:8">
      <c r="A7303" t="s">
        <v>10248</v>
      </c>
      <c r="B7303">
        <v>0.69314718055994495</v>
      </c>
      <c r="C7303">
        <v>2</v>
      </c>
      <c r="D7303">
        <v>18</v>
      </c>
      <c r="E7303">
        <v>18</v>
      </c>
      <c r="F7303" t="str">
        <f>VLOOKUP(E7303,$L$1:$M$25,2,FALSE)</f>
        <v>oilseed</v>
      </c>
      <c r="G7303">
        <f>LOG(C7303)</f>
        <v>0.3010299956639812</v>
      </c>
      <c r="H7303">
        <f>G7303/(B7303-1)</f>
        <v>-0.98102404994453263</v>
      </c>
    </row>
    <row r="7304" spans="1:8">
      <c r="A7304" t="s">
        <v>10263</v>
      </c>
      <c r="B7304">
        <v>0.69314718055994495</v>
      </c>
      <c r="C7304">
        <v>2</v>
      </c>
      <c r="D7304">
        <v>5</v>
      </c>
      <c r="E7304">
        <v>5</v>
      </c>
      <c r="F7304" t="str">
        <f>VLOOKUP(E7304,$L$1:$M$25,2,FALSE)</f>
        <v>corn</v>
      </c>
      <c r="G7304">
        <f>LOG(C7304)</f>
        <v>0.3010299956639812</v>
      </c>
      <c r="H7304">
        <f>G7304/(B7304-1)</f>
        <v>-0.98102404994453263</v>
      </c>
    </row>
    <row r="7305" spans="1:8">
      <c r="A7305" t="s">
        <v>10274</v>
      </c>
      <c r="B7305">
        <v>0.69314718055994495</v>
      </c>
      <c r="C7305">
        <v>2</v>
      </c>
      <c r="D7305">
        <v>18</v>
      </c>
      <c r="E7305">
        <v>18</v>
      </c>
      <c r="F7305" t="str">
        <f>VLOOKUP(E7305,$L$1:$M$25,2,FALSE)</f>
        <v>oilseed</v>
      </c>
      <c r="G7305">
        <f>LOG(C7305)</f>
        <v>0.3010299956639812</v>
      </c>
      <c r="H7305">
        <f>G7305/(B7305-1)</f>
        <v>-0.98102404994453263</v>
      </c>
    </row>
    <row r="7306" spans="1:8">
      <c r="A7306" t="s">
        <v>10292</v>
      </c>
      <c r="B7306">
        <v>0.69314718055994495</v>
      </c>
      <c r="C7306">
        <v>2</v>
      </c>
      <c r="D7306">
        <v>17</v>
      </c>
      <c r="E7306">
        <v>17</v>
      </c>
      <c r="F7306" t="str">
        <f>VLOOKUP(E7306,$L$1:$M$25,2,FALSE)</f>
        <v>nat-gas</v>
      </c>
      <c r="G7306">
        <f>LOG(C7306)</f>
        <v>0.3010299956639812</v>
      </c>
      <c r="H7306">
        <f>G7306/(B7306-1)</f>
        <v>-0.98102404994453263</v>
      </c>
    </row>
    <row r="7307" spans="1:8">
      <c r="A7307" t="s">
        <v>10311</v>
      </c>
      <c r="B7307">
        <v>0.69314718055994495</v>
      </c>
      <c r="C7307">
        <v>2</v>
      </c>
      <c r="D7307">
        <v>6</v>
      </c>
      <c r="E7307">
        <v>6</v>
      </c>
      <c r="F7307" t="str">
        <f>VLOOKUP(E7307,$L$1:$M$25,2,FALSE)</f>
        <v>cpi</v>
      </c>
      <c r="G7307">
        <f>LOG(C7307)</f>
        <v>0.3010299956639812</v>
      </c>
      <c r="H7307">
        <f>G7307/(B7307-1)</f>
        <v>-0.98102404994453263</v>
      </c>
    </row>
    <row r="7308" spans="1:8">
      <c r="A7308" t="s">
        <v>10312</v>
      </c>
      <c r="B7308">
        <v>0.69314718055994495</v>
      </c>
      <c r="C7308">
        <v>2</v>
      </c>
      <c r="D7308">
        <v>20</v>
      </c>
      <c r="E7308">
        <v>20</v>
      </c>
      <c r="F7308" t="str">
        <f>VLOOKUP(E7308,$L$1:$M$25,2,FALSE)</f>
        <v>ship</v>
      </c>
      <c r="G7308">
        <f>LOG(C7308)</f>
        <v>0.3010299956639812</v>
      </c>
      <c r="H7308">
        <f>G7308/(B7308-1)</f>
        <v>-0.98102404994453263</v>
      </c>
    </row>
    <row r="7309" spans="1:8">
      <c r="A7309" t="s">
        <v>10333</v>
      </c>
      <c r="B7309">
        <v>0.69314718055994495</v>
      </c>
      <c r="C7309">
        <v>2</v>
      </c>
      <c r="D7309">
        <v>4</v>
      </c>
      <c r="E7309">
        <v>4</v>
      </c>
      <c r="F7309" t="str">
        <f>VLOOKUP(E7309,$L$1:$M$25,2,FALSE)</f>
        <v>coffee</v>
      </c>
      <c r="G7309">
        <f>LOG(C7309)</f>
        <v>0.3010299956639812</v>
      </c>
      <c r="H7309">
        <f>G7309/(B7309-1)</f>
        <v>-0.98102404994453263</v>
      </c>
    </row>
    <row r="7310" spans="1:8">
      <c r="A7310" t="s">
        <v>10334</v>
      </c>
      <c r="B7310">
        <v>0.69314718055994495</v>
      </c>
      <c r="C7310">
        <v>2</v>
      </c>
      <c r="D7310">
        <v>4</v>
      </c>
      <c r="E7310">
        <v>4</v>
      </c>
      <c r="F7310" t="str">
        <f>VLOOKUP(E7310,$L$1:$M$25,2,FALSE)</f>
        <v>coffee</v>
      </c>
      <c r="G7310">
        <f>LOG(C7310)</f>
        <v>0.3010299956639812</v>
      </c>
      <c r="H7310">
        <f>G7310/(B7310-1)</f>
        <v>-0.98102404994453263</v>
      </c>
    </row>
    <row r="7311" spans="1:8">
      <c r="A7311" t="s">
        <v>10363</v>
      </c>
      <c r="B7311">
        <v>0.69314718055994495</v>
      </c>
      <c r="C7311">
        <v>2</v>
      </c>
      <c r="D7311">
        <v>20</v>
      </c>
      <c r="E7311">
        <v>20</v>
      </c>
      <c r="F7311" t="str">
        <f>VLOOKUP(E7311,$L$1:$M$25,2,FALSE)</f>
        <v>ship</v>
      </c>
      <c r="G7311">
        <f>LOG(C7311)</f>
        <v>0.3010299956639812</v>
      </c>
      <c r="H7311">
        <f>G7311/(B7311-1)</f>
        <v>-0.98102404994453263</v>
      </c>
    </row>
    <row r="7312" spans="1:8">
      <c r="A7312" t="s">
        <v>10366</v>
      </c>
      <c r="B7312">
        <v>0.69314718055994495</v>
      </c>
      <c r="C7312">
        <v>2</v>
      </c>
      <c r="D7312">
        <v>25</v>
      </c>
      <c r="E7312">
        <v>25</v>
      </c>
      <c r="F7312" t="str">
        <f>VLOOKUP(E7312,$L$1:$M$25,2,FALSE)</f>
        <v>wheat</v>
      </c>
      <c r="G7312">
        <f>LOG(C7312)</f>
        <v>0.3010299956639812</v>
      </c>
      <c r="H7312">
        <f>G7312/(B7312-1)</f>
        <v>-0.98102404994453263</v>
      </c>
    </row>
    <row r="7313" spans="1:8">
      <c r="A7313" t="s">
        <v>10368</v>
      </c>
      <c r="B7313">
        <v>0.69314718055994495</v>
      </c>
      <c r="C7313">
        <v>2</v>
      </c>
      <c r="D7313">
        <v>6</v>
      </c>
      <c r="E7313">
        <v>6</v>
      </c>
      <c r="F7313" t="str">
        <f>VLOOKUP(E7313,$L$1:$M$25,2,FALSE)</f>
        <v>cpi</v>
      </c>
      <c r="G7313">
        <f>LOG(C7313)</f>
        <v>0.3010299956639812</v>
      </c>
      <c r="H7313">
        <f>G7313/(B7313-1)</f>
        <v>-0.98102404994453263</v>
      </c>
    </row>
    <row r="7314" spans="1:8">
      <c r="A7314" t="s">
        <v>10370</v>
      </c>
      <c r="B7314">
        <v>0.69314718055994495</v>
      </c>
      <c r="C7314">
        <v>2</v>
      </c>
      <c r="D7314">
        <v>1</v>
      </c>
      <c r="E7314">
        <v>1</v>
      </c>
      <c r="F7314" t="str">
        <f>VLOOKUP(E7314,$L$1:$M$25,2,FALSE)</f>
        <v>acq</v>
      </c>
      <c r="G7314">
        <f>LOG(C7314)</f>
        <v>0.3010299956639812</v>
      </c>
      <c r="H7314">
        <f>G7314/(B7314-1)</f>
        <v>-0.98102404994453263</v>
      </c>
    </row>
    <row r="7315" spans="1:8">
      <c r="A7315" t="s">
        <v>10372</v>
      </c>
      <c r="B7315">
        <v>0.69314718055994495</v>
      </c>
      <c r="C7315">
        <v>2</v>
      </c>
      <c r="D7315">
        <v>6</v>
      </c>
      <c r="E7315">
        <v>6</v>
      </c>
      <c r="F7315" t="str">
        <f>VLOOKUP(E7315,$L$1:$M$25,2,FALSE)</f>
        <v>cpi</v>
      </c>
      <c r="G7315">
        <f>LOG(C7315)</f>
        <v>0.3010299956639812</v>
      </c>
      <c r="H7315">
        <f>G7315/(B7315-1)</f>
        <v>-0.98102404994453263</v>
      </c>
    </row>
    <row r="7316" spans="1:8">
      <c r="A7316" t="s">
        <v>10373</v>
      </c>
      <c r="B7316">
        <v>0.69314718055994495</v>
      </c>
      <c r="C7316">
        <v>2</v>
      </c>
      <c r="D7316">
        <v>20</v>
      </c>
      <c r="E7316">
        <v>20</v>
      </c>
      <c r="F7316" t="str">
        <f>VLOOKUP(E7316,$L$1:$M$25,2,FALSE)</f>
        <v>ship</v>
      </c>
      <c r="G7316">
        <f>LOG(C7316)</f>
        <v>0.3010299956639812</v>
      </c>
      <c r="H7316">
        <f>G7316/(B7316-1)</f>
        <v>-0.98102404994453263</v>
      </c>
    </row>
    <row r="7317" spans="1:8">
      <c r="A7317" t="s">
        <v>10382</v>
      </c>
      <c r="B7317">
        <v>0.69314718055994495</v>
      </c>
      <c r="C7317">
        <v>2</v>
      </c>
      <c r="D7317">
        <v>1</v>
      </c>
      <c r="E7317">
        <v>1</v>
      </c>
      <c r="F7317" t="str">
        <f>VLOOKUP(E7317,$L$1:$M$25,2,FALSE)</f>
        <v>acq</v>
      </c>
      <c r="G7317">
        <f>LOG(C7317)</f>
        <v>0.3010299956639812</v>
      </c>
      <c r="H7317">
        <f>G7317/(B7317-1)</f>
        <v>-0.98102404994453263</v>
      </c>
    </row>
    <row r="7318" spans="1:8">
      <c r="A7318" t="s">
        <v>10388</v>
      </c>
      <c r="B7318">
        <v>0.69314718055994495</v>
      </c>
      <c r="C7318">
        <v>2</v>
      </c>
      <c r="D7318">
        <v>17</v>
      </c>
      <c r="E7318">
        <v>17</v>
      </c>
      <c r="F7318" t="str">
        <f>VLOOKUP(E7318,$L$1:$M$25,2,FALSE)</f>
        <v>nat-gas</v>
      </c>
      <c r="G7318">
        <f>LOG(C7318)</f>
        <v>0.3010299956639812</v>
      </c>
      <c r="H7318">
        <f>G7318/(B7318-1)</f>
        <v>-0.98102404994453263</v>
      </c>
    </row>
    <row r="7319" spans="1:8">
      <c r="A7319" t="s">
        <v>10392</v>
      </c>
      <c r="B7319">
        <v>0.69314718055994495</v>
      </c>
      <c r="C7319">
        <v>2</v>
      </c>
      <c r="D7319">
        <v>18</v>
      </c>
      <c r="E7319">
        <v>18</v>
      </c>
      <c r="F7319" t="str">
        <f>VLOOKUP(E7319,$L$1:$M$25,2,FALSE)</f>
        <v>oilseed</v>
      </c>
      <c r="G7319">
        <f>LOG(C7319)</f>
        <v>0.3010299956639812</v>
      </c>
      <c r="H7319">
        <f>G7319/(B7319-1)</f>
        <v>-0.98102404994453263</v>
      </c>
    </row>
    <row r="7320" spans="1:8">
      <c r="A7320" t="s">
        <v>10397</v>
      </c>
      <c r="B7320">
        <v>0.69314718055994495</v>
      </c>
      <c r="C7320">
        <v>2</v>
      </c>
      <c r="D7320">
        <v>2</v>
      </c>
      <c r="E7320">
        <v>2</v>
      </c>
      <c r="F7320" t="str">
        <f>VLOOKUP(E7320,$L$1:$M$25,2,FALSE)</f>
        <v>bop</v>
      </c>
      <c r="G7320">
        <f>LOG(C7320)</f>
        <v>0.3010299956639812</v>
      </c>
      <c r="H7320">
        <f>G7320/(B7320-1)</f>
        <v>-0.98102404994453263</v>
      </c>
    </row>
    <row r="7321" spans="1:8">
      <c r="A7321" t="s">
        <v>10400</v>
      </c>
      <c r="B7321">
        <v>0.69314718055994495</v>
      </c>
      <c r="C7321">
        <v>2</v>
      </c>
      <c r="D7321">
        <v>20</v>
      </c>
      <c r="E7321">
        <v>20</v>
      </c>
      <c r="F7321" t="str">
        <f>VLOOKUP(E7321,$L$1:$M$25,2,FALSE)</f>
        <v>ship</v>
      </c>
      <c r="G7321">
        <f>LOG(C7321)</f>
        <v>0.3010299956639812</v>
      </c>
      <c r="H7321">
        <f>G7321/(B7321-1)</f>
        <v>-0.98102404994453263</v>
      </c>
    </row>
    <row r="7322" spans="1:8">
      <c r="A7322" t="s">
        <v>10430</v>
      </c>
      <c r="B7322">
        <v>0.69314718055994495</v>
      </c>
      <c r="C7322">
        <v>2</v>
      </c>
      <c r="D7322">
        <v>17</v>
      </c>
      <c r="E7322">
        <v>17</v>
      </c>
      <c r="F7322" t="str">
        <f>VLOOKUP(E7322,$L$1:$M$25,2,FALSE)</f>
        <v>nat-gas</v>
      </c>
      <c r="G7322">
        <f>LOG(C7322)</f>
        <v>0.3010299956639812</v>
      </c>
      <c r="H7322">
        <f>G7322/(B7322-1)</f>
        <v>-0.98102404994453263</v>
      </c>
    </row>
    <row r="7323" spans="1:8">
      <c r="A7323" t="s">
        <v>10435</v>
      </c>
      <c r="B7323">
        <v>0.69314718055994495</v>
      </c>
      <c r="C7323">
        <v>2</v>
      </c>
      <c r="D7323">
        <v>17</v>
      </c>
      <c r="E7323">
        <v>17</v>
      </c>
      <c r="F7323" t="str">
        <f>VLOOKUP(E7323,$L$1:$M$25,2,FALSE)</f>
        <v>nat-gas</v>
      </c>
      <c r="G7323">
        <f>LOG(C7323)</f>
        <v>0.3010299956639812</v>
      </c>
      <c r="H7323">
        <f>G7323/(B7323-1)</f>
        <v>-0.98102404994453263</v>
      </c>
    </row>
    <row r="7324" spans="1:8">
      <c r="A7324" t="s">
        <v>10437</v>
      </c>
      <c r="B7324">
        <v>0.69314718055994495</v>
      </c>
      <c r="C7324">
        <v>2</v>
      </c>
      <c r="D7324">
        <v>23</v>
      </c>
      <c r="E7324">
        <v>23</v>
      </c>
      <c r="F7324" t="str">
        <f>VLOOKUP(E7324,$L$1:$M$25,2,FALSE)</f>
        <v>trade</v>
      </c>
      <c r="G7324">
        <f>LOG(C7324)</f>
        <v>0.3010299956639812</v>
      </c>
      <c r="H7324">
        <f>G7324/(B7324-1)</f>
        <v>-0.98102404994453263</v>
      </c>
    </row>
    <row r="7325" spans="1:8">
      <c r="A7325" t="s">
        <v>10451</v>
      </c>
      <c r="B7325">
        <v>0.69314718055994495</v>
      </c>
      <c r="C7325">
        <v>2</v>
      </c>
      <c r="D7325">
        <v>23</v>
      </c>
      <c r="E7325">
        <v>23</v>
      </c>
      <c r="F7325" t="str">
        <f>VLOOKUP(E7325,$L$1:$M$25,2,FALSE)</f>
        <v>trade</v>
      </c>
      <c r="G7325">
        <f>LOG(C7325)</f>
        <v>0.3010299956639812</v>
      </c>
      <c r="H7325">
        <f>G7325/(B7325-1)</f>
        <v>-0.98102404994453263</v>
      </c>
    </row>
    <row r="7326" spans="1:8">
      <c r="A7326" t="s">
        <v>10454</v>
      </c>
      <c r="B7326">
        <v>0.69314718055994495</v>
      </c>
      <c r="C7326">
        <v>2</v>
      </c>
      <c r="D7326">
        <v>13</v>
      </c>
      <c r="E7326">
        <v>13</v>
      </c>
      <c r="F7326" t="str">
        <f>VLOOKUP(E7326,$L$1:$M$25,2,FALSE)</f>
        <v>interest</v>
      </c>
      <c r="G7326">
        <f>LOG(C7326)</f>
        <v>0.3010299956639812</v>
      </c>
      <c r="H7326">
        <f>G7326/(B7326-1)</f>
        <v>-0.98102404994453263</v>
      </c>
    </row>
    <row r="7327" spans="1:8">
      <c r="A7327" t="s">
        <v>10461</v>
      </c>
      <c r="B7327">
        <v>0.69314718055994495</v>
      </c>
      <c r="C7327">
        <v>2</v>
      </c>
      <c r="D7327">
        <v>23</v>
      </c>
      <c r="E7327">
        <v>23</v>
      </c>
      <c r="F7327" t="str">
        <f>VLOOKUP(E7327,$L$1:$M$25,2,FALSE)</f>
        <v>trade</v>
      </c>
      <c r="G7327">
        <f>LOG(C7327)</f>
        <v>0.3010299956639812</v>
      </c>
      <c r="H7327">
        <f>G7327/(B7327-1)</f>
        <v>-0.98102404994453263</v>
      </c>
    </row>
    <row r="7328" spans="1:8">
      <c r="A7328" t="s">
        <v>10468</v>
      </c>
      <c r="B7328">
        <v>0.69314718055994495</v>
      </c>
      <c r="C7328">
        <v>2</v>
      </c>
      <c r="D7328">
        <v>17</v>
      </c>
      <c r="E7328">
        <v>17</v>
      </c>
      <c r="F7328" t="str">
        <f>VLOOKUP(E7328,$L$1:$M$25,2,FALSE)</f>
        <v>nat-gas</v>
      </c>
      <c r="G7328">
        <f>LOG(C7328)</f>
        <v>0.3010299956639812</v>
      </c>
      <c r="H7328">
        <f>G7328/(B7328-1)</f>
        <v>-0.98102404994453263</v>
      </c>
    </row>
    <row r="7329" spans="1:8">
      <c r="A7329" t="s">
        <v>10478</v>
      </c>
      <c r="B7329">
        <v>0.69314718055994495</v>
      </c>
      <c r="C7329">
        <v>2</v>
      </c>
      <c r="D7329">
        <v>17</v>
      </c>
      <c r="E7329">
        <v>17</v>
      </c>
      <c r="F7329" t="str">
        <f>VLOOKUP(E7329,$L$1:$M$25,2,FALSE)</f>
        <v>nat-gas</v>
      </c>
      <c r="G7329">
        <f>LOG(C7329)</f>
        <v>0.3010299956639812</v>
      </c>
      <c r="H7329">
        <f>G7329/(B7329-1)</f>
        <v>-0.98102404994453263</v>
      </c>
    </row>
    <row r="7330" spans="1:8">
      <c r="A7330" t="s">
        <v>10492</v>
      </c>
      <c r="B7330">
        <v>0.69314718055994495</v>
      </c>
      <c r="C7330">
        <v>2</v>
      </c>
      <c r="D7330">
        <v>17</v>
      </c>
      <c r="E7330">
        <v>17</v>
      </c>
      <c r="F7330" t="str">
        <f>VLOOKUP(E7330,$L$1:$M$25,2,FALSE)</f>
        <v>nat-gas</v>
      </c>
      <c r="G7330">
        <f>LOG(C7330)</f>
        <v>0.3010299956639812</v>
      </c>
      <c r="H7330">
        <f>G7330/(B7330-1)</f>
        <v>-0.98102404994453263</v>
      </c>
    </row>
    <row r="7331" spans="1:8">
      <c r="A7331" t="s">
        <v>10519</v>
      </c>
      <c r="B7331">
        <v>0.69314718055994495</v>
      </c>
      <c r="C7331">
        <v>2</v>
      </c>
      <c r="D7331">
        <v>17</v>
      </c>
      <c r="E7331">
        <v>17</v>
      </c>
      <c r="F7331" t="str">
        <f>VLOOKUP(E7331,$L$1:$M$25,2,FALSE)</f>
        <v>nat-gas</v>
      </c>
      <c r="G7331">
        <f>LOG(C7331)</f>
        <v>0.3010299956639812</v>
      </c>
      <c r="H7331">
        <f>G7331/(B7331-1)</f>
        <v>-0.98102404994453263</v>
      </c>
    </row>
    <row r="7332" spans="1:8">
      <c r="A7332" t="s">
        <v>10532</v>
      </c>
      <c r="B7332">
        <v>0.69314718055994495</v>
      </c>
      <c r="C7332">
        <v>2</v>
      </c>
      <c r="D7332">
        <v>20</v>
      </c>
      <c r="E7332">
        <v>20</v>
      </c>
      <c r="F7332" t="str">
        <f>VLOOKUP(E7332,$L$1:$M$25,2,FALSE)</f>
        <v>ship</v>
      </c>
      <c r="G7332">
        <f>LOG(C7332)</f>
        <v>0.3010299956639812</v>
      </c>
      <c r="H7332">
        <f>G7332/(B7332-1)</f>
        <v>-0.98102404994453263</v>
      </c>
    </row>
    <row r="7333" spans="1:8">
      <c r="A7333" t="s">
        <v>10533</v>
      </c>
      <c r="B7333">
        <v>0.69314718055994495</v>
      </c>
      <c r="C7333">
        <v>2</v>
      </c>
      <c r="D7333">
        <v>4</v>
      </c>
      <c r="E7333">
        <v>4</v>
      </c>
      <c r="F7333" t="str">
        <f>VLOOKUP(E7333,$L$1:$M$25,2,FALSE)</f>
        <v>coffee</v>
      </c>
      <c r="G7333">
        <f>LOG(C7333)</f>
        <v>0.3010299956639812</v>
      </c>
      <c r="H7333">
        <f>G7333/(B7333-1)</f>
        <v>-0.98102404994453263</v>
      </c>
    </row>
    <row r="7334" spans="1:8">
      <c r="A7334" t="s">
        <v>10550</v>
      </c>
      <c r="B7334">
        <v>0.69314718055994495</v>
      </c>
      <c r="C7334">
        <v>2</v>
      </c>
      <c r="D7334">
        <v>1</v>
      </c>
      <c r="E7334">
        <v>1</v>
      </c>
      <c r="F7334" t="str">
        <f>VLOOKUP(E7334,$L$1:$M$25,2,FALSE)</f>
        <v>acq</v>
      </c>
      <c r="G7334">
        <f>LOG(C7334)</f>
        <v>0.3010299956639812</v>
      </c>
      <c r="H7334">
        <f>G7334/(B7334-1)</f>
        <v>-0.98102404994453263</v>
      </c>
    </row>
    <row r="7335" spans="1:8">
      <c r="A7335" t="s">
        <v>10563</v>
      </c>
      <c r="B7335">
        <v>0.69314718055994495</v>
      </c>
      <c r="C7335">
        <v>2</v>
      </c>
      <c r="D7335">
        <v>4</v>
      </c>
      <c r="E7335">
        <v>4</v>
      </c>
      <c r="F7335" t="str">
        <f>VLOOKUP(E7335,$L$1:$M$25,2,FALSE)</f>
        <v>coffee</v>
      </c>
      <c r="G7335">
        <f>LOG(C7335)</f>
        <v>0.3010299956639812</v>
      </c>
      <c r="H7335">
        <f>G7335/(B7335-1)</f>
        <v>-0.98102404994453263</v>
      </c>
    </row>
    <row r="7336" spans="1:8">
      <c r="A7336" t="s">
        <v>10564</v>
      </c>
      <c r="B7336">
        <v>0.69314718055994495</v>
      </c>
      <c r="C7336">
        <v>2</v>
      </c>
      <c r="D7336">
        <v>17</v>
      </c>
      <c r="E7336">
        <v>17</v>
      </c>
      <c r="F7336" t="str">
        <f>VLOOKUP(E7336,$L$1:$M$25,2,FALSE)</f>
        <v>nat-gas</v>
      </c>
      <c r="G7336">
        <f>LOG(C7336)</f>
        <v>0.3010299956639812</v>
      </c>
      <c r="H7336">
        <f>G7336/(B7336-1)</f>
        <v>-0.98102404994453263</v>
      </c>
    </row>
    <row r="7337" spans="1:8">
      <c r="A7337" t="s">
        <v>10578</v>
      </c>
      <c r="B7337">
        <v>0.69314718055994495</v>
      </c>
      <c r="C7337">
        <v>2</v>
      </c>
      <c r="D7337">
        <v>17</v>
      </c>
      <c r="E7337">
        <v>17</v>
      </c>
      <c r="F7337" t="str">
        <f>VLOOKUP(E7337,$L$1:$M$25,2,FALSE)</f>
        <v>nat-gas</v>
      </c>
      <c r="G7337">
        <f>LOG(C7337)</f>
        <v>0.3010299956639812</v>
      </c>
      <c r="H7337">
        <f>G7337/(B7337-1)</f>
        <v>-0.98102404994453263</v>
      </c>
    </row>
    <row r="7338" spans="1:8">
      <c r="A7338" t="s">
        <v>10591</v>
      </c>
      <c r="B7338">
        <v>0.69314718055994495</v>
      </c>
      <c r="C7338">
        <v>2</v>
      </c>
      <c r="D7338">
        <v>3</v>
      </c>
      <c r="E7338">
        <v>3</v>
      </c>
      <c r="F7338" t="str">
        <f>VLOOKUP(E7338,$L$1:$M$25,2,FALSE)</f>
        <v>cocoa</v>
      </c>
      <c r="G7338">
        <f>LOG(C7338)</f>
        <v>0.3010299956639812</v>
      </c>
      <c r="H7338">
        <f>G7338/(B7338-1)</f>
        <v>-0.98102404994453263</v>
      </c>
    </row>
    <row r="7339" spans="1:8">
      <c r="A7339" t="s">
        <v>10645</v>
      </c>
      <c r="B7339">
        <v>0.69314718055994495</v>
      </c>
      <c r="C7339">
        <v>2</v>
      </c>
      <c r="D7339">
        <v>25</v>
      </c>
      <c r="E7339">
        <v>25</v>
      </c>
      <c r="F7339" t="str">
        <f>VLOOKUP(E7339,$L$1:$M$25,2,FALSE)</f>
        <v>wheat</v>
      </c>
      <c r="G7339">
        <f>LOG(C7339)</f>
        <v>0.3010299956639812</v>
      </c>
      <c r="H7339">
        <f>G7339/(B7339-1)</f>
        <v>-0.98102404994453263</v>
      </c>
    </row>
    <row r="7340" spans="1:8">
      <c r="A7340" t="s">
        <v>10654</v>
      </c>
      <c r="B7340">
        <v>0.69314718055994495</v>
      </c>
      <c r="C7340">
        <v>2</v>
      </c>
      <c r="D7340">
        <v>22</v>
      </c>
      <c r="E7340">
        <v>22</v>
      </c>
      <c r="F7340" t="str">
        <f>VLOOKUP(E7340,$L$1:$M$25,2,FALSE)</f>
        <v>sugar</v>
      </c>
      <c r="G7340">
        <f>LOG(C7340)</f>
        <v>0.3010299956639812</v>
      </c>
      <c r="H7340">
        <f>G7340/(B7340-1)</f>
        <v>-0.98102404994453263</v>
      </c>
    </row>
    <row r="7341" spans="1:8">
      <c r="A7341" t="s">
        <v>10658</v>
      </c>
      <c r="B7341">
        <v>0.69314718055994495</v>
      </c>
      <c r="C7341">
        <v>2</v>
      </c>
      <c r="D7341">
        <v>25</v>
      </c>
      <c r="E7341">
        <v>25</v>
      </c>
      <c r="F7341" t="str">
        <f>VLOOKUP(E7341,$L$1:$M$25,2,FALSE)</f>
        <v>wheat</v>
      </c>
      <c r="G7341">
        <f>LOG(C7341)</f>
        <v>0.3010299956639812</v>
      </c>
      <c r="H7341">
        <f>G7341/(B7341-1)</f>
        <v>-0.98102404994453263</v>
      </c>
    </row>
    <row r="7342" spans="1:8">
      <c r="A7342" t="s">
        <v>10665</v>
      </c>
      <c r="B7342">
        <v>0.69314718055994495</v>
      </c>
      <c r="C7342">
        <v>2</v>
      </c>
      <c r="D7342">
        <v>23</v>
      </c>
      <c r="E7342">
        <v>23</v>
      </c>
      <c r="F7342" t="str">
        <f>VLOOKUP(E7342,$L$1:$M$25,2,FALSE)</f>
        <v>trade</v>
      </c>
      <c r="G7342">
        <f>LOG(C7342)</f>
        <v>0.3010299956639812</v>
      </c>
      <c r="H7342">
        <f>G7342/(B7342-1)</f>
        <v>-0.98102404994453263</v>
      </c>
    </row>
    <row r="7343" spans="1:8">
      <c r="A7343" t="s">
        <v>10677</v>
      </c>
      <c r="B7343">
        <v>0.69314718055994495</v>
      </c>
      <c r="C7343">
        <v>2</v>
      </c>
      <c r="D7343">
        <v>11</v>
      </c>
      <c r="E7343">
        <v>11</v>
      </c>
      <c r="F7343" t="str">
        <f>VLOOKUP(E7343,$L$1:$M$25,2,FALSE)</f>
        <v>gold</v>
      </c>
      <c r="G7343">
        <f>LOG(C7343)</f>
        <v>0.3010299956639812</v>
      </c>
      <c r="H7343">
        <f>G7343/(B7343-1)</f>
        <v>-0.98102404994453263</v>
      </c>
    </row>
    <row r="7344" spans="1:8">
      <c r="A7344" t="s">
        <v>10688</v>
      </c>
      <c r="B7344">
        <v>0.69314718055994495</v>
      </c>
      <c r="C7344">
        <v>2</v>
      </c>
      <c r="D7344">
        <v>4</v>
      </c>
      <c r="E7344">
        <v>4</v>
      </c>
      <c r="F7344" t="str">
        <f>VLOOKUP(E7344,$L$1:$M$25,2,FALSE)</f>
        <v>coffee</v>
      </c>
      <c r="G7344">
        <f>LOG(C7344)</f>
        <v>0.3010299956639812</v>
      </c>
      <c r="H7344">
        <f>G7344/(B7344-1)</f>
        <v>-0.98102404994453263</v>
      </c>
    </row>
    <row r="7345" spans="1:8">
      <c r="A7345" t="s">
        <v>10700</v>
      </c>
      <c r="B7345">
        <v>0.69314718055994495</v>
      </c>
      <c r="C7345">
        <v>2</v>
      </c>
      <c r="D7345">
        <v>24</v>
      </c>
      <c r="E7345">
        <v>24</v>
      </c>
      <c r="F7345" t="str">
        <f>VLOOKUP(E7345,$L$1:$M$25,2,FALSE)</f>
        <v>veg-oil</v>
      </c>
      <c r="G7345">
        <f>LOG(C7345)</f>
        <v>0.3010299956639812</v>
      </c>
      <c r="H7345">
        <f>G7345/(B7345-1)</f>
        <v>-0.98102404994453263</v>
      </c>
    </row>
    <row r="7346" spans="1:8">
      <c r="A7346" t="s">
        <v>10712</v>
      </c>
      <c r="B7346">
        <v>0.69314718055994495</v>
      </c>
      <c r="C7346">
        <v>2</v>
      </c>
      <c r="D7346">
        <v>20</v>
      </c>
      <c r="E7346">
        <v>20</v>
      </c>
      <c r="F7346" t="str">
        <f>VLOOKUP(E7346,$L$1:$M$25,2,FALSE)</f>
        <v>ship</v>
      </c>
      <c r="G7346">
        <f>LOG(C7346)</f>
        <v>0.3010299956639812</v>
      </c>
      <c r="H7346">
        <f>G7346/(B7346-1)</f>
        <v>-0.98102404994453263</v>
      </c>
    </row>
    <row r="7347" spans="1:8">
      <c r="A7347" t="s">
        <v>10715</v>
      </c>
      <c r="B7347">
        <v>0.69314718055994495</v>
      </c>
      <c r="C7347">
        <v>2</v>
      </c>
      <c r="D7347">
        <v>17</v>
      </c>
      <c r="E7347">
        <v>17</v>
      </c>
      <c r="F7347" t="str">
        <f>VLOOKUP(E7347,$L$1:$M$25,2,FALSE)</f>
        <v>nat-gas</v>
      </c>
      <c r="G7347">
        <f>LOG(C7347)</f>
        <v>0.3010299956639812</v>
      </c>
      <c r="H7347">
        <f>G7347/(B7347-1)</f>
        <v>-0.98102404994453263</v>
      </c>
    </row>
    <row r="7348" spans="1:8">
      <c r="A7348" t="s">
        <v>10718</v>
      </c>
      <c r="B7348">
        <v>0.69314718055994495</v>
      </c>
      <c r="C7348">
        <v>2</v>
      </c>
      <c r="D7348">
        <v>25</v>
      </c>
      <c r="E7348">
        <v>25</v>
      </c>
      <c r="F7348" t="str">
        <f>VLOOKUP(E7348,$L$1:$M$25,2,FALSE)</f>
        <v>wheat</v>
      </c>
      <c r="G7348">
        <f>LOG(C7348)</f>
        <v>0.3010299956639812</v>
      </c>
      <c r="H7348">
        <f>G7348/(B7348-1)</f>
        <v>-0.98102404994453263</v>
      </c>
    </row>
    <row r="7349" spans="1:8">
      <c r="A7349" t="s">
        <v>10731</v>
      </c>
      <c r="B7349">
        <v>0.69314718055994495</v>
      </c>
      <c r="C7349">
        <v>2</v>
      </c>
      <c r="D7349">
        <v>8</v>
      </c>
      <c r="E7349">
        <v>8</v>
      </c>
      <c r="F7349" t="str">
        <f>VLOOKUP(E7349,$L$1:$M$25,2,FALSE)</f>
        <v>dlr</v>
      </c>
      <c r="G7349">
        <f>LOG(C7349)</f>
        <v>0.3010299956639812</v>
      </c>
      <c r="H7349">
        <f>G7349/(B7349-1)</f>
        <v>-0.98102404994453263</v>
      </c>
    </row>
    <row r="7350" spans="1:8">
      <c r="A7350" t="s">
        <v>10733</v>
      </c>
      <c r="B7350">
        <v>0.69314718055994495</v>
      </c>
      <c r="C7350">
        <v>2</v>
      </c>
      <c r="D7350">
        <v>17</v>
      </c>
      <c r="E7350">
        <v>17</v>
      </c>
      <c r="F7350" t="str">
        <f>VLOOKUP(E7350,$L$1:$M$25,2,FALSE)</f>
        <v>nat-gas</v>
      </c>
      <c r="G7350">
        <f>LOG(C7350)</f>
        <v>0.3010299956639812</v>
      </c>
      <c r="H7350">
        <f>G7350/(B7350-1)</f>
        <v>-0.98102404994453263</v>
      </c>
    </row>
    <row r="7351" spans="1:8">
      <c r="A7351" t="s">
        <v>10745</v>
      </c>
      <c r="B7351">
        <v>0.69314718055994495</v>
      </c>
      <c r="C7351">
        <v>2</v>
      </c>
      <c r="D7351">
        <v>25</v>
      </c>
      <c r="E7351">
        <v>25</v>
      </c>
      <c r="F7351" t="str">
        <f>VLOOKUP(E7351,$L$1:$M$25,2,FALSE)</f>
        <v>wheat</v>
      </c>
      <c r="G7351">
        <f>LOG(C7351)</f>
        <v>0.3010299956639812</v>
      </c>
      <c r="H7351">
        <f>G7351/(B7351-1)</f>
        <v>-0.98102404994453263</v>
      </c>
    </row>
    <row r="7352" spans="1:8">
      <c r="A7352" t="s">
        <v>10763</v>
      </c>
      <c r="B7352">
        <v>0.69314718055994495</v>
      </c>
      <c r="C7352">
        <v>2</v>
      </c>
      <c r="D7352">
        <v>4</v>
      </c>
      <c r="E7352">
        <v>4</v>
      </c>
      <c r="F7352" t="str">
        <f>VLOOKUP(E7352,$L$1:$M$25,2,FALSE)</f>
        <v>coffee</v>
      </c>
      <c r="G7352">
        <f>LOG(C7352)</f>
        <v>0.3010299956639812</v>
      </c>
      <c r="H7352">
        <f>G7352/(B7352-1)</f>
        <v>-0.98102404994453263</v>
      </c>
    </row>
    <row r="7353" spans="1:8">
      <c r="A7353" t="e">
        <f>-decemb</f>
        <v>#NAME?</v>
      </c>
      <c r="B7353">
        <v>0.69314718055994495</v>
      </c>
      <c r="C7353">
        <v>2</v>
      </c>
      <c r="D7353">
        <v>5</v>
      </c>
      <c r="E7353">
        <v>5</v>
      </c>
      <c r="F7353" t="str">
        <f>VLOOKUP(E7353,$L$1:$M$25,2,FALSE)</f>
        <v>corn</v>
      </c>
      <c r="G7353">
        <f>LOG(C7353)</f>
        <v>0.3010299956639812</v>
      </c>
      <c r="H7353">
        <f>G7353/(B7353-1)</f>
        <v>-0.98102404994453263</v>
      </c>
    </row>
    <row r="7354" spans="1:8">
      <c r="A7354" t="s">
        <v>10764</v>
      </c>
      <c r="B7354">
        <v>0.69314718055994495</v>
      </c>
      <c r="C7354">
        <v>2</v>
      </c>
      <c r="D7354">
        <v>2</v>
      </c>
      <c r="E7354">
        <v>2</v>
      </c>
      <c r="F7354" t="str">
        <f>VLOOKUP(E7354,$L$1:$M$25,2,FALSE)</f>
        <v>bop</v>
      </c>
      <c r="G7354">
        <f>LOG(C7354)</f>
        <v>0.3010299956639812</v>
      </c>
      <c r="H7354">
        <f>G7354/(B7354-1)</f>
        <v>-0.98102404994453263</v>
      </c>
    </row>
    <row r="7355" spans="1:8">
      <c r="A7355" t="s">
        <v>10773</v>
      </c>
      <c r="B7355">
        <v>0.69314718055994495</v>
      </c>
      <c r="C7355">
        <v>2</v>
      </c>
      <c r="D7355">
        <v>5</v>
      </c>
      <c r="E7355">
        <v>5</v>
      </c>
      <c r="F7355" t="str">
        <f>VLOOKUP(E7355,$L$1:$M$25,2,FALSE)</f>
        <v>corn</v>
      </c>
      <c r="G7355">
        <f>LOG(C7355)</f>
        <v>0.3010299956639812</v>
      </c>
      <c r="H7355">
        <f>G7355/(B7355-1)</f>
        <v>-0.98102404994453263</v>
      </c>
    </row>
    <row r="7356" spans="1:8">
      <c r="A7356" t="s">
        <v>10794</v>
      </c>
      <c r="B7356">
        <v>0.69314718055994495</v>
      </c>
      <c r="C7356">
        <v>2</v>
      </c>
      <c r="D7356">
        <v>10</v>
      </c>
      <c r="E7356">
        <v>10</v>
      </c>
      <c r="F7356" t="str">
        <f>VLOOKUP(E7356,$L$1:$M$25,2,FALSE)</f>
        <v>gnp</v>
      </c>
      <c r="G7356">
        <f>LOG(C7356)</f>
        <v>0.3010299956639812</v>
      </c>
      <c r="H7356">
        <f>G7356/(B7356-1)</f>
        <v>-0.98102404994453263</v>
      </c>
    </row>
    <row r="7357" spans="1:8">
      <c r="A7357" t="s">
        <v>10801</v>
      </c>
      <c r="B7357">
        <v>0.69314718055994495</v>
      </c>
      <c r="C7357">
        <v>2</v>
      </c>
      <c r="D7357">
        <v>3</v>
      </c>
      <c r="E7357">
        <v>3</v>
      </c>
      <c r="F7357" t="str">
        <f>VLOOKUP(E7357,$L$1:$M$25,2,FALSE)</f>
        <v>cocoa</v>
      </c>
      <c r="G7357">
        <f>LOG(C7357)</f>
        <v>0.3010299956639812</v>
      </c>
      <c r="H7357">
        <f>G7357/(B7357-1)</f>
        <v>-0.98102404994453263</v>
      </c>
    </row>
    <row r="7358" spans="1:8">
      <c r="A7358" t="s">
        <v>10809</v>
      </c>
      <c r="B7358">
        <v>0.69314718055994495</v>
      </c>
      <c r="C7358">
        <v>2</v>
      </c>
      <c r="D7358">
        <v>10</v>
      </c>
      <c r="E7358">
        <v>10</v>
      </c>
      <c r="F7358" t="str">
        <f>VLOOKUP(E7358,$L$1:$M$25,2,FALSE)</f>
        <v>gnp</v>
      </c>
      <c r="G7358">
        <f>LOG(C7358)</f>
        <v>0.3010299956639812</v>
      </c>
      <c r="H7358">
        <f>G7358/(B7358-1)</f>
        <v>-0.98102404994453263</v>
      </c>
    </row>
    <row r="7359" spans="1:8">
      <c r="A7359" t="s">
        <v>10814</v>
      </c>
      <c r="B7359">
        <v>0.69314718055994495</v>
      </c>
      <c r="C7359">
        <v>2</v>
      </c>
      <c r="D7359">
        <v>22</v>
      </c>
      <c r="E7359">
        <v>22</v>
      </c>
      <c r="F7359" t="str">
        <f>VLOOKUP(E7359,$L$1:$M$25,2,FALSE)</f>
        <v>sugar</v>
      </c>
      <c r="G7359">
        <f>LOG(C7359)</f>
        <v>0.3010299956639812</v>
      </c>
      <c r="H7359">
        <f>G7359/(B7359-1)</f>
        <v>-0.98102404994453263</v>
      </c>
    </row>
    <row r="7360" spans="1:8">
      <c r="A7360" t="s">
        <v>10822</v>
      </c>
      <c r="B7360">
        <v>0.69314718055994495</v>
      </c>
      <c r="C7360">
        <v>2</v>
      </c>
      <c r="D7360">
        <v>5</v>
      </c>
      <c r="E7360">
        <v>5</v>
      </c>
      <c r="F7360" t="str">
        <f>VLOOKUP(E7360,$L$1:$M$25,2,FALSE)</f>
        <v>corn</v>
      </c>
      <c r="G7360">
        <f>LOG(C7360)</f>
        <v>0.3010299956639812</v>
      </c>
      <c r="H7360">
        <f>G7360/(B7360-1)</f>
        <v>-0.98102404994453263</v>
      </c>
    </row>
    <row r="7361" spans="1:8">
      <c r="A7361" t="s">
        <v>10825</v>
      </c>
      <c r="B7361">
        <v>0.69314718055994495</v>
      </c>
      <c r="C7361">
        <v>2</v>
      </c>
      <c r="D7361">
        <v>17</v>
      </c>
      <c r="E7361">
        <v>17</v>
      </c>
      <c r="F7361" t="str">
        <f>VLOOKUP(E7361,$L$1:$M$25,2,FALSE)</f>
        <v>nat-gas</v>
      </c>
      <c r="G7361">
        <f>LOG(C7361)</f>
        <v>0.3010299956639812</v>
      </c>
      <c r="H7361">
        <f>G7361/(B7361-1)</f>
        <v>-0.98102404994453263</v>
      </c>
    </row>
    <row r="7362" spans="1:8">
      <c r="A7362" t="s">
        <v>10836</v>
      </c>
      <c r="B7362">
        <v>0.69314718055994495</v>
      </c>
      <c r="C7362">
        <v>2</v>
      </c>
      <c r="D7362">
        <v>5</v>
      </c>
      <c r="E7362">
        <v>5</v>
      </c>
      <c r="F7362" t="str">
        <f>VLOOKUP(E7362,$L$1:$M$25,2,FALSE)</f>
        <v>corn</v>
      </c>
      <c r="G7362">
        <f>LOG(C7362)</f>
        <v>0.3010299956639812</v>
      </c>
      <c r="H7362">
        <f>G7362/(B7362-1)</f>
        <v>-0.98102404994453263</v>
      </c>
    </row>
    <row r="7363" spans="1:8">
      <c r="A7363" t="s">
        <v>10850</v>
      </c>
      <c r="B7363">
        <v>0.69314718055994495</v>
      </c>
      <c r="C7363">
        <v>2</v>
      </c>
      <c r="D7363">
        <v>18</v>
      </c>
      <c r="E7363">
        <v>18</v>
      </c>
      <c r="F7363" t="str">
        <f>VLOOKUP(E7363,$L$1:$M$25,2,FALSE)</f>
        <v>oilseed</v>
      </c>
      <c r="G7363">
        <f>LOG(C7363)</f>
        <v>0.3010299956639812</v>
      </c>
      <c r="H7363">
        <f>G7363/(B7363-1)</f>
        <v>-0.98102404994453263</v>
      </c>
    </row>
    <row r="7364" spans="1:8">
      <c r="A7364" t="s">
        <v>10865</v>
      </c>
      <c r="B7364">
        <v>0.69314718055994495</v>
      </c>
      <c r="C7364">
        <v>2</v>
      </c>
      <c r="D7364">
        <v>23</v>
      </c>
      <c r="E7364">
        <v>23</v>
      </c>
      <c r="F7364" t="str">
        <f>VLOOKUP(E7364,$L$1:$M$25,2,FALSE)</f>
        <v>trade</v>
      </c>
      <c r="G7364">
        <f>LOG(C7364)</f>
        <v>0.3010299956639812</v>
      </c>
      <c r="H7364">
        <f>G7364/(B7364-1)</f>
        <v>-0.98102404994453263</v>
      </c>
    </row>
    <row r="7365" spans="1:8">
      <c r="A7365" t="s">
        <v>10868</v>
      </c>
      <c r="B7365">
        <v>0.69314718055994495</v>
      </c>
      <c r="C7365">
        <v>2</v>
      </c>
      <c r="D7365">
        <v>17</v>
      </c>
      <c r="E7365">
        <v>17</v>
      </c>
      <c r="F7365" t="str">
        <f>VLOOKUP(E7365,$L$1:$M$25,2,FALSE)</f>
        <v>nat-gas</v>
      </c>
      <c r="G7365">
        <f>LOG(C7365)</f>
        <v>0.3010299956639812</v>
      </c>
      <c r="H7365">
        <f>G7365/(B7365-1)</f>
        <v>-0.98102404994453263</v>
      </c>
    </row>
    <row r="7366" spans="1:8">
      <c r="A7366" t="s">
        <v>10869</v>
      </c>
      <c r="B7366">
        <v>0.69314718055994495</v>
      </c>
      <c r="C7366">
        <v>2</v>
      </c>
      <c r="D7366">
        <v>20</v>
      </c>
      <c r="E7366">
        <v>20</v>
      </c>
      <c r="F7366" t="str">
        <f>VLOOKUP(E7366,$L$1:$M$25,2,FALSE)</f>
        <v>ship</v>
      </c>
      <c r="G7366">
        <f>LOG(C7366)</f>
        <v>0.3010299956639812</v>
      </c>
      <c r="H7366">
        <f>G7366/(B7366-1)</f>
        <v>-0.98102404994453263</v>
      </c>
    </row>
    <row r="7367" spans="1:8">
      <c r="A7367" t="s">
        <v>10870</v>
      </c>
      <c r="B7367">
        <v>0.69314718055994495</v>
      </c>
      <c r="C7367">
        <v>2</v>
      </c>
      <c r="D7367">
        <v>3</v>
      </c>
      <c r="E7367">
        <v>3</v>
      </c>
      <c r="F7367" t="str">
        <f>VLOOKUP(E7367,$L$1:$M$25,2,FALSE)</f>
        <v>cocoa</v>
      </c>
      <c r="G7367">
        <f>LOG(C7367)</f>
        <v>0.3010299956639812</v>
      </c>
      <c r="H7367">
        <f>G7367/(B7367-1)</f>
        <v>-0.98102404994453263</v>
      </c>
    </row>
    <row r="7368" spans="1:8">
      <c r="A7368" t="s">
        <v>10879</v>
      </c>
      <c r="B7368">
        <v>0.69314718055994495</v>
      </c>
      <c r="C7368">
        <v>2</v>
      </c>
      <c r="D7368">
        <v>20</v>
      </c>
      <c r="E7368">
        <v>20</v>
      </c>
      <c r="F7368" t="str">
        <f>VLOOKUP(E7368,$L$1:$M$25,2,FALSE)</f>
        <v>ship</v>
      </c>
      <c r="G7368">
        <f>LOG(C7368)</f>
        <v>0.3010299956639812</v>
      </c>
      <c r="H7368">
        <f>G7368/(B7368-1)</f>
        <v>-0.98102404994453263</v>
      </c>
    </row>
    <row r="7369" spans="1:8">
      <c r="A7369" t="s">
        <v>10880</v>
      </c>
      <c r="B7369">
        <v>0.69314718055994495</v>
      </c>
      <c r="C7369">
        <v>2</v>
      </c>
      <c r="D7369">
        <v>25</v>
      </c>
      <c r="E7369">
        <v>25</v>
      </c>
      <c r="F7369" t="str">
        <f>VLOOKUP(E7369,$L$1:$M$25,2,FALSE)</f>
        <v>wheat</v>
      </c>
      <c r="G7369">
        <f>LOG(C7369)</f>
        <v>0.3010299956639812</v>
      </c>
      <c r="H7369">
        <f>G7369/(B7369-1)</f>
        <v>-0.98102404994453263</v>
      </c>
    </row>
    <row r="7370" spans="1:8">
      <c r="A7370" t="s">
        <v>10881</v>
      </c>
      <c r="B7370">
        <v>0.69314718055994495</v>
      </c>
      <c r="C7370">
        <v>2</v>
      </c>
      <c r="D7370">
        <v>17</v>
      </c>
      <c r="E7370">
        <v>17</v>
      </c>
      <c r="F7370" t="str">
        <f>VLOOKUP(E7370,$L$1:$M$25,2,FALSE)</f>
        <v>nat-gas</v>
      </c>
      <c r="G7370">
        <f>LOG(C7370)</f>
        <v>0.3010299956639812</v>
      </c>
      <c r="H7370">
        <f>G7370/(B7370-1)</f>
        <v>-0.98102404994453263</v>
      </c>
    </row>
    <row r="7371" spans="1:8">
      <c r="A7371" t="s">
        <v>10894</v>
      </c>
      <c r="B7371">
        <v>0.69314718055994495</v>
      </c>
      <c r="C7371">
        <v>2</v>
      </c>
      <c r="D7371">
        <v>6</v>
      </c>
      <c r="E7371">
        <v>6</v>
      </c>
      <c r="F7371" t="str">
        <f>VLOOKUP(E7371,$L$1:$M$25,2,FALSE)</f>
        <v>cpi</v>
      </c>
      <c r="G7371">
        <f>LOG(C7371)</f>
        <v>0.3010299956639812</v>
      </c>
      <c r="H7371">
        <f>G7371/(B7371-1)</f>
        <v>-0.98102404994453263</v>
      </c>
    </row>
    <row r="7372" spans="1:8">
      <c r="A7372" t="s">
        <v>10928</v>
      </c>
      <c r="B7372">
        <v>0.69314718055994495</v>
      </c>
      <c r="C7372">
        <v>2</v>
      </c>
      <c r="D7372">
        <v>5</v>
      </c>
      <c r="E7372">
        <v>5</v>
      </c>
      <c r="F7372" t="str">
        <f>VLOOKUP(E7372,$L$1:$M$25,2,FALSE)</f>
        <v>corn</v>
      </c>
      <c r="G7372">
        <f>LOG(C7372)</f>
        <v>0.3010299956639812</v>
      </c>
      <c r="H7372">
        <f>G7372/(B7372-1)</f>
        <v>-0.98102404994453263</v>
      </c>
    </row>
    <row r="7373" spans="1:8">
      <c r="A7373" t="s">
        <v>10941</v>
      </c>
      <c r="B7373">
        <v>0.69314718055994495</v>
      </c>
      <c r="C7373">
        <v>2</v>
      </c>
      <c r="D7373">
        <v>23</v>
      </c>
      <c r="E7373">
        <v>23</v>
      </c>
      <c r="F7373" t="str">
        <f>VLOOKUP(E7373,$L$1:$M$25,2,FALSE)</f>
        <v>trade</v>
      </c>
      <c r="G7373">
        <f>LOG(C7373)</f>
        <v>0.3010299956639812</v>
      </c>
      <c r="H7373">
        <f>G7373/(B7373-1)</f>
        <v>-0.98102404994453263</v>
      </c>
    </row>
    <row r="7374" spans="1:8">
      <c r="A7374" t="s">
        <v>10942</v>
      </c>
      <c r="B7374">
        <v>0.69314718055994495</v>
      </c>
      <c r="C7374">
        <v>2</v>
      </c>
      <c r="D7374">
        <v>17</v>
      </c>
      <c r="E7374">
        <v>17</v>
      </c>
      <c r="F7374" t="str">
        <f>VLOOKUP(E7374,$L$1:$M$25,2,FALSE)</f>
        <v>nat-gas</v>
      </c>
      <c r="G7374">
        <f>LOG(C7374)</f>
        <v>0.3010299956639812</v>
      </c>
      <c r="H7374">
        <f>G7374/(B7374-1)</f>
        <v>-0.98102404994453263</v>
      </c>
    </row>
    <row r="7375" spans="1:8">
      <c r="A7375" t="s">
        <v>10947</v>
      </c>
      <c r="B7375">
        <v>0.69314718055994495</v>
      </c>
      <c r="C7375">
        <v>2</v>
      </c>
      <c r="D7375">
        <v>22</v>
      </c>
      <c r="E7375">
        <v>22</v>
      </c>
      <c r="F7375" t="str">
        <f>VLOOKUP(E7375,$L$1:$M$25,2,FALSE)</f>
        <v>sugar</v>
      </c>
      <c r="G7375">
        <f>LOG(C7375)</f>
        <v>0.3010299956639812</v>
      </c>
      <c r="H7375">
        <f>G7375/(B7375-1)</f>
        <v>-0.98102404994453263</v>
      </c>
    </row>
    <row r="7376" spans="1:8">
      <c r="A7376" t="s">
        <v>10957</v>
      </c>
      <c r="B7376">
        <v>0.69314718055994495</v>
      </c>
      <c r="C7376">
        <v>2</v>
      </c>
      <c r="D7376">
        <v>1</v>
      </c>
      <c r="E7376">
        <v>1</v>
      </c>
      <c r="F7376" t="str">
        <f>VLOOKUP(E7376,$L$1:$M$25,2,FALSE)</f>
        <v>acq</v>
      </c>
      <c r="G7376">
        <f>LOG(C7376)</f>
        <v>0.3010299956639812</v>
      </c>
      <c r="H7376">
        <f>G7376/(B7376-1)</f>
        <v>-0.98102404994453263</v>
      </c>
    </row>
    <row r="7377" spans="1:8">
      <c r="A7377" t="s">
        <v>10961</v>
      </c>
      <c r="B7377">
        <v>0.69314718055994495</v>
      </c>
      <c r="C7377">
        <v>2</v>
      </c>
      <c r="D7377">
        <v>4</v>
      </c>
      <c r="E7377">
        <v>4</v>
      </c>
      <c r="F7377" t="str">
        <f>VLOOKUP(E7377,$L$1:$M$25,2,FALSE)</f>
        <v>coffee</v>
      </c>
      <c r="G7377">
        <f>LOG(C7377)</f>
        <v>0.3010299956639812</v>
      </c>
      <c r="H7377">
        <f>G7377/(B7377-1)</f>
        <v>-0.98102404994453263</v>
      </c>
    </row>
    <row r="7378" spans="1:8">
      <c r="A7378" t="s">
        <v>10969</v>
      </c>
      <c r="B7378">
        <v>0.69314718055994495</v>
      </c>
      <c r="C7378">
        <v>2</v>
      </c>
      <c r="D7378">
        <v>18</v>
      </c>
      <c r="E7378">
        <v>18</v>
      </c>
      <c r="F7378" t="str">
        <f>VLOOKUP(E7378,$L$1:$M$25,2,FALSE)</f>
        <v>oilseed</v>
      </c>
      <c r="G7378">
        <f>LOG(C7378)</f>
        <v>0.3010299956639812</v>
      </c>
      <c r="H7378">
        <f>G7378/(B7378-1)</f>
        <v>-0.98102404994453263</v>
      </c>
    </row>
    <row r="7379" spans="1:8">
      <c r="A7379" t="s">
        <v>11018</v>
      </c>
      <c r="B7379">
        <v>0.69314718055994495</v>
      </c>
      <c r="C7379">
        <v>2</v>
      </c>
      <c r="D7379">
        <v>4</v>
      </c>
      <c r="E7379">
        <v>4</v>
      </c>
      <c r="F7379" t="str">
        <f>VLOOKUP(E7379,$L$1:$M$25,2,FALSE)</f>
        <v>coffee</v>
      </c>
      <c r="G7379">
        <f>LOG(C7379)</f>
        <v>0.3010299956639812</v>
      </c>
      <c r="H7379">
        <f>G7379/(B7379-1)</f>
        <v>-0.98102404994453263</v>
      </c>
    </row>
    <row r="7380" spans="1:8">
      <c r="A7380" t="s">
        <v>11021</v>
      </c>
      <c r="B7380">
        <v>0.69314718055994495</v>
      </c>
      <c r="C7380">
        <v>2</v>
      </c>
      <c r="D7380">
        <v>19</v>
      </c>
      <c r="E7380">
        <v>19</v>
      </c>
      <c r="F7380" t="str">
        <f>VLOOKUP(E7380,$L$1:$M$25,2,FALSE)</f>
        <v>reserves</v>
      </c>
      <c r="G7380">
        <f>LOG(C7380)</f>
        <v>0.3010299956639812</v>
      </c>
      <c r="H7380">
        <f>G7380/(B7380-1)</f>
        <v>-0.98102404994453263</v>
      </c>
    </row>
    <row r="7381" spans="1:8">
      <c r="A7381" t="s">
        <v>11035</v>
      </c>
      <c r="B7381">
        <v>0.69314718055994495</v>
      </c>
      <c r="C7381">
        <v>2</v>
      </c>
      <c r="D7381">
        <v>20</v>
      </c>
      <c r="E7381">
        <v>20</v>
      </c>
      <c r="F7381" t="str">
        <f>VLOOKUP(E7381,$L$1:$M$25,2,FALSE)</f>
        <v>ship</v>
      </c>
      <c r="G7381">
        <f>LOG(C7381)</f>
        <v>0.3010299956639812</v>
      </c>
      <c r="H7381">
        <f>G7381/(B7381-1)</f>
        <v>-0.98102404994453263</v>
      </c>
    </row>
    <row r="7382" spans="1:8">
      <c r="A7382" t="s">
        <v>11048</v>
      </c>
      <c r="B7382">
        <v>0.69314718055994495</v>
      </c>
      <c r="C7382">
        <v>2</v>
      </c>
      <c r="D7382">
        <v>23</v>
      </c>
      <c r="E7382">
        <v>23</v>
      </c>
      <c r="F7382" t="str">
        <f>VLOOKUP(E7382,$L$1:$M$25,2,FALSE)</f>
        <v>trade</v>
      </c>
      <c r="G7382">
        <f>LOG(C7382)</f>
        <v>0.3010299956639812</v>
      </c>
      <c r="H7382">
        <f>G7382/(B7382-1)</f>
        <v>-0.98102404994453263</v>
      </c>
    </row>
    <row r="7383" spans="1:8">
      <c r="A7383" t="s">
        <v>11049</v>
      </c>
      <c r="B7383">
        <v>0.69314718055994495</v>
      </c>
      <c r="C7383">
        <v>2</v>
      </c>
      <c r="D7383">
        <v>8</v>
      </c>
      <c r="E7383">
        <v>8</v>
      </c>
      <c r="F7383" t="str">
        <f>VLOOKUP(E7383,$L$1:$M$25,2,FALSE)</f>
        <v>dlr</v>
      </c>
      <c r="G7383">
        <f>LOG(C7383)</f>
        <v>0.3010299956639812</v>
      </c>
      <c r="H7383">
        <f>G7383/(B7383-1)</f>
        <v>-0.98102404994453263</v>
      </c>
    </row>
    <row r="7384" spans="1:8">
      <c r="A7384" t="s">
        <v>11079</v>
      </c>
      <c r="B7384">
        <v>0.69314718055994495</v>
      </c>
      <c r="C7384">
        <v>2</v>
      </c>
      <c r="D7384">
        <v>18</v>
      </c>
      <c r="E7384">
        <v>18</v>
      </c>
      <c r="F7384" t="str">
        <f>VLOOKUP(E7384,$L$1:$M$25,2,FALSE)</f>
        <v>oilseed</v>
      </c>
      <c r="G7384">
        <f>LOG(C7384)</f>
        <v>0.3010299956639812</v>
      </c>
      <c r="H7384">
        <f>G7384/(B7384-1)</f>
        <v>-0.98102404994453263</v>
      </c>
    </row>
    <row r="7385" spans="1:8">
      <c r="A7385" t="s">
        <v>11080</v>
      </c>
      <c r="B7385">
        <v>0.69314718055994495</v>
      </c>
      <c r="C7385">
        <v>2</v>
      </c>
      <c r="D7385">
        <v>17</v>
      </c>
      <c r="E7385">
        <v>17</v>
      </c>
      <c r="F7385" t="str">
        <f>VLOOKUP(E7385,$L$1:$M$25,2,FALSE)</f>
        <v>nat-gas</v>
      </c>
      <c r="G7385">
        <f>LOG(C7385)</f>
        <v>0.3010299956639812</v>
      </c>
      <c r="H7385">
        <f>G7385/(B7385-1)</f>
        <v>-0.98102404994453263</v>
      </c>
    </row>
    <row r="7386" spans="1:8">
      <c r="A7386" t="s">
        <v>11087</v>
      </c>
      <c r="B7386">
        <v>0.69314718055994495</v>
      </c>
      <c r="C7386">
        <v>2</v>
      </c>
      <c r="D7386">
        <v>20</v>
      </c>
      <c r="E7386">
        <v>20</v>
      </c>
      <c r="F7386" t="str">
        <f>VLOOKUP(E7386,$L$1:$M$25,2,FALSE)</f>
        <v>ship</v>
      </c>
      <c r="G7386">
        <f>LOG(C7386)</f>
        <v>0.3010299956639812</v>
      </c>
      <c r="H7386">
        <f>G7386/(B7386-1)</f>
        <v>-0.98102404994453263</v>
      </c>
    </row>
    <row r="7387" spans="1:8">
      <c r="A7387" t="s">
        <v>11116</v>
      </c>
      <c r="B7387">
        <v>0.69314718055994495</v>
      </c>
      <c r="C7387">
        <v>2</v>
      </c>
      <c r="D7387">
        <v>8</v>
      </c>
      <c r="E7387">
        <v>8</v>
      </c>
      <c r="F7387" t="str">
        <f>VLOOKUP(E7387,$L$1:$M$25,2,FALSE)</f>
        <v>dlr</v>
      </c>
      <c r="G7387">
        <f>LOG(C7387)</f>
        <v>0.3010299956639812</v>
      </c>
      <c r="H7387">
        <f>G7387/(B7387-1)</f>
        <v>-0.98102404994453263</v>
      </c>
    </row>
    <row r="7388" spans="1:8">
      <c r="A7388" t="s">
        <v>11119</v>
      </c>
      <c r="B7388">
        <v>0.69314718055994495</v>
      </c>
      <c r="C7388">
        <v>2</v>
      </c>
      <c r="D7388">
        <v>18</v>
      </c>
      <c r="E7388">
        <v>18</v>
      </c>
      <c r="F7388" t="str">
        <f>VLOOKUP(E7388,$L$1:$M$25,2,FALSE)</f>
        <v>oilseed</v>
      </c>
      <c r="G7388">
        <f>LOG(C7388)</f>
        <v>0.3010299956639812</v>
      </c>
      <c r="H7388">
        <f>G7388/(B7388-1)</f>
        <v>-0.98102404994453263</v>
      </c>
    </row>
    <row r="7389" spans="1:8">
      <c r="A7389" t="s">
        <v>11120</v>
      </c>
      <c r="B7389">
        <v>0.69314718055994495</v>
      </c>
      <c r="C7389">
        <v>2</v>
      </c>
      <c r="D7389">
        <v>8</v>
      </c>
      <c r="E7389">
        <v>8</v>
      </c>
      <c r="F7389" t="str">
        <f>VLOOKUP(E7389,$L$1:$M$25,2,FALSE)</f>
        <v>dlr</v>
      </c>
      <c r="G7389">
        <f>LOG(C7389)</f>
        <v>0.3010299956639812</v>
      </c>
      <c r="H7389">
        <f>G7389/(B7389-1)</f>
        <v>-0.98102404994453263</v>
      </c>
    </row>
    <row r="7390" spans="1:8">
      <c r="A7390" t="s">
        <v>11150</v>
      </c>
      <c r="B7390">
        <v>0.69314718055994495</v>
      </c>
      <c r="C7390">
        <v>2</v>
      </c>
      <c r="D7390">
        <v>23</v>
      </c>
      <c r="E7390">
        <v>23</v>
      </c>
      <c r="F7390" t="str">
        <f>VLOOKUP(E7390,$L$1:$M$25,2,FALSE)</f>
        <v>trade</v>
      </c>
      <c r="G7390">
        <f>LOG(C7390)</f>
        <v>0.3010299956639812</v>
      </c>
      <c r="H7390">
        <f>G7390/(B7390-1)</f>
        <v>-0.98102404994453263</v>
      </c>
    </row>
    <row r="7391" spans="1:8">
      <c r="A7391" t="s">
        <v>11152</v>
      </c>
      <c r="B7391">
        <v>0.69314718055994495</v>
      </c>
      <c r="C7391">
        <v>2</v>
      </c>
      <c r="D7391">
        <v>17</v>
      </c>
      <c r="E7391">
        <v>17</v>
      </c>
      <c r="F7391" t="str">
        <f>VLOOKUP(E7391,$L$1:$M$25,2,FALSE)</f>
        <v>nat-gas</v>
      </c>
      <c r="G7391">
        <f>LOG(C7391)</f>
        <v>0.3010299956639812</v>
      </c>
      <c r="H7391">
        <f>G7391/(B7391-1)</f>
        <v>-0.98102404994453263</v>
      </c>
    </row>
    <row r="7392" spans="1:8">
      <c r="A7392" t="s">
        <v>11154</v>
      </c>
      <c r="B7392">
        <v>0.69314718055994495</v>
      </c>
      <c r="C7392">
        <v>2</v>
      </c>
      <c r="D7392">
        <v>17</v>
      </c>
      <c r="E7392">
        <v>17</v>
      </c>
      <c r="F7392" t="str">
        <f>VLOOKUP(E7392,$L$1:$M$25,2,FALSE)</f>
        <v>nat-gas</v>
      </c>
      <c r="G7392">
        <f>LOG(C7392)</f>
        <v>0.3010299956639812</v>
      </c>
      <c r="H7392">
        <f>G7392/(B7392-1)</f>
        <v>-0.98102404994453263</v>
      </c>
    </row>
    <row r="7393" spans="1:8">
      <c r="A7393" t="s">
        <v>11155</v>
      </c>
      <c r="B7393">
        <v>0.69314718055994495</v>
      </c>
      <c r="C7393">
        <v>2</v>
      </c>
      <c r="D7393">
        <v>17</v>
      </c>
      <c r="E7393">
        <v>17</v>
      </c>
      <c r="F7393" t="str">
        <f>VLOOKUP(E7393,$L$1:$M$25,2,FALSE)</f>
        <v>nat-gas</v>
      </c>
      <c r="G7393">
        <f>LOG(C7393)</f>
        <v>0.3010299956639812</v>
      </c>
      <c r="H7393">
        <f>G7393/(B7393-1)</f>
        <v>-0.98102404994453263</v>
      </c>
    </row>
    <row r="7394" spans="1:8">
      <c r="A7394" t="s">
        <v>11173</v>
      </c>
      <c r="B7394">
        <v>0.69314718055994495</v>
      </c>
      <c r="C7394">
        <v>2</v>
      </c>
      <c r="D7394">
        <v>10</v>
      </c>
      <c r="E7394">
        <v>10</v>
      </c>
      <c r="F7394" t="str">
        <f>VLOOKUP(E7394,$L$1:$M$25,2,FALSE)</f>
        <v>gnp</v>
      </c>
      <c r="G7394">
        <f>LOG(C7394)</f>
        <v>0.3010299956639812</v>
      </c>
      <c r="H7394">
        <f>G7394/(B7394-1)</f>
        <v>-0.98102404994453263</v>
      </c>
    </row>
    <row r="7395" spans="1:8">
      <c r="A7395" t="s">
        <v>11184</v>
      </c>
      <c r="B7395">
        <v>0.69314718055994495</v>
      </c>
      <c r="C7395">
        <v>2</v>
      </c>
      <c r="D7395">
        <v>17</v>
      </c>
      <c r="E7395">
        <v>17</v>
      </c>
      <c r="F7395" t="str">
        <f>VLOOKUP(E7395,$L$1:$M$25,2,FALSE)</f>
        <v>nat-gas</v>
      </c>
      <c r="G7395">
        <f>LOG(C7395)</f>
        <v>0.3010299956639812</v>
      </c>
      <c r="H7395">
        <f>G7395/(B7395-1)</f>
        <v>-0.98102404994453263</v>
      </c>
    </row>
    <row r="7396" spans="1:8">
      <c r="A7396" t="s">
        <v>11193</v>
      </c>
      <c r="B7396">
        <v>0.69314718055994495</v>
      </c>
      <c r="C7396">
        <v>2</v>
      </c>
      <c r="D7396">
        <v>13</v>
      </c>
      <c r="E7396">
        <v>13</v>
      </c>
      <c r="F7396" t="str">
        <f>VLOOKUP(E7396,$L$1:$M$25,2,FALSE)</f>
        <v>interest</v>
      </c>
      <c r="G7396">
        <f>LOG(C7396)</f>
        <v>0.3010299956639812</v>
      </c>
      <c r="H7396">
        <f>G7396/(B7396-1)</f>
        <v>-0.98102404994453263</v>
      </c>
    </row>
    <row r="7397" spans="1:8">
      <c r="A7397" t="s">
        <v>11194</v>
      </c>
      <c r="B7397">
        <v>0.69314718055994495</v>
      </c>
      <c r="C7397">
        <v>2</v>
      </c>
      <c r="D7397">
        <v>17</v>
      </c>
      <c r="E7397">
        <v>17</v>
      </c>
      <c r="F7397" t="str">
        <f>VLOOKUP(E7397,$L$1:$M$25,2,FALSE)</f>
        <v>nat-gas</v>
      </c>
      <c r="G7397">
        <f>LOG(C7397)</f>
        <v>0.3010299956639812</v>
      </c>
      <c r="H7397">
        <f>G7397/(B7397-1)</f>
        <v>-0.98102404994453263</v>
      </c>
    </row>
    <row r="7398" spans="1:8">
      <c r="A7398" t="s">
        <v>11221</v>
      </c>
      <c r="B7398">
        <v>0.69314718055994495</v>
      </c>
      <c r="C7398">
        <v>2</v>
      </c>
      <c r="D7398">
        <v>16</v>
      </c>
      <c r="E7398">
        <v>16</v>
      </c>
      <c r="F7398" t="str">
        <f>VLOOKUP(E7398,$L$1:$M$25,2,FALSE)</f>
        <v>money-supply</v>
      </c>
      <c r="G7398">
        <f>LOG(C7398)</f>
        <v>0.3010299956639812</v>
      </c>
      <c r="H7398">
        <f>G7398/(B7398-1)</f>
        <v>-0.98102404994453263</v>
      </c>
    </row>
    <row r="7399" spans="1:8">
      <c r="A7399" t="s">
        <v>11239</v>
      </c>
      <c r="B7399">
        <v>0.69314718055994495</v>
      </c>
      <c r="C7399">
        <v>2</v>
      </c>
      <c r="D7399">
        <v>16</v>
      </c>
      <c r="E7399">
        <v>16</v>
      </c>
      <c r="F7399" t="str">
        <f>VLOOKUP(E7399,$L$1:$M$25,2,FALSE)</f>
        <v>money-supply</v>
      </c>
      <c r="G7399">
        <f>LOG(C7399)</f>
        <v>0.3010299956639812</v>
      </c>
      <c r="H7399">
        <f>G7399/(B7399-1)</f>
        <v>-0.98102404994453263</v>
      </c>
    </row>
    <row r="7400" spans="1:8">
      <c r="A7400" t="s">
        <v>11241</v>
      </c>
      <c r="B7400">
        <v>0.69314718055994495</v>
      </c>
      <c r="C7400">
        <v>2</v>
      </c>
      <c r="D7400">
        <v>17</v>
      </c>
      <c r="E7400">
        <v>17</v>
      </c>
      <c r="F7400" t="str">
        <f>VLOOKUP(E7400,$L$1:$M$25,2,FALSE)</f>
        <v>nat-gas</v>
      </c>
      <c r="G7400">
        <f>LOG(C7400)</f>
        <v>0.3010299956639812</v>
      </c>
      <c r="H7400">
        <f>G7400/(B7400-1)</f>
        <v>-0.98102404994453263</v>
      </c>
    </row>
    <row r="7401" spans="1:8">
      <c r="A7401" t="s">
        <v>11259</v>
      </c>
      <c r="B7401">
        <v>0.69314718055994495</v>
      </c>
      <c r="C7401">
        <v>2</v>
      </c>
      <c r="D7401">
        <v>1</v>
      </c>
      <c r="E7401">
        <v>1</v>
      </c>
      <c r="F7401" t="str">
        <f>VLOOKUP(E7401,$L$1:$M$25,2,FALSE)</f>
        <v>acq</v>
      </c>
      <c r="G7401">
        <f>LOG(C7401)</f>
        <v>0.3010299956639812</v>
      </c>
      <c r="H7401">
        <f>G7401/(B7401-1)</f>
        <v>-0.98102404994453263</v>
      </c>
    </row>
    <row r="7402" spans="1:8">
      <c r="A7402" t="s">
        <v>11262</v>
      </c>
      <c r="B7402">
        <v>0.69314718055994495</v>
      </c>
      <c r="C7402">
        <v>2</v>
      </c>
      <c r="D7402">
        <v>3</v>
      </c>
      <c r="E7402">
        <v>3</v>
      </c>
      <c r="F7402" t="str">
        <f>VLOOKUP(E7402,$L$1:$M$25,2,FALSE)</f>
        <v>cocoa</v>
      </c>
      <c r="G7402">
        <f>LOG(C7402)</f>
        <v>0.3010299956639812</v>
      </c>
      <c r="H7402">
        <f>G7402/(B7402-1)</f>
        <v>-0.98102404994453263</v>
      </c>
    </row>
    <row r="7403" spans="1:8">
      <c r="A7403" t="s">
        <v>11264</v>
      </c>
      <c r="B7403">
        <v>0.69314718055994495</v>
      </c>
      <c r="C7403">
        <v>2</v>
      </c>
      <c r="D7403">
        <v>3</v>
      </c>
      <c r="E7403">
        <v>3</v>
      </c>
      <c r="F7403" t="str">
        <f>VLOOKUP(E7403,$L$1:$M$25,2,FALSE)</f>
        <v>cocoa</v>
      </c>
      <c r="G7403">
        <f>LOG(C7403)</f>
        <v>0.3010299956639812</v>
      </c>
      <c r="H7403">
        <f>G7403/(B7403-1)</f>
        <v>-0.98102404994453263</v>
      </c>
    </row>
    <row r="7404" spans="1:8">
      <c r="A7404" t="s">
        <v>11277</v>
      </c>
      <c r="B7404">
        <v>0.69314718055994495</v>
      </c>
      <c r="C7404">
        <v>2</v>
      </c>
      <c r="D7404">
        <v>22</v>
      </c>
      <c r="E7404">
        <v>22</v>
      </c>
      <c r="F7404" t="str">
        <f>VLOOKUP(E7404,$L$1:$M$25,2,FALSE)</f>
        <v>sugar</v>
      </c>
      <c r="G7404">
        <f>LOG(C7404)</f>
        <v>0.3010299956639812</v>
      </c>
      <c r="H7404">
        <f>G7404/(B7404-1)</f>
        <v>-0.98102404994453263</v>
      </c>
    </row>
    <row r="7405" spans="1:8">
      <c r="A7405" t="s">
        <v>11285</v>
      </c>
      <c r="B7405">
        <v>0.69314718055994495</v>
      </c>
      <c r="C7405">
        <v>2</v>
      </c>
      <c r="D7405">
        <v>20</v>
      </c>
      <c r="E7405">
        <v>20</v>
      </c>
      <c r="F7405" t="str">
        <f>VLOOKUP(E7405,$L$1:$M$25,2,FALSE)</f>
        <v>ship</v>
      </c>
      <c r="G7405">
        <f>LOG(C7405)</f>
        <v>0.3010299956639812</v>
      </c>
      <c r="H7405">
        <f>G7405/(B7405-1)</f>
        <v>-0.98102404994453263</v>
      </c>
    </row>
    <row r="7406" spans="1:8">
      <c r="A7406" t="s">
        <v>11288</v>
      </c>
      <c r="B7406">
        <v>0.69314718055994495</v>
      </c>
      <c r="C7406">
        <v>2</v>
      </c>
      <c r="D7406">
        <v>23</v>
      </c>
      <c r="E7406">
        <v>23</v>
      </c>
      <c r="F7406" t="str">
        <f>VLOOKUP(E7406,$L$1:$M$25,2,FALSE)</f>
        <v>trade</v>
      </c>
      <c r="G7406">
        <f>LOG(C7406)</f>
        <v>0.3010299956639812</v>
      </c>
      <c r="H7406">
        <f>G7406/(B7406-1)</f>
        <v>-0.98102404994453263</v>
      </c>
    </row>
    <row r="7407" spans="1:8">
      <c r="A7407" t="s">
        <v>11295</v>
      </c>
      <c r="B7407">
        <v>0.69314718055994495</v>
      </c>
      <c r="C7407">
        <v>2</v>
      </c>
      <c r="D7407">
        <v>23</v>
      </c>
      <c r="E7407">
        <v>23</v>
      </c>
      <c r="F7407" t="str">
        <f>VLOOKUP(E7407,$L$1:$M$25,2,FALSE)</f>
        <v>trade</v>
      </c>
      <c r="G7407">
        <f>LOG(C7407)</f>
        <v>0.3010299956639812</v>
      </c>
      <c r="H7407">
        <f>G7407/(B7407-1)</f>
        <v>-0.98102404994453263</v>
      </c>
    </row>
    <row r="7408" spans="1:8">
      <c r="A7408" t="s">
        <v>11298</v>
      </c>
      <c r="B7408">
        <v>0.69314718055994495</v>
      </c>
      <c r="C7408">
        <v>2</v>
      </c>
      <c r="D7408">
        <v>7</v>
      </c>
      <c r="E7408">
        <v>7</v>
      </c>
      <c r="F7408" t="str">
        <f>VLOOKUP(E7408,$L$1:$M$25,2,FALSE)</f>
        <v>crude</v>
      </c>
      <c r="G7408">
        <f>LOG(C7408)</f>
        <v>0.3010299956639812</v>
      </c>
      <c r="H7408">
        <f>G7408/(B7408-1)</f>
        <v>-0.98102404994453263</v>
      </c>
    </row>
    <row r="7409" spans="1:8">
      <c r="A7409" t="s">
        <v>11307</v>
      </c>
      <c r="B7409">
        <v>0.69314718055994495</v>
      </c>
      <c r="C7409">
        <v>2</v>
      </c>
      <c r="D7409">
        <v>6</v>
      </c>
      <c r="E7409">
        <v>6</v>
      </c>
      <c r="F7409" t="str">
        <f>VLOOKUP(E7409,$L$1:$M$25,2,FALSE)</f>
        <v>cpi</v>
      </c>
      <c r="G7409">
        <f>LOG(C7409)</f>
        <v>0.3010299956639812</v>
      </c>
      <c r="H7409">
        <f>G7409/(B7409-1)</f>
        <v>-0.98102404994453263</v>
      </c>
    </row>
    <row r="7410" spans="1:8">
      <c r="A7410" t="s">
        <v>11313</v>
      </c>
      <c r="B7410">
        <v>0.69314718055994495</v>
      </c>
      <c r="C7410">
        <v>2</v>
      </c>
      <c r="D7410">
        <v>23</v>
      </c>
      <c r="E7410">
        <v>23</v>
      </c>
      <c r="F7410" t="str">
        <f>VLOOKUP(E7410,$L$1:$M$25,2,FALSE)</f>
        <v>trade</v>
      </c>
      <c r="G7410">
        <f>LOG(C7410)</f>
        <v>0.3010299956639812</v>
      </c>
      <c r="H7410">
        <f>G7410/(B7410-1)</f>
        <v>-0.98102404994453263</v>
      </c>
    </row>
    <row r="7411" spans="1:8">
      <c r="A7411" t="s">
        <v>11321</v>
      </c>
      <c r="B7411">
        <v>0.69314718055994495</v>
      </c>
      <c r="C7411">
        <v>2</v>
      </c>
      <c r="D7411">
        <v>18</v>
      </c>
      <c r="E7411">
        <v>18</v>
      </c>
      <c r="F7411" t="str">
        <f>VLOOKUP(E7411,$L$1:$M$25,2,FALSE)</f>
        <v>oilseed</v>
      </c>
      <c r="G7411">
        <f>LOG(C7411)</f>
        <v>0.3010299956639812</v>
      </c>
      <c r="H7411">
        <f>G7411/(B7411-1)</f>
        <v>-0.98102404994453263</v>
      </c>
    </row>
    <row r="7412" spans="1:8">
      <c r="A7412" t="s">
        <v>11324</v>
      </c>
      <c r="B7412">
        <v>0.69314718055994495</v>
      </c>
      <c r="C7412">
        <v>2</v>
      </c>
      <c r="D7412">
        <v>20</v>
      </c>
      <c r="E7412">
        <v>20</v>
      </c>
      <c r="F7412" t="str">
        <f>VLOOKUP(E7412,$L$1:$M$25,2,FALSE)</f>
        <v>ship</v>
      </c>
      <c r="G7412">
        <f>LOG(C7412)</f>
        <v>0.3010299956639812</v>
      </c>
      <c r="H7412">
        <f>G7412/(B7412-1)</f>
        <v>-0.98102404994453263</v>
      </c>
    </row>
    <row r="7413" spans="1:8">
      <c r="A7413" t="s">
        <v>11330</v>
      </c>
      <c r="B7413">
        <v>0.69314718055994495</v>
      </c>
      <c r="C7413">
        <v>2</v>
      </c>
      <c r="D7413">
        <v>23</v>
      </c>
      <c r="E7413">
        <v>23</v>
      </c>
      <c r="F7413" t="str">
        <f>VLOOKUP(E7413,$L$1:$M$25,2,FALSE)</f>
        <v>trade</v>
      </c>
      <c r="G7413">
        <f>LOG(C7413)</f>
        <v>0.3010299956639812</v>
      </c>
      <c r="H7413">
        <f>G7413/(B7413-1)</f>
        <v>-0.98102404994453263</v>
      </c>
    </row>
    <row r="7414" spans="1:8">
      <c r="A7414" t="s">
        <v>11348</v>
      </c>
      <c r="B7414">
        <v>0.69314718055994495</v>
      </c>
      <c r="C7414">
        <v>2</v>
      </c>
      <c r="D7414">
        <v>17</v>
      </c>
      <c r="E7414">
        <v>17</v>
      </c>
      <c r="F7414" t="str">
        <f>VLOOKUP(E7414,$L$1:$M$25,2,FALSE)</f>
        <v>nat-gas</v>
      </c>
      <c r="G7414">
        <f>LOG(C7414)</f>
        <v>0.3010299956639812</v>
      </c>
      <c r="H7414">
        <f>G7414/(B7414-1)</f>
        <v>-0.98102404994453263</v>
      </c>
    </row>
    <row r="7415" spans="1:8">
      <c r="A7415" t="s">
        <v>11359</v>
      </c>
      <c r="B7415">
        <v>0.69314718055994495</v>
      </c>
      <c r="C7415">
        <v>2</v>
      </c>
      <c r="D7415">
        <v>20</v>
      </c>
      <c r="E7415">
        <v>20</v>
      </c>
      <c r="F7415" t="str">
        <f>VLOOKUP(E7415,$L$1:$M$25,2,FALSE)</f>
        <v>ship</v>
      </c>
      <c r="G7415">
        <f>LOG(C7415)</f>
        <v>0.3010299956639812</v>
      </c>
      <c r="H7415">
        <f>G7415/(B7415-1)</f>
        <v>-0.98102404994453263</v>
      </c>
    </row>
    <row r="7416" spans="1:8">
      <c r="A7416" t="s">
        <v>11362</v>
      </c>
      <c r="B7416">
        <v>0.69314718055994495</v>
      </c>
      <c r="C7416">
        <v>2</v>
      </c>
      <c r="D7416">
        <v>5</v>
      </c>
      <c r="E7416">
        <v>5</v>
      </c>
      <c r="F7416" t="str">
        <f>VLOOKUP(E7416,$L$1:$M$25,2,FALSE)</f>
        <v>corn</v>
      </c>
      <c r="G7416">
        <f>LOG(C7416)</f>
        <v>0.3010299956639812</v>
      </c>
      <c r="H7416">
        <f>G7416/(B7416-1)</f>
        <v>-0.98102404994453263</v>
      </c>
    </row>
    <row r="7417" spans="1:8">
      <c r="A7417" t="s">
        <v>11369</v>
      </c>
      <c r="B7417">
        <v>0.69314718055994495</v>
      </c>
      <c r="C7417">
        <v>2</v>
      </c>
      <c r="D7417">
        <v>7</v>
      </c>
      <c r="E7417">
        <v>7</v>
      </c>
      <c r="F7417" t="str">
        <f>VLOOKUP(E7417,$L$1:$M$25,2,FALSE)</f>
        <v>crude</v>
      </c>
      <c r="G7417">
        <f>LOG(C7417)</f>
        <v>0.3010299956639812</v>
      </c>
      <c r="H7417">
        <f>G7417/(B7417-1)</f>
        <v>-0.98102404994453263</v>
      </c>
    </row>
    <row r="7418" spans="1:8">
      <c r="A7418" t="s">
        <v>11374</v>
      </c>
      <c r="B7418">
        <v>0.69314718055994495</v>
      </c>
      <c r="C7418">
        <v>2</v>
      </c>
      <c r="D7418">
        <v>17</v>
      </c>
      <c r="E7418">
        <v>17</v>
      </c>
      <c r="F7418" t="str">
        <f>VLOOKUP(E7418,$L$1:$M$25,2,FALSE)</f>
        <v>nat-gas</v>
      </c>
      <c r="G7418">
        <f>LOG(C7418)</f>
        <v>0.3010299956639812</v>
      </c>
      <c r="H7418">
        <f>G7418/(B7418-1)</f>
        <v>-0.98102404994453263</v>
      </c>
    </row>
    <row r="7419" spans="1:8">
      <c r="A7419" t="s">
        <v>11375</v>
      </c>
      <c r="B7419">
        <v>0.69314718055994495</v>
      </c>
      <c r="C7419">
        <v>2</v>
      </c>
      <c r="D7419">
        <v>20</v>
      </c>
      <c r="E7419">
        <v>20</v>
      </c>
      <c r="F7419" t="str">
        <f>VLOOKUP(E7419,$L$1:$M$25,2,FALSE)</f>
        <v>ship</v>
      </c>
      <c r="G7419">
        <f>LOG(C7419)</f>
        <v>0.3010299956639812</v>
      </c>
      <c r="H7419">
        <f>G7419/(B7419-1)</f>
        <v>-0.98102404994453263</v>
      </c>
    </row>
    <row r="7420" spans="1:8">
      <c r="A7420" t="s">
        <v>11379</v>
      </c>
      <c r="B7420">
        <v>0.69314718055994495</v>
      </c>
      <c r="C7420">
        <v>2</v>
      </c>
      <c r="D7420">
        <v>20</v>
      </c>
      <c r="E7420">
        <v>20</v>
      </c>
      <c r="F7420" t="str">
        <f>VLOOKUP(E7420,$L$1:$M$25,2,FALSE)</f>
        <v>ship</v>
      </c>
      <c r="G7420">
        <f>LOG(C7420)</f>
        <v>0.3010299956639812</v>
      </c>
      <c r="H7420">
        <f>G7420/(B7420-1)</f>
        <v>-0.98102404994453263</v>
      </c>
    </row>
    <row r="7421" spans="1:8">
      <c r="A7421" t="s">
        <v>11380</v>
      </c>
      <c r="B7421">
        <v>0.69314718055994495</v>
      </c>
      <c r="C7421">
        <v>2</v>
      </c>
      <c r="D7421">
        <v>17</v>
      </c>
      <c r="E7421">
        <v>17</v>
      </c>
      <c r="F7421" t="str">
        <f>VLOOKUP(E7421,$L$1:$M$25,2,FALSE)</f>
        <v>nat-gas</v>
      </c>
      <c r="G7421">
        <f>LOG(C7421)</f>
        <v>0.3010299956639812</v>
      </c>
      <c r="H7421">
        <f>G7421/(B7421-1)</f>
        <v>-0.98102404994453263</v>
      </c>
    </row>
    <row r="7422" spans="1:8">
      <c r="A7422" t="s">
        <v>11395</v>
      </c>
      <c r="B7422">
        <v>0.69314718055994495</v>
      </c>
      <c r="C7422">
        <v>2</v>
      </c>
      <c r="D7422">
        <v>3</v>
      </c>
      <c r="E7422">
        <v>3</v>
      </c>
      <c r="F7422" t="str">
        <f>VLOOKUP(E7422,$L$1:$M$25,2,FALSE)</f>
        <v>cocoa</v>
      </c>
      <c r="G7422">
        <f>LOG(C7422)</f>
        <v>0.3010299956639812</v>
      </c>
      <c r="H7422">
        <f>G7422/(B7422-1)</f>
        <v>-0.98102404994453263</v>
      </c>
    </row>
    <row r="7423" spans="1:8">
      <c r="A7423" t="s">
        <v>11409</v>
      </c>
      <c r="B7423">
        <v>0.69314718055994495</v>
      </c>
      <c r="C7423">
        <v>2</v>
      </c>
      <c r="D7423">
        <v>20</v>
      </c>
      <c r="E7423">
        <v>20</v>
      </c>
      <c r="F7423" t="str">
        <f>VLOOKUP(E7423,$L$1:$M$25,2,FALSE)</f>
        <v>ship</v>
      </c>
      <c r="G7423">
        <f>LOG(C7423)</f>
        <v>0.3010299956639812</v>
      </c>
      <c r="H7423">
        <f>G7423/(B7423-1)</f>
        <v>-0.98102404994453263</v>
      </c>
    </row>
    <row r="7424" spans="1:8">
      <c r="A7424" t="s">
        <v>11410</v>
      </c>
      <c r="B7424">
        <v>0.69314718055994495</v>
      </c>
      <c r="C7424">
        <v>2</v>
      </c>
      <c r="D7424">
        <v>4</v>
      </c>
      <c r="E7424">
        <v>4</v>
      </c>
      <c r="F7424" t="str">
        <f>VLOOKUP(E7424,$L$1:$M$25,2,FALSE)</f>
        <v>coffee</v>
      </c>
      <c r="G7424">
        <f>LOG(C7424)</f>
        <v>0.3010299956639812</v>
      </c>
      <c r="H7424">
        <f>G7424/(B7424-1)</f>
        <v>-0.98102404994453263</v>
      </c>
    </row>
    <row r="7425" spans="1:8">
      <c r="A7425" t="s">
        <v>11416</v>
      </c>
      <c r="B7425">
        <v>0.69314718055994495</v>
      </c>
      <c r="C7425">
        <v>2</v>
      </c>
      <c r="D7425">
        <v>8</v>
      </c>
      <c r="E7425">
        <v>8</v>
      </c>
      <c r="F7425" t="str">
        <f>VLOOKUP(E7425,$L$1:$M$25,2,FALSE)</f>
        <v>dlr</v>
      </c>
      <c r="G7425">
        <f>LOG(C7425)</f>
        <v>0.3010299956639812</v>
      </c>
      <c r="H7425">
        <f>G7425/(B7425-1)</f>
        <v>-0.98102404994453263</v>
      </c>
    </row>
    <row r="7426" spans="1:8">
      <c r="A7426" t="s">
        <v>11430</v>
      </c>
      <c r="B7426">
        <v>0.69314718055994495</v>
      </c>
      <c r="C7426">
        <v>2</v>
      </c>
      <c r="D7426">
        <v>17</v>
      </c>
      <c r="E7426">
        <v>17</v>
      </c>
      <c r="F7426" t="str">
        <f>VLOOKUP(E7426,$L$1:$M$25,2,FALSE)</f>
        <v>nat-gas</v>
      </c>
      <c r="G7426">
        <f>LOG(C7426)</f>
        <v>0.3010299956639812</v>
      </c>
      <c r="H7426">
        <f>G7426/(B7426-1)</f>
        <v>-0.98102404994453263</v>
      </c>
    </row>
    <row r="7427" spans="1:8">
      <c r="A7427" t="s">
        <v>11477</v>
      </c>
      <c r="B7427">
        <v>0.69314718055994495</v>
      </c>
      <c r="C7427">
        <v>2</v>
      </c>
      <c r="D7427">
        <v>20</v>
      </c>
      <c r="E7427">
        <v>20</v>
      </c>
      <c r="F7427" t="str">
        <f>VLOOKUP(E7427,$L$1:$M$25,2,FALSE)</f>
        <v>ship</v>
      </c>
      <c r="G7427">
        <f>LOG(C7427)</f>
        <v>0.3010299956639812</v>
      </c>
      <c r="H7427">
        <f>G7427/(B7427-1)</f>
        <v>-0.98102404994453263</v>
      </c>
    </row>
    <row r="7428" spans="1:8">
      <c r="A7428" t="s">
        <v>11484</v>
      </c>
      <c r="B7428">
        <v>0.69314718055994495</v>
      </c>
      <c r="C7428">
        <v>2</v>
      </c>
      <c r="D7428">
        <v>13</v>
      </c>
      <c r="E7428">
        <v>13</v>
      </c>
      <c r="F7428" t="str">
        <f>VLOOKUP(E7428,$L$1:$M$25,2,FALSE)</f>
        <v>interest</v>
      </c>
      <c r="G7428">
        <f>LOG(C7428)</f>
        <v>0.3010299956639812</v>
      </c>
      <c r="H7428">
        <f>G7428/(B7428-1)</f>
        <v>-0.98102404994453263</v>
      </c>
    </row>
    <row r="7429" spans="1:8">
      <c r="A7429" t="s">
        <v>11513</v>
      </c>
      <c r="B7429">
        <v>0.69314718055994495</v>
      </c>
      <c r="C7429">
        <v>2</v>
      </c>
      <c r="D7429">
        <v>8</v>
      </c>
      <c r="E7429">
        <v>8</v>
      </c>
      <c r="F7429" t="str">
        <f>VLOOKUP(E7429,$L$1:$M$25,2,FALSE)</f>
        <v>dlr</v>
      </c>
      <c r="G7429">
        <f>LOG(C7429)</f>
        <v>0.3010299956639812</v>
      </c>
      <c r="H7429">
        <f>G7429/(B7429-1)</f>
        <v>-0.98102404994453263</v>
      </c>
    </row>
    <row r="7430" spans="1:8">
      <c r="A7430" t="s">
        <v>11517</v>
      </c>
      <c r="B7430">
        <v>0.69314718055994495</v>
      </c>
      <c r="C7430">
        <v>2</v>
      </c>
      <c r="D7430">
        <v>17</v>
      </c>
      <c r="E7430">
        <v>17</v>
      </c>
      <c r="F7430" t="str">
        <f>VLOOKUP(E7430,$L$1:$M$25,2,FALSE)</f>
        <v>nat-gas</v>
      </c>
      <c r="G7430">
        <f>LOG(C7430)</f>
        <v>0.3010299956639812</v>
      </c>
      <c r="H7430">
        <f>G7430/(B7430-1)</f>
        <v>-0.98102404994453263</v>
      </c>
    </row>
    <row r="7431" spans="1:8">
      <c r="A7431" t="s">
        <v>11525</v>
      </c>
      <c r="B7431">
        <v>0.69314718055994495</v>
      </c>
      <c r="C7431">
        <v>2</v>
      </c>
      <c r="D7431">
        <v>5</v>
      </c>
      <c r="E7431">
        <v>5</v>
      </c>
      <c r="F7431" t="str">
        <f>VLOOKUP(E7431,$L$1:$M$25,2,FALSE)</f>
        <v>corn</v>
      </c>
      <c r="G7431">
        <f>LOG(C7431)</f>
        <v>0.3010299956639812</v>
      </c>
      <c r="H7431">
        <f>G7431/(B7431-1)</f>
        <v>-0.98102404994453263</v>
      </c>
    </row>
    <row r="7432" spans="1:8">
      <c r="A7432" t="s">
        <v>11554</v>
      </c>
      <c r="B7432">
        <v>0.69314718055994495</v>
      </c>
      <c r="C7432">
        <v>2</v>
      </c>
      <c r="D7432">
        <v>20</v>
      </c>
      <c r="E7432">
        <v>20</v>
      </c>
      <c r="F7432" t="str">
        <f>VLOOKUP(E7432,$L$1:$M$25,2,FALSE)</f>
        <v>ship</v>
      </c>
      <c r="G7432">
        <f>LOG(C7432)</f>
        <v>0.3010299956639812</v>
      </c>
      <c r="H7432">
        <f>G7432/(B7432-1)</f>
        <v>-0.98102404994453263</v>
      </c>
    </row>
    <row r="7433" spans="1:8">
      <c r="A7433" t="s">
        <v>11557</v>
      </c>
      <c r="B7433">
        <v>0.69314718055994495</v>
      </c>
      <c r="C7433">
        <v>2</v>
      </c>
      <c r="D7433">
        <v>18</v>
      </c>
      <c r="E7433">
        <v>18</v>
      </c>
      <c r="F7433" t="str">
        <f>VLOOKUP(E7433,$L$1:$M$25,2,FALSE)</f>
        <v>oilseed</v>
      </c>
      <c r="G7433">
        <f>LOG(C7433)</f>
        <v>0.3010299956639812</v>
      </c>
      <c r="H7433">
        <f>G7433/(B7433-1)</f>
        <v>-0.98102404994453263</v>
      </c>
    </row>
    <row r="7434" spans="1:8">
      <c r="A7434" t="s">
        <v>11574</v>
      </c>
      <c r="B7434">
        <v>0.69314718055994495</v>
      </c>
      <c r="C7434">
        <v>2</v>
      </c>
      <c r="D7434">
        <v>23</v>
      </c>
      <c r="E7434">
        <v>23</v>
      </c>
      <c r="F7434" t="str">
        <f>VLOOKUP(E7434,$L$1:$M$25,2,FALSE)</f>
        <v>trade</v>
      </c>
      <c r="G7434">
        <f>LOG(C7434)</f>
        <v>0.3010299956639812</v>
      </c>
      <c r="H7434">
        <f>G7434/(B7434-1)</f>
        <v>-0.98102404994453263</v>
      </c>
    </row>
    <row r="7435" spans="1:8">
      <c r="A7435" t="s">
        <v>11593</v>
      </c>
      <c r="B7435">
        <v>0.69314718055994495</v>
      </c>
      <c r="C7435">
        <v>2</v>
      </c>
      <c r="D7435">
        <v>13</v>
      </c>
      <c r="E7435">
        <v>13</v>
      </c>
      <c r="F7435" t="str">
        <f>VLOOKUP(E7435,$L$1:$M$25,2,FALSE)</f>
        <v>interest</v>
      </c>
      <c r="G7435">
        <f>LOG(C7435)</f>
        <v>0.3010299956639812</v>
      </c>
      <c r="H7435">
        <f>G7435/(B7435-1)</f>
        <v>-0.98102404994453263</v>
      </c>
    </row>
    <row r="7436" spans="1:8">
      <c r="A7436" t="s">
        <v>11594</v>
      </c>
      <c r="B7436">
        <v>0.69314718055994495</v>
      </c>
      <c r="C7436">
        <v>2</v>
      </c>
      <c r="D7436">
        <v>17</v>
      </c>
      <c r="E7436">
        <v>17</v>
      </c>
      <c r="F7436" t="str">
        <f>VLOOKUP(E7436,$L$1:$M$25,2,FALSE)</f>
        <v>nat-gas</v>
      </c>
      <c r="G7436">
        <f>LOG(C7436)</f>
        <v>0.3010299956639812</v>
      </c>
      <c r="H7436">
        <f>G7436/(B7436-1)</f>
        <v>-0.98102404994453263</v>
      </c>
    </row>
    <row r="7437" spans="1:8">
      <c r="A7437" t="s">
        <v>11616</v>
      </c>
      <c r="B7437">
        <v>0.69314718055994495</v>
      </c>
      <c r="C7437">
        <v>2</v>
      </c>
      <c r="D7437">
        <v>17</v>
      </c>
      <c r="E7437">
        <v>17</v>
      </c>
      <c r="F7437" t="str">
        <f>VLOOKUP(E7437,$L$1:$M$25,2,FALSE)</f>
        <v>nat-gas</v>
      </c>
      <c r="G7437">
        <f>LOG(C7437)</f>
        <v>0.3010299956639812</v>
      </c>
      <c r="H7437">
        <f>G7437/(B7437-1)</f>
        <v>-0.98102404994453263</v>
      </c>
    </row>
    <row r="7438" spans="1:8">
      <c r="A7438" t="s">
        <v>11622</v>
      </c>
      <c r="B7438">
        <v>0.69314718055994495</v>
      </c>
      <c r="C7438">
        <v>2</v>
      </c>
      <c r="D7438">
        <v>5</v>
      </c>
      <c r="E7438">
        <v>5</v>
      </c>
      <c r="F7438" t="str">
        <f>VLOOKUP(E7438,$L$1:$M$25,2,FALSE)</f>
        <v>corn</v>
      </c>
      <c r="G7438">
        <f>LOG(C7438)</f>
        <v>0.3010299956639812</v>
      </c>
      <c r="H7438">
        <f>G7438/(B7438-1)</f>
        <v>-0.98102404994453263</v>
      </c>
    </row>
    <row r="7439" spans="1:8">
      <c r="A7439" t="s">
        <v>11623</v>
      </c>
      <c r="B7439">
        <v>0.69314718055994495</v>
      </c>
      <c r="C7439">
        <v>2</v>
      </c>
      <c r="D7439">
        <v>23</v>
      </c>
      <c r="E7439">
        <v>23</v>
      </c>
      <c r="F7439" t="str">
        <f>VLOOKUP(E7439,$L$1:$M$25,2,FALSE)</f>
        <v>trade</v>
      </c>
      <c r="G7439">
        <f>LOG(C7439)</f>
        <v>0.3010299956639812</v>
      </c>
      <c r="H7439">
        <f>G7439/(B7439-1)</f>
        <v>-0.98102404994453263</v>
      </c>
    </row>
    <row r="7440" spans="1:8">
      <c r="A7440" t="s">
        <v>11633</v>
      </c>
      <c r="B7440">
        <v>0.69314718055994495</v>
      </c>
      <c r="C7440">
        <v>2</v>
      </c>
      <c r="D7440">
        <v>23</v>
      </c>
      <c r="E7440">
        <v>23</v>
      </c>
      <c r="F7440" t="str">
        <f>VLOOKUP(E7440,$L$1:$M$25,2,FALSE)</f>
        <v>trade</v>
      </c>
      <c r="G7440">
        <f>LOG(C7440)</f>
        <v>0.3010299956639812</v>
      </c>
      <c r="H7440">
        <f>G7440/(B7440-1)</f>
        <v>-0.98102404994453263</v>
      </c>
    </row>
    <row r="7441" spans="1:8">
      <c r="A7441" t="e">
        <f>-ton</f>
        <v>#NAME?</v>
      </c>
      <c r="B7441">
        <v>0.69314718055994495</v>
      </c>
      <c r="C7441">
        <v>2</v>
      </c>
      <c r="D7441">
        <v>20</v>
      </c>
      <c r="E7441">
        <v>20</v>
      </c>
      <c r="F7441" t="str">
        <f>VLOOKUP(E7441,$L$1:$M$25,2,FALSE)</f>
        <v>ship</v>
      </c>
      <c r="G7441">
        <f>LOG(C7441)</f>
        <v>0.3010299956639812</v>
      </c>
      <c r="H7441">
        <f>G7441/(B7441-1)</f>
        <v>-0.98102404994453263</v>
      </c>
    </row>
    <row r="7442" spans="1:8">
      <c r="A7442" t="s">
        <v>11655</v>
      </c>
      <c r="B7442">
        <v>0.69314718055994495</v>
      </c>
      <c r="C7442">
        <v>2</v>
      </c>
      <c r="D7442">
        <v>3</v>
      </c>
      <c r="E7442">
        <v>3</v>
      </c>
      <c r="F7442" t="str">
        <f>VLOOKUP(E7442,$L$1:$M$25,2,FALSE)</f>
        <v>cocoa</v>
      </c>
      <c r="G7442">
        <f>LOG(C7442)</f>
        <v>0.3010299956639812</v>
      </c>
      <c r="H7442">
        <f>G7442/(B7442-1)</f>
        <v>-0.98102404994453263</v>
      </c>
    </row>
    <row r="7443" spans="1:8">
      <c r="A7443" t="s">
        <v>11686</v>
      </c>
      <c r="B7443">
        <v>0.69314718055994495</v>
      </c>
      <c r="C7443">
        <v>2</v>
      </c>
      <c r="D7443">
        <v>4</v>
      </c>
      <c r="E7443">
        <v>4</v>
      </c>
      <c r="F7443" t="str">
        <f>VLOOKUP(E7443,$L$1:$M$25,2,FALSE)</f>
        <v>coffee</v>
      </c>
      <c r="G7443">
        <f>LOG(C7443)</f>
        <v>0.3010299956639812</v>
      </c>
      <c r="H7443">
        <f>G7443/(B7443-1)</f>
        <v>-0.98102404994453263</v>
      </c>
    </row>
    <row r="7444" spans="1:8">
      <c r="A7444" t="s">
        <v>11704</v>
      </c>
      <c r="B7444">
        <v>0.69314718055994495</v>
      </c>
      <c r="C7444">
        <v>2</v>
      </c>
      <c r="D7444">
        <v>22</v>
      </c>
      <c r="E7444">
        <v>22</v>
      </c>
      <c r="F7444" t="str">
        <f>VLOOKUP(E7444,$L$1:$M$25,2,FALSE)</f>
        <v>sugar</v>
      </c>
      <c r="G7444">
        <f>LOG(C7444)</f>
        <v>0.3010299956639812</v>
      </c>
      <c r="H7444">
        <f>G7444/(B7444-1)</f>
        <v>-0.98102404994453263</v>
      </c>
    </row>
    <row r="7445" spans="1:8">
      <c r="A7445" t="s">
        <v>11705</v>
      </c>
      <c r="B7445">
        <v>0.69314718055994495</v>
      </c>
      <c r="C7445">
        <v>2</v>
      </c>
      <c r="D7445">
        <v>21</v>
      </c>
      <c r="E7445">
        <v>21</v>
      </c>
      <c r="F7445" t="str">
        <f>VLOOKUP(E7445,$L$1:$M$25,2,FALSE)</f>
        <v>soybean</v>
      </c>
      <c r="G7445">
        <f>LOG(C7445)</f>
        <v>0.3010299956639812</v>
      </c>
      <c r="H7445">
        <f>G7445/(B7445-1)</f>
        <v>-0.98102404994453263</v>
      </c>
    </row>
    <row r="7446" spans="1:8">
      <c r="A7446" t="s">
        <v>11726</v>
      </c>
      <c r="B7446">
        <v>0.69314718055994495</v>
      </c>
      <c r="C7446">
        <v>2</v>
      </c>
      <c r="D7446">
        <v>17</v>
      </c>
      <c r="E7446">
        <v>17</v>
      </c>
      <c r="F7446" t="str">
        <f>VLOOKUP(E7446,$L$1:$M$25,2,FALSE)</f>
        <v>nat-gas</v>
      </c>
      <c r="G7446">
        <f>LOG(C7446)</f>
        <v>0.3010299956639812</v>
      </c>
      <c r="H7446">
        <f>G7446/(B7446-1)</f>
        <v>-0.98102404994453263</v>
      </c>
    </row>
    <row r="7447" spans="1:8">
      <c r="A7447" t="s">
        <v>11731</v>
      </c>
      <c r="B7447">
        <v>0.69314718055994495</v>
      </c>
      <c r="C7447">
        <v>2</v>
      </c>
      <c r="D7447">
        <v>1</v>
      </c>
      <c r="E7447">
        <v>1</v>
      </c>
      <c r="F7447" t="str">
        <f>VLOOKUP(E7447,$L$1:$M$25,2,FALSE)</f>
        <v>acq</v>
      </c>
      <c r="G7447">
        <f>LOG(C7447)</f>
        <v>0.3010299956639812</v>
      </c>
      <c r="H7447">
        <f>G7447/(B7447-1)</f>
        <v>-0.98102404994453263</v>
      </c>
    </row>
    <row r="7448" spans="1:8">
      <c r="A7448" t="s">
        <v>11733</v>
      </c>
      <c r="B7448">
        <v>0.69314718055994495</v>
      </c>
      <c r="C7448">
        <v>2</v>
      </c>
      <c r="D7448">
        <v>20</v>
      </c>
      <c r="E7448">
        <v>20</v>
      </c>
      <c r="F7448" t="str">
        <f>VLOOKUP(E7448,$L$1:$M$25,2,FALSE)</f>
        <v>ship</v>
      </c>
      <c r="G7448">
        <f>LOG(C7448)</f>
        <v>0.3010299956639812</v>
      </c>
      <c r="H7448">
        <f>G7448/(B7448-1)</f>
        <v>-0.98102404994453263</v>
      </c>
    </row>
    <row r="7449" spans="1:8">
      <c r="A7449" t="s">
        <v>11789</v>
      </c>
      <c r="B7449">
        <v>0.69314718055994495</v>
      </c>
      <c r="C7449">
        <v>2</v>
      </c>
      <c r="D7449">
        <v>1</v>
      </c>
      <c r="E7449">
        <v>1</v>
      </c>
      <c r="F7449" t="str">
        <f>VLOOKUP(E7449,$L$1:$M$25,2,FALSE)</f>
        <v>acq</v>
      </c>
      <c r="G7449">
        <f>LOG(C7449)</f>
        <v>0.3010299956639812</v>
      </c>
      <c r="H7449">
        <f>G7449/(B7449-1)</f>
        <v>-0.98102404994453263</v>
      </c>
    </row>
    <row r="7450" spans="1:8">
      <c r="A7450" t="s">
        <v>11791</v>
      </c>
      <c r="B7450">
        <v>0.69314718055994495</v>
      </c>
      <c r="C7450">
        <v>2</v>
      </c>
      <c r="D7450">
        <v>25</v>
      </c>
      <c r="E7450">
        <v>25</v>
      </c>
      <c r="F7450" t="str">
        <f>VLOOKUP(E7450,$L$1:$M$25,2,FALSE)</f>
        <v>wheat</v>
      </c>
      <c r="G7450">
        <f>LOG(C7450)</f>
        <v>0.3010299956639812</v>
      </c>
      <c r="H7450">
        <f>G7450/(B7450-1)</f>
        <v>-0.98102404994453263</v>
      </c>
    </row>
    <row r="7451" spans="1:8">
      <c r="A7451" t="s">
        <v>11802</v>
      </c>
      <c r="B7451">
        <v>0.69314718055994495</v>
      </c>
      <c r="C7451">
        <v>2</v>
      </c>
      <c r="D7451">
        <v>8</v>
      </c>
      <c r="E7451">
        <v>8</v>
      </c>
      <c r="F7451" t="str">
        <f>VLOOKUP(E7451,$L$1:$M$25,2,FALSE)</f>
        <v>dlr</v>
      </c>
      <c r="G7451">
        <f>LOG(C7451)</f>
        <v>0.3010299956639812</v>
      </c>
      <c r="H7451">
        <f>G7451/(B7451-1)</f>
        <v>-0.98102404994453263</v>
      </c>
    </row>
    <row r="7452" spans="1:8">
      <c r="A7452" t="s">
        <v>11804</v>
      </c>
      <c r="B7452">
        <v>0.69314718055994495</v>
      </c>
      <c r="C7452">
        <v>2</v>
      </c>
      <c r="D7452">
        <v>4</v>
      </c>
      <c r="E7452">
        <v>4</v>
      </c>
      <c r="F7452" t="str">
        <f>VLOOKUP(E7452,$L$1:$M$25,2,FALSE)</f>
        <v>coffee</v>
      </c>
      <c r="G7452">
        <f>LOG(C7452)</f>
        <v>0.3010299956639812</v>
      </c>
      <c r="H7452">
        <f>G7452/(B7452-1)</f>
        <v>-0.98102404994453263</v>
      </c>
    </row>
    <row r="7453" spans="1:8">
      <c r="A7453" t="s">
        <v>11817</v>
      </c>
      <c r="B7453">
        <v>0.69314718055994495</v>
      </c>
      <c r="C7453">
        <v>2</v>
      </c>
      <c r="D7453">
        <v>16</v>
      </c>
      <c r="E7453">
        <v>16</v>
      </c>
      <c r="F7453" t="str">
        <f>VLOOKUP(E7453,$L$1:$M$25,2,FALSE)</f>
        <v>money-supply</v>
      </c>
      <c r="G7453">
        <f>LOG(C7453)</f>
        <v>0.3010299956639812</v>
      </c>
      <c r="H7453">
        <f>G7453/(B7453-1)</f>
        <v>-0.98102404994453263</v>
      </c>
    </row>
    <row r="7454" spans="1:8">
      <c r="A7454" t="s">
        <v>11833</v>
      </c>
      <c r="B7454">
        <v>0.69314718055994495</v>
      </c>
      <c r="C7454">
        <v>2</v>
      </c>
      <c r="D7454">
        <v>17</v>
      </c>
      <c r="E7454">
        <v>17</v>
      </c>
      <c r="F7454" t="str">
        <f>VLOOKUP(E7454,$L$1:$M$25,2,FALSE)</f>
        <v>nat-gas</v>
      </c>
      <c r="G7454">
        <f>LOG(C7454)</f>
        <v>0.3010299956639812</v>
      </c>
      <c r="H7454">
        <f>G7454/(B7454-1)</f>
        <v>-0.98102404994453263</v>
      </c>
    </row>
    <row r="7455" spans="1:8">
      <c r="A7455" t="s">
        <v>11850</v>
      </c>
      <c r="B7455">
        <v>0.69314718055994495</v>
      </c>
      <c r="C7455">
        <v>2</v>
      </c>
      <c r="D7455">
        <v>17</v>
      </c>
      <c r="E7455">
        <v>17</v>
      </c>
      <c r="F7455" t="str">
        <f>VLOOKUP(E7455,$L$1:$M$25,2,FALSE)</f>
        <v>nat-gas</v>
      </c>
      <c r="G7455">
        <f>LOG(C7455)</f>
        <v>0.3010299956639812</v>
      </c>
      <c r="H7455">
        <f>G7455/(B7455-1)</f>
        <v>-0.98102404994453263</v>
      </c>
    </row>
    <row r="7456" spans="1:8">
      <c r="A7456" t="s">
        <v>11877</v>
      </c>
      <c r="B7456">
        <v>0.69314718055994495</v>
      </c>
      <c r="C7456">
        <v>2</v>
      </c>
      <c r="D7456">
        <v>1</v>
      </c>
      <c r="E7456">
        <v>1</v>
      </c>
      <c r="F7456" t="str">
        <f>VLOOKUP(E7456,$L$1:$M$25,2,FALSE)</f>
        <v>acq</v>
      </c>
      <c r="G7456">
        <f>LOG(C7456)</f>
        <v>0.3010299956639812</v>
      </c>
      <c r="H7456">
        <f>G7456/(B7456-1)</f>
        <v>-0.98102404994453263</v>
      </c>
    </row>
    <row r="7457" spans="1:8">
      <c r="A7457" t="s">
        <v>11880</v>
      </c>
      <c r="B7457">
        <v>0.69314718055994495</v>
      </c>
      <c r="C7457">
        <v>2</v>
      </c>
      <c r="D7457">
        <v>2</v>
      </c>
      <c r="E7457">
        <v>2</v>
      </c>
      <c r="F7457" t="str">
        <f>VLOOKUP(E7457,$L$1:$M$25,2,FALSE)</f>
        <v>bop</v>
      </c>
      <c r="G7457">
        <f>LOG(C7457)</f>
        <v>0.3010299956639812</v>
      </c>
      <c r="H7457">
        <f>G7457/(B7457-1)</f>
        <v>-0.98102404994453263</v>
      </c>
    </row>
    <row r="7458" spans="1:8">
      <c r="A7458" t="s">
        <v>11903</v>
      </c>
      <c r="B7458">
        <v>0.69314718055994495</v>
      </c>
      <c r="C7458">
        <v>2</v>
      </c>
      <c r="D7458">
        <v>17</v>
      </c>
      <c r="E7458">
        <v>17</v>
      </c>
      <c r="F7458" t="str">
        <f>VLOOKUP(E7458,$L$1:$M$25,2,FALSE)</f>
        <v>nat-gas</v>
      </c>
      <c r="G7458">
        <f>LOG(C7458)</f>
        <v>0.3010299956639812</v>
      </c>
      <c r="H7458">
        <f>G7458/(B7458-1)</f>
        <v>-0.98102404994453263</v>
      </c>
    </row>
    <row r="7459" spans="1:8">
      <c r="A7459" t="s">
        <v>11904</v>
      </c>
      <c r="B7459">
        <v>0.69314718055994495</v>
      </c>
      <c r="C7459">
        <v>2</v>
      </c>
      <c r="D7459">
        <v>22</v>
      </c>
      <c r="E7459">
        <v>22</v>
      </c>
      <c r="F7459" t="str">
        <f>VLOOKUP(E7459,$L$1:$M$25,2,FALSE)</f>
        <v>sugar</v>
      </c>
      <c r="G7459">
        <f>LOG(C7459)</f>
        <v>0.3010299956639812</v>
      </c>
      <c r="H7459">
        <f>G7459/(B7459-1)</f>
        <v>-0.98102404994453263</v>
      </c>
    </row>
    <row r="7460" spans="1:8">
      <c r="A7460" t="s">
        <v>11914</v>
      </c>
      <c r="B7460">
        <v>0.69314718055994495</v>
      </c>
      <c r="C7460">
        <v>2</v>
      </c>
      <c r="D7460">
        <v>6</v>
      </c>
      <c r="E7460">
        <v>6</v>
      </c>
      <c r="F7460" t="str">
        <f>VLOOKUP(E7460,$L$1:$M$25,2,FALSE)</f>
        <v>cpi</v>
      </c>
      <c r="G7460">
        <f>LOG(C7460)</f>
        <v>0.3010299956639812</v>
      </c>
      <c r="H7460">
        <f>G7460/(B7460-1)</f>
        <v>-0.98102404994453263</v>
      </c>
    </row>
    <row r="7461" spans="1:8">
      <c r="A7461" t="s">
        <v>11919</v>
      </c>
      <c r="B7461">
        <v>0.69314718055994495</v>
      </c>
      <c r="C7461">
        <v>2</v>
      </c>
      <c r="D7461">
        <v>17</v>
      </c>
      <c r="E7461">
        <v>17</v>
      </c>
      <c r="F7461" t="str">
        <f>VLOOKUP(E7461,$L$1:$M$25,2,FALSE)</f>
        <v>nat-gas</v>
      </c>
      <c r="G7461">
        <f>LOG(C7461)</f>
        <v>0.3010299956639812</v>
      </c>
      <c r="H7461">
        <f>G7461/(B7461-1)</f>
        <v>-0.98102404994453263</v>
      </c>
    </row>
    <row r="7462" spans="1:8">
      <c r="A7462" t="s">
        <v>11924</v>
      </c>
      <c r="B7462">
        <v>0.69314718055994495</v>
      </c>
      <c r="C7462">
        <v>2</v>
      </c>
      <c r="D7462">
        <v>16</v>
      </c>
      <c r="E7462">
        <v>16</v>
      </c>
      <c r="F7462" t="str">
        <f>VLOOKUP(E7462,$L$1:$M$25,2,FALSE)</f>
        <v>money-supply</v>
      </c>
      <c r="G7462">
        <f>LOG(C7462)</f>
        <v>0.3010299956639812</v>
      </c>
      <c r="H7462">
        <f>G7462/(B7462-1)</f>
        <v>-0.98102404994453263</v>
      </c>
    </row>
    <row r="7463" spans="1:8">
      <c r="A7463" t="s">
        <v>11926</v>
      </c>
      <c r="B7463">
        <v>0.69314718055994495</v>
      </c>
      <c r="C7463">
        <v>2</v>
      </c>
      <c r="D7463">
        <v>20</v>
      </c>
      <c r="E7463">
        <v>20</v>
      </c>
      <c r="F7463" t="str">
        <f>VLOOKUP(E7463,$L$1:$M$25,2,FALSE)</f>
        <v>ship</v>
      </c>
      <c r="G7463">
        <f>LOG(C7463)</f>
        <v>0.3010299956639812</v>
      </c>
      <c r="H7463">
        <f>G7463/(B7463-1)</f>
        <v>-0.98102404994453263</v>
      </c>
    </row>
    <row r="7464" spans="1:8">
      <c r="A7464" t="s">
        <v>11928</v>
      </c>
      <c r="B7464">
        <v>0.69314718055994495</v>
      </c>
      <c r="C7464">
        <v>2</v>
      </c>
      <c r="D7464">
        <v>8</v>
      </c>
      <c r="E7464">
        <v>8</v>
      </c>
      <c r="F7464" t="str">
        <f>VLOOKUP(E7464,$L$1:$M$25,2,FALSE)</f>
        <v>dlr</v>
      </c>
      <c r="G7464">
        <f>LOG(C7464)</f>
        <v>0.3010299956639812</v>
      </c>
      <c r="H7464">
        <f>G7464/(B7464-1)</f>
        <v>-0.98102404994453263</v>
      </c>
    </row>
    <row r="7465" spans="1:8">
      <c r="A7465" t="s">
        <v>11943</v>
      </c>
      <c r="B7465">
        <v>0.69314718055994495</v>
      </c>
      <c r="C7465">
        <v>2</v>
      </c>
      <c r="D7465">
        <v>17</v>
      </c>
      <c r="E7465">
        <v>17</v>
      </c>
      <c r="F7465" t="str">
        <f>VLOOKUP(E7465,$L$1:$M$25,2,FALSE)</f>
        <v>nat-gas</v>
      </c>
      <c r="G7465">
        <f>LOG(C7465)</f>
        <v>0.3010299956639812</v>
      </c>
      <c r="H7465">
        <f>G7465/(B7465-1)</f>
        <v>-0.98102404994453263</v>
      </c>
    </row>
    <row r="7466" spans="1:8">
      <c r="A7466" t="s">
        <v>11945</v>
      </c>
      <c r="B7466">
        <v>0.69314718055994495</v>
      </c>
      <c r="C7466">
        <v>2</v>
      </c>
      <c r="D7466">
        <v>25</v>
      </c>
      <c r="E7466">
        <v>25</v>
      </c>
      <c r="F7466" t="str">
        <f>VLOOKUP(E7466,$L$1:$M$25,2,FALSE)</f>
        <v>wheat</v>
      </c>
      <c r="G7466">
        <f>LOG(C7466)</f>
        <v>0.3010299956639812</v>
      </c>
      <c r="H7466">
        <f>G7466/(B7466-1)</f>
        <v>-0.98102404994453263</v>
      </c>
    </row>
    <row r="7467" spans="1:8">
      <c r="A7467" t="s">
        <v>11949</v>
      </c>
      <c r="B7467">
        <v>0.69314718055994495</v>
      </c>
      <c r="C7467">
        <v>2</v>
      </c>
      <c r="D7467">
        <v>7</v>
      </c>
      <c r="E7467">
        <v>7</v>
      </c>
      <c r="F7467" t="str">
        <f>VLOOKUP(E7467,$L$1:$M$25,2,FALSE)</f>
        <v>crude</v>
      </c>
      <c r="G7467">
        <f>LOG(C7467)</f>
        <v>0.3010299956639812</v>
      </c>
      <c r="H7467">
        <f>G7467/(B7467-1)</f>
        <v>-0.98102404994453263</v>
      </c>
    </row>
    <row r="7468" spans="1:8">
      <c r="A7468" t="s">
        <v>11955</v>
      </c>
      <c r="B7468">
        <v>0.69314718055994495</v>
      </c>
      <c r="C7468">
        <v>2</v>
      </c>
      <c r="D7468">
        <v>20</v>
      </c>
      <c r="E7468">
        <v>20</v>
      </c>
      <c r="F7468" t="str">
        <f>VLOOKUP(E7468,$L$1:$M$25,2,FALSE)</f>
        <v>ship</v>
      </c>
      <c r="G7468">
        <f>LOG(C7468)</f>
        <v>0.3010299956639812</v>
      </c>
      <c r="H7468">
        <f>G7468/(B7468-1)</f>
        <v>-0.98102404994453263</v>
      </c>
    </row>
    <row r="7469" spans="1:8">
      <c r="A7469" t="s">
        <v>11958</v>
      </c>
      <c r="B7469">
        <v>0.69314718055994495</v>
      </c>
      <c r="C7469">
        <v>2</v>
      </c>
      <c r="D7469">
        <v>17</v>
      </c>
      <c r="E7469">
        <v>17</v>
      </c>
      <c r="F7469" t="str">
        <f>VLOOKUP(E7469,$L$1:$M$25,2,FALSE)</f>
        <v>nat-gas</v>
      </c>
      <c r="G7469">
        <f>LOG(C7469)</f>
        <v>0.3010299956639812</v>
      </c>
      <c r="H7469">
        <f>G7469/(B7469-1)</f>
        <v>-0.98102404994453263</v>
      </c>
    </row>
    <row r="7470" spans="1:8">
      <c r="A7470" t="s">
        <v>11960</v>
      </c>
      <c r="B7470">
        <v>0.69314718055994495</v>
      </c>
      <c r="C7470">
        <v>2</v>
      </c>
      <c r="D7470">
        <v>5</v>
      </c>
      <c r="E7470">
        <v>5</v>
      </c>
      <c r="F7470" t="str">
        <f>VLOOKUP(E7470,$L$1:$M$25,2,FALSE)</f>
        <v>corn</v>
      </c>
      <c r="G7470">
        <f>LOG(C7470)</f>
        <v>0.3010299956639812</v>
      </c>
      <c r="H7470">
        <f>G7470/(B7470-1)</f>
        <v>-0.98102404994453263</v>
      </c>
    </row>
    <row r="7471" spans="1:8">
      <c r="A7471" t="s">
        <v>11963</v>
      </c>
      <c r="B7471">
        <v>0.69314718055994495</v>
      </c>
      <c r="C7471">
        <v>2</v>
      </c>
      <c r="D7471">
        <v>1</v>
      </c>
      <c r="E7471">
        <v>1</v>
      </c>
      <c r="F7471" t="str">
        <f>VLOOKUP(E7471,$L$1:$M$25,2,FALSE)</f>
        <v>acq</v>
      </c>
      <c r="G7471">
        <f>LOG(C7471)</f>
        <v>0.3010299956639812</v>
      </c>
      <c r="H7471">
        <f>G7471/(B7471-1)</f>
        <v>-0.98102404994453263</v>
      </c>
    </row>
    <row r="7472" spans="1:8">
      <c r="A7472" t="s">
        <v>11967</v>
      </c>
      <c r="B7472">
        <v>0.69314718055994495</v>
      </c>
      <c r="C7472">
        <v>2</v>
      </c>
      <c r="D7472">
        <v>3</v>
      </c>
      <c r="E7472">
        <v>3</v>
      </c>
      <c r="F7472" t="str">
        <f>VLOOKUP(E7472,$L$1:$M$25,2,FALSE)</f>
        <v>cocoa</v>
      </c>
      <c r="G7472">
        <f>LOG(C7472)</f>
        <v>0.3010299956639812</v>
      </c>
      <c r="H7472">
        <f>G7472/(B7472-1)</f>
        <v>-0.98102404994453263</v>
      </c>
    </row>
    <row r="7473" spans="1:8">
      <c r="A7473" t="s">
        <v>11970</v>
      </c>
      <c r="B7473">
        <v>0.69314718055994495</v>
      </c>
      <c r="C7473">
        <v>2</v>
      </c>
      <c r="D7473">
        <v>3</v>
      </c>
      <c r="E7473">
        <v>3</v>
      </c>
      <c r="F7473" t="str">
        <f>VLOOKUP(E7473,$L$1:$M$25,2,FALSE)</f>
        <v>cocoa</v>
      </c>
      <c r="G7473">
        <f>LOG(C7473)</f>
        <v>0.3010299956639812</v>
      </c>
      <c r="H7473">
        <f>G7473/(B7473-1)</f>
        <v>-0.98102404994453263</v>
      </c>
    </row>
    <row r="7474" spans="1:8">
      <c r="A7474" t="s">
        <v>11972</v>
      </c>
      <c r="B7474">
        <v>0.69314718055994495</v>
      </c>
      <c r="C7474">
        <v>2</v>
      </c>
      <c r="D7474">
        <v>20</v>
      </c>
      <c r="E7474">
        <v>20</v>
      </c>
      <c r="F7474" t="str">
        <f>VLOOKUP(E7474,$L$1:$M$25,2,FALSE)</f>
        <v>ship</v>
      </c>
      <c r="G7474">
        <f>LOG(C7474)</f>
        <v>0.3010299956639812</v>
      </c>
      <c r="H7474">
        <f>G7474/(B7474-1)</f>
        <v>-0.98102404994453263</v>
      </c>
    </row>
    <row r="7475" spans="1:8">
      <c r="A7475" t="s">
        <v>11974</v>
      </c>
      <c r="B7475">
        <v>0.69314718055994495</v>
      </c>
      <c r="C7475">
        <v>2</v>
      </c>
      <c r="D7475">
        <v>23</v>
      </c>
      <c r="E7475">
        <v>23</v>
      </c>
      <c r="F7475" t="str">
        <f>VLOOKUP(E7475,$L$1:$M$25,2,FALSE)</f>
        <v>trade</v>
      </c>
      <c r="G7475">
        <f>LOG(C7475)</f>
        <v>0.3010299956639812</v>
      </c>
      <c r="H7475">
        <f>G7475/(B7475-1)</f>
        <v>-0.98102404994453263</v>
      </c>
    </row>
    <row r="7476" spans="1:8">
      <c r="A7476" t="s">
        <v>11982</v>
      </c>
      <c r="B7476">
        <v>0.69314718055994495</v>
      </c>
      <c r="C7476">
        <v>2</v>
      </c>
      <c r="D7476">
        <v>6</v>
      </c>
      <c r="E7476">
        <v>6</v>
      </c>
      <c r="F7476" t="str">
        <f>VLOOKUP(E7476,$L$1:$M$25,2,FALSE)</f>
        <v>cpi</v>
      </c>
      <c r="G7476">
        <f>LOG(C7476)</f>
        <v>0.3010299956639812</v>
      </c>
      <c r="H7476">
        <f>G7476/(B7476-1)</f>
        <v>-0.98102404994453263</v>
      </c>
    </row>
    <row r="7477" spans="1:8">
      <c r="A7477" t="s">
        <v>11984</v>
      </c>
      <c r="B7477">
        <v>0.69314718055994495</v>
      </c>
      <c r="C7477">
        <v>2</v>
      </c>
      <c r="D7477">
        <v>20</v>
      </c>
      <c r="E7477">
        <v>20</v>
      </c>
      <c r="F7477" t="str">
        <f>VLOOKUP(E7477,$L$1:$M$25,2,FALSE)</f>
        <v>ship</v>
      </c>
      <c r="G7477">
        <f>LOG(C7477)</f>
        <v>0.3010299956639812</v>
      </c>
      <c r="H7477">
        <f>G7477/(B7477-1)</f>
        <v>-0.98102404994453263</v>
      </c>
    </row>
    <row r="7478" spans="1:8">
      <c r="A7478" t="s">
        <v>11995</v>
      </c>
      <c r="B7478">
        <v>0.69314718055994495</v>
      </c>
      <c r="C7478">
        <v>2</v>
      </c>
      <c r="D7478">
        <v>25</v>
      </c>
      <c r="E7478">
        <v>25</v>
      </c>
      <c r="F7478" t="str">
        <f>VLOOKUP(E7478,$L$1:$M$25,2,FALSE)</f>
        <v>wheat</v>
      </c>
      <c r="G7478">
        <f>LOG(C7478)</f>
        <v>0.3010299956639812</v>
      </c>
      <c r="H7478">
        <f>G7478/(B7478-1)</f>
        <v>-0.98102404994453263</v>
      </c>
    </row>
    <row r="7479" spans="1:8">
      <c r="A7479" t="s">
        <v>12005</v>
      </c>
      <c r="B7479">
        <v>0.69314718055994495</v>
      </c>
      <c r="C7479">
        <v>2</v>
      </c>
      <c r="D7479">
        <v>16</v>
      </c>
      <c r="E7479">
        <v>16</v>
      </c>
      <c r="F7479" t="str">
        <f>VLOOKUP(E7479,$L$1:$M$25,2,FALSE)</f>
        <v>money-supply</v>
      </c>
      <c r="G7479">
        <f>LOG(C7479)</f>
        <v>0.3010299956639812</v>
      </c>
      <c r="H7479">
        <f>G7479/(B7479-1)</f>
        <v>-0.98102404994453263</v>
      </c>
    </row>
    <row r="7480" spans="1:8">
      <c r="A7480" t="s">
        <v>12017</v>
      </c>
      <c r="B7480">
        <v>0.69314718055994495</v>
      </c>
      <c r="C7480">
        <v>2</v>
      </c>
      <c r="D7480">
        <v>11</v>
      </c>
      <c r="E7480">
        <v>11</v>
      </c>
      <c r="F7480" t="str">
        <f>VLOOKUP(E7480,$L$1:$M$25,2,FALSE)</f>
        <v>gold</v>
      </c>
      <c r="G7480">
        <f>LOG(C7480)</f>
        <v>0.3010299956639812</v>
      </c>
      <c r="H7480">
        <f>G7480/(B7480-1)</f>
        <v>-0.98102404994453263</v>
      </c>
    </row>
    <row r="7481" spans="1:8">
      <c r="A7481" t="s">
        <v>12031</v>
      </c>
      <c r="B7481">
        <v>0.69314718055994495</v>
      </c>
      <c r="C7481">
        <v>2</v>
      </c>
      <c r="D7481">
        <v>5</v>
      </c>
      <c r="E7481">
        <v>5</v>
      </c>
      <c r="F7481" t="str">
        <f>VLOOKUP(E7481,$L$1:$M$25,2,FALSE)</f>
        <v>corn</v>
      </c>
      <c r="G7481">
        <f>LOG(C7481)</f>
        <v>0.3010299956639812</v>
      </c>
      <c r="H7481">
        <f>G7481/(B7481-1)</f>
        <v>-0.98102404994453263</v>
      </c>
    </row>
    <row r="7482" spans="1:8">
      <c r="A7482" t="s">
        <v>12041</v>
      </c>
      <c r="B7482">
        <v>0.69314718055994495</v>
      </c>
      <c r="C7482">
        <v>2</v>
      </c>
      <c r="D7482">
        <v>18</v>
      </c>
      <c r="E7482">
        <v>18</v>
      </c>
      <c r="F7482" t="str">
        <f>VLOOKUP(E7482,$L$1:$M$25,2,FALSE)</f>
        <v>oilseed</v>
      </c>
      <c r="G7482">
        <f>LOG(C7482)</f>
        <v>0.3010299956639812</v>
      </c>
      <c r="H7482">
        <f>G7482/(B7482-1)</f>
        <v>-0.98102404994453263</v>
      </c>
    </row>
    <row r="7483" spans="1:8">
      <c r="A7483" t="s">
        <v>12043</v>
      </c>
      <c r="B7483">
        <v>0.69314718055994495</v>
      </c>
      <c r="C7483">
        <v>2</v>
      </c>
      <c r="D7483">
        <v>6</v>
      </c>
      <c r="E7483">
        <v>6</v>
      </c>
      <c r="F7483" t="str">
        <f>VLOOKUP(E7483,$L$1:$M$25,2,FALSE)</f>
        <v>cpi</v>
      </c>
      <c r="G7483">
        <f>LOG(C7483)</f>
        <v>0.3010299956639812</v>
      </c>
      <c r="H7483">
        <f>G7483/(B7483-1)</f>
        <v>-0.98102404994453263</v>
      </c>
    </row>
    <row r="7484" spans="1:8">
      <c r="A7484" t="s">
        <v>12049</v>
      </c>
      <c r="B7484">
        <v>0.69314718055994495</v>
      </c>
      <c r="C7484">
        <v>2</v>
      </c>
      <c r="D7484">
        <v>20</v>
      </c>
      <c r="E7484">
        <v>20</v>
      </c>
      <c r="F7484" t="str">
        <f>VLOOKUP(E7484,$L$1:$M$25,2,FALSE)</f>
        <v>ship</v>
      </c>
      <c r="G7484">
        <f>LOG(C7484)</f>
        <v>0.3010299956639812</v>
      </c>
      <c r="H7484">
        <f>G7484/(B7484-1)</f>
        <v>-0.98102404994453263</v>
      </c>
    </row>
    <row r="7485" spans="1:8">
      <c r="A7485" t="s">
        <v>12050</v>
      </c>
      <c r="B7485">
        <v>0.69314718055994495</v>
      </c>
      <c r="C7485">
        <v>2</v>
      </c>
      <c r="D7485">
        <v>20</v>
      </c>
      <c r="E7485">
        <v>20</v>
      </c>
      <c r="F7485" t="str">
        <f>VLOOKUP(E7485,$L$1:$M$25,2,FALSE)</f>
        <v>ship</v>
      </c>
      <c r="G7485">
        <f>LOG(C7485)</f>
        <v>0.3010299956639812</v>
      </c>
      <c r="H7485">
        <f>G7485/(B7485-1)</f>
        <v>-0.98102404994453263</v>
      </c>
    </row>
    <row r="7486" spans="1:8">
      <c r="A7486" t="s">
        <v>12055</v>
      </c>
      <c r="B7486">
        <v>0.69314718055994495</v>
      </c>
      <c r="C7486">
        <v>2</v>
      </c>
      <c r="D7486">
        <v>3</v>
      </c>
      <c r="E7486">
        <v>3</v>
      </c>
      <c r="F7486" t="str">
        <f>VLOOKUP(E7486,$L$1:$M$25,2,FALSE)</f>
        <v>cocoa</v>
      </c>
      <c r="G7486">
        <f>LOG(C7486)</f>
        <v>0.3010299956639812</v>
      </c>
      <c r="H7486">
        <f>G7486/(B7486-1)</f>
        <v>-0.98102404994453263</v>
      </c>
    </row>
    <row r="7487" spans="1:8">
      <c r="A7487" t="s">
        <v>12057</v>
      </c>
      <c r="B7487">
        <v>0.69314718055994495</v>
      </c>
      <c r="C7487">
        <v>2</v>
      </c>
      <c r="D7487">
        <v>2</v>
      </c>
      <c r="E7487">
        <v>2</v>
      </c>
      <c r="F7487" t="str">
        <f>VLOOKUP(E7487,$L$1:$M$25,2,FALSE)</f>
        <v>bop</v>
      </c>
      <c r="G7487">
        <f>LOG(C7487)</f>
        <v>0.3010299956639812</v>
      </c>
      <c r="H7487">
        <f>G7487/(B7487-1)</f>
        <v>-0.98102404994453263</v>
      </c>
    </row>
    <row r="7488" spans="1:8">
      <c r="A7488" t="s">
        <v>12068</v>
      </c>
      <c r="B7488">
        <v>0.69314718055994495</v>
      </c>
      <c r="C7488">
        <v>2</v>
      </c>
      <c r="D7488">
        <v>1</v>
      </c>
      <c r="E7488">
        <v>1</v>
      </c>
      <c r="F7488" t="str">
        <f>VLOOKUP(E7488,$L$1:$M$25,2,FALSE)</f>
        <v>acq</v>
      </c>
      <c r="G7488">
        <f>LOG(C7488)</f>
        <v>0.3010299956639812</v>
      </c>
      <c r="H7488">
        <f>G7488/(B7488-1)</f>
        <v>-0.98102404994453263</v>
      </c>
    </row>
    <row r="7489" spans="1:8">
      <c r="A7489" t="s">
        <v>12073</v>
      </c>
      <c r="B7489">
        <v>0.69314718055994495</v>
      </c>
      <c r="C7489">
        <v>2</v>
      </c>
      <c r="D7489">
        <v>17</v>
      </c>
      <c r="E7489">
        <v>17</v>
      </c>
      <c r="F7489" t="str">
        <f>VLOOKUP(E7489,$L$1:$M$25,2,FALSE)</f>
        <v>nat-gas</v>
      </c>
      <c r="G7489">
        <f>LOG(C7489)</f>
        <v>0.3010299956639812</v>
      </c>
      <c r="H7489">
        <f>G7489/(B7489-1)</f>
        <v>-0.98102404994453263</v>
      </c>
    </row>
    <row r="7490" spans="1:8">
      <c r="A7490" t="s">
        <v>12079</v>
      </c>
      <c r="B7490">
        <v>0.69314718055994495</v>
      </c>
      <c r="C7490">
        <v>2</v>
      </c>
      <c r="D7490">
        <v>23</v>
      </c>
      <c r="E7490">
        <v>23</v>
      </c>
      <c r="F7490" t="str">
        <f>VLOOKUP(E7490,$L$1:$M$25,2,FALSE)</f>
        <v>trade</v>
      </c>
      <c r="G7490">
        <f>LOG(C7490)</f>
        <v>0.3010299956639812</v>
      </c>
      <c r="H7490">
        <f>G7490/(B7490-1)</f>
        <v>-0.98102404994453263</v>
      </c>
    </row>
    <row r="7491" spans="1:8">
      <c r="A7491" t="s">
        <v>12081</v>
      </c>
      <c r="B7491">
        <v>0.69314718055994495</v>
      </c>
      <c r="C7491">
        <v>2</v>
      </c>
      <c r="D7491">
        <v>23</v>
      </c>
      <c r="E7491">
        <v>23</v>
      </c>
      <c r="F7491" t="str">
        <f>VLOOKUP(E7491,$L$1:$M$25,2,FALSE)</f>
        <v>trade</v>
      </c>
      <c r="G7491">
        <f>LOG(C7491)</f>
        <v>0.3010299956639812</v>
      </c>
      <c r="H7491">
        <f>G7491/(B7491-1)</f>
        <v>-0.98102404994453263</v>
      </c>
    </row>
    <row r="7492" spans="1:8">
      <c r="A7492" t="s">
        <v>12083</v>
      </c>
      <c r="B7492">
        <v>0.69314718055994495</v>
      </c>
      <c r="C7492">
        <v>2</v>
      </c>
      <c r="D7492">
        <v>1</v>
      </c>
      <c r="E7492">
        <v>1</v>
      </c>
      <c r="F7492" t="str">
        <f>VLOOKUP(E7492,$L$1:$M$25,2,FALSE)</f>
        <v>acq</v>
      </c>
      <c r="G7492">
        <f>LOG(C7492)</f>
        <v>0.3010299956639812</v>
      </c>
      <c r="H7492">
        <f>G7492/(B7492-1)</f>
        <v>-0.98102404994453263</v>
      </c>
    </row>
    <row r="7493" spans="1:8">
      <c r="A7493" t="s">
        <v>12088</v>
      </c>
      <c r="B7493">
        <v>0.69314718055994495</v>
      </c>
      <c r="C7493">
        <v>2</v>
      </c>
      <c r="D7493">
        <v>23</v>
      </c>
      <c r="E7493">
        <v>23</v>
      </c>
      <c r="F7493" t="str">
        <f>VLOOKUP(E7493,$L$1:$M$25,2,FALSE)</f>
        <v>trade</v>
      </c>
      <c r="G7493">
        <f>LOG(C7493)</f>
        <v>0.3010299956639812</v>
      </c>
      <c r="H7493">
        <f>G7493/(B7493-1)</f>
        <v>-0.98102404994453263</v>
      </c>
    </row>
    <row r="7494" spans="1:8">
      <c r="A7494" t="s">
        <v>12099</v>
      </c>
      <c r="B7494">
        <v>0.69314718055994495</v>
      </c>
      <c r="C7494">
        <v>2</v>
      </c>
      <c r="D7494">
        <v>3</v>
      </c>
      <c r="E7494">
        <v>3</v>
      </c>
      <c r="F7494" t="str">
        <f>VLOOKUP(E7494,$L$1:$M$25,2,FALSE)</f>
        <v>cocoa</v>
      </c>
      <c r="G7494">
        <f>LOG(C7494)</f>
        <v>0.3010299956639812</v>
      </c>
      <c r="H7494">
        <f>G7494/(B7494-1)</f>
        <v>-0.98102404994453263</v>
      </c>
    </row>
    <row r="7495" spans="1:8">
      <c r="A7495" t="s">
        <v>12103</v>
      </c>
      <c r="B7495">
        <v>0.69314718055994495</v>
      </c>
      <c r="C7495">
        <v>2</v>
      </c>
      <c r="D7495">
        <v>16</v>
      </c>
      <c r="E7495">
        <v>16</v>
      </c>
      <c r="F7495" t="str">
        <f>VLOOKUP(E7495,$L$1:$M$25,2,FALSE)</f>
        <v>money-supply</v>
      </c>
      <c r="G7495">
        <f>LOG(C7495)</f>
        <v>0.3010299956639812</v>
      </c>
      <c r="H7495">
        <f>G7495/(B7495-1)</f>
        <v>-0.98102404994453263</v>
      </c>
    </row>
    <row r="7496" spans="1:8">
      <c r="A7496" t="s">
        <v>12107</v>
      </c>
      <c r="B7496">
        <v>0.69314718055994495</v>
      </c>
      <c r="C7496">
        <v>2</v>
      </c>
      <c r="D7496">
        <v>25</v>
      </c>
      <c r="E7496">
        <v>25</v>
      </c>
      <c r="F7496" t="str">
        <f>VLOOKUP(E7496,$L$1:$M$25,2,FALSE)</f>
        <v>wheat</v>
      </c>
      <c r="G7496">
        <f>LOG(C7496)</f>
        <v>0.3010299956639812</v>
      </c>
      <c r="H7496">
        <f>G7496/(B7496-1)</f>
        <v>-0.98102404994453263</v>
      </c>
    </row>
    <row r="7497" spans="1:8">
      <c r="A7497" t="s">
        <v>12133</v>
      </c>
      <c r="B7497">
        <v>0.69314718055994495</v>
      </c>
      <c r="C7497">
        <v>2</v>
      </c>
      <c r="D7497">
        <v>22</v>
      </c>
      <c r="E7497">
        <v>22</v>
      </c>
      <c r="F7497" t="str">
        <f>VLOOKUP(E7497,$L$1:$M$25,2,FALSE)</f>
        <v>sugar</v>
      </c>
      <c r="G7497">
        <f>LOG(C7497)</f>
        <v>0.3010299956639812</v>
      </c>
      <c r="H7497">
        <f>G7497/(B7497-1)</f>
        <v>-0.98102404994453263</v>
      </c>
    </row>
    <row r="7498" spans="1:8">
      <c r="A7498" t="s">
        <v>12135</v>
      </c>
      <c r="B7498">
        <v>0.69314718055994495</v>
      </c>
      <c r="C7498">
        <v>2</v>
      </c>
      <c r="D7498">
        <v>18</v>
      </c>
      <c r="E7498">
        <v>18</v>
      </c>
      <c r="F7498" t="str">
        <f>VLOOKUP(E7498,$L$1:$M$25,2,FALSE)</f>
        <v>oilseed</v>
      </c>
      <c r="G7498">
        <f>LOG(C7498)</f>
        <v>0.3010299956639812</v>
      </c>
      <c r="H7498">
        <f>G7498/(B7498-1)</f>
        <v>-0.98102404994453263</v>
      </c>
    </row>
    <row r="7499" spans="1:8">
      <c r="A7499" t="s">
        <v>12154</v>
      </c>
      <c r="B7499">
        <v>0.69314718055994495</v>
      </c>
      <c r="C7499">
        <v>2</v>
      </c>
      <c r="D7499">
        <v>8</v>
      </c>
      <c r="E7499">
        <v>8</v>
      </c>
      <c r="F7499" t="str">
        <f>VLOOKUP(E7499,$L$1:$M$25,2,FALSE)</f>
        <v>dlr</v>
      </c>
      <c r="G7499">
        <f>LOG(C7499)</f>
        <v>0.3010299956639812</v>
      </c>
      <c r="H7499">
        <f>G7499/(B7499-1)</f>
        <v>-0.98102404994453263</v>
      </c>
    </row>
    <row r="7500" spans="1:8">
      <c r="A7500" t="s">
        <v>12155</v>
      </c>
      <c r="B7500">
        <v>0.69314718055994495</v>
      </c>
      <c r="C7500">
        <v>2</v>
      </c>
      <c r="D7500">
        <v>5</v>
      </c>
      <c r="E7500">
        <v>5</v>
      </c>
      <c r="F7500" t="str">
        <f>VLOOKUP(E7500,$L$1:$M$25,2,FALSE)</f>
        <v>corn</v>
      </c>
      <c r="G7500">
        <f>LOG(C7500)</f>
        <v>0.3010299956639812</v>
      </c>
      <c r="H7500">
        <f>G7500/(B7500-1)</f>
        <v>-0.98102404994453263</v>
      </c>
    </row>
    <row r="7501" spans="1:8">
      <c r="A7501" t="s">
        <v>12192</v>
      </c>
      <c r="B7501">
        <v>0.69314718055994495</v>
      </c>
      <c r="C7501">
        <v>2</v>
      </c>
      <c r="D7501">
        <v>25</v>
      </c>
      <c r="E7501">
        <v>25</v>
      </c>
      <c r="F7501" t="str">
        <f>VLOOKUP(E7501,$L$1:$M$25,2,FALSE)</f>
        <v>wheat</v>
      </c>
      <c r="G7501">
        <f>LOG(C7501)</f>
        <v>0.3010299956639812</v>
      </c>
      <c r="H7501">
        <f>G7501/(B7501-1)</f>
        <v>-0.98102404994453263</v>
      </c>
    </row>
    <row r="7502" spans="1:8">
      <c r="A7502" t="s">
        <v>12204</v>
      </c>
      <c r="B7502">
        <v>0.69314718055994495</v>
      </c>
      <c r="C7502">
        <v>2</v>
      </c>
      <c r="D7502">
        <v>13</v>
      </c>
      <c r="E7502">
        <v>13</v>
      </c>
      <c r="F7502" t="str">
        <f>VLOOKUP(E7502,$L$1:$M$25,2,FALSE)</f>
        <v>interest</v>
      </c>
      <c r="G7502">
        <f>LOG(C7502)</f>
        <v>0.3010299956639812</v>
      </c>
      <c r="H7502">
        <f>G7502/(B7502-1)</f>
        <v>-0.98102404994453263</v>
      </c>
    </row>
    <row r="7503" spans="1:8">
      <c r="A7503" t="s">
        <v>12213</v>
      </c>
      <c r="B7503">
        <v>0.69314718055994495</v>
      </c>
      <c r="C7503">
        <v>2</v>
      </c>
      <c r="D7503">
        <v>20</v>
      </c>
      <c r="E7503">
        <v>20</v>
      </c>
      <c r="F7503" t="str">
        <f>VLOOKUP(E7503,$L$1:$M$25,2,FALSE)</f>
        <v>ship</v>
      </c>
      <c r="G7503">
        <f>LOG(C7503)</f>
        <v>0.3010299956639812</v>
      </c>
      <c r="H7503">
        <f>G7503/(B7503-1)</f>
        <v>-0.98102404994453263</v>
      </c>
    </row>
    <row r="7504" spans="1:8">
      <c r="A7504" t="s">
        <v>12232</v>
      </c>
      <c r="B7504">
        <v>0.69314718055994495</v>
      </c>
      <c r="C7504">
        <v>2</v>
      </c>
      <c r="D7504">
        <v>17</v>
      </c>
      <c r="E7504">
        <v>17</v>
      </c>
      <c r="F7504" t="str">
        <f>VLOOKUP(E7504,$L$1:$M$25,2,FALSE)</f>
        <v>nat-gas</v>
      </c>
      <c r="G7504">
        <f>LOG(C7504)</f>
        <v>0.3010299956639812</v>
      </c>
      <c r="H7504">
        <f>G7504/(B7504-1)</f>
        <v>-0.98102404994453263</v>
      </c>
    </row>
    <row r="7505" spans="1:8">
      <c r="A7505" t="s">
        <v>12239</v>
      </c>
      <c r="B7505">
        <v>0.69314718055994495</v>
      </c>
      <c r="C7505">
        <v>2</v>
      </c>
      <c r="D7505">
        <v>17</v>
      </c>
      <c r="E7505">
        <v>17</v>
      </c>
      <c r="F7505" t="str">
        <f>VLOOKUP(E7505,$L$1:$M$25,2,FALSE)</f>
        <v>nat-gas</v>
      </c>
      <c r="G7505">
        <f>LOG(C7505)</f>
        <v>0.3010299956639812</v>
      </c>
      <c r="H7505">
        <f>G7505/(B7505-1)</f>
        <v>-0.98102404994453263</v>
      </c>
    </row>
    <row r="7506" spans="1:8">
      <c r="A7506" t="s">
        <v>12241</v>
      </c>
      <c r="B7506">
        <v>0.69314718055994495</v>
      </c>
      <c r="C7506">
        <v>2</v>
      </c>
      <c r="D7506">
        <v>2</v>
      </c>
      <c r="E7506">
        <v>2</v>
      </c>
      <c r="F7506" t="str">
        <f>VLOOKUP(E7506,$L$1:$M$25,2,FALSE)</f>
        <v>bop</v>
      </c>
      <c r="G7506">
        <f>LOG(C7506)</f>
        <v>0.3010299956639812</v>
      </c>
      <c r="H7506">
        <f>G7506/(B7506-1)</f>
        <v>-0.98102404994453263</v>
      </c>
    </row>
    <row r="7507" spans="1:8">
      <c r="A7507" t="s">
        <v>12263</v>
      </c>
      <c r="B7507">
        <v>0.69314718055994495</v>
      </c>
      <c r="C7507">
        <v>2</v>
      </c>
      <c r="D7507">
        <v>9</v>
      </c>
      <c r="E7507">
        <v>9</v>
      </c>
      <c r="F7507" t="str">
        <f>VLOOKUP(E7507,$L$1:$M$25,2,FALSE)</f>
        <v>earn</v>
      </c>
      <c r="G7507">
        <f>LOG(C7507)</f>
        <v>0.3010299956639812</v>
      </c>
      <c r="H7507">
        <f>G7507/(B7507-1)</f>
        <v>-0.98102404994453263</v>
      </c>
    </row>
    <row r="7508" spans="1:8">
      <c r="A7508" t="s">
        <v>12271</v>
      </c>
      <c r="B7508">
        <v>0.69314718055994495</v>
      </c>
      <c r="C7508">
        <v>2</v>
      </c>
      <c r="D7508">
        <v>17</v>
      </c>
      <c r="E7508">
        <v>17</v>
      </c>
      <c r="F7508" t="str">
        <f>VLOOKUP(E7508,$L$1:$M$25,2,FALSE)</f>
        <v>nat-gas</v>
      </c>
      <c r="G7508">
        <f>LOG(C7508)</f>
        <v>0.3010299956639812</v>
      </c>
      <c r="H7508">
        <f>G7508/(B7508-1)</f>
        <v>-0.98102404994453263</v>
      </c>
    </row>
    <row r="7509" spans="1:8">
      <c r="A7509" t="s">
        <v>12292</v>
      </c>
      <c r="B7509">
        <v>0.69314718055994495</v>
      </c>
      <c r="C7509">
        <v>2</v>
      </c>
      <c r="D7509">
        <v>16</v>
      </c>
      <c r="E7509">
        <v>16</v>
      </c>
      <c r="F7509" t="str">
        <f>VLOOKUP(E7509,$L$1:$M$25,2,FALSE)</f>
        <v>money-supply</v>
      </c>
      <c r="G7509">
        <f>LOG(C7509)</f>
        <v>0.3010299956639812</v>
      </c>
      <c r="H7509">
        <f>G7509/(B7509-1)</f>
        <v>-0.98102404994453263</v>
      </c>
    </row>
    <row r="7510" spans="1:8">
      <c r="A7510" t="s">
        <v>12293</v>
      </c>
      <c r="B7510">
        <v>0.69314718055994495</v>
      </c>
      <c r="C7510">
        <v>2</v>
      </c>
      <c r="D7510">
        <v>18</v>
      </c>
      <c r="E7510">
        <v>18</v>
      </c>
      <c r="F7510" t="str">
        <f>VLOOKUP(E7510,$L$1:$M$25,2,FALSE)</f>
        <v>oilseed</v>
      </c>
      <c r="G7510">
        <f>LOG(C7510)</f>
        <v>0.3010299956639812</v>
      </c>
      <c r="H7510">
        <f>G7510/(B7510-1)</f>
        <v>-0.98102404994453263</v>
      </c>
    </row>
    <row r="7511" spans="1:8">
      <c r="A7511" t="s">
        <v>99</v>
      </c>
      <c r="B7511">
        <v>0.70102482725884596</v>
      </c>
      <c r="C7511">
        <v>42</v>
      </c>
      <c r="D7511">
        <v>7</v>
      </c>
      <c r="E7511">
        <v>7</v>
      </c>
      <c r="F7511" t="str">
        <f>VLOOKUP(E7511,$L$1:$M$25,2,FALSE)</f>
        <v>crude</v>
      </c>
      <c r="G7511">
        <f>LOG(C7511)</f>
        <v>1.6232492903979006</v>
      </c>
      <c r="H7511">
        <f>G7511/(B7511-1)</f>
        <v>-5.4293782173119549</v>
      </c>
    </row>
    <row r="7512" spans="1:8">
      <c r="A7512" t="s">
        <v>38</v>
      </c>
      <c r="B7512">
        <v>0.70122505160121595</v>
      </c>
      <c r="C7512">
        <v>96</v>
      </c>
      <c r="D7512">
        <v>7</v>
      </c>
      <c r="E7512">
        <v>7</v>
      </c>
      <c r="F7512" t="str">
        <f>VLOOKUP(E7512,$L$1:$M$25,2,FALSE)</f>
        <v>crude</v>
      </c>
      <c r="G7512">
        <f>LOG(C7512)</f>
        <v>1.9822712330395684</v>
      </c>
      <c r="H7512">
        <f>G7512/(B7512-1)</f>
        <v>-6.634663460451077</v>
      </c>
    </row>
    <row r="7513" spans="1:8">
      <c r="A7513" t="s">
        <v>276</v>
      </c>
      <c r="B7513">
        <v>0.70834657770617104</v>
      </c>
      <c r="C7513">
        <v>20</v>
      </c>
      <c r="D7513">
        <v>14</v>
      </c>
      <c r="E7513">
        <v>14</v>
      </c>
      <c r="F7513" t="str">
        <f>VLOOKUP(E7513,$L$1:$M$25,2,FALSE)</f>
        <v>livestock</v>
      </c>
      <c r="G7513">
        <f>LOG(C7513)</f>
        <v>1.3010299956639813</v>
      </c>
      <c r="H7513">
        <f>G7513/(B7513-1)</f>
        <v>-4.4608768360456486</v>
      </c>
    </row>
    <row r="7514" spans="1:8">
      <c r="A7514" t="s">
        <v>27</v>
      </c>
      <c r="B7514">
        <v>0.71015657291440004</v>
      </c>
      <c r="C7514">
        <v>129</v>
      </c>
      <c r="D7514">
        <v>14</v>
      </c>
      <c r="E7514">
        <v>14</v>
      </c>
      <c r="F7514" t="str">
        <f>VLOOKUP(E7514,$L$1:$M$25,2,FALSE)</f>
        <v>livestock</v>
      </c>
      <c r="G7514">
        <f>LOG(C7514)</f>
        <v>2.1105897102992488</v>
      </c>
      <c r="H7514">
        <f>G7514/(B7514-1)</f>
        <v>-7.2818270592554262</v>
      </c>
    </row>
    <row r="7515" spans="1:8">
      <c r="A7515" t="s">
        <v>1067</v>
      </c>
      <c r="B7515">
        <v>0.73562193975879397</v>
      </c>
      <c r="C7515">
        <v>8</v>
      </c>
      <c r="D7515">
        <v>1</v>
      </c>
      <c r="E7515">
        <v>1</v>
      </c>
      <c r="F7515" t="str">
        <f>VLOOKUP(E7515,$L$1:$M$25,2,FALSE)</f>
        <v>acq</v>
      </c>
      <c r="G7515">
        <f>LOG(C7515)</f>
        <v>0.90308998699194354</v>
      </c>
      <c r="H7515">
        <f>G7515/(B7515-1)</f>
        <v>-3.4159036728237093</v>
      </c>
    </row>
    <row r="7516" spans="1:8">
      <c r="A7516" t="s">
        <v>1932</v>
      </c>
      <c r="B7516">
        <v>0.73562193975879397</v>
      </c>
      <c r="C7516">
        <v>8</v>
      </c>
      <c r="D7516">
        <v>4</v>
      </c>
      <c r="E7516">
        <v>4</v>
      </c>
      <c r="F7516" t="str">
        <f>VLOOKUP(E7516,$L$1:$M$25,2,FALSE)</f>
        <v>coffee</v>
      </c>
      <c r="G7516">
        <f>LOG(C7516)</f>
        <v>0.90308998699194354</v>
      </c>
      <c r="H7516">
        <f>G7516/(B7516-1)</f>
        <v>-3.4159036728237093</v>
      </c>
    </row>
    <row r="7517" spans="1:8">
      <c r="A7517" t="s">
        <v>2843</v>
      </c>
      <c r="B7517">
        <v>0.73562193975879397</v>
      </c>
      <c r="C7517">
        <v>8</v>
      </c>
      <c r="D7517">
        <v>7</v>
      </c>
      <c r="E7517">
        <v>7</v>
      </c>
      <c r="F7517" t="str">
        <f>VLOOKUP(E7517,$L$1:$M$25,2,FALSE)</f>
        <v>crude</v>
      </c>
      <c r="G7517">
        <f>LOG(C7517)</f>
        <v>0.90308998699194354</v>
      </c>
      <c r="H7517">
        <f>G7517/(B7517-1)</f>
        <v>-3.4159036728237093</v>
      </c>
    </row>
    <row r="7518" spans="1:8">
      <c r="A7518" t="s">
        <v>4117</v>
      </c>
      <c r="B7518">
        <v>0.73562193975879397</v>
      </c>
      <c r="C7518">
        <v>8</v>
      </c>
      <c r="D7518">
        <v>3</v>
      </c>
      <c r="E7518">
        <v>3</v>
      </c>
      <c r="F7518" t="str">
        <f>VLOOKUP(E7518,$L$1:$M$25,2,FALSE)</f>
        <v>cocoa</v>
      </c>
      <c r="G7518">
        <f>LOG(C7518)</f>
        <v>0.90308998699194354</v>
      </c>
      <c r="H7518">
        <f>G7518/(B7518-1)</f>
        <v>-3.4159036728237093</v>
      </c>
    </row>
    <row r="7519" spans="1:8">
      <c r="A7519" t="s">
        <v>6994</v>
      </c>
      <c r="B7519">
        <v>0.73562193975879397</v>
      </c>
      <c r="C7519">
        <v>8</v>
      </c>
      <c r="D7519">
        <v>1</v>
      </c>
      <c r="E7519">
        <v>1</v>
      </c>
      <c r="F7519" t="str">
        <f>VLOOKUP(E7519,$L$1:$M$25,2,FALSE)</f>
        <v>acq</v>
      </c>
      <c r="G7519">
        <f>LOG(C7519)</f>
        <v>0.90308998699194354</v>
      </c>
      <c r="H7519">
        <f>G7519/(B7519-1)</f>
        <v>-3.4159036728237093</v>
      </c>
    </row>
    <row r="7520" spans="1:8">
      <c r="A7520" t="s">
        <v>7274</v>
      </c>
      <c r="B7520">
        <v>0.73562193975879397</v>
      </c>
      <c r="C7520">
        <v>8</v>
      </c>
      <c r="D7520">
        <v>4</v>
      </c>
      <c r="E7520">
        <v>4</v>
      </c>
      <c r="F7520" t="str">
        <f>VLOOKUP(E7520,$L$1:$M$25,2,FALSE)</f>
        <v>coffee</v>
      </c>
      <c r="G7520">
        <f>LOG(C7520)</f>
        <v>0.90308998699194354</v>
      </c>
      <c r="H7520">
        <f>G7520/(B7520-1)</f>
        <v>-3.4159036728237093</v>
      </c>
    </row>
    <row r="7521" spans="1:8">
      <c r="A7521" t="s">
        <v>7649</v>
      </c>
      <c r="B7521">
        <v>0.73562193975879397</v>
      </c>
      <c r="C7521">
        <v>8</v>
      </c>
      <c r="D7521">
        <v>20</v>
      </c>
      <c r="E7521">
        <v>20</v>
      </c>
      <c r="F7521" t="str">
        <f>VLOOKUP(E7521,$L$1:$M$25,2,FALSE)</f>
        <v>ship</v>
      </c>
      <c r="G7521">
        <f>LOG(C7521)</f>
        <v>0.90308998699194354</v>
      </c>
      <c r="H7521">
        <f>G7521/(B7521-1)</f>
        <v>-3.4159036728237093</v>
      </c>
    </row>
    <row r="7522" spans="1:8">
      <c r="A7522" t="e">
        <f>-kilo</f>
        <v>#NAME?</v>
      </c>
      <c r="B7522">
        <v>0.73562193975879397</v>
      </c>
      <c r="C7522">
        <v>8</v>
      </c>
      <c r="D7522">
        <v>4</v>
      </c>
      <c r="E7522">
        <v>4</v>
      </c>
      <c r="F7522" t="str">
        <f>VLOOKUP(E7522,$L$1:$M$25,2,FALSE)</f>
        <v>coffee</v>
      </c>
      <c r="G7522">
        <f>LOG(C7522)</f>
        <v>0.90308998699194354</v>
      </c>
      <c r="H7522">
        <f>G7522/(B7522-1)</f>
        <v>-3.4159036728237093</v>
      </c>
    </row>
    <row r="7523" spans="1:8">
      <c r="A7523" t="s">
        <v>52</v>
      </c>
      <c r="B7523">
        <v>0.75388563321013202</v>
      </c>
      <c r="C7523">
        <v>78</v>
      </c>
      <c r="D7523">
        <v>9</v>
      </c>
      <c r="E7523">
        <v>9</v>
      </c>
      <c r="F7523" t="str">
        <f>VLOOKUP(E7523,$L$1:$M$25,2,FALSE)</f>
        <v>earn</v>
      </c>
      <c r="G7523">
        <f>LOG(C7523)</f>
        <v>1.8920946026904804</v>
      </c>
      <c r="H7523">
        <f>G7523/(B7523-1)</f>
        <v>-7.6878673413890848</v>
      </c>
    </row>
    <row r="7524" spans="1:8">
      <c r="A7524" t="s">
        <v>981</v>
      </c>
      <c r="B7524">
        <v>0.75954739147486305</v>
      </c>
      <c r="C7524">
        <v>11</v>
      </c>
      <c r="D7524">
        <v>11</v>
      </c>
      <c r="E7524">
        <v>11</v>
      </c>
      <c r="F7524" t="str">
        <f>VLOOKUP(E7524,$L$1:$M$25,2,FALSE)</f>
        <v>gold</v>
      </c>
      <c r="G7524">
        <f>LOG(C7524)</f>
        <v>1.0413926851582251</v>
      </c>
      <c r="H7524">
        <f>G7524/(B7524-1)</f>
        <v>-4.3309685494609962</v>
      </c>
    </row>
    <row r="7525" spans="1:8">
      <c r="A7525" t="s">
        <v>262</v>
      </c>
      <c r="B7525">
        <v>0.77571447284943096</v>
      </c>
      <c r="C7525">
        <v>22</v>
      </c>
      <c r="D7525">
        <v>11</v>
      </c>
      <c r="E7525">
        <v>11</v>
      </c>
      <c r="F7525" t="str">
        <f>VLOOKUP(E7525,$L$1:$M$25,2,FALSE)</f>
        <v>gold</v>
      </c>
      <c r="G7525">
        <f>LOG(C7525)</f>
        <v>1.3424226808222062</v>
      </c>
      <c r="H7525">
        <f>G7525/(B7525-1)</f>
        <v>-5.9853290485435595</v>
      </c>
    </row>
    <row r="7526" spans="1:8">
      <c r="A7526" t="s">
        <v>0</v>
      </c>
      <c r="B7526">
        <v>0.78268072600265604</v>
      </c>
      <c r="C7526">
        <v>542</v>
      </c>
      <c r="D7526">
        <v>22</v>
      </c>
      <c r="E7526">
        <v>22</v>
      </c>
      <c r="F7526" t="str">
        <f>VLOOKUP(E7526,$L$1:$M$25,2,FALSE)</f>
        <v>sugar</v>
      </c>
      <c r="G7526">
        <f>LOG(C7526)</f>
        <v>2.7339992865383871</v>
      </c>
      <c r="H7526">
        <f>G7526/(B7526-1)</f>
        <v>-12.580565157657398</v>
      </c>
    </row>
    <row r="7527" spans="1:8">
      <c r="A7527" t="s">
        <v>2158</v>
      </c>
      <c r="B7527">
        <v>0.79339478288334597</v>
      </c>
      <c r="C7527">
        <v>38</v>
      </c>
      <c r="D7527">
        <v>7</v>
      </c>
      <c r="E7527">
        <v>7</v>
      </c>
      <c r="F7527" t="str">
        <f>VLOOKUP(E7527,$L$1:$M$25,2,FALSE)</f>
        <v>crude</v>
      </c>
      <c r="G7527">
        <f>LOG(C7527)</f>
        <v>1.5797835966168101</v>
      </c>
      <c r="H7527">
        <f>G7527/(B7527-1)</f>
        <v>-7.6463877275898033</v>
      </c>
    </row>
    <row r="7528" spans="1:8">
      <c r="A7528" t="s">
        <v>972</v>
      </c>
      <c r="B7528">
        <v>0.79631164017381295</v>
      </c>
      <c r="C7528">
        <v>7</v>
      </c>
      <c r="D7528">
        <v>19</v>
      </c>
      <c r="E7528">
        <v>19</v>
      </c>
      <c r="F7528" t="str">
        <f>VLOOKUP(E7528,$L$1:$M$25,2,FALSE)</f>
        <v>reserves</v>
      </c>
      <c r="G7528">
        <f>LOG(C7528)</f>
        <v>0.84509804001425681</v>
      </c>
      <c r="H7528">
        <f>G7528/(B7528-1)</f>
        <v>-4.1489756249959617</v>
      </c>
    </row>
    <row r="7529" spans="1:8">
      <c r="A7529" t="s">
        <v>1742</v>
      </c>
      <c r="B7529">
        <v>0.79631164017381295</v>
      </c>
      <c r="C7529">
        <v>7</v>
      </c>
      <c r="D7529">
        <v>20</v>
      </c>
      <c r="E7529">
        <v>20</v>
      </c>
      <c r="F7529" t="str">
        <f>VLOOKUP(E7529,$L$1:$M$25,2,FALSE)</f>
        <v>ship</v>
      </c>
      <c r="G7529">
        <f>LOG(C7529)</f>
        <v>0.84509804001425681</v>
      </c>
      <c r="H7529">
        <f>G7529/(B7529-1)</f>
        <v>-4.1489756249959617</v>
      </c>
    </row>
    <row r="7530" spans="1:8">
      <c r="A7530" t="s">
        <v>1896</v>
      </c>
      <c r="B7530">
        <v>0.79631164017381295</v>
      </c>
      <c r="C7530">
        <v>7</v>
      </c>
      <c r="D7530">
        <v>9</v>
      </c>
      <c r="E7530">
        <v>9</v>
      </c>
      <c r="F7530" t="str">
        <f>VLOOKUP(E7530,$L$1:$M$25,2,FALSE)</f>
        <v>earn</v>
      </c>
      <c r="G7530">
        <f>LOG(C7530)</f>
        <v>0.84509804001425681</v>
      </c>
      <c r="H7530">
        <f>G7530/(B7530-1)</f>
        <v>-4.1489756249959617</v>
      </c>
    </row>
    <row r="7531" spans="1:8">
      <c r="A7531" t="s">
        <v>4027</v>
      </c>
      <c r="B7531">
        <v>0.79631164017381295</v>
      </c>
      <c r="C7531">
        <v>7</v>
      </c>
      <c r="D7531">
        <v>22</v>
      </c>
      <c r="E7531">
        <v>22</v>
      </c>
      <c r="F7531" t="str">
        <f>VLOOKUP(E7531,$L$1:$M$25,2,FALSE)</f>
        <v>sugar</v>
      </c>
      <c r="G7531">
        <f>LOG(C7531)</f>
        <v>0.84509804001425681</v>
      </c>
      <c r="H7531">
        <f>G7531/(B7531-1)</f>
        <v>-4.1489756249959617</v>
      </c>
    </row>
    <row r="7532" spans="1:8">
      <c r="A7532" t="s">
        <v>4426</v>
      </c>
      <c r="B7532">
        <v>0.79631164017381295</v>
      </c>
      <c r="C7532">
        <v>7</v>
      </c>
      <c r="D7532">
        <v>14</v>
      </c>
      <c r="E7532">
        <v>14</v>
      </c>
      <c r="F7532" t="str">
        <f>VLOOKUP(E7532,$L$1:$M$25,2,FALSE)</f>
        <v>livestock</v>
      </c>
      <c r="G7532">
        <f>LOG(C7532)</f>
        <v>0.84509804001425681</v>
      </c>
      <c r="H7532">
        <f>G7532/(B7532-1)</f>
        <v>-4.1489756249959617</v>
      </c>
    </row>
    <row r="7533" spans="1:8">
      <c r="A7533" t="s">
        <v>5841</v>
      </c>
      <c r="B7533">
        <v>0.79631164017381295</v>
      </c>
      <c r="C7533">
        <v>7</v>
      </c>
      <c r="D7533">
        <v>11</v>
      </c>
      <c r="E7533">
        <v>11</v>
      </c>
      <c r="F7533" t="str">
        <f>VLOOKUP(E7533,$L$1:$M$25,2,FALSE)</f>
        <v>gold</v>
      </c>
      <c r="G7533">
        <f>LOG(C7533)</f>
        <v>0.84509804001425681</v>
      </c>
      <c r="H7533">
        <f>G7533/(B7533-1)</f>
        <v>-4.1489756249959617</v>
      </c>
    </row>
    <row r="7534" spans="1:8">
      <c r="A7534" t="s">
        <v>7275</v>
      </c>
      <c r="B7534">
        <v>0.79631164017381295</v>
      </c>
      <c r="C7534">
        <v>7</v>
      </c>
      <c r="D7534">
        <v>10</v>
      </c>
      <c r="E7534">
        <v>10</v>
      </c>
      <c r="F7534" t="str">
        <f>VLOOKUP(E7534,$L$1:$M$25,2,FALSE)</f>
        <v>gnp</v>
      </c>
      <c r="G7534">
        <f>LOG(C7534)</f>
        <v>0.84509804001425681</v>
      </c>
      <c r="H7534">
        <f>G7534/(B7534-1)</f>
        <v>-4.1489756249959617</v>
      </c>
    </row>
    <row r="7535" spans="1:8">
      <c r="A7535" t="s">
        <v>10291</v>
      </c>
      <c r="B7535">
        <v>0.79631164017381295</v>
      </c>
      <c r="C7535">
        <v>7</v>
      </c>
      <c r="D7535">
        <v>20</v>
      </c>
      <c r="E7535">
        <v>20</v>
      </c>
      <c r="F7535" t="str">
        <f>VLOOKUP(E7535,$L$1:$M$25,2,FALSE)</f>
        <v>ship</v>
      </c>
      <c r="G7535">
        <f>LOG(C7535)</f>
        <v>0.84509804001425681</v>
      </c>
      <c r="H7535">
        <f>G7535/(B7535-1)</f>
        <v>-4.1489756249959617</v>
      </c>
    </row>
    <row r="7536" spans="1:8">
      <c r="A7536" t="s">
        <v>10572</v>
      </c>
      <c r="B7536">
        <v>0.79631164017381295</v>
      </c>
      <c r="C7536">
        <v>7</v>
      </c>
      <c r="D7536">
        <v>7</v>
      </c>
      <c r="E7536">
        <v>7</v>
      </c>
      <c r="F7536" t="str">
        <f>VLOOKUP(E7536,$L$1:$M$25,2,FALSE)</f>
        <v>crude</v>
      </c>
      <c r="G7536">
        <f>LOG(C7536)</f>
        <v>0.84509804001425681</v>
      </c>
      <c r="H7536">
        <f>G7536/(B7536-1)</f>
        <v>-4.1489756249959617</v>
      </c>
    </row>
    <row r="7537" spans="1:8">
      <c r="A7537" t="s">
        <v>11134</v>
      </c>
      <c r="B7537">
        <v>0.79631164017381295</v>
      </c>
      <c r="C7537">
        <v>7</v>
      </c>
      <c r="D7537">
        <v>11</v>
      </c>
      <c r="E7537">
        <v>11</v>
      </c>
      <c r="F7537" t="str">
        <f>VLOOKUP(E7537,$L$1:$M$25,2,FALSE)</f>
        <v>gold</v>
      </c>
      <c r="G7537">
        <f>LOG(C7537)</f>
        <v>0.84509804001425681</v>
      </c>
      <c r="H7537">
        <f>G7537/(B7537-1)</f>
        <v>-4.1489756249959617</v>
      </c>
    </row>
    <row r="7538" spans="1:8">
      <c r="A7538" t="s">
        <v>11619</v>
      </c>
      <c r="B7538">
        <v>0.79631164017381295</v>
      </c>
      <c r="C7538">
        <v>7</v>
      </c>
      <c r="D7538">
        <v>7</v>
      </c>
      <c r="E7538">
        <v>7</v>
      </c>
      <c r="F7538" t="str">
        <f>VLOOKUP(E7538,$L$1:$M$25,2,FALSE)</f>
        <v>crude</v>
      </c>
      <c r="G7538">
        <f>LOG(C7538)</f>
        <v>0.84509804001425681</v>
      </c>
      <c r="H7538">
        <f>G7538/(B7538-1)</f>
        <v>-4.1489756249959617</v>
      </c>
    </row>
    <row r="7539" spans="1:8">
      <c r="A7539" t="s">
        <v>103</v>
      </c>
      <c r="B7539">
        <v>0.79964706353361703</v>
      </c>
      <c r="C7539">
        <v>45</v>
      </c>
      <c r="D7539">
        <v>23</v>
      </c>
      <c r="E7539">
        <v>23</v>
      </c>
      <c r="F7539" t="str">
        <f>VLOOKUP(E7539,$L$1:$M$25,2,FALSE)</f>
        <v>trade</v>
      </c>
      <c r="G7539">
        <f>LOG(C7539)</f>
        <v>1.6532125137753437</v>
      </c>
      <c r="H7539">
        <f>G7539/(B7539-1)</f>
        <v>-8.2515012903378864</v>
      </c>
    </row>
    <row r="7540" spans="1:8">
      <c r="A7540" t="s">
        <v>9107</v>
      </c>
      <c r="B7540">
        <v>0.79990277942711696</v>
      </c>
      <c r="C7540">
        <v>20</v>
      </c>
      <c r="D7540">
        <v>23</v>
      </c>
      <c r="E7540">
        <v>23</v>
      </c>
      <c r="F7540" t="str">
        <f>VLOOKUP(E7540,$L$1:$M$25,2,FALSE)</f>
        <v>trade</v>
      </c>
      <c r="G7540">
        <f>LOG(C7540)</f>
        <v>1.3010299956639813</v>
      </c>
      <c r="H7540">
        <f>G7540/(B7540-1)</f>
        <v>-6.5019893426760342</v>
      </c>
    </row>
    <row r="7541" spans="1:8">
      <c r="A7541" t="s">
        <v>2799</v>
      </c>
      <c r="B7541">
        <v>0.801818552543337</v>
      </c>
      <c r="C7541">
        <v>10</v>
      </c>
      <c r="D7541">
        <v>11</v>
      </c>
      <c r="E7541">
        <v>11</v>
      </c>
      <c r="F7541" t="str">
        <f>VLOOKUP(E7541,$L$1:$M$25,2,FALSE)</f>
        <v>gold</v>
      </c>
      <c r="G7541">
        <f>LOG(C7541)</f>
        <v>1</v>
      </c>
      <c r="H7541">
        <f>G7541/(B7541-1)</f>
        <v>-5.0458809986170543</v>
      </c>
    </row>
    <row r="7542" spans="1:8">
      <c r="A7542" t="s">
        <v>6376</v>
      </c>
      <c r="B7542">
        <v>0.801818552543337</v>
      </c>
      <c r="C7542">
        <v>10</v>
      </c>
      <c r="D7542">
        <v>24</v>
      </c>
      <c r="E7542">
        <v>24</v>
      </c>
      <c r="F7542" t="str">
        <f>VLOOKUP(E7542,$L$1:$M$25,2,FALSE)</f>
        <v>veg-oil</v>
      </c>
      <c r="G7542">
        <f>LOG(C7542)</f>
        <v>1</v>
      </c>
      <c r="H7542">
        <f>G7542/(B7542-1)</f>
        <v>-5.0458809986170543</v>
      </c>
    </row>
    <row r="7543" spans="1:8">
      <c r="A7543" t="s">
        <v>748</v>
      </c>
      <c r="B7543">
        <v>0.80374210731620299</v>
      </c>
      <c r="C7543">
        <v>17</v>
      </c>
      <c r="D7543">
        <v>22</v>
      </c>
      <c r="E7543">
        <v>22</v>
      </c>
      <c r="F7543" t="str">
        <f>VLOOKUP(E7543,$L$1:$M$25,2,FALSE)</f>
        <v>sugar</v>
      </c>
      <c r="G7543">
        <f>LOG(C7543)</f>
        <v>1.2304489213782739</v>
      </c>
      <c r="H7543">
        <f>G7543/(B7543-1)</f>
        <v>-6.2695512753758385</v>
      </c>
    </row>
    <row r="7544" spans="1:8">
      <c r="A7544" t="s">
        <v>142</v>
      </c>
      <c r="B7544">
        <v>0.815167851531169</v>
      </c>
      <c r="C7544">
        <v>39</v>
      </c>
      <c r="D7544">
        <v>20</v>
      </c>
      <c r="E7544">
        <v>20</v>
      </c>
      <c r="F7544" t="str">
        <f>VLOOKUP(E7544,$L$1:$M$25,2,FALSE)</f>
        <v>ship</v>
      </c>
      <c r="G7544">
        <f>LOG(C7544)</f>
        <v>1.5910646070264991</v>
      </c>
      <c r="H7544">
        <f>G7544/(B7544-1)</f>
        <v>-8.6081594582276182</v>
      </c>
    </row>
    <row r="7545" spans="1:8">
      <c r="A7545" t="s">
        <v>202</v>
      </c>
      <c r="B7545">
        <v>0.82005474464583705</v>
      </c>
      <c r="C7545">
        <v>27</v>
      </c>
      <c r="D7545">
        <v>17</v>
      </c>
      <c r="E7545">
        <v>17</v>
      </c>
      <c r="F7545" t="str">
        <f>VLOOKUP(E7545,$L$1:$M$25,2,FALSE)</f>
        <v>nat-gas</v>
      </c>
      <c r="G7545">
        <f>LOG(C7545)</f>
        <v>1.4313637641589874</v>
      </c>
      <c r="H7545">
        <f>G7545/(B7545-1)</f>
        <v>-7.9544401509326788</v>
      </c>
    </row>
    <row r="7546" spans="1:8">
      <c r="A7546" t="s">
        <v>5114</v>
      </c>
      <c r="B7546">
        <v>0.82395921650108195</v>
      </c>
      <c r="C7546">
        <v>12</v>
      </c>
      <c r="D7546">
        <v>22</v>
      </c>
      <c r="E7546">
        <v>22</v>
      </c>
      <c r="F7546" t="str">
        <f>VLOOKUP(E7546,$L$1:$M$25,2,FALSE)</f>
        <v>sugar</v>
      </c>
      <c r="G7546">
        <f>LOG(C7546)</f>
        <v>1.0791812460476249</v>
      </c>
      <c r="H7546">
        <f>G7546/(B7546-1)</f>
        <v>-6.1302910870892457</v>
      </c>
    </row>
    <row r="7547" spans="1:8">
      <c r="A7547" t="s">
        <v>2917</v>
      </c>
      <c r="B7547">
        <v>0.83052369148284599</v>
      </c>
      <c r="C7547">
        <v>16</v>
      </c>
      <c r="D7547">
        <v>11</v>
      </c>
      <c r="E7547">
        <v>11</v>
      </c>
      <c r="F7547" t="str">
        <f>VLOOKUP(E7547,$L$1:$M$25,2,FALSE)</f>
        <v>gold</v>
      </c>
      <c r="G7547">
        <f>LOG(C7547)</f>
        <v>1.2041199826559248</v>
      </c>
      <c r="H7547">
        <f>G7547/(B7547-1)</f>
        <v>-7.1049457779170737</v>
      </c>
    </row>
    <row r="7548" spans="1:8">
      <c r="A7548" t="s">
        <v>62</v>
      </c>
      <c r="B7548">
        <v>0.83798913164635203</v>
      </c>
      <c r="C7548">
        <v>60</v>
      </c>
      <c r="D7548">
        <v>14</v>
      </c>
      <c r="E7548">
        <v>14</v>
      </c>
      <c r="F7548" t="str">
        <f>VLOOKUP(E7548,$L$1:$M$25,2,FALSE)</f>
        <v>livestock</v>
      </c>
      <c r="G7548">
        <f>LOG(C7548)</f>
        <v>1.7781512503836436</v>
      </c>
      <c r="H7548">
        <f>G7548/(B7548-1)</f>
        <v>-10.975505954959628</v>
      </c>
    </row>
    <row r="7549" spans="1:8">
      <c r="A7549" t="s">
        <v>4683</v>
      </c>
      <c r="B7549">
        <v>0.84254343290282796</v>
      </c>
      <c r="C7549">
        <v>19</v>
      </c>
      <c r="D7549">
        <v>7</v>
      </c>
      <c r="E7549">
        <v>7</v>
      </c>
      <c r="F7549" t="str">
        <f>VLOOKUP(E7549,$L$1:$M$25,2,FALSE)</f>
        <v>crude</v>
      </c>
      <c r="G7549">
        <f>LOG(C7549)</f>
        <v>1.2787536009528289</v>
      </c>
      <c r="H7549">
        <f>G7549/(B7549-1)</f>
        <v>-8.1213100509403624</v>
      </c>
    </row>
    <row r="7550" spans="1:8">
      <c r="A7550" t="s">
        <v>7802</v>
      </c>
      <c r="B7550">
        <v>0.84614479672281695</v>
      </c>
      <c r="C7550">
        <v>21</v>
      </c>
      <c r="D7550">
        <v>16</v>
      </c>
      <c r="E7550">
        <v>16</v>
      </c>
      <c r="F7550" t="str">
        <f>VLOOKUP(E7550,$L$1:$M$25,2,FALSE)</f>
        <v>money-supply</v>
      </c>
      <c r="G7550">
        <f>LOG(C7550)</f>
        <v>1.3222192947339193</v>
      </c>
      <c r="H7550">
        <f>G7550/(B7550-1)</f>
        <v>-8.5939199102147388</v>
      </c>
    </row>
    <row r="7551" spans="1:8">
      <c r="A7551" t="s">
        <v>2812</v>
      </c>
      <c r="B7551">
        <v>0.84868555772641696</v>
      </c>
      <c r="C7551">
        <v>9</v>
      </c>
      <c r="D7551">
        <v>1</v>
      </c>
      <c r="E7551">
        <v>1</v>
      </c>
      <c r="F7551" t="str">
        <f>VLOOKUP(E7551,$L$1:$M$25,2,FALSE)</f>
        <v>acq</v>
      </c>
      <c r="G7551">
        <f>LOG(C7551)</f>
        <v>0.95424250943932487</v>
      </c>
      <c r="H7551">
        <f>G7551/(B7551-1)</f>
        <v>-6.3063544702098779</v>
      </c>
    </row>
    <row r="7552" spans="1:8">
      <c r="A7552" t="s">
        <v>3361</v>
      </c>
      <c r="B7552">
        <v>0.84868555772641696</v>
      </c>
      <c r="C7552">
        <v>9</v>
      </c>
      <c r="D7552">
        <v>23</v>
      </c>
      <c r="E7552">
        <v>23</v>
      </c>
      <c r="F7552" t="str">
        <f>VLOOKUP(E7552,$L$1:$M$25,2,FALSE)</f>
        <v>trade</v>
      </c>
      <c r="G7552">
        <f>LOG(C7552)</f>
        <v>0.95424250943932487</v>
      </c>
      <c r="H7552">
        <f>G7552/(B7552-1)</f>
        <v>-6.3063544702098779</v>
      </c>
    </row>
    <row r="7553" spans="1:8">
      <c r="A7553" t="s">
        <v>4788</v>
      </c>
      <c r="B7553">
        <v>0.84868555772641696</v>
      </c>
      <c r="C7553">
        <v>9</v>
      </c>
      <c r="D7553">
        <v>14</v>
      </c>
      <c r="E7553">
        <v>14</v>
      </c>
      <c r="F7553" t="str">
        <f>VLOOKUP(E7553,$L$1:$M$25,2,FALSE)</f>
        <v>livestock</v>
      </c>
      <c r="G7553">
        <f>LOG(C7553)</f>
        <v>0.95424250943932487</v>
      </c>
      <c r="H7553">
        <f>G7553/(B7553-1)</f>
        <v>-6.3063544702098779</v>
      </c>
    </row>
    <row r="7554" spans="1:8">
      <c r="A7554" t="s">
        <v>5954</v>
      </c>
      <c r="B7554">
        <v>0.84868555772641696</v>
      </c>
      <c r="C7554">
        <v>9</v>
      </c>
      <c r="D7554">
        <v>14</v>
      </c>
      <c r="E7554">
        <v>14</v>
      </c>
      <c r="F7554" t="str">
        <f>VLOOKUP(E7554,$L$1:$M$25,2,FALSE)</f>
        <v>livestock</v>
      </c>
      <c r="G7554">
        <f>LOG(C7554)</f>
        <v>0.95424250943932487</v>
      </c>
      <c r="H7554">
        <f>G7554/(B7554-1)</f>
        <v>-6.3063544702098779</v>
      </c>
    </row>
    <row r="7555" spans="1:8">
      <c r="A7555" t="s">
        <v>6364</v>
      </c>
      <c r="B7555">
        <v>0.85717404364207905</v>
      </c>
      <c r="C7555">
        <v>15</v>
      </c>
      <c r="D7555">
        <v>11</v>
      </c>
      <c r="E7555">
        <v>11</v>
      </c>
      <c r="F7555" t="str">
        <f>VLOOKUP(E7555,$L$1:$M$25,2,FALSE)</f>
        <v>gold</v>
      </c>
      <c r="G7555">
        <f>LOG(C7555)</f>
        <v>1.1760912590556813</v>
      </c>
      <c r="H7555">
        <f>G7555/(B7555-1)</f>
        <v>-8.2344364361083215</v>
      </c>
    </row>
    <row r="7556" spans="1:8">
      <c r="A7556" t="s">
        <v>157</v>
      </c>
      <c r="B7556">
        <v>0.85837709053982802</v>
      </c>
      <c r="C7556">
        <v>40</v>
      </c>
      <c r="D7556">
        <v>7</v>
      </c>
      <c r="E7556">
        <v>7</v>
      </c>
      <c r="F7556" t="str">
        <f>VLOOKUP(E7556,$L$1:$M$25,2,FALSE)</f>
        <v>crude</v>
      </c>
      <c r="G7556">
        <f>LOG(C7556)</f>
        <v>1.6020599913279623</v>
      </c>
      <c r="H7556">
        <f>G7556/(B7556-1)</f>
        <v>-11.312152796709087</v>
      </c>
    </row>
    <row r="7557" spans="1:8">
      <c r="A7557" t="s">
        <v>9344</v>
      </c>
      <c r="B7557">
        <v>0.85874091300628597</v>
      </c>
      <c r="C7557">
        <v>13</v>
      </c>
      <c r="D7557">
        <v>24</v>
      </c>
      <c r="E7557">
        <v>24</v>
      </c>
      <c r="F7557" t="str">
        <f>VLOOKUP(E7557,$L$1:$M$25,2,FALSE)</f>
        <v>veg-oil</v>
      </c>
      <c r="G7557">
        <f>LOG(C7557)</f>
        <v>1.1139433523068367</v>
      </c>
      <c r="H7557">
        <f>G7557/(B7557-1)</f>
        <v>-7.8858173021917288</v>
      </c>
    </row>
    <row r="7558" spans="1:8">
      <c r="A7558" t="s">
        <v>7684</v>
      </c>
      <c r="B7558">
        <v>0.85996728103550402</v>
      </c>
      <c r="C7558">
        <v>11</v>
      </c>
      <c r="D7558">
        <v>8</v>
      </c>
      <c r="E7558">
        <v>8</v>
      </c>
      <c r="F7558" t="str">
        <f>VLOOKUP(E7558,$L$1:$M$25,2,FALSE)</f>
        <v>dlr</v>
      </c>
      <c r="G7558">
        <f>LOG(C7558)</f>
        <v>1.0413926851582251</v>
      </c>
      <c r="H7558">
        <f>G7558/(B7558-1)</f>
        <v>-7.4367811527123227</v>
      </c>
    </row>
    <row r="7559" spans="1:8">
      <c r="A7559" t="s">
        <v>8176</v>
      </c>
      <c r="B7559">
        <v>0.85996728103550402</v>
      </c>
      <c r="C7559">
        <v>11</v>
      </c>
      <c r="D7559">
        <v>20</v>
      </c>
      <c r="E7559">
        <v>20</v>
      </c>
      <c r="F7559" t="str">
        <f>VLOOKUP(E7559,$L$1:$M$25,2,FALSE)</f>
        <v>ship</v>
      </c>
      <c r="G7559">
        <f>LOG(C7559)</f>
        <v>1.0413926851582251</v>
      </c>
      <c r="H7559">
        <f>G7559/(B7559-1)</f>
        <v>-7.4367811527123227</v>
      </c>
    </row>
    <row r="7560" spans="1:8">
      <c r="A7560" t="s">
        <v>11250</v>
      </c>
      <c r="B7560">
        <v>0.85996728103550402</v>
      </c>
      <c r="C7560">
        <v>11</v>
      </c>
      <c r="D7560">
        <v>9</v>
      </c>
      <c r="E7560">
        <v>9</v>
      </c>
      <c r="F7560" t="str">
        <f>VLOOKUP(E7560,$L$1:$M$25,2,FALSE)</f>
        <v>earn</v>
      </c>
      <c r="G7560">
        <f>LOG(C7560)</f>
        <v>1.0413926851582251</v>
      </c>
      <c r="H7560">
        <f>G7560/(B7560-1)</f>
        <v>-7.4367811527123227</v>
      </c>
    </row>
    <row r="7561" spans="1:8">
      <c r="A7561" t="s">
        <v>8382</v>
      </c>
      <c r="B7561">
        <v>0.86085139063123095</v>
      </c>
      <c r="C7561">
        <v>30</v>
      </c>
      <c r="D7561">
        <v>7</v>
      </c>
      <c r="E7561">
        <v>7</v>
      </c>
      <c r="F7561" t="str">
        <f>VLOOKUP(E7561,$L$1:$M$25,2,FALSE)</f>
        <v>crude</v>
      </c>
      <c r="G7561">
        <f>LOG(C7561)</f>
        <v>1.4771212547196624</v>
      </c>
      <c r="H7561">
        <f>G7561/(B7561-1)</f>
        <v>-10.615422327398351</v>
      </c>
    </row>
    <row r="7562" spans="1:8">
      <c r="A7562" t="s">
        <v>85</v>
      </c>
      <c r="B7562">
        <v>0.863933755400484</v>
      </c>
      <c r="C7562">
        <v>46</v>
      </c>
      <c r="D7562">
        <v>14</v>
      </c>
      <c r="E7562">
        <v>14</v>
      </c>
      <c r="F7562" t="str">
        <f>VLOOKUP(E7562,$L$1:$M$25,2,FALSE)</f>
        <v>livestock</v>
      </c>
      <c r="G7562">
        <f>LOG(C7562)</f>
        <v>1.6627578316815741</v>
      </c>
      <c r="H7562">
        <f>G7562/(B7562-1)</f>
        <v>-12.220208153576753</v>
      </c>
    </row>
    <row r="7563" spans="1:8">
      <c r="A7563" t="s">
        <v>10767</v>
      </c>
      <c r="B7563">
        <v>0.86464851481350702</v>
      </c>
      <c r="C7563">
        <v>29</v>
      </c>
      <c r="D7563">
        <v>2</v>
      </c>
      <c r="E7563">
        <v>2</v>
      </c>
      <c r="F7563" t="str">
        <f>VLOOKUP(E7563,$L$1:$M$25,2,FALSE)</f>
        <v>bop</v>
      </c>
      <c r="G7563">
        <f>LOG(C7563)</f>
        <v>1.4623979978989561</v>
      </c>
      <c r="H7563">
        <f>G7563/(B7563-1)</f>
        <v>-10.804447368154124</v>
      </c>
    </row>
    <row r="7564" spans="1:8">
      <c r="A7564" t="s">
        <v>1143</v>
      </c>
      <c r="B7564">
        <v>0.86756322848146095</v>
      </c>
      <c r="C7564">
        <v>6</v>
      </c>
      <c r="D7564">
        <v>1</v>
      </c>
      <c r="E7564">
        <v>1</v>
      </c>
      <c r="F7564" t="str">
        <f>VLOOKUP(E7564,$L$1:$M$25,2,FALSE)</f>
        <v>acq</v>
      </c>
      <c r="G7564">
        <f>LOG(C7564)</f>
        <v>0.77815125038364363</v>
      </c>
      <c r="H7564">
        <f>G7564/(B7564-1)</f>
        <v>-5.8756434596015108</v>
      </c>
    </row>
    <row r="7565" spans="1:8">
      <c r="A7565" t="s">
        <v>1346</v>
      </c>
      <c r="B7565">
        <v>0.86756322848146095</v>
      </c>
      <c r="C7565">
        <v>6</v>
      </c>
      <c r="D7565">
        <v>1</v>
      </c>
      <c r="E7565">
        <v>1</v>
      </c>
      <c r="F7565" t="str">
        <f>VLOOKUP(E7565,$L$1:$M$25,2,FALSE)</f>
        <v>acq</v>
      </c>
      <c r="G7565">
        <f>LOG(C7565)</f>
        <v>0.77815125038364363</v>
      </c>
      <c r="H7565">
        <f>G7565/(B7565-1)</f>
        <v>-5.8756434596015108</v>
      </c>
    </row>
    <row r="7566" spans="1:8">
      <c r="A7566" t="s">
        <v>2891</v>
      </c>
      <c r="B7566">
        <v>0.86756322848146095</v>
      </c>
      <c r="C7566">
        <v>6</v>
      </c>
      <c r="D7566">
        <v>6</v>
      </c>
      <c r="E7566">
        <v>6</v>
      </c>
      <c r="F7566" t="str">
        <f>VLOOKUP(E7566,$L$1:$M$25,2,FALSE)</f>
        <v>cpi</v>
      </c>
      <c r="G7566">
        <f>LOG(C7566)</f>
        <v>0.77815125038364363</v>
      </c>
      <c r="H7566">
        <f>G7566/(B7566-1)</f>
        <v>-5.8756434596015108</v>
      </c>
    </row>
    <row r="7567" spans="1:8">
      <c r="A7567" t="s">
        <v>3008</v>
      </c>
      <c r="B7567">
        <v>0.86756322848146095</v>
      </c>
      <c r="C7567">
        <v>6</v>
      </c>
      <c r="D7567">
        <v>17</v>
      </c>
      <c r="E7567">
        <v>17</v>
      </c>
      <c r="F7567" t="str">
        <f>VLOOKUP(E7567,$L$1:$M$25,2,FALSE)</f>
        <v>nat-gas</v>
      </c>
      <c r="G7567">
        <f>LOG(C7567)</f>
        <v>0.77815125038364363</v>
      </c>
      <c r="H7567">
        <f>G7567/(B7567-1)</f>
        <v>-5.8756434596015108</v>
      </c>
    </row>
    <row r="7568" spans="1:8">
      <c r="A7568" t="s">
        <v>4261</v>
      </c>
      <c r="B7568">
        <v>0.86756322848146095</v>
      </c>
      <c r="C7568">
        <v>6</v>
      </c>
      <c r="D7568">
        <v>22</v>
      </c>
      <c r="E7568">
        <v>22</v>
      </c>
      <c r="F7568" t="str">
        <f>VLOOKUP(E7568,$L$1:$M$25,2,FALSE)</f>
        <v>sugar</v>
      </c>
      <c r="G7568">
        <f>LOG(C7568)</f>
        <v>0.77815125038364363</v>
      </c>
      <c r="H7568">
        <f>G7568/(B7568-1)</f>
        <v>-5.8756434596015108</v>
      </c>
    </row>
    <row r="7569" spans="1:8">
      <c r="A7569" t="s">
        <v>4312</v>
      </c>
      <c r="B7569">
        <v>0.86756322848146095</v>
      </c>
      <c r="C7569">
        <v>6</v>
      </c>
      <c r="D7569">
        <v>13</v>
      </c>
      <c r="E7569">
        <v>13</v>
      </c>
      <c r="F7569" t="str">
        <f>VLOOKUP(E7569,$L$1:$M$25,2,FALSE)</f>
        <v>interest</v>
      </c>
      <c r="G7569">
        <f>LOG(C7569)</f>
        <v>0.77815125038364363</v>
      </c>
      <c r="H7569">
        <f>G7569/(B7569-1)</f>
        <v>-5.8756434596015108</v>
      </c>
    </row>
    <row r="7570" spans="1:8">
      <c r="A7570" t="s">
        <v>4602</v>
      </c>
      <c r="B7570">
        <v>0.86756322848146095</v>
      </c>
      <c r="C7570">
        <v>6</v>
      </c>
      <c r="D7570">
        <v>17</v>
      </c>
      <c r="E7570">
        <v>17</v>
      </c>
      <c r="F7570" t="str">
        <f>VLOOKUP(E7570,$L$1:$M$25,2,FALSE)</f>
        <v>nat-gas</v>
      </c>
      <c r="G7570">
        <f>LOG(C7570)</f>
        <v>0.77815125038364363</v>
      </c>
      <c r="H7570">
        <f>G7570/(B7570-1)</f>
        <v>-5.8756434596015108</v>
      </c>
    </row>
    <row r="7571" spans="1:8">
      <c r="A7571" t="s">
        <v>4794</v>
      </c>
      <c r="B7571">
        <v>0.86756322848146095</v>
      </c>
      <c r="C7571">
        <v>6</v>
      </c>
      <c r="D7571">
        <v>4</v>
      </c>
      <c r="E7571">
        <v>4</v>
      </c>
      <c r="F7571" t="str">
        <f>VLOOKUP(E7571,$L$1:$M$25,2,FALSE)</f>
        <v>coffee</v>
      </c>
      <c r="G7571">
        <f>LOG(C7571)</f>
        <v>0.77815125038364363</v>
      </c>
      <c r="H7571">
        <f>G7571/(B7571-1)</f>
        <v>-5.8756434596015108</v>
      </c>
    </row>
    <row r="7572" spans="1:8">
      <c r="A7572" t="s">
        <v>5122</v>
      </c>
      <c r="B7572">
        <v>0.86756322848146095</v>
      </c>
      <c r="C7572">
        <v>6</v>
      </c>
      <c r="D7572">
        <v>10</v>
      </c>
      <c r="E7572">
        <v>10</v>
      </c>
      <c r="F7572" t="str">
        <f>VLOOKUP(E7572,$L$1:$M$25,2,FALSE)</f>
        <v>gnp</v>
      </c>
      <c r="G7572">
        <f>LOG(C7572)</f>
        <v>0.77815125038364363</v>
      </c>
      <c r="H7572">
        <f>G7572/(B7572-1)</f>
        <v>-5.8756434596015108</v>
      </c>
    </row>
    <row r="7573" spans="1:8">
      <c r="A7573" t="s">
        <v>5288</v>
      </c>
      <c r="B7573">
        <v>0.86756322848146095</v>
      </c>
      <c r="C7573">
        <v>6</v>
      </c>
      <c r="D7573">
        <v>10</v>
      </c>
      <c r="E7573">
        <v>10</v>
      </c>
      <c r="F7573" t="str">
        <f>VLOOKUP(E7573,$L$1:$M$25,2,FALSE)</f>
        <v>gnp</v>
      </c>
      <c r="G7573">
        <f>LOG(C7573)</f>
        <v>0.77815125038364363</v>
      </c>
      <c r="H7573">
        <f>G7573/(B7573-1)</f>
        <v>-5.8756434596015108</v>
      </c>
    </row>
    <row r="7574" spans="1:8">
      <c r="A7574" t="s">
        <v>5420</v>
      </c>
      <c r="B7574">
        <v>0.86756322848146095</v>
      </c>
      <c r="C7574">
        <v>6</v>
      </c>
      <c r="D7574">
        <v>9</v>
      </c>
      <c r="E7574">
        <v>9</v>
      </c>
      <c r="F7574" t="str">
        <f>VLOOKUP(E7574,$L$1:$M$25,2,FALSE)</f>
        <v>earn</v>
      </c>
      <c r="G7574">
        <f>LOG(C7574)</f>
        <v>0.77815125038364363</v>
      </c>
      <c r="H7574">
        <f>G7574/(B7574-1)</f>
        <v>-5.8756434596015108</v>
      </c>
    </row>
    <row r="7575" spans="1:8">
      <c r="A7575" t="s">
        <v>5983</v>
      </c>
      <c r="B7575">
        <v>0.86756322848146095</v>
      </c>
      <c r="C7575">
        <v>6</v>
      </c>
      <c r="D7575">
        <v>23</v>
      </c>
      <c r="E7575">
        <v>23</v>
      </c>
      <c r="F7575" t="str">
        <f>VLOOKUP(E7575,$L$1:$M$25,2,FALSE)</f>
        <v>trade</v>
      </c>
      <c r="G7575">
        <f>LOG(C7575)</f>
        <v>0.77815125038364363</v>
      </c>
      <c r="H7575">
        <f>G7575/(B7575-1)</f>
        <v>-5.8756434596015108</v>
      </c>
    </row>
    <row r="7576" spans="1:8">
      <c r="A7576" t="s">
        <v>6653</v>
      </c>
      <c r="B7576">
        <v>0.86756322848146095</v>
      </c>
      <c r="C7576">
        <v>6</v>
      </c>
      <c r="D7576">
        <v>22</v>
      </c>
      <c r="E7576">
        <v>22</v>
      </c>
      <c r="F7576" t="str">
        <f>VLOOKUP(E7576,$L$1:$M$25,2,FALSE)</f>
        <v>sugar</v>
      </c>
      <c r="G7576">
        <f>LOG(C7576)</f>
        <v>0.77815125038364363</v>
      </c>
      <c r="H7576">
        <f>G7576/(B7576-1)</f>
        <v>-5.8756434596015108</v>
      </c>
    </row>
    <row r="7577" spans="1:8">
      <c r="A7577" t="s">
        <v>10959</v>
      </c>
      <c r="B7577">
        <v>0.86756322848146095</v>
      </c>
      <c r="C7577">
        <v>6</v>
      </c>
      <c r="D7577">
        <v>7</v>
      </c>
      <c r="E7577">
        <v>7</v>
      </c>
      <c r="F7577" t="str">
        <f>VLOOKUP(E7577,$L$1:$M$25,2,FALSE)</f>
        <v>crude</v>
      </c>
      <c r="G7577">
        <f>LOG(C7577)</f>
        <v>0.77815125038364363</v>
      </c>
      <c r="H7577">
        <f>G7577/(B7577-1)</f>
        <v>-5.8756434596015108</v>
      </c>
    </row>
    <row r="7578" spans="1:8">
      <c r="A7578" t="s">
        <v>11629</v>
      </c>
      <c r="B7578">
        <v>0.86756322848146095</v>
      </c>
      <c r="C7578">
        <v>6</v>
      </c>
      <c r="D7578">
        <v>17</v>
      </c>
      <c r="E7578">
        <v>17</v>
      </c>
      <c r="F7578" t="str">
        <f>VLOOKUP(E7578,$L$1:$M$25,2,FALSE)</f>
        <v>nat-gas</v>
      </c>
      <c r="G7578">
        <f>LOG(C7578)</f>
        <v>0.77815125038364363</v>
      </c>
      <c r="H7578">
        <f>G7578/(B7578-1)</f>
        <v>-5.8756434596015108</v>
      </c>
    </row>
    <row r="7579" spans="1:8">
      <c r="A7579" t="s">
        <v>7</v>
      </c>
      <c r="B7579">
        <v>0.87031714207934896</v>
      </c>
      <c r="C7579">
        <v>207</v>
      </c>
      <c r="D7579">
        <v>9</v>
      </c>
      <c r="E7579">
        <v>9</v>
      </c>
      <c r="F7579" t="str">
        <f>VLOOKUP(E7579,$L$1:$M$25,2,FALSE)</f>
        <v>earn</v>
      </c>
      <c r="G7579">
        <f>LOG(C7579)</f>
        <v>2.3159703454569178</v>
      </c>
      <c r="H7579">
        <f>G7579/(B7579-1)</f>
        <v>-17.858723832829078</v>
      </c>
    </row>
    <row r="7580" spans="1:8">
      <c r="A7580" t="s">
        <v>101</v>
      </c>
      <c r="B7580">
        <v>0.87082047855264899</v>
      </c>
      <c r="C7580">
        <v>48</v>
      </c>
      <c r="D7580">
        <v>20</v>
      </c>
      <c r="E7580">
        <v>20</v>
      </c>
      <c r="F7580" t="str">
        <f>VLOOKUP(E7580,$L$1:$M$25,2,FALSE)</f>
        <v>ship</v>
      </c>
      <c r="G7580">
        <f>LOG(C7580)</f>
        <v>1.6812412373755872</v>
      </c>
      <c r="H7580">
        <f>G7580/(B7580-1)</f>
        <v>-13.014765951589327</v>
      </c>
    </row>
    <row r="7581" spans="1:8">
      <c r="A7581" t="s">
        <v>212</v>
      </c>
      <c r="B7581">
        <v>0.87443595758015202</v>
      </c>
      <c r="C7581">
        <v>27</v>
      </c>
      <c r="D7581">
        <v>11</v>
      </c>
      <c r="E7581">
        <v>11</v>
      </c>
      <c r="F7581" t="str">
        <f>VLOOKUP(E7581,$L$1:$M$25,2,FALSE)</f>
        <v>gold</v>
      </c>
      <c r="G7581">
        <f>LOG(C7581)</f>
        <v>1.4313637641589874</v>
      </c>
      <c r="H7581">
        <f>G7581/(B7581-1)</f>
        <v>-11.399471827873638</v>
      </c>
    </row>
    <row r="7582" spans="1:8">
      <c r="A7582" t="s">
        <v>2454</v>
      </c>
      <c r="B7582">
        <v>0.87600576564317301</v>
      </c>
      <c r="C7582">
        <v>14</v>
      </c>
      <c r="D7582">
        <v>7</v>
      </c>
      <c r="E7582">
        <v>7</v>
      </c>
      <c r="F7582" t="str">
        <f>VLOOKUP(E7582,$L$1:$M$25,2,FALSE)</f>
        <v>crude</v>
      </c>
      <c r="G7582">
        <f>LOG(C7582)</f>
        <v>1.146128035678238</v>
      </c>
      <c r="H7582">
        <f>G7582/(B7582-1)</f>
        <v>-9.2433978210627448</v>
      </c>
    </row>
    <row r="7583" spans="1:8">
      <c r="A7583" t="s">
        <v>5624</v>
      </c>
      <c r="B7583">
        <v>0.88153226118816297</v>
      </c>
      <c r="C7583">
        <v>16</v>
      </c>
      <c r="D7583">
        <v>17</v>
      </c>
      <c r="E7583">
        <v>17</v>
      </c>
      <c r="F7583" t="str">
        <f>VLOOKUP(E7583,$L$1:$M$25,2,FALSE)</f>
        <v>nat-gas</v>
      </c>
      <c r="G7583">
        <f>LOG(C7583)</f>
        <v>1.2041199826559248</v>
      </c>
      <c r="H7583">
        <f>G7583/(B7583-1)</f>
        <v>-10.164117208047967</v>
      </c>
    </row>
    <row r="7584" spans="1:8">
      <c r="A7584" t="s">
        <v>7565</v>
      </c>
      <c r="B7584">
        <v>0.88557415157667096</v>
      </c>
      <c r="C7584">
        <v>11</v>
      </c>
      <c r="D7584">
        <v>20</v>
      </c>
      <c r="E7584">
        <v>20</v>
      </c>
      <c r="F7584" t="str">
        <f>VLOOKUP(E7584,$L$1:$M$25,2,FALSE)</f>
        <v>ship</v>
      </c>
      <c r="G7584">
        <f>LOG(C7584)</f>
        <v>1.0413926851582251</v>
      </c>
      <c r="H7584">
        <f>G7584/(B7584-1)</f>
        <v>-9.1010265556913019</v>
      </c>
    </row>
    <row r="7585" spans="1:8">
      <c r="A7585" t="s">
        <v>3327</v>
      </c>
      <c r="B7585">
        <v>0.88769427579910398</v>
      </c>
      <c r="C7585">
        <v>12</v>
      </c>
      <c r="D7585">
        <v>23</v>
      </c>
      <c r="E7585">
        <v>23</v>
      </c>
      <c r="F7585" t="str">
        <f>VLOOKUP(E7585,$L$1:$M$25,2,FALSE)</f>
        <v>trade</v>
      </c>
      <c r="G7585">
        <f>LOG(C7585)</f>
        <v>1.0791812460476249</v>
      </c>
      <c r="H7585">
        <f>G7585/(B7585-1)</f>
        <v>-9.6093164772006769</v>
      </c>
    </row>
    <row r="7586" spans="1:8">
      <c r="A7586" t="s">
        <v>5946</v>
      </c>
      <c r="B7586">
        <v>0.89533266596809002</v>
      </c>
      <c r="C7586">
        <v>14</v>
      </c>
      <c r="D7586">
        <v>14</v>
      </c>
      <c r="E7586">
        <v>14</v>
      </c>
      <c r="F7586" t="str">
        <f>VLOOKUP(E7586,$L$1:$M$25,2,FALSE)</f>
        <v>livestock</v>
      </c>
      <c r="G7586">
        <f>LOG(C7586)</f>
        <v>1.146128035678238</v>
      </c>
      <c r="H7586">
        <f>G7586/(B7586-1)</f>
        <v>-10.95019803722924</v>
      </c>
    </row>
    <row r="7587" spans="1:8">
      <c r="A7587" t="s">
        <v>1473</v>
      </c>
      <c r="B7587">
        <v>0.89813700318786704</v>
      </c>
      <c r="C7587">
        <v>13</v>
      </c>
      <c r="D7587">
        <v>1</v>
      </c>
      <c r="E7587">
        <v>1</v>
      </c>
      <c r="F7587" t="str">
        <f>VLOOKUP(E7587,$L$1:$M$25,2,FALSE)</f>
        <v>acq</v>
      </c>
      <c r="G7587">
        <f>LOG(C7587)</f>
        <v>1.1139433523068367</v>
      </c>
      <c r="H7587">
        <f>G7587/(B7587-1)</f>
        <v>-10.935701748116587</v>
      </c>
    </row>
    <row r="7588" spans="1:8">
      <c r="A7588" t="s">
        <v>4349</v>
      </c>
      <c r="B7588">
        <v>0.89820533970414895</v>
      </c>
      <c r="C7588">
        <v>28</v>
      </c>
      <c r="D7588">
        <v>18</v>
      </c>
      <c r="E7588">
        <v>18</v>
      </c>
      <c r="F7588" t="str">
        <f>VLOOKUP(E7588,$L$1:$M$25,2,FALSE)</f>
        <v>oilseed</v>
      </c>
      <c r="G7588">
        <f>LOG(C7588)</f>
        <v>1.4471580313422192</v>
      </c>
      <c r="H7588">
        <f>G7588/(B7588-1)</f>
        <v>-14.21644344738977</v>
      </c>
    </row>
    <row r="7589" spans="1:8">
      <c r="A7589" t="s">
        <v>795</v>
      </c>
      <c r="B7589">
        <v>0.90025605126853603</v>
      </c>
      <c r="C7589">
        <v>8</v>
      </c>
      <c r="D7589">
        <v>17</v>
      </c>
      <c r="E7589">
        <v>17</v>
      </c>
      <c r="F7589" t="str">
        <f>VLOOKUP(E7589,$L$1:$M$25,2,FALSE)</f>
        <v>nat-gas</v>
      </c>
      <c r="G7589">
        <f>LOG(C7589)</f>
        <v>0.90308998699194354</v>
      </c>
      <c r="H7589">
        <f>G7589/(B7589-1)</f>
        <v>-9.0540829642035838</v>
      </c>
    </row>
    <row r="7590" spans="1:8">
      <c r="A7590" t="s">
        <v>10050</v>
      </c>
      <c r="B7590">
        <v>0.90025605126853603</v>
      </c>
      <c r="C7590">
        <v>8</v>
      </c>
      <c r="D7590">
        <v>5</v>
      </c>
      <c r="E7590">
        <v>5</v>
      </c>
      <c r="F7590" t="str">
        <f>VLOOKUP(E7590,$L$1:$M$25,2,FALSE)</f>
        <v>corn</v>
      </c>
      <c r="G7590">
        <f>LOG(C7590)</f>
        <v>0.90308998699194354</v>
      </c>
      <c r="H7590">
        <f>G7590/(B7590-1)</f>
        <v>-9.0540829642035838</v>
      </c>
    </row>
    <row r="7591" spans="1:8">
      <c r="A7591" t="s">
        <v>10760</v>
      </c>
      <c r="B7591">
        <v>0.90025605126853603</v>
      </c>
      <c r="C7591">
        <v>8</v>
      </c>
      <c r="D7591">
        <v>20</v>
      </c>
      <c r="E7591">
        <v>20</v>
      </c>
      <c r="F7591" t="str">
        <f>VLOOKUP(E7591,$L$1:$M$25,2,FALSE)</f>
        <v>ship</v>
      </c>
      <c r="G7591">
        <f>LOG(C7591)</f>
        <v>0.90308998699194354</v>
      </c>
      <c r="H7591">
        <f>G7591/(B7591-1)</f>
        <v>-9.0540829642035838</v>
      </c>
    </row>
    <row r="7592" spans="1:8">
      <c r="A7592" t="s">
        <v>116</v>
      </c>
      <c r="B7592">
        <v>0.90070074446564397</v>
      </c>
      <c r="C7592">
        <v>42</v>
      </c>
      <c r="D7592">
        <v>20</v>
      </c>
      <c r="E7592">
        <v>20</v>
      </c>
      <c r="F7592" t="str">
        <f>VLOOKUP(E7592,$L$1:$M$25,2,FALSE)</f>
        <v>ship</v>
      </c>
      <c r="G7592">
        <f>LOG(C7592)</f>
        <v>1.6232492903979006</v>
      </c>
      <c r="H7592">
        <f>G7592/(B7592-1)</f>
        <v>-16.347043909471012</v>
      </c>
    </row>
    <row r="7593" spans="1:8">
      <c r="A7593" t="s">
        <v>2694</v>
      </c>
      <c r="B7593">
        <v>0.90195900584647604</v>
      </c>
      <c r="C7593">
        <v>23</v>
      </c>
      <c r="D7593">
        <v>17</v>
      </c>
      <c r="E7593">
        <v>17</v>
      </c>
      <c r="F7593" t="str">
        <f>VLOOKUP(E7593,$L$1:$M$25,2,FALSE)</f>
        <v>nat-gas</v>
      </c>
      <c r="G7593">
        <f>LOG(C7593)</f>
        <v>1.3617278360175928</v>
      </c>
      <c r="H7593">
        <f>G7593/(B7593-1)</f>
        <v>-13.88937196908919</v>
      </c>
    </row>
    <row r="7594" spans="1:8">
      <c r="A7594" t="s">
        <v>97</v>
      </c>
      <c r="B7594">
        <v>0.90717128687623605</v>
      </c>
      <c r="C7594">
        <v>41</v>
      </c>
      <c r="D7594">
        <v>1</v>
      </c>
      <c r="E7594">
        <v>1</v>
      </c>
      <c r="F7594" t="str">
        <f>VLOOKUP(E7594,$L$1:$M$25,2,FALSE)</f>
        <v>acq</v>
      </c>
      <c r="G7594">
        <f>LOG(C7594)</f>
        <v>1.6127838567197355</v>
      </c>
      <c r="H7594">
        <f>G7594/(B7594-1)</f>
        <v>-17.373760794997665</v>
      </c>
    </row>
    <row r="7595" spans="1:8">
      <c r="A7595" t="s">
        <v>1161</v>
      </c>
      <c r="B7595">
        <v>0.90753529410500899</v>
      </c>
      <c r="C7595">
        <v>11</v>
      </c>
      <c r="D7595">
        <v>3</v>
      </c>
      <c r="E7595">
        <v>3</v>
      </c>
      <c r="F7595" t="str">
        <f>VLOOKUP(E7595,$L$1:$M$25,2,FALSE)</f>
        <v>cocoa</v>
      </c>
      <c r="G7595">
        <f>LOG(C7595)</f>
        <v>1.0413926851582251</v>
      </c>
      <c r="H7595">
        <f>G7595/(B7595-1)</f>
        <v>-11.26259663163693</v>
      </c>
    </row>
    <row r="7596" spans="1:8">
      <c r="A7596" t="s">
        <v>2155</v>
      </c>
      <c r="B7596">
        <v>0.90753529410500899</v>
      </c>
      <c r="C7596">
        <v>11</v>
      </c>
      <c r="D7596">
        <v>4</v>
      </c>
      <c r="E7596">
        <v>4</v>
      </c>
      <c r="F7596" t="str">
        <f>VLOOKUP(E7596,$L$1:$M$25,2,FALSE)</f>
        <v>coffee</v>
      </c>
      <c r="G7596">
        <f>LOG(C7596)</f>
        <v>1.0413926851582251</v>
      </c>
      <c r="H7596">
        <f>G7596/(B7596-1)</f>
        <v>-11.26259663163693</v>
      </c>
    </row>
    <row r="7597" spans="1:8">
      <c r="A7597" t="s">
        <v>7064</v>
      </c>
      <c r="B7597">
        <v>0.90753529410500899</v>
      </c>
      <c r="C7597">
        <v>11</v>
      </c>
      <c r="D7597">
        <v>23</v>
      </c>
      <c r="E7597">
        <v>23</v>
      </c>
      <c r="F7597" t="str">
        <f>VLOOKUP(E7597,$L$1:$M$25,2,FALSE)</f>
        <v>trade</v>
      </c>
      <c r="G7597">
        <f>LOG(C7597)</f>
        <v>1.0413926851582251</v>
      </c>
      <c r="H7597">
        <f>G7597/(B7597-1)</f>
        <v>-11.26259663163693</v>
      </c>
    </row>
    <row r="7598" spans="1:8">
      <c r="A7598" t="s">
        <v>2178</v>
      </c>
      <c r="B7598">
        <v>0.90890873489878099</v>
      </c>
      <c r="C7598">
        <v>16</v>
      </c>
      <c r="D7598">
        <v>1</v>
      </c>
      <c r="E7598">
        <v>1</v>
      </c>
      <c r="F7598" t="str">
        <f>VLOOKUP(E7598,$L$1:$M$25,2,FALSE)</f>
        <v>acq</v>
      </c>
      <c r="G7598">
        <f>LOG(C7598)</f>
        <v>1.2041199826559248</v>
      </c>
      <c r="H7598">
        <f>G7598/(B7598-1)</f>
        <v>-13.218830382012236</v>
      </c>
    </row>
    <row r="7599" spans="1:8">
      <c r="A7599" t="s">
        <v>7468</v>
      </c>
      <c r="B7599">
        <v>0.91101753971256205</v>
      </c>
      <c r="C7599">
        <v>13</v>
      </c>
      <c r="D7599">
        <v>22</v>
      </c>
      <c r="E7599">
        <v>22</v>
      </c>
      <c r="F7599" t="str">
        <f>VLOOKUP(E7599,$L$1:$M$25,2,FALSE)</f>
        <v>sugar</v>
      </c>
      <c r="G7599">
        <f>LOG(C7599)</f>
        <v>1.1139433523068367</v>
      </c>
      <c r="H7599">
        <f>G7599/(B7599-1)</f>
        <v>-12.518684566694287</v>
      </c>
    </row>
    <row r="7600" spans="1:8">
      <c r="A7600" t="s">
        <v>1790</v>
      </c>
      <c r="B7600">
        <v>0.916068137015287</v>
      </c>
      <c r="C7600">
        <v>17</v>
      </c>
      <c r="D7600">
        <v>15</v>
      </c>
      <c r="E7600">
        <v>15</v>
      </c>
      <c r="F7600" t="str">
        <f>VLOOKUP(E7600,$L$1:$M$25,2,FALSE)</f>
        <v>money-fx</v>
      </c>
      <c r="G7600">
        <f>LOG(C7600)</f>
        <v>1.2304489213782739</v>
      </c>
      <c r="H7600">
        <f>G7600/(B7600-1)</f>
        <v>-14.660093051936459</v>
      </c>
    </row>
    <row r="7601" spans="1:8">
      <c r="A7601" t="s">
        <v>3304</v>
      </c>
      <c r="B7601">
        <v>0.91646488553947103</v>
      </c>
      <c r="C7601">
        <v>11</v>
      </c>
      <c r="D7601">
        <v>23</v>
      </c>
      <c r="E7601">
        <v>23</v>
      </c>
      <c r="F7601" t="str">
        <f>VLOOKUP(E7601,$L$1:$M$25,2,FALSE)</f>
        <v>trade</v>
      </c>
      <c r="G7601">
        <f>LOG(C7601)</f>
        <v>1.0413926851582251</v>
      </c>
      <c r="H7601">
        <f>G7601/(B7601-1)</f>
        <v>-12.466526105621028</v>
      </c>
    </row>
    <row r="7602" spans="1:8">
      <c r="A7602" t="s">
        <v>29</v>
      </c>
      <c r="B7602">
        <v>0.91785767901737403</v>
      </c>
      <c r="C7602">
        <v>380</v>
      </c>
      <c r="D7602">
        <v>9</v>
      </c>
      <c r="E7602">
        <v>9</v>
      </c>
      <c r="F7602" t="str">
        <f>VLOOKUP(E7602,$L$1:$M$25,2,FALSE)</f>
        <v>earn</v>
      </c>
      <c r="G7602">
        <f>LOG(C7602)</f>
        <v>2.5797835966168101</v>
      </c>
      <c r="H7602">
        <f>G7602/(B7602-1)</f>
        <v>-31.406266170181183</v>
      </c>
    </row>
    <row r="7603" spans="1:8">
      <c r="A7603" t="s">
        <v>1885</v>
      </c>
      <c r="B7603">
        <v>0.91842778499309696</v>
      </c>
      <c r="C7603">
        <v>12</v>
      </c>
      <c r="D7603">
        <v>25</v>
      </c>
      <c r="E7603">
        <v>25</v>
      </c>
      <c r="F7603" t="str">
        <f>VLOOKUP(E7603,$L$1:$M$25,2,FALSE)</f>
        <v>wheat</v>
      </c>
      <c r="G7603">
        <f>LOG(C7603)</f>
        <v>1.0791812460476249</v>
      </c>
      <c r="H7603">
        <f>G7603/(B7603-1)</f>
        <v>-13.229765134565726</v>
      </c>
    </row>
    <row r="7604" spans="1:8">
      <c r="A7604" t="s">
        <v>3630</v>
      </c>
      <c r="B7604">
        <v>0.91842778499309696</v>
      </c>
      <c r="C7604">
        <v>12</v>
      </c>
      <c r="D7604">
        <v>20</v>
      </c>
      <c r="E7604">
        <v>20</v>
      </c>
      <c r="F7604" t="str">
        <f>VLOOKUP(E7604,$L$1:$M$25,2,FALSE)</f>
        <v>ship</v>
      </c>
      <c r="G7604">
        <f>LOG(C7604)</f>
        <v>1.0791812460476249</v>
      </c>
      <c r="H7604">
        <f>G7604/(B7604-1)</f>
        <v>-13.229765134565726</v>
      </c>
    </row>
    <row r="7605" spans="1:8">
      <c r="A7605" t="s">
        <v>7885</v>
      </c>
      <c r="B7605">
        <v>0.91842778499309696</v>
      </c>
      <c r="C7605">
        <v>12</v>
      </c>
      <c r="D7605">
        <v>7</v>
      </c>
      <c r="E7605">
        <v>7</v>
      </c>
      <c r="F7605" t="str">
        <f>VLOOKUP(E7605,$L$1:$M$25,2,FALSE)</f>
        <v>crude</v>
      </c>
      <c r="G7605">
        <f>LOG(C7605)</f>
        <v>1.0791812460476249</v>
      </c>
      <c r="H7605">
        <f>G7605/(B7605-1)</f>
        <v>-13.229765134565726</v>
      </c>
    </row>
    <row r="7606" spans="1:8">
      <c r="A7606" t="s">
        <v>8846</v>
      </c>
      <c r="B7606">
        <v>0.91842778499309696</v>
      </c>
      <c r="C7606">
        <v>12</v>
      </c>
      <c r="D7606">
        <v>5</v>
      </c>
      <c r="E7606">
        <v>5</v>
      </c>
      <c r="F7606" t="str">
        <f>VLOOKUP(E7606,$L$1:$M$25,2,FALSE)</f>
        <v>corn</v>
      </c>
      <c r="G7606">
        <f>LOG(C7606)</f>
        <v>1.0791812460476249</v>
      </c>
      <c r="H7606">
        <f>G7606/(B7606-1)</f>
        <v>-13.229765134565726</v>
      </c>
    </row>
    <row r="7607" spans="1:8">
      <c r="A7607" t="s">
        <v>55</v>
      </c>
      <c r="B7607">
        <v>0.91981011186531203</v>
      </c>
      <c r="C7607">
        <v>75</v>
      </c>
      <c r="D7607">
        <v>11</v>
      </c>
      <c r="E7607">
        <v>11</v>
      </c>
      <c r="F7607" t="str">
        <f>VLOOKUP(E7607,$L$1:$M$25,2,FALSE)</f>
        <v>gold</v>
      </c>
      <c r="G7607">
        <f>LOG(C7607)</f>
        <v>1.8750612633917001</v>
      </c>
      <c r="H7607">
        <f>G7607/(B7607-1)</f>
        <v>-23.38276442339367</v>
      </c>
    </row>
    <row r="7608" spans="1:8">
      <c r="A7608" t="s">
        <v>11485</v>
      </c>
      <c r="B7608">
        <v>0.92384070563087195</v>
      </c>
      <c r="C7608">
        <v>17</v>
      </c>
      <c r="D7608">
        <v>1</v>
      </c>
      <c r="E7608">
        <v>1</v>
      </c>
      <c r="F7608" t="str">
        <f>VLOOKUP(E7608,$L$1:$M$25,2,FALSE)</f>
        <v>acq</v>
      </c>
      <c r="G7608">
        <f>LOG(C7608)</f>
        <v>1.2304489213782739</v>
      </c>
      <c r="H7608">
        <f>G7608/(B7608-1)</f>
        <v>-16.156254224396399</v>
      </c>
    </row>
    <row r="7609" spans="1:8">
      <c r="A7609" t="s">
        <v>7724</v>
      </c>
      <c r="B7609">
        <v>0.92957768871592406</v>
      </c>
      <c r="C7609">
        <v>22</v>
      </c>
      <c r="D7609">
        <v>20</v>
      </c>
      <c r="E7609">
        <v>20</v>
      </c>
      <c r="F7609" t="str">
        <f>VLOOKUP(E7609,$L$1:$M$25,2,FALSE)</f>
        <v>ship</v>
      </c>
      <c r="G7609">
        <f>LOG(C7609)</f>
        <v>1.3424226808222062</v>
      </c>
      <c r="H7609">
        <f>G7609/(B7609-1)</f>
        <v>-19.062462681848359</v>
      </c>
    </row>
    <row r="7610" spans="1:8">
      <c r="A7610" t="s">
        <v>3638</v>
      </c>
      <c r="B7610">
        <v>0.93476989785827902</v>
      </c>
      <c r="C7610">
        <v>11</v>
      </c>
      <c r="D7610">
        <v>17</v>
      </c>
      <c r="E7610">
        <v>17</v>
      </c>
      <c r="F7610" t="str">
        <f>VLOOKUP(E7610,$L$1:$M$25,2,FALSE)</f>
        <v>nat-gas</v>
      </c>
      <c r="G7610">
        <f>LOG(C7610)</f>
        <v>1.0413926851582251</v>
      </c>
      <c r="H7610">
        <f>G7610/(B7610-1)</f>
        <v>-15.964909619421759</v>
      </c>
    </row>
    <row r="7611" spans="1:8">
      <c r="A7611" t="s">
        <v>2360</v>
      </c>
      <c r="B7611">
        <v>0.93688830753901498</v>
      </c>
      <c r="C7611">
        <v>9</v>
      </c>
      <c r="D7611">
        <v>20</v>
      </c>
      <c r="E7611">
        <v>20</v>
      </c>
      <c r="F7611" t="str">
        <f>VLOOKUP(E7611,$L$1:$M$25,2,FALSE)</f>
        <v>ship</v>
      </c>
      <c r="G7611">
        <f>LOG(C7611)</f>
        <v>0.95424250943932487</v>
      </c>
      <c r="H7611">
        <f>G7611/(B7611-1)</f>
        <v>-15.119900484830563</v>
      </c>
    </row>
    <row r="7612" spans="1:8">
      <c r="A7612" t="s">
        <v>5324</v>
      </c>
      <c r="B7612">
        <v>0.93688830753901498</v>
      </c>
      <c r="C7612">
        <v>9</v>
      </c>
      <c r="D7612">
        <v>15</v>
      </c>
      <c r="E7612">
        <v>15</v>
      </c>
      <c r="F7612" t="str">
        <f>VLOOKUP(E7612,$L$1:$M$25,2,FALSE)</f>
        <v>money-fx</v>
      </c>
      <c r="G7612">
        <f>LOG(C7612)</f>
        <v>0.95424250943932487</v>
      </c>
      <c r="H7612">
        <f>G7612/(B7612-1)</f>
        <v>-15.119900484830563</v>
      </c>
    </row>
    <row r="7613" spans="1:8">
      <c r="A7613" t="s">
        <v>5952</v>
      </c>
      <c r="B7613">
        <v>0.93688830753901597</v>
      </c>
      <c r="C7613">
        <v>9</v>
      </c>
      <c r="D7613">
        <v>5</v>
      </c>
      <c r="E7613">
        <v>5</v>
      </c>
      <c r="F7613" t="str">
        <f>VLOOKUP(E7613,$L$1:$M$25,2,FALSE)</f>
        <v>corn</v>
      </c>
      <c r="G7613">
        <f>LOG(C7613)</f>
        <v>0.95424250943932487</v>
      </c>
      <c r="H7613">
        <f>G7613/(B7613-1)</f>
        <v>-15.119900484830803</v>
      </c>
    </row>
    <row r="7614" spans="1:8">
      <c r="A7614" t="s">
        <v>7211</v>
      </c>
      <c r="B7614">
        <v>0.943348392329039</v>
      </c>
      <c r="C7614">
        <v>10</v>
      </c>
      <c r="D7614">
        <v>22</v>
      </c>
      <c r="E7614">
        <v>22</v>
      </c>
      <c r="F7614" t="str">
        <f>VLOOKUP(E7614,$L$1:$M$25,2,FALSE)</f>
        <v>sugar</v>
      </c>
      <c r="G7614">
        <f>LOG(C7614)</f>
        <v>1</v>
      </c>
      <c r="H7614">
        <f>G7614/(B7614-1)</f>
        <v>-17.651749722763633</v>
      </c>
    </row>
    <row r="7615" spans="1:8">
      <c r="A7615" t="s">
        <v>3974</v>
      </c>
      <c r="B7615">
        <v>0.94545654084576602</v>
      </c>
      <c r="C7615">
        <v>24</v>
      </c>
      <c r="D7615">
        <v>4</v>
      </c>
      <c r="E7615">
        <v>4</v>
      </c>
      <c r="F7615" t="str">
        <f>VLOOKUP(E7615,$L$1:$M$25,2,FALSE)</f>
        <v>coffee</v>
      </c>
      <c r="G7615">
        <f>LOG(C7615)</f>
        <v>1.3802112417116059</v>
      </c>
      <c r="H7615">
        <f>G7615/(B7615-1)</f>
        <v>-25.304798469212344</v>
      </c>
    </row>
    <row r="7616" spans="1:8">
      <c r="A7616" t="s">
        <v>4584</v>
      </c>
      <c r="B7616">
        <v>0.94959366771673803</v>
      </c>
      <c r="C7616">
        <v>15</v>
      </c>
      <c r="D7616">
        <v>14</v>
      </c>
      <c r="E7616">
        <v>14</v>
      </c>
      <c r="F7616" t="str">
        <f>VLOOKUP(E7616,$L$1:$M$25,2,FALSE)</f>
        <v>livestock</v>
      </c>
      <c r="G7616">
        <f>LOG(C7616)</f>
        <v>1.1760912590556813</v>
      </c>
      <c r="H7616">
        <f>G7616/(B7616-1)</f>
        <v>-23.332212557076222</v>
      </c>
    </row>
    <row r="7617" spans="1:8">
      <c r="A7617" t="s">
        <v>8742</v>
      </c>
      <c r="B7617">
        <v>0.95027053923323401</v>
      </c>
      <c r="C7617">
        <v>15</v>
      </c>
      <c r="D7617">
        <v>24</v>
      </c>
      <c r="E7617">
        <v>24</v>
      </c>
      <c r="F7617" t="str">
        <f>VLOOKUP(E7617,$L$1:$M$25,2,FALSE)</f>
        <v>veg-oil</v>
      </c>
      <c r="G7617">
        <f>LOG(C7617)</f>
        <v>1.1760912590556813</v>
      </c>
      <c r="H7617">
        <f>G7617/(B7617-1)</f>
        <v>-23.649789097284135</v>
      </c>
    </row>
    <row r="7618" spans="1:8">
      <c r="A7618" t="s">
        <v>9403</v>
      </c>
      <c r="B7618">
        <v>0.95027053923323401</v>
      </c>
      <c r="C7618">
        <v>10</v>
      </c>
      <c r="D7618">
        <v>16</v>
      </c>
      <c r="E7618">
        <v>16</v>
      </c>
      <c r="F7618" t="str">
        <f>VLOOKUP(E7618,$L$1:$M$25,2,FALSE)</f>
        <v>money-supply</v>
      </c>
      <c r="G7618">
        <f>LOG(C7618)</f>
        <v>1</v>
      </c>
      <c r="H7618">
        <f>G7618/(B7618-1)</f>
        <v>-20.108804410529547</v>
      </c>
    </row>
    <row r="7619" spans="1:8">
      <c r="A7619" t="s">
        <v>698</v>
      </c>
      <c r="B7619">
        <v>0.95027053923323401</v>
      </c>
      <c r="C7619">
        <v>5</v>
      </c>
      <c r="D7619">
        <v>11</v>
      </c>
      <c r="E7619">
        <v>11</v>
      </c>
      <c r="F7619" t="str">
        <f>VLOOKUP(E7619,$L$1:$M$25,2,FALSE)</f>
        <v>gold</v>
      </c>
      <c r="G7619">
        <f>LOG(C7619)</f>
        <v>0.69897000433601886</v>
      </c>
      <c r="H7619">
        <f>G7619/(B7619-1)</f>
        <v>-14.055451106019992</v>
      </c>
    </row>
    <row r="7620" spans="1:8">
      <c r="A7620" t="s">
        <v>1376</v>
      </c>
      <c r="B7620">
        <v>0.95027053923323401</v>
      </c>
      <c r="C7620">
        <v>5</v>
      </c>
      <c r="D7620">
        <v>1</v>
      </c>
      <c r="E7620">
        <v>1</v>
      </c>
      <c r="F7620" t="str">
        <f>VLOOKUP(E7620,$L$1:$M$25,2,FALSE)</f>
        <v>acq</v>
      </c>
      <c r="G7620">
        <f>LOG(C7620)</f>
        <v>0.69897000433601886</v>
      </c>
      <c r="H7620">
        <f>G7620/(B7620-1)</f>
        <v>-14.055451106019992</v>
      </c>
    </row>
    <row r="7621" spans="1:8">
      <c r="A7621" t="s">
        <v>1377</v>
      </c>
      <c r="B7621">
        <v>0.95027053923323401</v>
      </c>
      <c r="C7621">
        <v>5</v>
      </c>
      <c r="D7621">
        <v>8</v>
      </c>
      <c r="E7621">
        <v>8</v>
      </c>
      <c r="F7621" t="str">
        <f>VLOOKUP(E7621,$L$1:$M$25,2,FALSE)</f>
        <v>dlr</v>
      </c>
      <c r="G7621">
        <f>LOG(C7621)</f>
        <v>0.69897000433601886</v>
      </c>
      <c r="H7621">
        <f>G7621/(B7621-1)</f>
        <v>-14.055451106019992</v>
      </c>
    </row>
    <row r="7622" spans="1:8">
      <c r="A7622" t="s">
        <v>1396</v>
      </c>
      <c r="B7622">
        <v>0.95027053923323401</v>
      </c>
      <c r="C7622">
        <v>5</v>
      </c>
      <c r="D7622">
        <v>20</v>
      </c>
      <c r="E7622">
        <v>20</v>
      </c>
      <c r="F7622" t="str">
        <f>VLOOKUP(E7622,$L$1:$M$25,2,FALSE)</f>
        <v>ship</v>
      </c>
      <c r="G7622">
        <f>LOG(C7622)</f>
        <v>0.69897000433601886</v>
      </c>
      <c r="H7622">
        <f>G7622/(B7622-1)</f>
        <v>-14.055451106019992</v>
      </c>
    </row>
    <row r="7623" spans="1:8">
      <c r="A7623" t="s">
        <v>1760</v>
      </c>
      <c r="B7623">
        <v>0.95027053923323401</v>
      </c>
      <c r="C7623">
        <v>5</v>
      </c>
      <c r="D7623">
        <v>8</v>
      </c>
      <c r="E7623">
        <v>8</v>
      </c>
      <c r="F7623" t="str">
        <f>VLOOKUP(E7623,$L$1:$M$25,2,FALSE)</f>
        <v>dlr</v>
      </c>
      <c r="G7623">
        <f>LOG(C7623)</f>
        <v>0.69897000433601886</v>
      </c>
      <c r="H7623">
        <f>G7623/(B7623-1)</f>
        <v>-14.055451106019992</v>
      </c>
    </row>
    <row r="7624" spans="1:8">
      <c r="A7624" t="s">
        <v>1779</v>
      </c>
      <c r="B7624">
        <v>0.95027053923323401</v>
      </c>
      <c r="C7624">
        <v>5</v>
      </c>
      <c r="D7624">
        <v>22</v>
      </c>
      <c r="E7624">
        <v>22</v>
      </c>
      <c r="F7624" t="str">
        <f>VLOOKUP(E7624,$L$1:$M$25,2,FALSE)</f>
        <v>sugar</v>
      </c>
      <c r="G7624">
        <f>LOG(C7624)</f>
        <v>0.69897000433601886</v>
      </c>
      <c r="H7624">
        <f>G7624/(B7624-1)</f>
        <v>-14.055451106019992</v>
      </c>
    </row>
    <row r="7625" spans="1:8">
      <c r="A7625" t="s">
        <v>1841</v>
      </c>
      <c r="B7625">
        <v>0.95027053923323401</v>
      </c>
      <c r="C7625">
        <v>5</v>
      </c>
      <c r="D7625">
        <v>4</v>
      </c>
      <c r="E7625">
        <v>4</v>
      </c>
      <c r="F7625" t="str">
        <f>VLOOKUP(E7625,$L$1:$M$25,2,FALSE)</f>
        <v>coffee</v>
      </c>
      <c r="G7625">
        <f>LOG(C7625)</f>
        <v>0.69897000433601886</v>
      </c>
      <c r="H7625">
        <f>G7625/(B7625-1)</f>
        <v>-14.055451106019992</v>
      </c>
    </row>
    <row r="7626" spans="1:8">
      <c r="A7626" t="s">
        <v>1909</v>
      </c>
      <c r="B7626">
        <v>0.95027053923323401</v>
      </c>
      <c r="C7626">
        <v>5</v>
      </c>
      <c r="D7626">
        <v>1</v>
      </c>
      <c r="E7626">
        <v>1</v>
      </c>
      <c r="F7626" t="str">
        <f>VLOOKUP(E7626,$L$1:$M$25,2,FALSE)</f>
        <v>acq</v>
      </c>
      <c r="G7626">
        <f>LOG(C7626)</f>
        <v>0.69897000433601886</v>
      </c>
      <c r="H7626">
        <f>G7626/(B7626-1)</f>
        <v>-14.055451106019992</v>
      </c>
    </row>
    <row r="7627" spans="1:8">
      <c r="A7627" t="s">
        <v>1944</v>
      </c>
      <c r="B7627">
        <v>0.95027053923323401</v>
      </c>
      <c r="C7627">
        <v>5</v>
      </c>
      <c r="D7627">
        <v>9</v>
      </c>
      <c r="E7627">
        <v>9</v>
      </c>
      <c r="F7627" t="str">
        <f>VLOOKUP(E7627,$L$1:$M$25,2,FALSE)</f>
        <v>earn</v>
      </c>
      <c r="G7627">
        <f>LOG(C7627)</f>
        <v>0.69897000433601886</v>
      </c>
      <c r="H7627">
        <f>G7627/(B7627-1)</f>
        <v>-14.055451106019992</v>
      </c>
    </row>
    <row r="7628" spans="1:8">
      <c r="A7628" t="s">
        <v>2209</v>
      </c>
      <c r="B7628">
        <v>0.95027053923323401</v>
      </c>
      <c r="C7628">
        <v>5</v>
      </c>
      <c r="D7628">
        <v>17</v>
      </c>
      <c r="E7628">
        <v>17</v>
      </c>
      <c r="F7628" t="str">
        <f>VLOOKUP(E7628,$L$1:$M$25,2,FALSE)</f>
        <v>nat-gas</v>
      </c>
      <c r="G7628">
        <f>LOG(C7628)</f>
        <v>0.69897000433601886</v>
      </c>
      <c r="H7628">
        <f>G7628/(B7628-1)</f>
        <v>-14.055451106019992</v>
      </c>
    </row>
    <row r="7629" spans="1:8">
      <c r="A7629" t="s">
        <v>2489</v>
      </c>
      <c r="B7629">
        <v>0.95027053923323401</v>
      </c>
      <c r="C7629">
        <v>5</v>
      </c>
      <c r="D7629">
        <v>7</v>
      </c>
      <c r="E7629">
        <v>7</v>
      </c>
      <c r="F7629" t="str">
        <f>VLOOKUP(E7629,$L$1:$M$25,2,FALSE)</f>
        <v>crude</v>
      </c>
      <c r="G7629">
        <f>LOG(C7629)</f>
        <v>0.69897000433601886</v>
      </c>
      <c r="H7629">
        <f>G7629/(B7629-1)</f>
        <v>-14.055451106019992</v>
      </c>
    </row>
    <row r="7630" spans="1:8">
      <c r="A7630" t="s">
        <v>2836</v>
      </c>
      <c r="B7630">
        <v>0.95027053923323401</v>
      </c>
      <c r="C7630">
        <v>5</v>
      </c>
      <c r="D7630">
        <v>1</v>
      </c>
      <c r="E7630">
        <v>1</v>
      </c>
      <c r="F7630" t="str">
        <f>VLOOKUP(E7630,$L$1:$M$25,2,FALSE)</f>
        <v>acq</v>
      </c>
      <c r="G7630">
        <f>LOG(C7630)</f>
        <v>0.69897000433601886</v>
      </c>
      <c r="H7630">
        <f>G7630/(B7630-1)</f>
        <v>-14.055451106019992</v>
      </c>
    </row>
    <row r="7631" spans="1:8">
      <c r="A7631" t="s">
        <v>2925</v>
      </c>
      <c r="B7631">
        <v>0.95027053923323401</v>
      </c>
      <c r="C7631">
        <v>5</v>
      </c>
      <c r="D7631">
        <v>7</v>
      </c>
      <c r="E7631">
        <v>7</v>
      </c>
      <c r="F7631" t="str">
        <f>VLOOKUP(E7631,$L$1:$M$25,2,FALSE)</f>
        <v>crude</v>
      </c>
      <c r="G7631">
        <f>LOG(C7631)</f>
        <v>0.69897000433601886</v>
      </c>
      <c r="H7631">
        <f>G7631/(B7631-1)</f>
        <v>-14.055451106019992</v>
      </c>
    </row>
    <row r="7632" spans="1:8">
      <c r="A7632" t="s">
        <v>2986</v>
      </c>
      <c r="B7632">
        <v>0.95027053923323401</v>
      </c>
      <c r="C7632">
        <v>5</v>
      </c>
      <c r="D7632">
        <v>14</v>
      </c>
      <c r="E7632">
        <v>14</v>
      </c>
      <c r="F7632" t="str">
        <f>VLOOKUP(E7632,$L$1:$M$25,2,FALSE)</f>
        <v>livestock</v>
      </c>
      <c r="G7632">
        <f>LOG(C7632)</f>
        <v>0.69897000433601886</v>
      </c>
      <c r="H7632">
        <f>G7632/(B7632-1)</f>
        <v>-14.055451106019992</v>
      </c>
    </row>
    <row r="7633" spans="1:8">
      <c r="A7633" t="s">
        <v>3194</v>
      </c>
      <c r="B7633">
        <v>0.95027053923323401</v>
      </c>
      <c r="C7633">
        <v>5</v>
      </c>
      <c r="D7633">
        <v>13</v>
      </c>
      <c r="E7633">
        <v>13</v>
      </c>
      <c r="F7633" t="str">
        <f>VLOOKUP(E7633,$L$1:$M$25,2,FALSE)</f>
        <v>interest</v>
      </c>
      <c r="G7633">
        <f>LOG(C7633)</f>
        <v>0.69897000433601886</v>
      </c>
      <c r="H7633">
        <f>G7633/(B7633-1)</f>
        <v>-14.055451106019992</v>
      </c>
    </row>
    <row r="7634" spans="1:8">
      <c r="A7634" t="s">
        <v>3384</v>
      </c>
      <c r="B7634">
        <v>0.95027053923323401</v>
      </c>
      <c r="C7634">
        <v>5</v>
      </c>
      <c r="D7634">
        <v>20</v>
      </c>
      <c r="E7634">
        <v>20</v>
      </c>
      <c r="F7634" t="str">
        <f>VLOOKUP(E7634,$L$1:$M$25,2,FALSE)</f>
        <v>ship</v>
      </c>
      <c r="G7634">
        <f>LOG(C7634)</f>
        <v>0.69897000433601886</v>
      </c>
      <c r="H7634">
        <f>G7634/(B7634-1)</f>
        <v>-14.055451106019992</v>
      </c>
    </row>
    <row r="7635" spans="1:8">
      <c r="A7635" t="s">
        <v>3836</v>
      </c>
      <c r="B7635">
        <v>0.95027053923323401</v>
      </c>
      <c r="C7635">
        <v>5</v>
      </c>
      <c r="D7635">
        <v>8</v>
      </c>
      <c r="E7635">
        <v>8</v>
      </c>
      <c r="F7635" t="str">
        <f>VLOOKUP(E7635,$L$1:$M$25,2,FALSE)</f>
        <v>dlr</v>
      </c>
      <c r="G7635">
        <f>LOG(C7635)</f>
        <v>0.69897000433601886</v>
      </c>
      <c r="H7635">
        <f>G7635/(B7635-1)</f>
        <v>-14.055451106019992</v>
      </c>
    </row>
    <row r="7636" spans="1:8">
      <c r="A7636" t="s">
        <v>4097</v>
      </c>
      <c r="B7636">
        <v>0.95027053923323401</v>
      </c>
      <c r="C7636">
        <v>5</v>
      </c>
      <c r="D7636">
        <v>10</v>
      </c>
      <c r="E7636">
        <v>10</v>
      </c>
      <c r="F7636" t="str">
        <f>VLOOKUP(E7636,$L$1:$M$25,2,FALSE)</f>
        <v>gnp</v>
      </c>
      <c r="G7636">
        <f>LOG(C7636)</f>
        <v>0.69897000433601886</v>
      </c>
      <c r="H7636">
        <f>G7636/(B7636-1)</f>
        <v>-14.055451106019992</v>
      </c>
    </row>
    <row r="7637" spans="1:8">
      <c r="A7637" t="s">
        <v>4131</v>
      </c>
      <c r="B7637">
        <v>0.95027053923323401</v>
      </c>
      <c r="C7637">
        <v>5</v>
      </c>
      <c r="D7637">
        <v>3</v>
      </c>
      <c r="E7637">
        <v>3</v>
      </c>
      <c r="F7637" t="str">
        <f>VLOOKUP(E7637,$L$1:$M$25,2,FALSE)</f>
        <v>cocoa</v>
      </c>
      <c r="G7637">
        <f>LOG(C7637)</f>
        <v>0.69897000433601886</v>
      </c>
      <c r="H7637">
        <f>G7637/(B7637-1)</f>
        <v>-14.055451106019992</v>
      </c>
    </row>
    <row r="7638" spans="1:8">
      <c r="A7638" t="s">
        <v>4344</v>
      </c>
      <c r="B7638">
        <v>0.95027053923323401</v>
      </c>
      <c r="C7638">
        <v>5</v>
      </c>
      <c r="D7638">
        <v>13</v>
      </c>
      <c r="E7638">
        <v>13</v>
      </c>
      <c r="F7638" t="str">
        <f>VLOOKUP(E7638,$L$1:$M$25,2,FALSE)</f>
        <v>interest</v>
      </c>
      <c r="G7638">
        <f>LOG(C7638)</f>
        <v>0.69897000433601886</v>
      </c>
      <c r="H7638">
        <f>G7638/(B7638-1)</f>
        <v>-14.055451106019992</v>
      </c>
    </row>
    <row r="7639" spans="1:8">
      <c r="A7639" t="s">
        <v>4591</v>
      </c>
      <c r="B7639">
        <v>0.95027053923323401</v>
      </c>
      <c r="C7639">
        <v>5</v>
      </c>
      <c r="D7639">
        <v>23</v>
      </c>
      <c r="E7639">
        <v>23</v>
      </c>
      <c r="F7639" t="str">
        <f>VLOOKUP(E7639,$L$1:$M$25,2,FALSE)</f>
        <v>trade</v>
      </c>
      <c r="G7639">
        <f>LOG(C7639)</f>
        <v>0.69897000433601886</v>
      </c>
      <c r="H7639">
        <f>G7639/(B7639-1)</f>
        <v>-14.055451106019992</v>
      </c>
    </row>
    <row r="7640" spans="1:8">
      <c r="A7640" t="s">
        <v>4681</v>
      </c>
      <c r="B7640">
        <v>0.95027053923323401</v>
      </c>
      <c r="C7640">
        <v>5</v>
      </c>
      <c r="D7640">
        <v>14</v>
      </c>
      <c r="E7640">
        <v>14</v>
      </c>
      <c r="F7640" t="str">
        <f>VLOOKUP(E7640,$L$1:$M$25,2,FALSE)</f>
        <v>livestock</v>
      </c>
      <c r="G7640">
        <f>LOG(C7640)</f>
        <v>0.69897000433601886</v>
      </c>
      <c r="H7640">
        <f>G7640/(B7640-1)</f>
        <v>-14.055451106019992</v>
      </c>
    </row>
    <row r="7641" spans="1:8">
      <c r="A7641" t="s">
        <v>4887</v>
      </c>
      <c r="B7641">
        <v>0.95027053923323401</v>
      </c>
      <c r="C7641">
        <v>5</v>
      </c>
      <c r="D7641">
        <v>1</v>
      </c>
      <c r="E7641">
        <v>1</v>
      </c>
      <c r="F7641" t="str">
        <f>VLOOKUP(E7641,$L$1:$M$25,2,FALSE)</f>
        <v>acq</v>
      </c>
      <c r="G7641">
        <f>LOG(C7641)</f>
        <v>0.69897000433601886</v>
      </c>
      <c r="H7641">
        <f>G7641/(B7641-1)</f>
        <v>-14.055451106019992</v>
      </c>
    </row>
    <row r="7642" spans="1:8">
      <c r="A7642" t="s">
        <v>4967</v>
      </c>
      <c r="B7642">
        <v>0.95027053923323401</v>
      </c>
      <c r="C7642">
        <v>5</v>
      </c>
      <c r="D7642">
        <v>22</v>
      </c>
      <c r="E7642">
        <v>22</v>
      </c>
      <c r="F7642" t="str">
        <f>VLOOKUP(E7642,$L$1:$M$25,2,FALSE)</f>
        <v>sugar</v>
      </c>
      <c r="G7642">
        <f>LOG(C7642)</f>
        <v>0.69897000433601886</v>
      </c>
      <c r="H7642">
        <f>G7642/(B7642-1)</f>
        <v>-14.055451106019992</v>
      </c>
    </row>
    <row r="7643" spans="1:8">
      <c r="A7643" t="s">
        <v>5083</v>
      </c>
      <c r="B7643">
        <v>0.95027053923323401</v>
      </c>
      <c r="C7643">
        <v>5</v>
      </c>
      <c r="D7643">
        <v>22</v>
      </c>
      <c r="E7643">
        <v>22</v>
      </c>
      <c r="F7643" t="str">
        <f>VLOOKUP(E7643,$L$1:$M$25,2,FALSE)</f>
        <v>sugar</v>
      </c>
      <c r="G7643">
        <f>LOG(C7643)</f>
        <v>0.69897000433601886</v>
      </c>
      <c r="H7643">
        <f>G7643/(B7643-1)</f>
        <v>-14.055451106019992</v>
      </c>
    </row>
    <row r="7644" spans="1:8">
      <c r="A7644" t="s">
        <v>5206</v>
      </c>
      <c r="B7644">
        <v>0.95027053923323401</v>
      </c>
      <c r="C7644">
        <v>5</v>
      </c>
      <c r="D7644">
        <v>11</v>
      </c>
      <c r="E7644">
        <v>11</v>
      </c>
      <c r="F7644" t="str">
        <f>VLOOKUP(E7644,$L$1:$M$25,2,FALSE)</f>
        <v>gold</v>
      </c>
      <c r="G7644">
        <f>LOG(C7644)</f>
        <v>0.69897000433601886</v>
      </c>
      <c r="H7644">
        <f>G7644/(B7644-1)</f>
        <v>-14.055451106019992</v>
      </c>
    </row>
    <row r="7645" spans="1:8">
      <c r="A7645" t="s">
        <v>5361</v>
      </c>
      <c r="B7645">
        <v>0.95027053923323401</v>
      </c>
      <c r="C7645">
        <v>5</v>
      </c>
      <c r="D7645">
        <v>17</v>
      </c>
      <c r="E7645">
        <v>17</v>
      </c>
      <c r="F7645" t="str">
        <f>VLOOKUP(E7645,$L$1:$M$25,2,FALSE)</f>
        <v>nat-gas</v>
      </c>
      <c r="G7645">
        <f>LOG(C7645)</f>
        <v>0.69897000433601886</v>
      </c>
      <c r="H7645">
        <f>G7645/(B7645-1)</f>
        <v>-14.055451106019992</v>
      </c>
    </row>
    <row r="7646" spans="1:8">
      <c r="A7646" t="s">
        <v>5670</v>
      </c>
      <c r="B7646">
        <v>0.95027053923323401</v>
      </c>
      <c r="C7646">
        <v>5</v>
      </c>
      <c r="D7646">
        <v>22</v>
      </c>
      <c r="E7646">
        <v>22</v>
      </c>
      <c r="F7646" t="str">
        <f>VLOOKUP(E7646,$L$1:$M$25,2,FALSE)</f>
        <v>sugar</v>
      </c>
      <c r="G7646">
        <f>LOG(C7646)</f>
        <v>0.69897000433601886</v>
      </c>
      <c r="H7646">
        <f>G7646/(B7646-1)</f>
        <v>-14.055451106019992</v>
      </c>
    </row>
    <row r="7647" spans="1:8">
      <c r="A7647" t="s">
        <v>5709</v>
      </c>
      <c r="B7647">
        <v>0.95027053923323401</v>
      </c>
      <c r="C7647">
        <v>5</v>
      </c>
      <c r="D7647">
        <v>17</v>
      </c>
      <c r="E7647">
        <v>17</v>
      </c>
      <c r="F7647" t="str">
        <f>VLOOKUP(E7647,$L$1:$M$25,2,FALSE)</f>
        <v>nat-gas</v>
      </c>
      <c r="G7647">
        <f>LOG(C7647)</f>
        <v>0.69897000433601886</v>
      </c>
      <c r="H7647">
        <f>G7647/(B7647-1)</f>
        <v>-14.055451106019992</v>
      </c>
    </row>
    <row r="7648" spans="1:8">
      <c r="A7648" t="s">
        <v>6050</v>
      </c>
      <c r="B7648">
        <v>0.95027053923323401</v>
      </c>
      <c r="C7648">
        <v>5</v>
      </c>
      <c r="D7648">
        <v>6</v>
      </c>
      <c r="E7648">
        <v>6</v>
      </c>
      <c r="F7648" t="str">
        <f>VLOOKUP(E7648,$L$1:$M$25,2,FALSE)</f>
        <v>cpi</v>
      </c>
      <c r="G7648">
        <f>LOG(C7648)</f>
        <v>0.69897000433601886</v>
      </c>
      <c r="H7648">
        <f>G7648/(B7648-1)</f>
        <v>-14.055451106019992</v>
      </c>
    </row>
    <row r="7649" spans="1:8">
      <c r="A7649" t="s">
        <v>6184</v>
      </c>
      <c r="B7649">
        <v>0.95027053923323401</v>
      </c>
      <c r="C7649">
        <v>5</v>
      </c>
      <c r="D7649">
        <v>14</v>
      </c>
      <c r="E7649">
        <v>14</v>
      </c>
      <c r="F7649" t="str">
        <f>VLOOKUP(E7649,$L$1:$M$25,2,FALSE)</f>
        <v>livestock</v>
      </c>
      <c r="G7649">
        <f>LOG(C7649)</f>
        <v>0.69897000433601886</v>
      </c>
      <c r="H7649">
        <f>G7649/(B7649-1)</f>
        <v>-14.055451106019992</v>
      </c>
    </row>
    <row r="7650" spans="1:8">
      <c r="A7650" t="s">
        <v>6629</v>
      </c>
      <c r="B7650">
        <v>0.95027053923323401</v>
      </c>
      <c r="C7650">
        <v>5</v>
      </c>
      <c r="D7650">
        <v>10</v>
      </c>
      <c r="E7650">
        <v>10</v>
      </c>
      <c r="F7650" t="str">
        <f>VLOOKUP(E7650,$L$1:$M$25,2,FALSE)</f>
        <v>gnp</v>
      </c>
      <c r="G7650">
        <f>LOG(C7650)</f>
        <v>0.69897000433601886</v>
      </c>
      <c r="H7650">
        <f>G7650/(B7650-1)</f>
        <v>-14.055451106019992</v>
      </c>
    </row>
    <row r="7651" spans="1:8">
      <c r="A7651" t="s">
        <v>6738</v>
      </c>
      <c r="B7651">
        <v>0.95027053923323401</v>
      </c>
      <c r="C7651">
        <v>5</v>
      </c>
      <c r="D7651">
        <v>19</v>
      </c>
      <c r="E7651">
        <v>19</v>
      </c>
      <c r="F7651" t="str">
        <f>VLOOKUP(E7651,$L$1:$M$25,2,FALSE)</f>
        <v>reserves</v>
      </c>
      <c r="G7651">
        <f>LOG(C7651)</f>
        <v>0.69897000433601886</v>
      </c>
      <c r="H7651">
        <f>G7651/(B7651-1)</f>
        <v>-14.055451106019992</v>
      </c>
    </row>
    <row r="7652" spans="1:8">
      <c r="A7652" t="s">
        <v>6900</v>
      </c>
      <c r="B7652">
        <v>0.95027053923323401</v>
      </c>
      <c r="C7652">
        <v>5</v>
      </c>
      <c r="D7652">
        <v>18</v>
      </c>
      <c r="E7652">
        <v>18</v>
      </c>
      <c r="F7652" t="str">
        <f>VLOOKUP(E7652,$L$1:$M$25,2,FALSE)</f>
        <v>oilseed</v>
      </c>
      <c r="G7652">
        <f>LOG(C7652)</f>
        <v>0.69897000433601886</v>
      </c>
      <c r="H7652">
        <f>G7652/(B7652-1)</f>
        <v>-14.055451106019992</v>
      </c>
    </row>
    <row r="7653" spans="1:8">
      <c r="A7653" t="s">
        <v>7096</v>
      </c>
      <c r="B7653">
        <v>0.95027053923323401</v>
      </c>
      <c r="C7653">
        <v>5</v>
      </c>
      <c r="D7653">
        <v>17</v>
      </c>
      <c r="E7653">
        <v>17</v>
      </c>
      <c r="F7653" t="str">
        <f>VLOOKUP(E7653,$L$1:$M$25,2,FALSE)</f>
        <v>nat-gas</v>
      </c>
      <c r="G7653">
        <f>LOG(C7653)</f>
        <v>0.69897000433601886</v>
      </c>
      <c r="H7653">
        <f>G7653/(B7653-1)</f>
        <v>-14.055451106019992</v>
      </c>
    </row>
    <row r="7654" spans="1:8">
      <c r="A7654" t="s">
        <v>7099</v>
      </c>
      <c r="B7654">
        <v>0.95027053923323401</v>
      </c>
      <c r="C7654">
        <v>5</v>
      </c>
      <c r="D7654">
        <v>14</v>
      </c>
      <c r="E7654">
        <v>14</v>
      </c>
      <c r="F7654" t="str">
        <f>VLOOKUP(E7654,$L$1:$M$25,2,FALSE)</f>
        <v>livestock</v>
      </c>
      <c r="G7654">
        <f>LOG(C7654)</f>
        <v>0.69897000433601886</v>
      </c>
      <c r="H7654">
        <f>G7654/(B7654-1)</f>
        <v>-14.055451106019992</v>
      </c>
    </row>
    <row r="7655" spans="1:8">
      <c r="A7655" t="s">
        <v>7374</v>
      </c>
      <c r="B7655">
        <v>0.95027053923323401</v>
      </c>
      <c r="C7655">
        <v>5</v>
      </c>
      <c r="D7655">
        <v>20</v>
      </c>
      <c r="E7655">
        <v>20</v>
      </c>
      <c r="F7655" t="str">
        <f>VLOOKUP(E7655,$L$1:$M$25,2,FALSE)</f>
        <v>ship</v>
      </c>
      <c r="G7655">
        <f>LOG(C7655)</f>
        <v>0.69897000433601886</v>
      </c>
      <c r="H7655">
        <f>G7655/(B7655-1)</f>
        <v>-14.055451106019992</v>
      </c>
    </row>
    <row r="7656" spans="1:8">
      <c r="A7656" t="s">
        <v>7512</v>
      </c>
      <c r="B7656">
        <v>0.95027053923323401</v>
      </c>
      <c r="C7656">
        <v>5</v>
      </c>
      <c r="D7656">
        <v>16</v>
      </c>
      <c r="E7656">
        <v>16</v>
      </c>
      <c r="F7656" t="str">
        <f>VLOOKUP(E7656,$L$1:$M$25,2,FALSE)</f>
        <v>money-supply</v>
      </c>
      <c r="G7656">
        <f>LOG(C7656)</f>
        <v>0.69897000433601886</v>
      </c>
      <c r="H7656">
        <f>G7656/(B7656-1)</f>
        <v>-14.055451106019992</v>
      </c>
    </row>
    <row r="7657" spans="1:8">
      <c r="A7657" t="s">
        <v>7817</v>
      </c>
      <c r="B7657">
        <v>0.95027053923323401</v>
      </c>
      <c r="C7657">
        <v>5</v>
      </c>
      <c r="D7657">
        <v>17</v>
      </c>
      <c r="E7657">
        <v>17</v>
      </c>
      <c r="F7657" t="str">
        <f>VLOOKUP(E7657,$L$1:$M$25,2,FALSE)</f>
        <v>nat-gas</v>
      </c>
      <c r="G7657">
        <f>LOG(C7657)</f>
        <v>0.69897000433601886</v>
      </c>
      <c r="H7657">
        <f>G7657/(B7657-1)</f>
        <v>-14.055451106019992</v>
      </c>
    </row>
    <row r="7658" spans="1:8">
      <c r="A7658" t="s">
        <v>8589</v>
      </c>
      <c r="B7658">
        <v>0.95027053923323401</v>
      </c>
      <c r="C7658">
        <v>5</v>
      </c>
      <c r="D7658">
        <v>12</v>
      </c>
      <c r="E7658">
        <v>12</v>
      </c>
      <c r="F7658" t="str">
        <f>VLOOKUP(E7658,$L$1:$M$25,2,FALSE)</f>
        <v>grain</v>
      </c>
      <c r="G7658">
        <f>LOG(C7658)</f>
        <v>0.69897000433601886</v>
      </c>
      <c r="H7658">
        <f>G7658/(B7658-1)</f>
        <v>-14.055451106019992</v>
      </c>
    </row>
    <row r="7659" spans="1:8">
      <c r="A7659" t="s">
        <v>8834</v>
      </c>
      <c r="B7659">
        <v>0.95027053923323401</v>
      </c>
      <c r="C7659">
        <v>5</v>
      </c>
      <c r="D7659">
        <v>9</v>
      </c>
      <c r="E7659">
        <v>9</v>
      </c>
      <c r="F7659" t="str">
        <f>VLOOKUP(E7659,$L$1:$M$25,2,FALSE)</f>
        <v>earn</v>
      </c>
      <c r="G7659">
        <f>LOG(C7659)</f>
        <v>0.69897000433601886</v>
      </c>
      <c r="H7659">
        <f>G7659/(B7659-1)</f>
        <v>-14.055451106019992</v>
      </c>
    </row>
    <row r="7660" spans="1:8">
      <c r="A7660" t="s">
        <v>9118</v>
      </c>
      <c r="B7660">
        <v>0.95027053923323401</v>
      </c>
      <c r="C7660">
        <v>5</v>
      </c>
      <c r="D7660">
        <v>7</v>
      </c>
      <c r="E7660">
        <v>7</v>
      </c>
      <c r="F7660" t="str">
        <f>VLOOKUP(E7660,$L$1:$M$25,2,FALSE)</f>
        <v>crude</v>
      </c>
      <c r="G7660">
        <f>LOG(C7660)</f>
        <v>0.69897000433601886</v>
      </c>
      <c r="H7660">
        <f>G7660/(B7660-1)</f>
        <v>-14.055451106019992</v>
      </c>
    </row>
    <row r="7661" spans="1:8">
      <c r="A7661" t="s">
        <v>9466</v>
      </c>
      <c r="B7661">
        <v>0.95027053923323401</v>
      </c>
      <c r="C7661">
        <v>5</v>
      </c>
      <c r="D7661">
        <v>20</v>
      </c>
      <c r="E7661">
        <v>20</v>
      </c>
      <c r="F7661" t="str">
        <f>VLOOKUP(E7661,$L$1:$M$25,2,FALSE)</f>
        <v>ship</v>
      </c>
      <c r="G7661">
        <f>LOG(C7661)</f>
        <v>0.69897000433601886</v>
      </c>
      <c r="H7661">
        <f>G7661/(B7661-1)</f>
        <v>-14.055451106019992</v>
      </c>
    </row>
    <row r="7662" spans="1:8">
      <c r="A7662" t="s">
        <v>9714</v>
      </c>
      <c r="B7662">
        <v>0.95027053923323401</v>
      </c>
      <c r="C7662">
        <v>5</v>
      </c>
      <c r="D7662">
        <v>8</v>
      </c>
      <c r="E7662">
        <v>8</v>
      </c>
      <c r="F7662" t="str">
        <f>VLOOKUP(E7662,$L$1:$M$25,2,FALSE)</f>
        <v>dlr</v>
      </c>
      <c r="G7662">
        <f>LOG(C7662)</f>
        <v>0.69897000433601886</v>
      </c>
      <c r="H7662">
        <f>G7662/(B7662-1)</f>
        <v>-14.055451106019992</v>
      </c>
    </row>
    <row r="7663" spans="1:8">
      <c r="A7663" t="s">
        <v>10011</v>
      </c>
      <c r="B7663">
        <v>0.95027053923323401</v>
      </c>
      <c r="C7663">
        <v>5</v>
      </c>
      <c r="D7663">
        <v>1</v>
      </c>
      <c r="E7663">
        <v>1</v>
      </c>
      <c r="F7663" t="str">
        <f>VLOOKUP(E7663,$L$1:$M$25,2,FALSE)</f>
        <v>acq</v>
      </c>
      <c r="G7663">
        <f>LOG(C7663)</f>
        <v>0.69897000433601886</v>
      </c>
      <c r="H7663">
        <f>G7663/(B7663-1)</f>
        <v>-14.055451106019992</v>
      </c>
    </row>
    <row r="7664" spans="1:8">
      <c r="A7664" t="s">
        <v>10036</v>
      </c>
      <c r="B7664">
        <v>0.95027053923323401</v>
      </c>
      <c r="C7664">
        <v>5</v>
      </c>
      <c r="D7664">
        <v>3</v>
      </c>
      <c r="E7664">
        <v>3</v>
      </c>
      <c r="F7664" t="str">
        <f>VLOOKUP(E7664,$L$1:$M$25,2,FALSE)</f>
        <v>cocoa</v>
      </c>
      <c r="G7664">
        <f>LOG(C7664)</f>
        <v>0.69897000433601886</v>
      </c>
      <c r="H7664">
        <f>G7664/(B7664-1)</f>
        <v>-14.055451106019992</v>
      </c>
    </row>
    <row r="7665" spans="1:8">
      <c r="A7665" t="s">
        <v>10294</v>
      </c>
      <c r="B7665">
        <v>0.95027053923323401</v>
      </c>
      <c r="C7665">
        <v>5</v>
      </c>
      <c r="D7665">
        <v>4</v>
      </c>
      <c r="E7665">
        <v>4</v>
      </c>
      <c r="F7665" t="str">
        <f>VLOOKUP(E7665,$L$1:$M$25,2,FALSE)</f>
        <v>coffee</v>
      </c>
      <c r="G7665">
        <f>LOG(C7665)</f>
        <v>0.69897000433601886</v>
      </c>
      <c r="H7665">
        <f>G7665/(B7665-1)</f>
        <v>-14.055451106019992</v>
      </c>
    </row>
    <row r="7666" spans="1:8">
      <c r="A7666" t="s">
        <v>10488</v>
      </c>
      <c r="B7666">
        <v>0.95027053923323401</v>
      </c>
      <c r="C7666">
        <v>5</v>
      </c>
      <c r="D7666">
        <v>20</v>
      </c>
      <c r="E7666">
        <v>20</v>
      </c>
      <c r="F7666" t="str">
        <f>VLOOKUP(E7666,$L$1:$M$25,2,FALSE)</f>
        <v>ship</v>
      </c>
      <c r="G7666">
        <f>LOG(C7666)</f>
        <v>0.69897000433601886</v>
      </c>
      <c r="H7666">
        <f>G7666/(B7666-1)</f>
        <v>-14.055451106019992</v>
      </c>
    </row>
    <row r="7667" spans="1:8">
      <c r="A7667" t="s">
        <v>10625</v>
      </c>
      <c r="B7667">
        <v>0.95027053923323401</v>
      </c>
      <c r="C7667">
        <v>5</v>
      </c>
      <c r="D7667">
        <v>4</v>
      </c>
      <c r="E7667">
        <v>4</v>
      </c>
      <c r="F7667" t="str">
        <f>VLOOKUP(E7667,$L$1:$M$25,2,FALSE)</f>
        <v>coffee</v>
      </c>
      <c r="G7667">
        <f>LOG(C7667)</f>
        <v>0.69897000433601886</v>
      </c>
      <c r="H7667">
        <f>G7667/(B7667-1)</f>
        <v>-14.055451106019992</v>
      </c>
    </row>
    <row r="7668" spans="1:8">
      <c r="A7668" t="s">
        <v>10683</v>
      </c>
      <c r="B7668">
        <v>0.95027053923323401</v>
      </c>
      <c r="C7668">
        <v>5</v>
      </c>
      <c r="D7668">
        <v>4</v>
      </c>
      <c r="E7668">
        <v>4</v>
      </c>
      <c r="F7668" t="str">
        <f>VLOOKUP(E7668,$L$1:$M$25,2,FALSE)</f>
        <v>coffee</v>
      </c>
      <c r="G7668">
        <f>LOG(C7668)</f>
        <v>0.69897000433601886</v>
      </c>
      <c r="H7668">
        <f>G7668/(B7668-1)</f>
        <v>-14.055451106019992</v>
      </c>
    </row>
    <row r="7669" spans="1:8">
      <c r="A7669" t="s">
        <v>11405</v>
      </c>
      <c r="B7669">
        <v>0.95027053923323401</v>
      </c>
      <c r="C7669">
        <v>5</v>
      </c>
      <c r="D7669">
        <v>3</v>
      </c>
      <c r="E7669">
        <v>3</v>
      </c>
      <c r="F7669" t="str">
        <f>VLOOKUP(E7669,$L$1:$M$25,2,FALSE)</f>
        <v>cocoa</v>
      </c>
      <c r="G7669">
        <f>LOG(C7669)</f>
        <v>0.69897000433601886</v>
      </c>
      <c r="H7669">
        <f>G7669/(B7669-1)</f>
        <v>-14.055451106019992</v>
      </c>
    </row>
    <row r="7670" spans="1:8">
      <c r="A7670" t="s">
        <v>11515</v>
      </c>
      <c r="B7670">
        <v>0.95027053923323401</v>
      </c>
      <c r="C7670">
        <v>5</v>
      </c>
      <c r="D7670">
        <v>22</v>
      </c>
      <c r="E7670">
        <v>22</v>
      </c>
      <c r="F7670" t="str">
        <f>VLOOKUP(E7670,$L$1:$M$25,2,FALSE)</f>
        <v>sugar</v>
      </c>
      <c r="G7670">
        <f>LOG(C7670)</f>
        <v>0.69897000433601886</v>
      </c>
      <c r="H7670">
        <f>G7670/(B7670-1)</f>
        <v>-14.055451106019992</v>
      </c>
    </row>
    <row r="7671" spans="1:8">
      <c r="A7671" t="s">
        <v>11641</v>
      </c>
      <c r="B7671">
        <v>0.95027053923323401</v>
      </c>
      <c r="C7671">
        <v>5</v>
      </c>
      <c r="D7671">
        <v>14</v>
      </c>
      <c r="E7671">
        <v>14</v>
      </c>
      <c r="F7671" t="str">
        <f>VLOOKUP(E7671,$L$1:$M$25,2,FALSE)</f>
        <v>livestock</v>
      </c>
      <c r="G7671">
        <f>LOG(C7671)</f>
        <v>0.69897000433601886</v>
      </c>
      <c r="H7671">
        <f>G7671/(B7671-1)</f>
        <v>-14.055451106019992</v>
      </c>
    </row>
    <row r="7672" spans="1:8">
      <c r="A7672" t="s">
        <v>11727</v>
      </c>
      <c r="B7672">
        <v>0.95027053923323401</v>
      </c>
      <c r="C7672">
        <v>5</v>
      </c>
      <c r="D7672">
        <v>24</v>
      </c>
      <c r="E7672">
        <v>24</v>
      </c>
      <c r="F7672" t="str">
        <f>VLOOKUP(E7672,$L$1:$M$25,2,FALSE)</f>
        <v>veg-oil</v>
      </c>
      <c r="G7672">
        <f>LOG(C7672)</f>
        <v>0.69897000433601886</v>
      </c>
      <c r="H7672">
        <f>G7672/(B7672-1)</f>
        <v>-14.055451106019992</v>
      </c>
    </row>
    <row r="7673" spans="1:8">
      <c r="A7673" t="s">
        <v>122</v>
      </c>
      <c r="B7673">
        <v>0.95106767956142602</v>
      </c>
      <c r="C7673">
        <v>51</v>
      </c>
      <c r="D7673">
        <v>8</v>
      </c>
      <c r="E7673">
        <v>8</v>
      </c>
      <c r="F7673" t="str">
        <f>VLOOKUP(E7673,$L$1:$M$25,2,FALSE)</f>
        <v>dlr</v>
      </c>
      <c r="G7673">
        <f>LOG(C7673)</f>
        <v>1.7075701760979363</v>
      </c>
      <c r="H7673">
        <f>G7673/(B7673-1)</f>
        <v>-34.896570626391885</v>
      </c>
    </row>
    <row r="7674" spans="1:8">
      <c r="A7674" t="s">
        <v>1222</v>
      </c>
      <c r="B7674">
        <v>0.95569989111253395</v>
      </c>
      <c r="C7674">
        <v>7</v>
      </c>
      <c r="D7674">
        <v>24</v>
      </c>
      <c r="E7674">
        <v>24</v>
      </c>
      <c r="F7674" t="str">
        <f>VLOOKUP(E7674,$L$1:$M$25,2,FALSE)</f>
        <v>veg-oil</v>
      </c>
      <c r="G7674">
        <f>LOG(C7674)</f>
        <v>0.84509804001425681</v>
      </c>
      <c r="H7674">
        <f>G7674/(B7674-1)</f>
        <v>-19.076658302602112</v>
      </c>
    </row>
    <row r="7675" spans="1:8">
      <c r="A7675" t="s">
        <v>1409</v>
      </c>
      <c r="B7675">
        <v>0.95569989111253395</v>
      </c>
      <c r="C7675">
        <v>7</v>
      </c>
      <c r="D7675">
        <v>20</v>
      </c>
      <c r="E7675">
        <v>20</v>
      </c>
      <c r="F7675" t="str">
        <f>VLOOKUP(E7675,$L$1:$M$25,2,FALSE)</f>
        <v>ship</v>
      </c>
      <c r="G7675">
        <f>LOG(C7675)</f>
        <v>0.84509804001425681</v>
      </c>
      <c r="H7675">
        <f>G7675/(B7675-1)</f>
        <v>-19.076658302602112</v>
      </c>
    </row>
    <row r="7676" spans="1:8">
      <c r="A7676" t="s">
        <v>1498</v>
      </c>
      <c r="B7676">
        <v>0.95569989111253395</v>
      </c>
      <c r="C7676">
        <v>7</v>
      </c>
      <c r="D7676">
        <v>5</v>
      </c>
      <c r="E7676">
        <v>5</v>
      </c>
      <c r="F7676" t="str">
        <f>VLOOKUP(E7676,$L$1:$M$25,2,FALSE)</f>
        <v>corn</v>
      </c>
      <c r="G7676">
        <f>LOG(C7676)</f>
        <v>0.84509804001425681</v>
      </c>
      <c r="H7676">
        <f>G7676/(B7676-1)</f>
        <v>-19.076658302602112</v>
      </c>
    </row>
    <row r="7677" spans="1:8">
      <c r="A7677" t="s">
        <v>1784</v>
      </c>
      <c r="B7677">
        <v>0.95569989111253395</v>
      </c>
      <c r="C7677">
        <v>7</v>
      </c>
      <c r="D7677">
        <v>4</v>
      </c>
      <c r="E7677">
        <v>4</v>
      </c>
      <c r="F7677" t="str">
        <f>VLOOKUP(E7677,$L$1:$M$25,2,FALSE)</f>
        <v>coffee</v>
      </c>
      <c r="G7677">
        <f>LOG(C7677)</f>
        <v>0.84509804001425681</v>
      </c>
      <c r="H7677">
        <f>G7677/(B7677-1)</f>
        <v>-19.076658302602112</v>
      </c>
    </row>
    <row r="7678" spans="1:8">
      <c r="A7678" t="s">
        <v>1807</v>
      </c>
      <c r="B7678">
        <v>0.95569989111253395</v>
      </c>
      <c r="C7678">
        <v>7</v>
      </c>
      <c r="D7678">
        <v>13</v>
      </c>
      <c r="E7678">
        <v>13</v>
      </c>
      <c r="F7678" t="str">
        <f>VLOOKUP(E7678,$L$1:$M$25,2,FALSE)</f>
        <v>interest</v>
      </c>
      <c r="G7678">
        <f>LOG(C7678)</f>
        <v>0.84509804001425681</v>
      </c>
      <c r="H7678">
        <f>G7678/(B7678-1)</f>
        <v>-19.076658302602112</v>
      </c>
    </row>
    <row r="7679" spans="1:8">
      <c r="A7679" t="s">
        <v>3415</v>
      </c>
      <c r="B7679">
        <v>0.95569989111253395</v>
      </c>
      <c r="C7679">
        <v>7</v>
      </c>
      <c r="D7679">
        <v>8</v>
      </c>
      <c r="E7679">
        <v>8</v>
      </c>
      <c r="F7679" t="str">
        <f>VLOOKUP(E7679,$L$1:$M$25,2,FALSE)</f>
        <v>dlr</v>
      </c>
      <c r="G7679">
        <f>LOG(C7679)</f>
        <v>0.84509804001425681</v>
      </c>
      <c r="H7679">
        <f>G7679/(B7679-1)</f>
        <v>-19.076658302602112</v>
      </c>
    </row>
    <row r="7680" spans="1:8">
      <c r="A7680" t="s">
        <v>3428</v>
      </c>
      <c r="B7680">
        <v>0.95569989111253395</v>
      </c>
      <c r="C7680">
        <v>7</v>
      </c>
      <c r="D7680">
        <v>6</v>
      </c>
      <c r="E7680">
        <v>6</v>
      </c>
      <c r="F7680" t="str">
        <f>VLOOKUP(E7680,$L$1:$M$25,2,FALSE)</f>
        <v>cpi</v>
      </c>
      <c r="G7680">
        <f>LOG(C7680)</f>
        <v>0.84509804001425681</v>
      </c>
      <c r="H7680">
        <f>G7680/(B7680-1)</f>
        <v>-19.076658302602112</v>
      </c>
    </row>
    <row r="7681" spans="1:8">
      <c r="A7681" t="s">
        <v>5464</v>
      </c>
      <c r="B7681">
        <v>0.95569989111253395</v>
      </c>
      <c r="C7681">
        <v>7</v>
      </c>
      <c r="D7681">
        <v>23</v>
      </c>
      <c r="E7681">
        <v>23</v>
      </c>
      <c r="F7681" t="str">
        <f>VLOOKUP(E7681,$L$1:$M$25,2,FALSE)</f>
        <v>trade</v>
      </c>
      <c r="G7681">
        <f>LOG(C7681)</f>
        <v>0.84509804001425681</v>
      </c>
      <c r="H7681">
        <f>G7681/(B7681-1)</f>
        <v>-19.076658302602112</v>
      </c>
    </row>
    <row r="7682" spans="1:8">
      <c r="A7682" t="s">
        <v>6988</v>
      </c>
      <c r="B7682">
        <v>0.95569989111253395</v>
      </c>
      <c r="C7682">
        <v>7</v>
      </c>
      <c r="D7682">
        <v>20</v>
      </c>
      <c r="E7682">
        <v>20</v>
      </c>
      <c r="F7682" t="str">
        <f>VLOOKUP(E7682,$L$1:$M$25,2,FALSE)</f>
        <v>ship</v>
      </c>
      <c r="G7682">
        <f>LOG(C7682)</f>
        <v>0.84509804001425681</v>
      </c>
      <c r="H7682">
        <f>G7682/(B7682-1)</f>
        <v>-19.076658302602112</v>
      </c>
    </row>
    <row r="7683" spans="1:8">
      <c r="A7683" t="s">
        <v>7742</v>
      </c>
      <c r="B7683">
        <v>0.95569989111253395</v>
      </c>
      <c r="C7683">
        <v>7</v>
      </c>
      <c r="D7683">
        <v>4</v>
      </c>
      <c r="E7683">
        <v>4</v>
      </c>
      <c r="F7683" t="str">
        <f>VLOOKUP(E7683,$L$1:$M$25,2,FALSE)</f>
        <v>coffee</v>
      </c>
      <c r="G7683">
        <f>LOG(C7683)</f>
        <v>0.84509804001425681</v>
      </c>
      <c r="H7683">
        <f>G7683/(B7683-1)</f>
        <v>-19.076658302602112</v>
      </c>
    </row>
    <row r="7684" spans="1:8">
      <c r="A7684" t="s">
        <v>7777</v>
      </c>
      <c r="B7684">
        <v>0.95569989111253395</v>
      </c>
      <c r="C7684">
        <v>7</v>
      </c>
      <c r="D7684">
        <v>11</v>
      </c>
      <c r="E7684">
        <v>11</v>
      </c>
      <c r="F7684" t="str">
        <f>VLOOKUP(E7684,$L$1:$M$25,2,FALSE)</f>
        <v>gold</v>
      </c>
      <c r="G7684">
        <f>LOG(C7684)</f>
        <v>0.84509804001425681</v>
      </c>
      <c r="H7684">
        <f>G7684/(B7684-1)</f>
        <v>-19.076658302602112</v>
      </c>
    </row>
    <row r="7685" spans="1:8">
      <c r="A7685" t="s">
        <v>7878</v>
      </c>
      <c r="B7685">
        <v>0.95569989111253395</v>
      </c>
      <c r="C7685">
        <v>7</v>
      </c>
      <c r="D7685">
        <v>1</v>
      </c>
      <c r="E7685">
        <v>1</v>
      </c>
      <c r="F7685" t="str">
        <f>VLOOKUP(E7685,$L$1:$M$25,2,FALSE)</f>
        <v>acq</v>
      </c>
      <c r="G7685">
        <f>LOG(C7685)</f>
        <v>0.84509804001425681</v>
      </c>
      <c r="H7685">
        <f>G7685/(B7685-1)</f>
        <v>-19.076658302602112</v>
      </c>
    </row>
    <row r="7686" spans="1:8">
      <c r="A7686" t="s">
        <v>7996</v>
      </c>
      <c r="B7686">
        <v>0.95569989111253395</v>
      </c>
      <c r="C7686">
        <v>7</v>
      </c>
      <c r="D7686">
        <v>10</v>
      </c>
      <c r="E7686">
        <v>10</v>
      </c>
      <c r="F7686" t="str">
        <f>VLOOKUP(E7686,$L$1:$M$25,2,FALSE)</f>
        <v>gnp</v>
      </c>
      <c r="G7686">
        <f>LOG(C7686)</f>
        <v>0.84509804001425681</v>
      </c>
      <c r="H7686">
        <f>G7686/(B7686-1)</f>
        <v>-19.076658302602112</v>
      </c>
    </row>
    <row r="7687" spans="1:8">
      <c r="A7687" t="s">
        <v>10425</v>
      </c>
      <c r="B7687">
        <v>0.95569989111253395</v>
      </c>
      <c r="C7687">
        <v>7</v>
      </c>
      <c r="D7687">
        <v>20</v>
      </c>
      <c r="E7687">
        <v>20</v>
      </c>
      <c r="F7687" t="str">
        <f>VLOOKUP(E7687,$L$1:$M$25,2,FALSE)</f>
        <v>ship</v>
      </c>
      <c r="G7687">
        <f>LOG(C7687)</f>
        <v>0.84509804001425681</v>
      </c>
      <c r="H7687">
        <f>G7687/(B7687-1)</f>
        <v>-19.076658302602112</v>
      </c>
    </row>
    <row r="7688" spans="1:8">
      <c r="A7688" t="s">
        <v>131</v>
      </c>
      <c r="B7688">
        <v>0.95793251125776502</v>
      </c>
      <c r="C7688">
        <v>50</v>
      </c>
      <c r="D7688">
        <v>17</v>
      </c>
      <c r="E7688">
        <v>17</v>
      </c>
      <c r="F7688" t="str">
        <f>VLOOKUP(E7688,$L$1:$M$25,2,FALSE)</f>
        <v>nat-gas</v>
      </c>
      <c r="G7688">
        <f>LOG(C7688)</f>
        <v>1.6989700043360187</v>
      </c>
      <c r="H7688">
        <f>G7688/(B7688-1)</f>
        <v>-40.386770285868863</v>
      </c>
    </row>
    <row r="7689" spans="1:8">
      <c r="A7689" t="s">
        <v>95</v>
      </c>
      <c r="B7689">
        <v>0.95968314937723997</v>
      </c>
      <c r="C7689">
        <v>45</v>
      </c>
      <c r="D7689">
        <v>7</v>
      </c>
      <c r="E7689">
        <v>7</v>
      </c>
      <c r="F7689" t="str">
        <f>VLOOKUP(E7689,$L$1:$M$25,2,FALSE)</f>
        <v>crude</v>
      </c>
      <c r="G7689">
        <f>LOG(C7689)</f>
        <v>1.6532125137753437</v>
      </c>
      <c r="H7689">
        <f>G7689/(B7689-1)</f>
        <v>-41.005497409613078</v>
      </c>
    </row>
    <row r="7690" spans="1:8">
      <c r="A7690" t="s">
        <v>311</v>
      </c>
      <c r="B7690">
        <v>0.96089197966728301</v>
      </c>
      <c r="C7690">
        <v>18</v>
      </c>
      <c r="D7690">
        <v>9</v>
      </c>
      <c r="E7690">
        <v>9</v>
      </c>
      <c r="F7690" t="str">
        <f>VLOOKUP(E7690,$L$1:$M$25,2,FALSE)</f>
        <v>earn</v>
      </c>
      <c r="G7690">
        <f>LOG(C7690)</f>
        <v>1.255272505103306</v>
      </c>
      <c r="H7690">
        <f>G7690/(B7690-1)</f>
        <v>-32.0975721712298</v>
      </c>
    </row>
    <row r="7691" spans="1:8">
      <c r="A7691" t="s">
        <v>285</v>
      </c>
      <c r="B7691">
        <v>0.96469462272733297</v>
      </c>
      <c r="C7691">
        <v>20</v>
      </c>
      <c r="D7691">
        <v>1</v>
      </c>
      <c r="E7691">
        <v>1</v>
      </c>
      <c r="F7691" t="str">
        <f>VLOOKUP(E7691,$L$1:$M$25,2,FALSE)</f>
        <v>acq</v>
      </c>
      <c r="G7691">
        <f>LOG(C7691)</f>
        <v>1.3010299956639813</v>
      </c>
      <c r="H7691">
        <f>G7691/(B7691-1)</f>
        <v>-36.85076031381832</v>
      </c>
    </row>
    <row r="7692" spans="1:8">
      <c r="A7692" t="s">
        <v>8743</v>
      </c>
      <c r="B7692">
        <v>0.96496292300742703</v>
      </c>
      <c r="C7692">
        <v>9</v>
      </c>
      <c r="D7692">
        <v>25</v>
      </c>
      <c r="E7692">
        <v>25</v>
      </c>
      <c r="F7692" t="str">
        <f>VLOOKUP(E7692,$L$1:$M$25,2,FALSE)</f>
        <v>wheat</v>
      </c>
      <c r="G7692">
        <f>LOG(C7692)</f>
        <v>0.95424250943932487</v>
      </c>
      <c r="H7692">
        <f>G7692/(B7692-1)</f>
        <v>-27.235220267992155</v>
      </c>
    </row>
    <row r="7693" spans="1:8">
      <c r="A7693" t="s">
        <v>155</v>
      </c>
      <c r="B7693">
        <v>0.96683556156560202</v>
      </c>
      <c r="C7693">
        <v>34</v>
      </c>
      <c r="D7693">
        <v>3</v>
      </c>
      <c r="E7693">
        <v>3</v>
      </c>
      <c r="F7693" t="str">
        <f>VLOOKUP(E7693,$L$1:$M$25,2,FALSE)</f>
        <v>cocoa</v>
      </c>
      <c r="G7693">
        <f>LOG(C7693)</f>
        <v>1.5314789170422551</v>
      </c>
      <c r="H7693">
        <f>G7693/(B7693-1)</f>
        <v>-46.178346124317706</v>
      </c>
    </row>
    <row r="7694" spans="1:8">
      <c r="A7694" t="s">
        <v>32</v>
      </c>
      <c r="B7694">
        <v>0.97079007210292001</v>
      </c>
      <c r="C7694">
        <v>135</v>
      </c>
      <c r="D7694">
        <v>10</v>
      </c>
      <c r="E7694">
        <v>10</v>
      </c>
      <c r="F7694" t="str">
        <f>VLOOKUP(E7694,$L$1:$M$25,2,FALSE)</f>
        <v>gnp</v>
      </c>
      <c r="G7694">
        <f>LOG(C7694)</f>
        <v>2.1303337684950061</v>
      </c>
      <c r="H7694">
        <f>G7694/(B7694-1)</f>
        <v>-72.931839339047727</v>
      </c>
    </row>
    <row r="7695" spans="1:8">
      <c r="A7695" t="s">
        <v>9572</v>
      </c>
      <c r="B7695">
        <v>0.97431475286934899</v>
      </c>
      <c r="C7695">
        <v>8</v>
      </c>
      <c r="D7695">
        <v>24</v>
      </c>
      <c r="E7695">
        <v>24</v>
      </c>
      <c r="F7695" t="str">
        <f>VLOOKUP(E7695,$L$1:$M$25,2,FALSE)</f>
        <v>veg-oil</v>
      </c>
      <c r="G7695">
        <f>LOG(C7695)</f>
        <v>0.90308998699194354</v>
      </c>
      <c r="H7695">
        <f>G7695/(B7695-1)</f>
        <v>-35.159871438973148</v>
      </c>
    </row>
    <row r="7696" spans="1:8">
      <c r="A7696" t="s">
        <v>11857</v>
      </c>
      <c r="B7696">
        <v>0.97431475286934899</v>
      </c>
      <c r="C7696">
        <v>8</v>
      </c>
      <c r="D7696">
        <v>17</v>
      </c>
      <c r="E7696">
        <v>17</v>
      </c>
      <c r="F7696" t="str">
        <f>VLOOKUP(E7696,$L$1:$M$25,2,FALSE)</f>
        <v>nat-gas</v>
      </c>
      <c r="G7696">
        <f>LOG(C7696)</f>
        <v>0.90308998699194354</v>
      </c>
      <c r="H7696">
        <f>G7696/(B7696-1)</f>
        <v>-35.159871438973148</v>
      </c>
    </row>
    <row r="7697" spans="1:8">
      <c r="A7697" t="s">
        <v>10769</v>
      </c>
      <c r="B7697">
        <v>0.97767421723975201</v>
      </c>
      <c r="C7697">
        <v>36</v>
      </c>
      <c r="D7697">
        <v>7</v>
      </c>
      <c r="E7697">
        <v>7</v>
      </c>
      <c r="F7697" t="str">
        <f>VLOOKUP(E7697,$L$1:$M$25,2,FALSE)</f>
        <v>crude</v>
      </c>
      <c r="G7697">
        <f>LOG(C7697)</f>
        <v>1.5563025007672873</v>
      </c>
      <c r="H7697">
        <f>G7697/(B7697-1)</f>
        <v>-69.708754110890581</v>
      </c>
    </row>
    <row r="7698" spans="1:8">
      <c r="A7698" t="s">
        <v>2841</v>
      </c>
      <c r="B7698">
        <v>0.98308775857478503</v>
      </c>
      <c r="C7698">
        <v>12</v>
      </c>
      <c r="D7698">
        <v>23</v>
      </c>
      <c r="E7698">
        <v>23</v>
      </c>
      <c r="F7698" t="str">
        <f>VLOOKUP(E7698,$L$1:$M$25,2,FALSE)</f>
        <v>trade</v>
      </c>
      <c r="G7698">
        <f>LOG(C7698)</f>
        <v>1.0791812460476249</v>
      </c>
      <c r="H7698">
        <f>G7698/(B7698-1)</f>
        <v>-63.810657553565974</v>
      </c>
    </row>
    <row r="7699" spans="1:8">
      <c r="A7699" t="s">
        <v>6496</v>
      </c>
      <c r="B7699">
        <v>0.98308775857478503</v>
      </c>
      <c r="C7699">
        <v>12</v>
      </c>
      <c r="D7699">
        <v>23</v>
      </c>
      <c r="E7699">
        <v>23</v>
      </c>
      <c r="F7699" t="str">
        <f>VLOOKUP(E7699,$L$1:$M$25,2,FALSE)</f>
        <v>trade</v>
      </c>
      <c r="G7699">
        <f>LOG(C7699)</f>
        <v>1.0791812460476249</v>
      </c>
      <c r="H7699">
        <f>G7699/(B7699-1)</f>
        <v>-63.810657553565974</v>
      </c>
    </row>
    <row r="7700" spans="1:8">
      <c r="A7700" t="s">
        <v>9866</v>
      </c>
      <c r="B7700">
        <v>0.98308775857478503</v>
      </c>
      <c r="C7700">
        <v>12</v>
      </c>
      <c r="D7700">
        <v>10</v>
      </c>
      <c r="E7700">
        <v>10</v>
      </c>
      <c r="F7700" t="str">
        <f>VLOOKUP(E7700,$L$1:$M$25,2,FALSE)</f>
        <v>gnp</v>
      </c>
      <c r="G7700">
        <f>LOG(C7700)</f>
        <v>1.0791812460476249</v>
      </c>
      <c r="H7700">
        <f>G7700/(B7700-1)</f>
        <v>-63.810657553565974</v>
      </c>
    </row>
    <row r="7701" spans="1:8">
      <c r="A7701" t="s">
        <v>59</v>
      </c>
      <c r="B7701">
        <v>0.987815415309657</v>
      </c>
      <c r="C7701">
        <v>67</v>
      </c>
      <c r="D7701">
        <v>4</v>
      </c>
      <c r="E7701">
        <v>4</v>
      </c>
      <c r="F7701" t="str">
        <f>VLOOKUP(E7701,$L$1:$M$25,2,FALSE)</f>
        <v>coffee</v>
      </c>
      <c r="G7701">
        <f>LOG(C7701)</f>
        <v>1.8260748027008264</v>
      </c>
      <c r="H7701">
        <f>G7701/(B7701-1)</f>
        <v>-149.86762775329532</v>
      </c>
    </row>
    <row r="7702" spans="1:8">
      <c r="A7702" t="s">
        <v>4383</v>
      </c>
      <c r="B7702">
        <v>0.99113889661309396</v>
      </c>
      <c r="C7702">
        <v>14</v>
      </c>
      <c r="D7702">
        <v>20</v>
      </c>
      <c r="E7702">
        <v>20</v>
      </c>
      <c r="F7702" t="str">
        <f>VLOOKUP(E7702,$L$1:$M$25,2,FALSE)</f>
        <v>ship</v>
      </c>
      <c r="G7702">
        <f>LOG(C7702)</f>
        <v>1.146128035678238</v>
      </c>
      <c r="H7702">
        <f>G7702/(B7702-1)</f>
        <v>-129.34371552101049</v>
      </c>
    </row>
    <row r="7703" spans="1:8">
      <c r="A7703" t="s">
        <v>932</v>
      </c>
      <c r="B7703">
        <v>0.99492363257177496</v>
      </c>
      <c r="C7703">
        <v>11</v>
      </c>
      <c r="D7703">
        <v>1</v>
      </c>
      <c r="E7703">
        <v>1</v>
      </c>
      <c r="F7703" t="str">
        <f>VLOOKUP(E7703,$L$1:$M$25,2,FALSE)</f>
        <v>acq</v>
      </c>
      <c r="G7703">
        <f>LOG(C7703)</f>
        <v>1.0413926851582251</v>
      </c>
      <c r="H7703">
        <f>G7703/(B7703-1)</f>
        <v>-205.14525394044426</v>
      </c>
    </row>
    <row r="7704" spans="1:8">
      <c r="A7704" t="s">
        <v>6325</v>
      </c>
      <c r="B7704">
        <v>0.99492363257177496</v>
      </c>
      <c r="C7704">
        <v>11</v>
      </c>
      <c r="D7704">
        <v>14</v>
      </c>
      <c r="E7704">
        <v>14</v>
      </c>
      <c r="F7704" t="str">
        <f>VLOOKUP(E7704,$L$1:$M$25,2,FALSE)</f>
        <v>livestock</v>
      </c>
      <c r="G7704">
        <f>LOG(C7704)</f>
        <v>1.0413926851582251</v>
      </c>
      <c r="H7704">
        <f>G7704/(B7704-1)</f>
        <v>-205.14525394044426</v>
      </c>
    </row>
    <row r="7705" spans="1:8">
      <c r="A7705" t="s">
        <v>8668</v>
      </c>
      <c r="B7705">
        <v>0.99502699017952101</v>
      </c>
      <c r="C7705">
        <v>9</v>
      </c>
      <c r="D7705">
        <v>15</v>
      </c>
      <c r="E7705">
        <v>15</v>
      </c>
      <c r="F7705" t="str">
        <f>VLOOKUP(E7705,$L$1:$M$25,2,FALSE)</f>
        <v>money-fx</v>
      </c>
      <c r="G7705">
        <f>LOG(C7705)</f>
        <v>0.95424250943932487</v>
      </c>
      <c r="H7705">
        <f>G7705/(B7705-1)</f>
        <v>-191.88430022995894</v>
      </c>
    </row>
    <row r="7706" spans="1:8">
      <c r="A7706" t="s">
        <v>12146</v>
      </c>
      <c r="B7706">
        <v>0.99502699017952101</v>
      </c>
      <c r="C7706">
        <v>9</v>
      </c>
      <c r="D7706">
        <v>4</v>
      </c>
      <c r="E7706">
        <v>4</v>
      </c>
      <c r="F7706" t="str">
        <f>VLOOKUP(E7706,$L$1:$M$25,2,FALSE)</f>
        <v>coffee</v>
      </c>
      <c r="G7706">
        <f>LOG(C7706)</f>
        <v>0.95424250943932487</v>
      </c>
      <c r="H7706">
        <f>G7706/(B7706-1)</f>
        <v>-191.88430022995894</v>
      </c>
    </row>
    <row r="7707" spans="1:8">
      <c r="A7707" t="s">
        <v>20</v>
      </c>
      <c r="B7707">
        <v>0.99552700563571495</v>
      </c>
      <c r="C7707">
        <v>182</v>
      </c>
      <c r="D7707">
        <v>11</v>
      </c>
      <c r="E7707">
        <v>11</v>
      </c>
      <c r="F7707" t="str">
        <f>VLOOKUP(E7707,$L$1:$M$25,2,FALSE)</f>
        <v>gold</v>
      </c>
      <c r="G7707">
        <f>LOG(C7707)</f>
        <v>2.2600713879850747</v>
      </c>
      <c r="H7707">
        <f>G7707/(B7707-1)</f>
        <v>-505.27034105626814</v>
      </c>
    </row>
    <row r="7708" spans="1:8">
      <c r="A7708" t="s">
        <v>873</v>
      </c>
      <c r="B7708">
        <v>1.0027182645175099</v>
      </c>
      <c r="C7708">
        <v>9</v>
      </c>
      <c r="D7708">
        <v>20</v>
      </c>
      <c r="E7708">
        <v>20</v>
      </c>
      <c r="F7708" t="str">
        <f>VLOOKUP(E7708,$L$1:$M$25,2,FALSE)</f>
        <v>ship</v>
      </c>
      <c r="G7708">
        <f>LOG(C7708)</f>
        <v>0.95424250943932487</v>
      </c>
      <c r="H7708">
        <f>G7708/(B7708-1)</f>
        <v>351.04843671118243</v>
      </c>
    </row>
    <row r="7709" spans="1:8">
      <c r="A7709" t="s">
        <v>1249</v>
      </c>
      <c r="B7709">
        <v>1.0027182645175099</v>
      </c>
      <c r="C7709">
        <v>9</v>
      </c>
      <c r="D7709">
        <v>1</v>
      </c>
      <c r="E7709">
        <v>1</v>
      </c>
      <c r="F7709" t="str">
        <f>VLOOKUP(E7709,$L$1:$M$25,2,FALSE)</f>
        <v>acq</v>
      </c>
      <c r="G7709">
        <f>LOG(C7709)</f>
        <v>0.95424250943932487</v>
      </c>
      <c r="H7709">
        <f>G7709/(B7709-1)</f>
        <v>351.04843671118243</v>
      </c>
    </row>
    <row r="7710" spans="1:8">
      <c r="A7710" t="s">
        <v>3927</v>
      </c>
      <c r="B7710">
        <v>1.0027182645175099</v>
      </c>
      <c r="C7710">
        <v>9</v>
      </c>
      <c r="D7710">
        <v>16</v>
      </c>
      <c r="E7710">
        <v>16</v>
      </c>
      <c r="F7710" t="str">
        <f>VLOOKUP(E7710,$L$1:$M$25,2,FALSE)</f>
        <v>money-supply</v>
      </c>
      <c r="G7710">
        <f>LOG(C7710)</f>
        <v>0.95424250943932487</v>
      </c>
      <c r="H7710">
        <f>G7710/(B7710-1)</f>
        <v>351.04843671118243</v>
      </c>
    </row>
    <row r="7711" spans="1:8">
      <c r="A7711" t="s">
        <v>10081</v>
      </c>
      <c r="B7711">
        <v>1.0027182645175099</v>
      </c>
      <c r="C7711">
        <v>9</v>
      </c>
      <c r="D7711">
        <v>22</v>
      </c>
      <c r="E7711">
        <v>22</v>
      </c>
      <c r="F7711" t="str">
        <f>VLOOKUP(E7711,$L$1:$M$25,2,FALSE)</f>
        <v>sugar</v>
      </c>
      <c r="G7711">
        <f>LOG(C7711)</f>
        <v>0.95424250943932487</v>
      </c>
      <c r="H7711">
        <f>G7711/(B7711-1)</f>
        <v>351.04843671118243</v>
      </c>
    </row>
    <row r="7712" spans="1:8">
      <c r="A7712" t="s">
        <v>2065</v>
      </c>
      <c r="B7712">
        <v>1.00424247305407</v>
      </c>
      <c r="C7712">
        <v>7</v>
      </c>
      <c r="D7712">
        <v>5</v>
      </c>
      <c r="E7712">
        <v>5</v>
      </c>
      <c r="F7712" t="str">
        <f>VLOOKUP(E7712,$L$1:$M$25,2,FALSE)</f>
        <v>corn</v>
      </c>
      <c r="G7712">
        <f>LOG(C7712)</f>
        <v>0.84509804001425681</v>
      </c>
      <c r="H7712">
        <f>G7712/(B7712-1)</f>
        <v>199.19938895157301</v>
      </c>
    </row>
    <row r="7713" spans="1:8">
      <c r="A7713" t="s">
        <v>3147</v>
      </c>
      <c r="B7713">
        <v>1.00424247305407</v>
      </c>
      <c r="C7713">
        <v>7</v>
      </c>
      <c r="D7713">
        <v>18</v>
      </c>
      <c r="E7713">
        <v>18</v>
      </c>
      <c r="F7713" t="str">
        <f>VLOOKUP(E7713,$L$1:$M$25,2,FALSE)</f>
        <v>oilseed</v>
      </c>
      <c r="G7713">
        <f>LOG(C7713)</f>
        <v>0.84509804001425681</v>
      </c>
      <c r="H7713">
        <f>G7713/(B7713-1)</f>
        <v>199.19938895157301</v>
      </c>
    </row>
    <row r="7714" spans="1:8">
      <c r="A7714" t="s">
        <v>3601</v>
      </c>
      <c r="B7714">
        <v>1.00424247305407</v>
      </c>
      <c r="C7714">
        <v>7</v>
      </c>
      <c r="D7714">
        <v>25</v>
      </c>
      <c r="E7714">
        <v>25</v>
      </c>
      <c r="F7714" t="str">
        <f>VLOOKUP(E7714,$L$1:$M$25,2,FALSE)</f>
        <v>wheat</v>
      </c>
      <c r="G7714">
        <f>LOG(C7714)</f>
        <v>0.84509804001425681</v>
      </c>
      <c r="H7714">
        <f>G7714/(B7714-1)</f>
        <v>199.19938895157301</v>
      </c>
    </row>
    <row r="7715" spans="1:8">
      <c r="A7715" t="s">
        <v>4499</v>
      </c>
      <c r="B7715">
        <v>1.00424247305407</v>
      </c>
      <c r="C7715">
        <v>7</v>
      </c>
      <c r="D7715">
        <v>25</v>
      </c>
      <c r="E7715">
        <v>25</v>
      </c>
      <c r="F7715" t="str">
        <f>VLOOKUP(E7715,$L$1:$M$25,2,FALSE)</f>
        <v>wheat</v>
      </c>
      <c r="G7715">
        <f>LOG(C7715)</f>
        <v>0.84509804001425681</v>
      </c>
      <c r="H7715">
        <f>G7715/(B7715-1)</f>
        <v>199.19938895157301</v>
      </c>
    </row>
    <row r="7716" spans="1:8">
      <c r="A7716" t="s">
        <v>5021</v>
      </c>
      <c r="B7716">
        <v>1.00424247305407</v>
      </c>
      <c r="C7716">
        <v>7</v>
      </c>
      <c r="D7716">
        <v>17</v>
      </c>
      <c r="E7716">
        <v>17</v>
      </c>
      <c r="F7716" t="str">
        <f>VLOOKUP(E7716,$L$1:$M$25,2,FALSE)</f>
        <v>nat-gas</v>
      </c>
      <c r="G7716">
        <f>LOG(C7716)</f>
        <v>0.84509804001425681</v>
      </c>
      <c r="H7716">
        <f>G7716/(B7716-1)</f>
        <v>199.19938895157301</v>
      </c>
    </row>
    <row r="7717" spans="1:8">
      <c r="A7717" t="s">
        <v>6710</v>
      </c>
      <c r="B7717">
        <v>1.00424247305407</v>
      </c>
      <c r="C7717">
        <v>7</v>
      </c>
      <c r="D7717">
        <v>22</v>
      </c>
      <c r="E7717">
        <v>22</v>
      </c>
      <c r="F7717" t="str">
        <f>VLOOKUP(E7717,$L$1:$M$25,2,FALSE)</f>
        <v>sugar</v>
      </c>
      <c r="G7717">
        <f>LOG(C7717)</f>
        <v>0.84509804001425681</v>
      </c>
      <c r="H7717">
        <f>G7717/(B7717-1)</f>
        <v>199.19938895157301</v>
      </c>
    </row>
    <row r="7718" spans="1:8">
      <c r="A7718" t="s">
        <v>8677</v>
      </c>
      <c r="B7718">
        <v>1.00424247305407</v>
      </c>
      <c r="C7718">
        <v>7</v>
      </c>
      <c r="D7718">
        <v>5</v>
      </c>
      <c r="E7718">
        <v>5</v>
      </c>
      <c r="F7718" t="str">
        <f>VLOOKUP(E7718,$L$1:$M$25,2,FALSE)</f>
        <v>corn</v>
      </c>
      <c r="G7718">
        <f>LOG(C7718)</f>
        <v>0.84509804001425681</v>
      </c>
      <c r="H7718">
        <f>G7718/(B7718-1)</f>
        <v>199.19938895157301</v>
      </c>
    </row>
    <row r="7719" spans="1:8">
      <c r="A7719" t="s">
        <v>10164</v>
      </c>
      <c r="B7719">
        <v>1.00621456594408</v>
      </c>
      <c r="C7719">
        <v>17</v>
      </c>
      <c r="D7719">
        <v>11</v>
      </c>
      <c r="E7719">
        <v>11</v>
      </c>
      <c r="F7719" t="str">
        <f>VLOOKUP(E7719,$L$1:$M$25,2,FALSE)</f>
        <v>gold</v>
      </c>
      <c r="G7719">
        <f>LOG(C7719)</f>
        <v>1.2304489213782739</v>
      </c>
      <c r="H7719">
        <f>G7719/(B7719-1)</f>
        <v>197.9943462584709</v>
      </c>
    </row>
    <row r="7720" spans="1:8">
      <c r="A7720" t="s">
        <v>21</v>
      </c>
      <c r="B7720">
        <v>1.00873868042427</v>
      </c>
      <c r="C7720">
        <v>119</v>
      </c>
      <c r="D7720">
        <v>10</v>
      </c>
      <c r="E7720">
        <v>10</v>
      </c>
      <c r="F7720" t="str">
        <f>VLOOKUP(E7720,$L$1:$M$25,2,FALSE)</f>
        <v>gnp</v>
      </c>
      <c r="G7720">
        <f>LOG(C7720)</f>
        <v>2.0755469613925306</v>
      </c>
      <c r="H7720">
        <f>G7720/(B7720-1)</f>
        <v>237.51262898092835</v>
      </c>
    </row>
    <row r="7721" spans="1:8">
      <c r="A7721" t="s">
        <v>9494</v>
      </c>
      <c r="B7721">
        <v>1.0096137581740301</v>
      </c>
      <c r="C7721">
        <v>15</v>
      </c>
      <c r="D7721">
        <v>20</v>
      </c>
      <c r="E7721">
        <v>20</v>
      </c>
      <c r="F7721" t="str">
        <f>VLOOKUP(E7721,$L$1:$M$25,2,FALSE)</f>
        <v>ship</v>
      </c>
      <c r="G7721">
        <f>LOG(C7721)</f>
        <v>1.1760912590556813</v>
      </c>
      <c r="H7721">
        <f>G7721/(B7721-1)</f>
        <v>122.33418375684634</v>
      </c>
    </row>
    <row r="7722" spans="1:8">
      <c r="A7722" t="s">
        <v>9761</v>
      </c>
      <c r="B7722">
        <v>1.0100997593541601</v>
      </c>
      <c r="C7722">
        <v>13</v>
      </c>
      <c r="D7722">
        <v>10</v>
      </c>
      <c r="E7722">
        <v>10</v>
      </c>
      <c r="F7722" t="str">
        <f>VLOOKUP(E7722,$L$1:$M$25,2,FALSE)</f>
        <v>gnp</v>
      </c>
      <c r="G7722">
        <f>LOG(C7722)</f>
        <v>1.1139433523068367</v>
      </c>
      <c r="H7722">
        <f>G7722/(B7722-1)</f>
        <v>110.29404892186912</v>
      </c>
    </row>
    <row r="7723" spans="1:8">
      <c r="A7723" t="s">
        <v>1097</v>
      </c>
      <c r="B7723">
        <v>1.01140426470735</v>
      </c>
      <c r="C7723">
        <v>6</v>
      </c>
      <c r="D7723">
        <v>3</v>
      </c>
      <c r="E7723">
        <v>3</v>
      </c>
      <c r="F7723" t="str">
        <f>VLOOKUP(E7723,$L$1:$M$25,2,FALSE)</f>
        <v>cocoa</v>
      </c>
      <c r="G7723">
        <f>LOG(C7723)</f>
        <v>0.77815125038364363</v>
      </c>
      <c r="H7723">
        <f>G7723/(B7723-1)</f>
        <v>68.233355709652002</v>
      </c>
    </row>
    <row r="7724" spans="1:8">
      <c r="A7724" t="s">
        <v>1613</v>
      </c>
      <c r="B7724">
        <v>1.01140426470735</v>
      </c>
      <c r="C7724">
        <v>6</v>
      </c>
      <c r="D7724">
        <v>15</v>
      </c>
      <c r="E7724">
        <v>15</v>
      </c>
      <c r="F7724" t="str">
        <f>VLOOKUP(E7724,$L$1:$M$25,2,FALSE)</f>
        <v>money-fx</v>
      </c>
      <c r="G7724">
        <f>LOG(C7724)</f>
        <v>0.77815125038364363</v>
      </c>
      <c r="H7724">
        <f>G7724/(B7724-1)</f>
        <v>68.233355709652002</v>
      </c>
    </row>
    <row r="7725" spans="1:8">
      <c r="A7725" t="s">
        <v>1644</v>
      </c>
      <c r="B7725">
        <v>1.01140426470735</v>
      </c>
      <c r="C7725">
        <v>6</v>
      </c>
      <c r="D7725">
        <v>23</v>
      </c>
      <c r="E7725">
        <v>23</v>
      </c>
      <c r="F7725" t="str">
        <f>VLOOKUP(E7725,$L$1:$M$25,2,FALSE)</f>
        <v>trade</v>
      </c>
      <c r="G7725">
        <f>LOG(C7725)</f>
        <v>0.77815125038364363</v>
      </c>
      <c r="H7725">
        <f>G7725/(B7725-1)</f>
        <v>68.233355709652002</v>
      </c>
    </row>
    <row r="7726" spans="1:8">
      <c r="A7726" t="s">
        <v>1656</v>
      </c>
      <c r="B7726">
        <v>1.01140426470735</v>
      </c>
      <c r="C7726">
        <v>6</v>
      </c>
      <c r="D7726">
        <v>7</v>
      </c>
      <c r="E7726">
        <v>7</v>
      </c>
      <c r="F7726" t="str">
        <f>VLOOKUP(E7726,$L$1:$M$25,2,FALSE)</f>
        <v>crude</v>
      </c>
      <c r="G7726">
        <f>LOG(C7726)</f>
        <v>0.77815125038364363</v>
      </c>
      <c r="H7726">
        <f>G7726/(B7726-1)</f>
        <v>68.233355709652002</v>
      </c>
    </row>
    <row r="7727" spans="1:8">
      <c r="A7727" t="s">
        <v>1674</v>
      </c>
      <c r="B7727">
        <v>1.01140426470735</v>
      </c>
      <c r="C7727">
        <v>6</v>
      </c>
      <c r="D7727">
        <v>10</v>
      </c>
      <c r="E7727">
        <v>10</v>
      </c>
      <c r="F7727" t="str">
        <f>VLOOKUP(E7727,$L$1:$M$25,2,FALSE)</f>
        <v>gnp</v>
      </c>
      <c r="G7727">
        <f>LOG(C7727)</f>
        <v>0.77815125038364363</v>
      </c>
      <c r="H7727">
        <f>G7727/(B7727-1)</f>
        <v>68.233355709652002</v>
      </c>
    </row>
    <row r="7728" spans="1:8">
      <c r="A7728" t="s">
        <v>1835</v>
      </c>
      <c r="B7728">
        <v>1.01140426470735</v>
      </c>
      <c r="C7728">
        <v>6</v>
      </c>
      <c r="D7728">
        <v>10</v>
      </c>
      <c r="E7728">
        <v>10</v>
      </c>
      <c r="F7728" t="str">
        <f>VLOOKUP(E7728,$L$1:$M$25,2,FALSE)</f>
        <v>gnp</v>
      </c>
      <c r="G7728">
        <f>LOG(C7728)</f>
        <v>0.77815125038364363</v>
      </c>
      <c r="H7728">
        <f>G7728/(B7728-1)</f>
        <v>68.233355709652002</v>
      </c>
    </row>
    <row r="7729" spans="1:8">
      <c r="A7729" t="s">
        <v>2260</v>
      </c>
      <c r="B7729">
        <v>1.01140426470735</v>
      </c>
      <c r="C7729">
        <v>6</v>
      </c>
      <c r="D7729">
        <v>8</v>
      </c>
      <c r="E7729">
        <v>8</v>
      </c>
      <c r="F7729" t="str">
        <f>VLOOKUP(E7729,$L$1:$M$25,2,FALSE)</f>
        <v>dlr</v>
      </c>
      <c r="G7729">
        <f>LOG(C7729)</f>
        <v>0.77815125038364363</v>
      </c>
      <c r="H7729">
        <f>G7729/(B7729-1)</f>
        <v>68.233355709652002</v>
      </c>
    </row>
    <row r="7730" spans="1:8">
      <c r="A7730" t="s">
        <v>3459</v>
      </c>
      <c r="B7730">
        <v>1.01140426470735</v>
      </c>
      <c r="C7730">
        <v>6</v>
      </c>
      <c r="D7730">
        <v>14</v>
      </c>
      <c r="E7730">
        <v>14</v>
      </c>
      <c r="F7730" t="str">
        <f>VLOOKUP(E7730,$L$1:$M$25,2,FALSE)</f>
        <v>livestock</v>
      </c>
      <c r="G7730">
        <f>LOG(C7730)</f>
        <v>0.77815125038364363</v>
      </c>
      <c r="H7730">
        <f>G7730/(B7730-1)</f>
        <v>68.233355709652002</v>
      </c>
    </row>
    <row r="7731" spans="1:8">
      <c r="A7731" t="s">
        <v>3552</v>
      </c>
      <c r="B7731">
        <v>1.01140426470735</v>
      </c>
      <c r="C7731">
        <v>6</v>
      </c>
      <c r="D7731">
        <v>11</v>
      </c>
      <c r="E7731">
        <v>11</v>
      </c>
      <c r="F7731" t="str">
        <f>VLOOKUP(E7731,$L$1:$M$25,2,FALSE)</f>
        <v>gold</v>
      </c>
      <c r="G7731">
        <f>LOG(C7731)</f>
        <v>0.77815125038364363</v>
      </c>
      <c r="H7731">
        <f>G7731/(B7731-1)</f>
        <v>68.233355709652002</v>
      </c>
    </row>
    <row r="7732" spans="1:8">
      <c r="A7732" t="s">
        <v>3823</v>
      </c>
      <c r="B7732">
        <v>1.01140426470735</v>
      </c>
      <c r="C7732">
        <v>6</v>
      </c>
      <c r="D7732">
        <v>23</v>
      </c>
      <c r="E7732">
        <v>23</v>
      </c>
      <c r="F7732" t="str">
        <f>VLOOKUP(E7732,$L$1:$M$25,2,FALSE)</f>
        <v>trade</v>
      </c>
      <c r="G7732">
        <f>LOG(C7732)</f>
        <v>0.77815125038364363</v>
      </c>
      <c r="H7732">
        <f>G7732/(B7732-1)</f>
        <v>68.233355709652002</v>
      </c>
    </row>
    <row r="7733" spans="1:8">
      <c r="A7733" t="s">
        <v>5502</v>
      </c>
      <c r="B7733">
        <v>1.01140426470735</v>
      </c>
      <c r="C7733">
        <v>6</v>
      </c>
      <c r="D7733">
        <v>18</v>
      </c>
      <c r="E7733">
        <v>18</v>
      </c>
      <c r="F7733" t="str">
        <f>VLOOKUP(E7733,$L$1:$M$25,2,FALSE)</f>
        <v>oilseed</v>
      </c>
      <c r="G7733">
        <f>LOG(C7733)</f>
        <v>0.77815125038364363</v>
      </c>
      <c r="H7733">
        <f>G7733/(B7733-1)</f>
        <v>68.233355709652002</v>
      </c>
    </row>
    <row r="7734" spans="1:8">
      <c r="A7734" t="s">
        <v>5853</v>
      </c>
      <c r="B7734">
        <v>1.01140426470735</v>
      </c>
      <c r="C7734">
        <v>6</v>
      </c>
      <c r="D7734">
        <v>23</v>
      </c>
      <c r="E7734">
        <v>23</v>
      </c>
      <c r="F7734" t="str">
        <f>VLOOKUP(E7734,$L$1:$M$25,2,FALSE)</f>
        <v>trade</v>
      </c>
      <c r="G7734">
        <f>LOG(C7734)</f>
        <v>0.77815125038364363</v>
      </c>
      <c r="H7734">
        <f>G7734/(B7734-1)</f>
        <v>68.233355709652002</v>
      </c>
    </row>
    <row r="7735" spans="1:8">
      <c r="A7735" t="s">
        <v>6745</v>
      </c>
      <c r="B7735">
        <v>1.01140426470735</v>
      </c>
      <c r="C7735">
        <v>6</v>
      </c>
      <c r="D7735">
        <v>7</v>
      </c>
      <c r="E7735">
        <v>7</v>
      </c>
      <c r="F7735" t="str">
        <f>VLOOKUP(E7735,$L$1:$M$25,2,FALSE)</f>
        <v>crude</v>
      </c>
      <c r="G7735">
        <f>LOG(C7735)</f>
        <v>0.77815125038364363</v>
      </c>
      <c r="H7735">
        <f>G7735/(B7735-1)</f>
        <v>68.233355709652002</v>
      </c>
    </row>
    <row r="7736" spans="1:8">
      <c r="A7736" t="s">
        <v>7051</v>
      </c>
      <c r="B7736">
        <v>1.01140426470735</v>
      </c>
      <c r="C7736">
        <v>6</v>
      </c>
      <c r="D7736">
        <v>20</v>
      </c>
      <c r="E7736">
        <v>20</v>
      </c>
      <c r="F7736" t="str">
        <f>VLOOKUP(E7736,$L$1:$M$25,2,FALSE)</f>
        <v>ship</v>
      </c>
      <c r="G7736">
        <f>LOG(C7736)</f>
        <v>0.77815125038364363</v>
      </c>
      <c r="H7736">
        <f>G7736/(B7736-1)</f>
        <v>68.233355709652002</v>
      </c>
    </row>
    <row r="7737" spans="1:8">
      <c r="A7737" t="s">
        <v>7552</v>
      </c>
      <c r="B7737">
        <v>1.01140426470735</v>
      </c>
      <c r="C7737">
        <v>6</v>
      </c>
      <c r="D7737">
        <v>21</v>
      </c>
      <c r="E7737">
        <v>21</v>
      </c>
      <c r="F7737" t="str">
        <f>VLOOKUP(E7737,$L$1:$M$25,2,FALSE)</f>
        <v>soybean</v>
      </c>
      <c r="G7737">
        <f>LOG(C7737)</f>
        <v>0.77815125038364363</v>
      </c>
      <c r="H7737">
        <f>G7737/(B7737-1)</f>
        <v>68.233355709652002</v>
      </c>
    </row>
    <row r="7738" spans="1:8">
      <c r="A7738" t="s">
        <v>7581</v>
      </c>
      <c r="B7738">
        <v>1.01140426470735</v>
      </c>
      <c r="C7738">
        <v>6</v>
      </c>
      <c r="D7738">
        <v>19</v>
      </c>
      <c r="E7738">
        <v>19</v>
      </c>
      <c r="F7738" t="str">
        <f>VLOOKUP(E7738,$L$1:$M$25,2,FALSE)</f>
        <v>reserves</v>
      </c>
      <c r="G7738">
        <f>LOG(C7738)</f>
        <v>0.77815125038364363</v>
      </c>
      <c r="H7738">
        <f>G7738/(B7738-1)</f>
        <v>68.233355709652002</v>
      </c>
    </row>
    <row r="7739" spans="1:8">
      <c r="A7739" t="s">
        <v>7586</v>
      </c>
      <c r="B7739">
        <v>1.01140426470735</v>
      </c>
      <c r="C7739">
        <v>6</v>
      </c>
      <c r="D7739">
        <v>10</v>
      </c>
      <c r="E7739">
        <v>10</v>
      </c>
      <c r="F7739" t="str">
        <f>VLOOKUP(E7739,$L$1:$M$25,2,FALSE)</f>
        <v>gnp</v>
      </c>
      <c r="G7739">
        <f>LOG(C7739)</f>
        <v>0.77815125038364363</v>
      </c>
      <c r="H7739">
        <f>G7739/(B7739-1)</f>
        <v>68.233355709652002</v>
      </c>
    </row>
    <row r="7740" spans="1:8">
      <c r="A7740" t="s">
        <v>7601</v>
      </c>
      <c r="B7740">
        <v>1.01140426470735</v>
      </c>
      <c r="C7740">
        <v>6</v>
      </c>
      <c r="D7740">
        <v>5</v>
      </c>
      <c r="E7740">
        <v>5</v>
      </c>
      <c r="F7740" t="str">
        <f>VLOOKUP(E7740,$L$1:$M$25,2,FALSE)</f>
        <v>corn</v>
      </c>
      <c r="G7740">
        <f>LOG(C7740)</f>
        <v>0.77815125038364363</v>
      </c>
      <c r="H7740">
        <f>G7740/(B7740-1)</f>
        <v>68.233355709652002</v>
      </c>
    </row>
    <row r="7741" spans="1:8">
      <c r="A7741" t="s">
        <v>7602</v>
      </c>
      <c r="B7741">
        <v>1.01140426470735</v>
      </c>
      <c r="C7741">
        <v>6</v>
      </c>
      <c r="D7741">
        <v>20</v>
      </c>
      <c r="E7741">
        <v>20</v>
      </c>
      <c r="F7741" t="str">
        <f>VLOOKUP(E7741,$L$1:$M$25,2,FALSE)</f>
        <v>ship</v>
      </c>
      <c r="G7741">
        <f>LOG(C7741)</f>
        <v>0.77815125038364363</v>
      </c>
      <c r="H7741">
        <f>G7741/(B7741-1)</f>
        <v>68.233355709652002</v>
      </c>
    </row>
    <row r="7742" spans="1:8">
      <c r="A7742" t="s">
        <v>7743</v>
      </c>
      <c r="B7742">
        <v>1.01140426470735</v>
      </c>
      <c r="C7742">
        <v>6</v>
      </c>
      <c r="D7742">
        <v>11</v>
      </c>
      <c r="E7742">
        <v>11</v>
      </c>
      <c r="F7742" t="str">
        <f>VLOOKUP(E7742,$L$1:$M$25,2,FALSE)</f>
        <v>gold</v>
      </c>
      <c r="G7742">
        <f>LOG(C7742)</f>
        <v>0.77815125038364363</v>
      </c>
      <c r="H7742">
        <f>G7742/(B7742-1)</f>
        <v>68.233355709652002</v>
      </c>
    </row>
    <row r="7743" spans="1:8">
      <c r="A7743" t="s">
        <v>7751</v>
      </c>
      <c r="B7743">
        <v>1.01140426470735</v>
      </c>
      <c r="C7743">
        <v>6</v>
      </c>
      <c r="D7743">
        <v>20</v>
      </c>
      <c r="E7743">
        <v>20</v>
      </c>
      <c r="F7743" t="str">
        <f>VLOOKUP(E7743,$L$1:$M$25,2,FALSE)</f>
        <v>ship</v>
      </c>
      <c r="G7743">
        <f>LOG(C7743)</f>
        <v>0.77815125038364363</v>
      </c>
      <c r="H7743">
        <f>G7743/(B7743-1)</f>
        <v>68.233355709652002</v>
      </c>
    </row>
    <row r="7744" spans="1:8">
      <c r="A7744" t="s">
        <v>7921</v>
      </c>
      <c r="B7744">
        <v>1.01140426470735</v>
      </c>
      <c r="C7744">
        <v>6</v>
      </c>
      <c r="D7744">
        <v>18</v>
      </c>
      <c r="E7744">
        <v>18</v>
      </c>
      <c r="F7744" t="str">
        <f>VLOOKUP(E7744,$L$1:$M$25,2,FALSE)</f>
        <v>oilseed</v>
      </c>
      <c r="G7744">
        <f>LOG(C7744)</f>
        <v>0.77815125038364363</v>
      </c>
      <c r="H7744">
        <f>G7744/(B7744-1)</f>
        <v>68.233355709652002</v>
      </c>
    </row>
    <row r="7745" spans="1:8">
      <c r="A7745" t="s">
        <v>8453</v>
      </c>
      <c r="B7745">
        <v>1.01140426470735</v>
      </c>
      <c r="C7745">
        <v>6</v>
      </c>
      <c r="D7745">
        <v>18</v>
      </c>
      <c r="E7745">
        <v>18</v>
      </c>
      <c r="F7745" t="str">
        <f>VLOOKUP(E7745,$L$1:$M$25,2,FALSE)</f>
        <v>oilseed</v>
      </c>
      <c r="G7745">
        <f>LOG(C7745)</f>
        <v>0.77815125038364363</v>
      </c>
      <c r="H7745">
        <f>G7745/(B7745-1)</f>
        <v>68.233355709652002</v>
      </c>
    </row>
    <row r="7746" spans="1:8">
      <c r="A7746" t="s">
        <v>8857</v>
      </c>
      <c r="B7746">
        <v>1.01140426470735</v>
      </c>
      <c r="C7746">
        <v>6</v>
      </c>
      <c r="D7746">
        <v>7</v>
      </c>
      <c r="E7746">
        <v>7</v>
      </c>
      <c r="F7746" t="str">
        <f>VLOOKUP(E7746,$L$1:$M$25,2,FALSE)</f>
        <v>crude</v>
      </c>
      <c r="G7746">
        <f>LOG(C7746)</f>
        <v>0.77815125038364363</v>
      </c>
      <c r="H7746">
        <f>G7746/(B7746-1)</f>
        <v>68.233355709652002</v>
      </c>
    </row>
    <row r="7747" spans="1:8">
      <c r="A7747" t="s">
        <v>8908</v>
      </c>
      <c r="B7747">
        <v>1.01140426470735</v>
      </c>
      <c r="C7747">
        <v>6</v>
      </c>
      <c r="D7747">
        <v>22</v>
      </c>
      <c r="E7747">
        <v>22</v>
      </c>
      <c r="F7747" t="str">
        <f>VLOOKUP(E7747,$L$1:$M$25,2,FALSE)</f>
        <v>sugar</v>
      </c>
      <c r="G7747">
        <f>LOG(C7747)</f>
        <v>0.77815125038364363</v>
      </c>
      <c r="H7747">
        <f>G7747/(B7747-1)</f>
        <v>68.233355709652002</v>
      </c>
    </row>
    <row r="7748" spans="1:8">
      <c r="A7748" t="s">
        <v>9525</v>
      </c>
      <c r="B7748">
        <v>1.01140426470735</v>
      </c>
      <c r="C7748">
        <v>6</v>
      </c>
      <c r="D7748">
        <v>17</v>
      </c>
      <c r="E7748">
        <v>17</v>
      </c>
      <c r="F7748" t="str">
        <f>VLOOKUP(E7748,$L$1:$M$25,2,FALSE)</f>
        <v>nat-gas</v>
      </c>
      <c r="G7748">
        <f>LOG(C7748)</f>
        <v>0.77815125038364363</v>
      </c>
      <c r="H7748">
        <f>G7748/(B7748-1)</f>
        <v>68.233355709652002</v>
      </c>
    </row>
    <row r="7749" spans="1:8">
      <c r="A7749" t="s">
        <v>9725</v>
      </c>
      <c r="B7749">
        <v>1.01140426470735</v>
      </c>
      <c r="C7749">
        <v>6</v>
      </c>
      <c r="D7749">
        <v>17</v>
      </c>
      <c r="E7749">
        <v>17</v>
      </c>
      <c r="F7749" t="str">
        <f>VLOOKUP(E7749,$L$1:$M$25,2,FALSE)</f>
        <v>nat-gas</v>
      </c>
      <c r="G7749">
        <f>LOG(C7749)</f>
        <v>0.77815125038364363</v>
      </c>
      <c r="H7749">
        <f>G7749/(B7749-1)</f>
        <v>68.233355709652002</v>
      </c>
    </row>
    <row r="7750" spans="1:8">
      <c r="A7750" t="s">
        <v>9829</v>
      </c>
      <c r="B7750">
        <v>1.01140426470735</v>
      </c>
      <c r="C7750">
        <v>6</v>
      </c>
      <c r="D7750">
        <v>18</v>
      </c>
      <c r="E7750">
        <v>18</v>
      </c>
      <c r="F7750" t="str">
        <f>VLOOKUP(E7750,$L$1:$M$25,2,FALSE)</f>
        <v>oilseed</v>
      </c>
      <c r="G7750">
        <f>LOG(C7750)</f>
        <v>0.77815125038364363</v>
      </c>
      <c r="H7750">
        <f>G7750/(B7750-1)</f>
        <v>68.233355709652002</v>
      </c>
    </row>
    <row r="7751" spans="1:8">
      <c r="A7751" t="s">
        <v>10047</v>
      </c>
      <c r="B7751">
        <v>1.01140426470735</v>
      </c>
      <c r="C7751">
        <v>6</v>
      </c>
      <c r="D7751">
        <v>24</v>
      </c>
      <c r="E7751">
        <v>24</v>
      </c>
      <c r="F7751" t="str">
        <f>VLOOKUP(E7751,$L$1:$M$25,2,FALSE)</f>
        <v>veg-oil</v>
      </c>
      <c r="G7751">
        <f>LOG(C7751)</f>
        <v>0.77815125038364363</v>
      </c>
      <c r="H7751">
        <f>G7751/(B7751-1)</f>
        <v>68.233355709652002</v>
      </c>
    </row>
    <row r="7752" spans="1:8">
      <c r="A7752" t="s">
        <v>10231</v>
      </c>
      <c r="B7752">
        <v>1.01140426470735</v>
      </c>
      <c r="C7752">
        <v>6</v>
      </c>
      <c r="D7752">
        <v>10</v>
      </c>
      <c r="E7752">
        <v>10</v>
      </c>
      <c r="F7752" t="str">
        <f>VLOOKUP(E7752,$L$1:$M$25,2,FALSE)</f>
        <v>gnp</v>
      </c>
      <c r="G7752">
        <f>LOG(C7752)</f>
        <v>0.77815125038364363</v>
      </c>
      <c r="H7752">
        <f>G7752/(B7752-1)</f>
        <v>68.233355709652002</v>
      </c>
    </row>
    <row r="7753" spans="1:8">
      <c r="A7753" t="s">
        <v>10387</v>
      </c>
      <c r="B7753">
        <v>1.01140426470735</v>
      </c>
      <c r="C7753">
        <v>6</v>
      </c>
      <c r="D7753">
        <v>3</v>
      </c>
      <c r="E7753">
        <v>3</v>
      </c>
      <c r="F7753" t="str">
        <f>VLOOKUP(E7753,$L$1:$M$25,2,FALSE)</f>
        <v>cocoa</v>
      </c>
      <c r="G7753">
        <f>LOG(C7753)</f>
        <v>0.77815125038364363</v>
      </c>
      <c r="H7753">
        <f>G7753/(B7753-1)</f>
        <v>68.233355709652002</v>
      </c>
    </row>
    <row r="7754" spans="1:8">
      <c r="A7754" t="s">
        <v>11028</v>
      </c>
      <c r="B7754">
        <v>1.01140426470735</v>
      </c>
      <c r="C7754">
        <v>6</v>
      </c>
      <c r="D7754">
        <v>24</v>
      </c>
      <c r="E7754">
        <v>24</v>
      </c>
      <c r="F7754" t="str">
        <f>VLOOKUP(E7754,$L$1:$M$25,2,FALSE)</f>
        <v>veg-oil</v>
      </c>
      <c r="G7754">
        <f>LOG(C7754)</f>
        <v>0.77815125038364363</v>
      </c>
      <c r="H7754">
        <f>G7754/(B7754-1)</f>
        <v>68.233355709652002</v>
      </c>
    </row>
    <row r="7755" spans="1:8">
      <c r="A7755" t="s">
        <v>11209</v>
      </c>
      <c r="B7755">
        <v>1.01140426470735</v>
      </c>
      <c r="C7755">
        <v>6</v>
      </c>
      <c r="D7755">
        <v>18</v>
      </c>
      <c r="E7755">
        <v>18</v>
      </c>
      <c r="F7755" t="str">
        <f>VLOOKUP(E7755,$L$1:$M$25,2,FALSE)</f>
        <v>oilseed</v>
      </c>
      <c r="G7755">
        <f>LOG(C7755)</f>
        <v>0.77815125038364363</v>
      </c>
      <c r="H7755">
        <f>G7755/(B7755-1)</f>
        <v>68.233355709652002</v>
      </c>
    </row>
    <row r="7756" spans="1:8">
      <c r="A7756" t="s">
        <v>11474</v>
      </c>
      <c r="B7756">
        <v>1.01140426470735</v>
      </c>
      <c r="C7756">
        <v>6</v>
      </c>
      <c r="D7756">
        <v>10</v>
      </c>
      <c r="E7756">
        <v>10</v>
      </c>
      <c r="F7756" t="str">
        <f>VLOOKUP(E7756,$L$1:$M$25,2,FALSE)</f>
        <v>gnp</v>
      </c>
      <c r="G7756">
        <f>LOG(C7756)</f>
        <v>0.77815125038364363</v>
      </c>
      <c r="H7756">
        <f>G7756/(B7756-1)</f>
        <v>68.233355709652002</v>
      </c>
    </row>
    <row r="7757" spans="1:8">
      <c r="A7757" t="s">
        <v>11482</v>
      </c>
      <c r="B7757">
        <v>1.01140426470735</v>
      </c>
      <c r="C7757">
        <v>6</v>
      </c>
      <c r="D7757">
        <v>6</v>
      </c>
      <c r="E7757">
        <v>6</v>
      </c>
      <c r="F7757" t="str">
        <f>VLOOKUP(E7757,$L$1:$M$25,2,FALSE)</f>
        <v>cpi</v>
      </c>
      <c r="G7757">
        <f>LOG(C7757)</f>
        <v>0.77815125038364363</v>
      </c>
      <c r="H7757">
        <f>G7757/(B7757-1)</f>
        <v>68.233355709652002</v>
      </c>
    </row>
    <row r="7758" spans="1:8">
      <c r="A7758" t="s">
        <v>11545</v>
      </c>
      <c r="B7758">
        <v>1.01140426470735</v>
      </c>
      <c r="C7758">
        <v>6</v>
      </c>
      <c r="D7758">
        <v>7</v>
      </c>
      <c r="E7758">
        <v>7</v>
      </c>
      <c r="F7758" t="str">
        <f>VLOOKUP(E7758,$L$1:$M$25,2,FALSE)</f>
        <v>crude</v>
      </c>
      <c r="G7758">
        <f>LOG(C7758)</f>
        <v>0.77815125038364363</v>
      </c>
      <c r="H7758">
        <f>G7758/(B7758-1)</f>
        <v>68.233355709652002</v>
      </c>
    </row>
    <row r="7759" spans="1:8">
      <c r="A7759" t="s">
        <v>11755</v>
      </c>
      <c r="B7759">
        <v>1.01140426470735</v>
      </c>
      <c r="C7759">
        <v>6</v>
      </c>
      <c r="D7759">
        <v>15</v>
      </c>
      <c r="E7759">
        <v>15</v>
      </c>
      <c r="F7759" t="str">
        <f>VLOOKUP(E7759,$L$1:$M$25,2,FALSE)</f>
        <v>money-fx</v>
      </c>
      <c r="G7759">
        <f>LOG(C7759)</f>
        <v>0.77815125038364363</v>
      </c>
      <c r="H7759">
        <f>G7759/(B7759-1)</f>
        <v>68.233355709652002</v>
      </c>
    </row>
    <row r="7760" spans="1:8">
      <c r="A7760" t="s">
        <v>11865</v>
      </c>
      <c r="B7760">
        <v>1.01140426470735</v>
      </c>
      <c r="C7760">
        <v>6</v>
      </c>
      <c r="D7760">
        <v>24</v>
      </c>
      <c r="E7760">
        <v>24</v>
      </c>
      <c r="F7760" t="str">
        <f>VLOOKUP(E7760,$L$1:$M$25,2,FALSE)</f>
        <v>veg-oil</v>
      </c>
      <c r="G7760">
        <f>LOG(C7760)</f>
        <v>0.77815125038364363</v>
      </c>
      <c r="H7760">
        <f>G7760/(B7760-1)</f>
        <v>68.233355709652002</v>
      </c>
    </row>
    <row r="7761" spans="1:8">
      <c r="A7761" t="s">
        <v>12174</v>
      </c>
      <c r="B7761">
        <v>1.01140426470735</v>
      </c>
      <c r="C7761">
        <v>12</v>
      </c>
      <c r="D7761">
        <v>7</v>
      </c>
      <c r="E7761">
        <v>7</v>
      </c>
      <c r="F7761" t="str">
        <f>VLOOKUP(E7761,$L$1:$M$25,2,FALSE)</f>
        <v>crude</v>
      </c>
      <c r="G7761">
        <f>LOG(C7761)</f>
        <v>1.0791812460476249</v>
      </c>
      <c r="H7761">
        <f>G7761/(B7761-1)</f>
        <v>94.629620912963929</v>
      </c>
    </row>
    <row r="7762" spans="1:8">
      <c r="A7762" t="s">
        <v>9745</v>
      </c>
      <c r="B7762">
        <v>1.0139046609345601</v>
      </c>
      <c r="C7762">
        <v>18</v>
      </c>
      <c r="D7762">
        <v>17</v>
      </c>
      <c r="E7762">
        <v>17</v>
      </c>
      <c r="F7762" t="str">
        <f>VLOOKUP(E7762,$L$1:$M$25,2,FALSE)</f>
        <v>nat-gas</v>
      </c>
      <c r="G7762">
        <f>LOG(C7762)</f>
        <v>1.255272505103306</v>
      </c>
      <c r="H7762">
        <f>G7762/(B7762-1)</f>
        <v>90.277102837029233</v>
      </c>
    </row>
    <row r="7763" spans="1:8">
      <c r="A7763" t="s">
        <v>8431</v>
      </c>
      <c r="B7763">
        <v>1.0156378226755101</v>
      </c>
      <c r="C7763">
        <v>19</v>
      </c>
      <c r="D7763">
        <v>23</v>
      </c>
      <c r="E7763">
        <v>23</v>
      </c>
      <c r="F7763" t="str">
        <f>VLOOKUP(E7763,$L$1:$M$25,2,FALSE)</f>
        <v>trade</v>
      </c>
      <c r="G7763">
        <f>LOG(C7763)</f>
        <v>1.2787536009528289</v>
      </c>
      <c r="H7763">
        <f>G7763/(B7763-1)</f>
        <v>81.773123246591595</v>
      </c>
    </row>
    <row r="7764" spans="1:8">
      <c r="A7764" t="s">
        <v>66</v>
      </c>
      <c r="B7764">
        <v>1.01758812793176</v>
      </c>
      <c r="C7764">
        <v>70</v>
      </c>
      <c r="D7764">
        <v>24</v>
      </c>
      <c r="E7764">
        <v>24</v>
      </c>
      <c r="F7764" t="str">
        <f>VLOOKUP(E7764,$L$1:$M$25,2,FALSE)</f>
        <v>veg-oil</v>
      </c>
      <c r="G7764">
        <f>LOG(C7764)</f>
        <v>1.8450980400142569</v>
      </c>
      <c r="H7764">
        <f>G7764/(B7764-1)</f>
        <v>104.90588010122697</v>
      </c>
    </row>
    <row r="7765" spans="1:8">
      <c r="A7765" t="s">
        <v>9195</v>
      </c>
      <c r="B7765">
        <v>1.0200369584018401</v>
      </c>
      <c r="C7765">
        <v>15</v>
      </c>
      <c r="D7765">
        <v>19</v>
      </c>
      <c r="E7765">
        <v>19</v>
      </c>
      <c r="F7765" t="str">
        <f>VLOOKUP(E7765,$L$1:$M$25,2,FALSE)</f>
        <v>reserves</v>
      </c>
      <c r="G7765">
        <f>LOG(C7765)</f>
        <v>1.1760912590556813</v>
      </c>
      <c r="H7765">
        <f>G7765/(B7765-1)</f>
        <v>58.696097255343773</v>
      </c>
    </row>
    <row r="7766" spans="1:8">
      <c r="A7766" t="s">
        <v>10496</v>
      </c>
      <c r="B7766">
        <v>1.02109481586184</v>
      </c>
      <c r="C7766">
        <v>21</v>
      </c>
      <c r="D7766">
        <v>11</v>
      </c>
      <c r="E7766">
        <v>11</v>
      </c>
      <c r="F7766" t="str">
        <f>VLOOKUP(E7766,$L$1:$M$25,2,FALSE)</f>
        <v>gold</v>
      </c>
      <c r="G7766">
        <f>LOG(C7766)</f>
        <v>1.3222192947339193</v>
      </c>
      <c r="H7766">
        <f>G7766/(B7766-1)</f>
        <v>62.6798215918907</v>
      </c>
    </row>
    <row r="7767" spans="1:8">
      <c r="A7767" t="s">
        <v>11711</v>
      </c>
      <c r="B7767">
        <v>1.0239287996389299</v>
      </c>
      <c r="C7767">
        <v>16</v>
      </c>
      <c r="D7767">
        <v>3</v>
      </c>
      <c r="E7767">
        <v>3</v>
      </c>
      <c r="F7767" t="str">
        <f>VLOOKUP(E7767,$L$1:$M$25,2,FALSE)</f>
        <v>cocoa</v>
      </c>
      <c r="G7767">
        <f>LOG(C7767)</f>
        <v>1.2041199826559248</v>
      </c>
      <c r="H7767">
        <f>G7767/(B7767-1)</f>
        <v>50.32095219255941</v>
      </c>
    </row>
    <row r="7768" spans="1:8">
      <c r="A7768" t="s">
        <v>1801</v>
      </c>
      <c r="B7768">
        <v>1.0296530140645701</v>
      </c>
      <c r="C7768">
        <v>10</v>
      </c>
      <c r="D7768">
        <v>2</v>
      </c>
      <c r="E7768">
        <v>2</v>
      </c>
      <c r="F7768" t="str">
        <f>VLOOKUP(E7768,$L$1:$M$25,2,FALSE)</f>
        <v>bop</v>
      </c>
      <c r="G7768">
        <f>LOG(C7768)</f>
        <v>1</v>
      </c>
      <c r="H7768">
        <f>G7768/(B7768-1)</f>
        <v>33.723384672548889</v>
      </c>
    </row>
    <row r="7769" spans="1:8">
      <c r="A7769" t="s">
        <v>11653</v>
      </c>
      <c r="B7769">
        <v>1.0296530140645701</v>
      </c>
      <c r="C7769">
        <v>10</v>
      </c>
      <c r="D7769">
        <v>24</v>
      </c>
      <c r="E7769">
        <v>24</v>
      </c>
      <c r="F7769" t="str">
        <f>VLOOKUP(E7769,$L$1:$M$25,2,FALSE)</f>
        <v>veg-oil</v>
      </c>
      <c r="G7769">
        <f>LOG(C7769)</f>
        <v>1</v>
      </c>
      <c r="H7769">
        <f>G7769/(B7769-1)</f>
        <v>33.723384672548889</v>
      </c>
    </row>
    <row r="7770" spans="1:8">
      <c r="A7770" t="s">
        <v>203</v>
      </c>
      <c r="B7770">
        <v>1.0302211476235199</v>
      </c>
      <c r="C7770">
        <v>32</v>
      </c>
      <c r="D7770">
        <v>17</v>
      </c>
      <c r="E7770">
        <v>17</v>
      </c>
      <c r="F7770" t="str">
        <f>VLOOKUP(E7770,$L$1:$M$25,2,FALSE)</f>
        <v>nat-gas</v>
      </c>
      <c r="G7770">
        <f>LOG(C7770)</f>
        <v>1.505149978319906</v>
      </c>
      <c r="H7770">
        <f>G7770/(B7770-1)</f>
        <v>49.804527513988525</v>
      </c>
    </row>
    <row r="7771" spans="1:8">
      <c r="A7771" t="s">
        <v>1307</v>
      </c>
      <c r="B7771">
        <v>1.03356205420681</v>
      </c>
      <c r="C7771">
        <v>11</v>
      </c>
      <c r="D7771">
        <v>11</v>
      </c>
      <c r="E7771">
        <v>11</v>
      </c>
      <c r="F7771" t="str">
        <f>VLOOKUP(E7771,$L$1:$M$25,2,FALSE)</f>
        <v>gold</v>
      </c>
      <c r="G7771">
        <f>LOG(C7771)</f>
        <v>1.0413926851582251</v>
      </c>
      <c r="H7771">
        <f>G7771/(B7771-1)</f>
        <v>31.028872033313082</v>
      </c>
    </row>
    <row r="7772" spans="1:8">
      <c r="A7772" t="s">
        <v>3636</v>
      </c>
      <c r="B7772">
        <v>1.03356205420681</v>
      </c>
      <c r="C7772">
        <v>11</v>
      </c>
      <c r="D7772">
        <v>7</v>
      </c>
      <c r="E7772">
        <v>7</v>
      </c>
      <c r="F7772" t="str">
        <f>VLOOKUP(E7772,$L$1:$M$25,2,FALSE)</f>
        <v>crude</v>
      </c>
      <c r="G7772">
        <f>LOG(C7772)</f>
        <v>1.0413926851582251</v>
      </c>
      <c r="H7772">
        <f>G7772/(B7772-1)</f>
        <v>31.028872033313082</v>
      </c>
    </row>
    <row r="7773" spans="1:8">
      <c r="A7773" t="s">
        <v>6151</v>
      </c>
      <c r="B7773">
        <v>1.03356205420681</v>
      </c>
      <c r="C7773">
        <v>11</v>
      </c>
      <c r="D7773">
        <v>20</v>
      </c>
      <c r="E7773">
        <v>20</v>
      </c>
      <c r="F7773" t="str">
        <f>VLOOKUP(E7773,$L$1:$M$25,2,FALSE)</f>
        <v>ship</v>
      </c>
      <c r="G7773">
        <f>LOG(C7773)</f>
        <v>1.0413926851582251</v>
      </c>
      <c r="H7773">
        <f>G7773/(B7773-1)</f>
        <v>31.028872033313082</v>
      </c>
    </row>
    <row r="7774" spans="1:8">
      <c r="A7774" t="s">
        <v>9178</v>
      </c>
      <c r="B7774">
        <v>1.03356205420681</v>
      </c>
      <c r="C7774">
        <v>11</v>
      </c>
      <c r="D7774">
        <v>20</v>
      </c>
      <c r="E7774">
        <v>20</v>
      </c>
      <c r="F7774" t="str">
        <f>VLOOKUP(E7774,$L$1:$M$25,2,FALSE)</f>
        <v>ship</v>
      </c>
      <c r="G7774">
        <f>LOG(C7774)</f>
        <v>1.0413926851582251</v>
      </c>
      <c r="H7774">
        <f>G7774/(B7774-1)</f>
        <v>31.028872033313082</v>
      </c>
    </row>
    <row r="7775" spans="1:8">
      <c r="A7775" t="s">
        <v>211</v>
      </c>
      <c r="B7775">
        <v>1.0339457661735101</v>
      </c>
      <c r="C7775">
        <v>33</v>
      </c>
      <c r="D7775">
        <v>11</v>
      </c>
      <c r="E7775">
        <v>11</v>
      </c>
      <c r="F7775" t="str">
        <f>VLOOKUP(E7775,$L$1:$M$25,2,FALSE)</f>
        <v>gold</v>
      </c>
      <c r="G7775">
        <f>LOG(C7775)</f>
        <v>1.5185139398778875</v>
      </c>
      <c r="H7775">
        <f>G7775/(B7775-1)</f>
        <v>44.733529716671264</v>
      </c>
    </row>
    <row r="7776" spans="1:8">
      <c r="A7776" t="s">
        <v>1915</v>
      </c>
      <c r="B7776">
        <v>1.0346012329101799</v>
      </c>
      <c r="C7776">
        <v>14</v>
      </c>
      <c r="D7776">
        <v>7</v>
      </c>
      <c r="E7776">
        <v>7</v>
      </c>
      <c r="F7776" t="str">
        <f>VLOOKUP(E7776,$L$1:$M$25,2,FALSE)</f>
        <v>crude</v>
      </c>
      <c r="G7776">
        <f>LOG(C7776)</f>
        <v>1.146128035678238</v>
      </c>
      <c r="H7776">
        <f>G7776/(B7776-1)</f>
        <v>33.1239074241496</v>
      </c>
    </row>
    <row r="7777" spans="1:8">
      <c r="A7777" t="s">
        <v>10035</v>
      </c>
      <c r="B7777">
        <v>1.03619878481928</v>
      </c>
      <c r="C7777">
        <v>11</v>
      </c>
      <c r="D7777">
        <v>10</v>
      </c>
      <c r="E7777">
        <v>10</v>
      </c>
      <c r="F7777" t="str">
        <f>VLOOKUP(E7777,$L$1:$M$25,2,FALSE)</f>
        <v>gnp</v>
      </c>
      <c r="G7777">
        <f>LOG(C7777)</f>
        <v>1.0413926851582251</v>
      </c>
      <c r="H7777">
        <f>G7777/(B7777-1)</f>
        <v>28.768719457222367</v>
      </c>
    </row>
    <row r="7778" spans="1:8">
      <c r="A7778" t="s">
        <v>3672</v>
      </c>
      <c r="B7778">
        <v>1.03682634683393</v>
      </c>
      <c r="C7778">
        <v>17</v>
      </c>
      <c r="D7778">
        <v>20</v>
      </c>
      <c r="E7778">
        <v>20</v>
      </c>
      <c r="F7778" t="str">
        <f>VLOOKUP(E7778,$L$1:$M$25,2,FALSE)</f>
        <v>ship</v>
      </c>
      <c r="G7778">
        <f>LOG(C7778)</f>
        <v>1.2304489213782739</v>
      </c>
      <c r="H7778">
        <f>G7778/(B7778-1)</f>
        <v>33.412190650542527</v>
      </c>
    </row>
    <row r="7779" spans="1:8">
      <c r="A7779" t="s">
        <v>76</v>
      </c>
      <c r="B7779">
        <v>1.03705198517604</v>
      </c>
      <c r="C7779">
        <v>364</v>
      </c>
      <c r="D7779">
        <v>17</v>
      </c>
      <c r="E7779">
        <v>17</v>
      </c>
      <c r="F7779" t="str">
        <f>VLOOKUP(E7779,$L$1:$M$25,2,FALSE)</f>
        <v>nat-gas</v>
      </c>
      <c r="G7779">
        <f>LOG(C7779)</f>
        <v>2.5611013836490559</v>
      </c>
      <c r="H7779">
        <f>G7779/(B7779-1)</f>
        <v>69.121839801048324</v>
      </c>
    </row>
    <row r="7780" spans="1:8">
      <c r="A7780" t="s">
        <v>8749</v>
      </c>
      <c r="B7780">
        <v>1.0373923246209</v>
      </c>
      <c r="C7780">
        <v>16</v>
      </c>
      <c r="D7780">
        <v>14</v>
      </c>
      <c r="E7780">
        <v>14</v>
      </c>
      <c r="F7780" t="str">
        <f>VLOOKUP(E7780,$L$1:$M$25,2,FALSE)</f>
        <v>livestock</v>
      </c>
      <c r="G7780">
        <f>LOG(C7780)</f>
        <v>1.2041199826559248</v>
      </c>
      <c r="H7780">
        <f>G7780/(B7780-1)</f>
        <v>32.202330153683334</v>
      </c>
    </row>
    <row r="7781" spans="1:8">
      <c r="A7781" t="s">
        <v>696</v>
      </c>
      <c r="B7781">
        <v>1.0397207708399101</v>
      </c>
      <c r="C7781">
        <v>4</v>
      </c>
      <c r="D7781">
        <v>23</v>
      </c>
      <c r="E7781">
        <v>23</v>
      </c>
      <c r="F7781" t="str">
        <f>VLOOKUP(E7781,$L$1:$M$25,2,FALSE)</f>
        <v>trade</v>
      </c>
      <c r="G7781">
        <f>LOG(C7781)</f>
        <v>0.6020599913279624</v>
      </c>
      <c r="H7781">
        <f>G7781/(B7781-1)</f>
        <v>15.157308848675028</v>
      </c>
    </row>
    <row r="7782" spans="1:8">
      <c r="A7782" t="s">
        <v>734</v>
      </c>
      <c r="B7782">
        <v>1.0397207708399101</v>
      </c>
      <c r="C7782">
        <v>4</v>
      </c>
      <c r="D7782">
        <v>20</v>
      </c>
      <c r="E7782">
        <v>20</v>
      </c>
      <c r="F7782" t="str">
        <f>VLOOKUP(E7782,$L$1:$M$25,2,FALSE)</f>
        <v>ship</v>
      </c>
      <c r="G7782">
        <f>LOG(C7782)</f>
        <v>0.6020599913279624</v>
      </c>
      <c r="H7782">
        <f>G7782/(B7782-1)</f>
        <v>15.157308848675028</v>
      </c>
    </row>
    <row r="7783" spans="1:8">
      <c r="A7783" t="s">
        <v>782</v>
      </c>
      <c r="B7783">
        <v>1.0397207708399101</v>
      </c>
      <c r="C7783">
        <v>4</v>
      </c>
      <c r="D7783">
        <v>10</v>
      </c>
      <c r="E7783">
        <v>10</v>
      </c>
      <c r="F7783" t="str">
        <f>VLOOKUP(E7783,$L$1:$M$25,2,FALSE)</f>
        <v>gnp</v>
      </c>
      <c r="G7783">
        <f>LOG(C7783)</f>
        <v>0.6020599913279624</v>
      </c>
      <c r="H7783">
        <f>G7783/(B7783-1)</f>
        <v>15.157308848675028</v>
      </c>
    </row>
    <row r="7784" spans="1:8">
      <c r="A7784" t="s">
        <v>806</v>
      </c>
      <c r="B7784">
        <v>1.0397207708399101</v>
      </c>
      <c r="C7784">
        <v>4</v>
      </c>
      <c r="D7784">
        <v>15</v>
      </c>
      <c r="E7784">
        <v>15</v>
      </c>
      <c r="F7784" t="str">
        <f>VLOOKUP(E7784,$L$1:$M$25,2,FALSE)</f>
        <v>money-fx</v>
      </c>
      <c r="G7784">
        <f>LOG(C7784)</f>
        <v>0.6020599913279624</v>
      </c>
      <c r="H7784">
        <f>G7784/(B7784-1)</f>
        <v>15.157308848675028</v>
      </c>
    </row>
    <row r="7785" spans="1:8">
      <c r="A7785" t="s">
        <v>895</v>
      </c>
      <c r="B7785">
        <v>1.0397207708399101</v>
      </c>
      <c r="C7785">
        <v>4</v>
      </c>
      <c r="D7785">
        <v>4</v>
      </c>
      <c r="E7785">
        <v>4</v>
      </c>
      <c r="F7785" t="str">
        <f>VLOOKUP(E7785,$L$1:$M$25,2,FALSE)</f>
        <v>coffee</v>
      </c>
      <c r="G7785">
        <f>LOG(C7785)</f>
        <v>0.6020599913279624</v>
      </c>
      <c r="H7785">
        <f>G7785/(B7785-1)</f>
        <v>15.157308848675028</v>
      </c>
    </row>
    <row r="7786" spans="1:8">
      <c r="A7786" t="s">
        <v>910</v>
      </c>
      <c r="B7786">
        <v>1.0397207708399101</v>
      </c>
      <c r="C7786">
        <v>4</v>
      </c>
      <c r="D7786">
        <v>11</v>
      </c>
      <c r="E7786">
        <v>11</v>
      </c>
      <c r="F7786" t="str">
        <f>VLOOKUP(E7786,$L$1:$M$25,2,FALSE)</f>
        <v>gold</v>
      </c>
      <c r="G7786">
        <f>LOG(C7786)</f>
        <v>0.6020599913279624</v>
      </c>
      <c r="H7786">
        <f>G7786/(B7786-1)</f>
        <v>15.157308848675028</v>
      </c>
    </row>
    <row r="7787" spans="1:8">
      <c r="A7787" t="s">
        <v>983</v>
      </c>
      <c r="B7787">
        <v>1.0397207708399101</v>
      </c>
      <c r="C7787">
        <v>4</v>
      </c>
      <c r="D7787">
        <v>16</v>
      </c>
      <c r="E7787">
        <v>16</v>
      </c>
      <c r="F7787" t="str">
        <f>VLOOKUP(E7787,$L$1:$M$25,2,FALSE)</f>
        <v>money-supply</v>
      </c>
      <c r="G7787">
        <f>LOG(C7787)</f>
        <v>0.6020599913279624</v>
      </c>
      <c r="H7787">
        <f>G7787/(B7787-1)</f>
        <v>15.157308848675028</v>
      </c>
    </row>
    <row r="7788" spans="1:8">
      <c r="A7788" t="s">
        <v>1042</v>
      </c>
      <c r="B7788">
        <v>1.0397207708399101</v>
      </c>
      <c r="C7788">
        <v>4</v>
      </c>
      <c r="D7788">
        <v>24</v>
      </c>
      <c r="E7788">
        <v>24</v>
      </c>
      <c r="F7788" t="str">
        <f>VLOOKUP(E7788,$L$1:$M$25,2,FALSE)</f>
        <v>veg-oil</v>
      </c>
      <c r="G7788">
        <f>LOG(C7788)</f>
        <v>0.6020599913279624</v>
      </c>
      <c r="H7788">
        <f>G7788/(B7788-1)</f>
        <v>15.157308848675028</v>
      </c>
    </row>
    <row r="7789" spans="1:8">
      <c r="A7789" t="s">
        <v>1051</v>
      </c>
      <c r="B7789">
        <v>1.0397207708399101</v>
      </c>
      <c r="C7789">
        <v>4</v>
      </c>
      <c r="D7789">
        <v>8</v>
      </c>
      <c r="E7789">
        <v>8</v>
      </c>
      <c r="F7789" t="str">
        <f>VLOOKUP(E7789,$L$1:$M$25,2,FALSE)</f>
        <v>dlr</v>
      </c>
      <c r="G7789">
        <f>LOG(C7789)</f>
        <v>0.6020599913279624</v>
      </c>
      <c r="H7789">
        <f>G7789/(B7789-1)</f>
        <v>15.157308848675028</v>
      </c>
    </row>
    <row r="7790" spans="1:8">
      <c r="A7790" t="s">
        <v>1099</v>
      </c>
      <c r="B7790">
        <v>1.0397207708399101</v>
      </c>
      <c r="C7790">
        <v>4</v>
      </c>
      <c r="D7790">
        <v>17</v>
      </c>
      <c r="E7790">
        <v>17</v>
      </c>
      <c r="F7790" t="str">
        <f>VLOOKUP(E7790,$L$1:$M$25,2,FALSE)</f>
        <v>nat-gas</v>
      </c>
      <c r="G7790">
        <f>LOG(C7790)</f>
        <v>0.6020599913279624</v>
      </c>
      <c r="H7790">
        <f>G7790/(B7790-1)</f>
        <v>15.157308848675028</v>
      </c>
    </row>
    <row r="7791" spans="1:8">
      <c r="A7791" t="s">
        <v>1104</v>
      </c>
      <c r="B7791">
        <v>1.0397207708399101</v>
      </c>
      <c r="C7791">
        <v>4</v>
      </c>
      <c r="D7791">
        <v>2</v>
      </c>
      <c r="E7791">
        <v>2</v>
      </c>
      <c r="F7791" t="str">
        <f>VLOOKUP(E7791,$L$1:$M$25,2,FALSE)</f>
        <v>bop</v>
      </c>
      <c r="G7791">
        <f>LOG(C7791)</f>
        <v>0.6020599913279624</v>
      </c>
      <c r="H7791">
        <f>G7791/(B7791-1)</f>
        <v>15.157308848675028</v>
      </c>
    </row>
    <row r="7792" spans="1:8">
      <c r="A7792" t="s">
        <v>1262</v>
      </c>
      <c r="B7792">
        <v>1.0397207708399101</v>
      </c>
      <c r="C7792">
        <v>4</v>
      </c>
      <c r="D7792">
        <v>1</v>
      </c>
      <c r="E7792">
        <v>1</v>
      </c>
      <c r="F7792" t="str">
        <f>VLOOKUP(E7792,$L$1:$M$25,2,FALSE)</f>
        <v>acq</v>
      </c>
      <c r="G7792">
        <f>LOG(C7792)</f>
        <v>0.6020599913279624</v>
      </c>
      <c r="H7792">
        <f>G7792/(B7792-1)</f>
        <v>15.157308848675028</v>
      </c>
    </row>
    <row r="7793" spans="1:8">
      <c r="A7793" t="s">
        <v>1278</v>
      </c>
      <c r="B7793">
        <v>1.0397207708399101</v>
      </c>
      <c r="C7793">
        <v>4</v>
      </c>
      <c r="D7793">
        <v>11</v>
      </c>
      <c r="E7793">
        <v>11</v>
      </c>
      <c r="F7793" t="str">
        <f>VLOOKUP(E7793,$L$1:$M$25,2,FALSE)</f>
        <v>gold</v>
      </c>
      <c r="G7793">
        <f>LOG(C7793)</f>
        <v>0.6020599913279624</v>
      </c>
      <c r="H7793">
        <f>G7793/(B7793-1)</f>
        <v>15.157308848675028</v>
      </c>
    </row>
    <row r="7794" spans="1:8">
      <c r="A7794" t="s">
        <v>1301</v>
      </c>
      <c r="B7794">
        <v>1.0397207708399101</v>
      </c>
      <c r="C7794">
        <v>4</v>
      </c>
      <c r="D7794">
        <v>22</v>
      </c>
      <c r="E7794">
        <v>22</v>
      </c>
      <c r="F7794" t="str">
        <f>VLOOKUP(E7794,$L$1:$M$25,2,FALSE)</f>
        <v>sugar</v>
      </c>
      <c r="G7794">
        <f>LOG(C7794)</f>
        <v>0.6020599913279624</v>
      </c>
      <c r="H7794">
        <f>G7794/(B7794-1)</f>
        <v>15.157308848675028</v>
      </c>
    </row>
    <row r="7795" spans="1:8">
      <c r="A7795" t="s">
        <v>1374</v>
      </c>
      <c r="B7795">
        <v>1.0397207708399101</v>
      </c>
      <c r="C7795">
        <v>4</v>
      </c>
      <c r="D7795">
        <v>20</v>
      </c>
      <c r="E7795">
        <v>20</v>
      </c>
      <c r="F7795" t="str">
        <f>VLOOKUP(E7795,$L$1:$M$25,2,FALSE)</f>
        <v>ship</v>
      </c>
      <c r="G7795">
        <f>LOG(C7795)</f>
        <v>0.6020599913279624</v>
      </c>
      <c r="H7795">
        <f>G7795/(B7795-1)</f>
        <v>15.157308848675028</v>
      </c>
    </row>
    <row r="7796" spans="1:8">
      <c r="A7796" t="s">
        <v>1393</v>
      </c>
      <c r="B7796">
        <v>1.0397207708399101</v>
      </c>
      <c r="C7796">
        <v>4</v>
      </c>
      <c r="D7796">
        <v>10</v>
      </c>
      <c r="E7796">
        <v>10</v>
      </c>
      <c r="F7796" t="str">
        <f>VLOOKUP(E7796,$L$1:$M$25,2,FALSE)</f>
        <v>gnp</v>
      </c>
      <c r="G7796">
        <f>LOG(C7796)</f>
        <v>0.6020599913279624</v>
      </c>
      <c r="H7796">
        <f>G7796/(B7796-1)</f>
        <v>15.157308848675028</v>
      </c>
    </row>
    <row r="7797" spans="1:8">
      <c r="A7797" t="s">
        <v>1407</v>
      </c>
      <c r="B7797">
        <v>1.0397207708399101</v>
      </c>
      <c r="C7797">
        <v>4</v>
      </c>
      <c r="D7797">
        <v>2</v>
      </c>
      <c r="E7797">
        <v>2</v>
      </c>
      <c r="F7797" t="str">
        <f>VLOOKUP(E7797,$L$1:$M$25,2,FALSE)</f>
        <v>bop</v>
      </c>
      <c r="G7797">
        <f>LOG(C7797)</f>
        <v>0.6020599913279624</v>
      </c>
      <c r="H7797">
        <f>G7797/(B7797-1)</f>
        <v>15.157308848675028</v>
      </c>
    </row>
    <row r="7798" spans="1:8">
      <c r="A7798" t="s">
        <v>1530</v>
      </c>
      <c r="B7798">
        <v>1.0397207708399101</v>
      </c>
      <c r="C7798">
        <v>4</v>
      </c>
      <c r="D7798">
        <v>1</v>
      </c>
      <c r="E7798">
        <v>1</v>
      </c>
      <c r="F7798" t="str">
        <f>VLOOKUP(E7798,$L$1:$M$25,2,FALSE)</f>
        <v>acq</v>
      </c>
      <c r="G7798">
        <f>LOG(C7798)</f>
        <v>0.6020599913279624</v>
      </c>
      <c r="H7798">
        <f>G7798/(B7798-1)</f>
        <v>15.157308848675028</v>
      </c>
    </row>
    <row r="7799" spans="1:8">
      <c r="A7799" t="s">
        <v>1628</v>
      </c>
      <c r="B7799">
        <v>1.0397207708399101</v>
      </c>
      <c r="C7799">
        <v>4</v>
      </c>
      <c r="D7799">
        <v>17</v>
      </c>
      <c r="E7799">
        <v>17</v>
      </c>
      <c r="F7799" t="str">
        <f>VLOOKUP(E7799,$L$1:$M$25,2,FALSE)</f>
        <v>nat-gas</v>
      </c>
      <c r="G7799">
        <f>LOG(C7799)</f>
        <v>0.6020599913279624</v>
      </c>
      <c r="H7799">
        <f>G7799/(B7799-1)</f>
        <v>15.157308848675028</v>
      </c>
    </row>
    <row r="7800" spans="1:8">
      <c r="A7800" t="s">
        <v>1682</v>
      </c>
      <c r="B7800">
        <v>1.0397207708399101</v>
      </c>
      <c r="C7800">
        <v>4</v>
      </c>
      <c r="D7800">
        <v>4</v>
      </c>
      <c r="E7800">
        <v>4</v>
      </c>
      <c r="F7800" t="str">
        <f>VLOOKUP(E7800,$L$1:$M$25,2,FALSE)</f>
        <v>coffee</v>
      </c>
      <c r="G7800">
        <f>LOG(C7800)</f>
        <v>0.6020599913279624</v>
      </c>
      <c r="H7800">
        <f>G7800/(B7800-1)</f>
        <v>15.157308848675028</v>
      </c>
    </row>
    <row r="7801" spans="1:8">
      <c r="A7801" t="s">
        <v>1803</v>
      </c>
      <c r="B7801">
        <v>1.0397207708399101</v>
      </c>
      <c r="C7801">
        <v>4</v>
      </c>
      <c r="D7801">
        <v>20</v>
      </c>
      <c r="E7801">
        <v>20</v>
      </c>
      <c r="F7801" t="str">
        <f>VLOOKUP(E7801,$L$1:$M$25,2,FALSE)</f>
        <v>ship</v>
      </c>
      <c r="G7801">
        <f>LOG(C7801)</f>
        <v>0.6020599913279624</v>
      </c>
      <c r="H7801">
        <f>G7801/(B7801-1)</f>
        <v>15.157308848675028</v>
      </c>
    </row>
    <row r="7802" spans="1:8">
      <c r="A7802" t="s">
        <v>1900</v>
      </c>
      <c r="B7802">
        <v>1.0397207708399101</v>
      </c>
      <c r="C7802">
        <v>4</v>
      </c>
      <c r="D7802">
        <v>20</v>
      </c>
      <c r="E7802">
        <v>20</v>
      </c>
      <c r="F7802" t="str">
        <f>VLOOKUP(E7802,$L$1:$M$25,2,FALSE)</f>
        <v>ship</v>
      </c>
      <c r="G7802">
        <f>LOG(C7802)</f>
        <v>0.6020599913279624</v>
      </c>
      <c r="H7802">
        <f>G7802/(B7802-1)</f>
        <v>15.157308848675028</v>
      </c>
    </row>
    <row r="7803" spans="1:8">
      <c r="A7803" t="s">
        <v>1922</v>
      </c>
      <c r="B7803">
        <v>1.0397207708399101</v>
      </c>
      <c r="C7803">
        <v>4</v>
      </c>
      <c r="D7803">
        <v>20</v>
      </c>
      <c r="E7803">
        <v>20</v>
      </c>
      <c r="F7803" t="str">
        <f>VLOOKUP(E7803,$L$1:$M$25,2,FALSE)</f>
        <v>ship</v>
      </c>
      <c r="G7803">
        <f>LOG(C7803)</f>
        <v>0.6020599913279624</v>
      </c>
      <c r="H7803">
        <f>G7803/(B7803-1)</f>
        <v>15.157308848675028</v>
      </c>
    </row>
    <row r="7804" spans="1:8">
      <c r="A7804" t="s">
        <v>2043</v>
      </c>
      <c r="B7804">
        <v>1.0397207708399101</v>
      </c>
      <c r="C7804">
        <v>4</v>
      </c>
      <c r="D7804">
        <v>10</v>
      </c>
      <c r="E7804">
        <v>10</v>
      </c>
      <c r="F7804" t="str">
        <f>VLOOKUP(E7804,$L$1:$M$25,2,FALSE)</f>
        <v>gnp</v>
      </c>
      <c r="G7804">
        <f>LOG(C7804)</f>
        <v>0.6020599913279624</v>
      </c>
      <c r="H7804">
        <f>G7804/(B7804-1)</f>
        <v>15.157308848675028</v>
      </c>
    </row>
    <row r="7805" spans="1:8">
      <c r="A7805" t="s">
        <v>2169</v>
      </c>
      <c r="B7805">
        <v>1.0397207708399101</v>
      </c>
      <c r="C7805">
        <v>4</v>
      </c>
      <c r="D7805">
        <v>10</v>
      </c>
      <c r="E7805">
        <v>10</v>
      </c>
      <c r="F7805" t="str">
        <f>VLOOKUP(E7805,$L$1:$M$25,2,FALSE)</f>
        <v>gnp</v>
      </c>
      <c r="G7805">
        <f>LOG(C7805)</f>
        <v>0.6020599913279624</v>
      </c>
      <c r="H7805">
        <f>G7805/(B7805-1)</f>
        <v>15.157308848675028</v>
      </c>
    </row>
    <row r="7806" spans="1:8">
      <c r="A7806" t="s">
        <v>2324</v>
      </c>
      <c r="B7806">
        <v>1.0397207708399101</v>
      </c>
      <c r="C7806">
        <v>4</v>
      </c>
      <c r="D7806">
        <v>20</v>
      </c>
      <c r="E7806">
        <v>20</v>
      </c>
      <c r="F7806" t="str">
        <f>VLOOKUP(E7806,$L$1:$M$25,2,FALSE)</f>
        <v>ship</v>
      </c>
      <c r="G7806">
        <f>LOG(C7806)</f>
        <v>0.6020599913279624</v>
      </c>
      <c r="H7806">
        <f>G7806/(B7806-1)</f>
        <v>15.157308848675028</v>
      </c>
    </row>
    <row r="7807" spans="1:8">
      <c r="A7807" t="s">
        <v>2325</v>
      </c>
      <c r="B7807">
        <v>1.0397207708399101</v>
      </c>
      <c r="C7807">
        <v>4</v>
      </c>
      <c r="D7807">
        <v>1</v>
      </c>
      <c r="E7807">
        <v>1</v>
      </c>
      <c r="F7807" t="str">
        <f>VLOOKUP(E7807,$L$1:$M$25,2,FALSE)</f>
        <v>acq</v>
      </c>
      <c r="G7807">
        <f>LOG(C7807)</f>
        <v>0.6020599913279624</v>
      </c>
      <c r="H7807">
        <f>G7807/(B7807-1)</f>
        <v>15.157308848675028</v>
      </c>
    </row>
    <row r="7808" spans="1:8">
      <c r="A7808" t="s">
        <v>2359</v>
      </c>
      <c r="B7808">
        <v>1.0397207708399101</v>
      </c>
      <c r="C7808">
        <v>4</v>
      </c>
      <c r="D7808">
        <v>15</v>
      </c>
      <c r="E7808">
        <v>15</v>
      </c>
      <c r="F7808" t="str">
        <f>VLOOKUP(E7808,$L$1:$M$25,2,FALSE)</f>
        <v>money-fx</v>
      </c>
      <c r="G7808">
        <f>LOG(C7808)</f>
        <v>0.6020599913279624</v>
      </c>
      <c r="H7808">
        <f>G7808/(B7808-1)</f>
        <v>15.157308848675028</v>
      </c>
    </row>
    <row r="7809" spans="1:8">
      <c r="A7809" t="s">
        <v>2421</v>
      </c>
      <c r="B7809">
        <v>1.0397207708399101</v>
      </c>
      <c r="C7809">
        <v>4</v>
      </c>
      <c r="D7809">
        <v>15</v>
      </c>
      <c r="E7809">
        <v>15</v>
      </c>
      <c r="F7809" t="str">
        <f>VLOOKUP(E7809,$L$1:$M$25,2,FALSE)</f>
        <v>money-fx</v>
      </c>
      <c r="G7809">
        <f>LOG(C7809)</f>
        <v>0.6020599913279624</v>
      </c>
      <c r="H7809">
        <f>G7809/(B7809-1)</f>
        <v>15.157308848675028</v>
      </c>
    </row>
    <row r="7810" spans="1:8">
      <c r="A7810" t="s">
        <v>2434</v>
      </c>
      <c r="B7810">
        <v>1.0397207708399101</v>
      </c>
      <c r="C7810">
        <v>4</v>
      </c>
      <c r="D7810">
        <v>22</v>
      </c>
      <c r="E7810">
        <v>22</v>
      </c>
      <c r="F7810" t="str">
        <f>VLOOKUP(E7810,$L$1:$M$25,2,FALSE)</f>
        <v>sugar</v>
      </c>
      <c r="G7810">
        <f>LOG(C7810)</f>
        <v>0.6020599913279624</v>
      </c>
      <c r="H7810">
        <f>G7810/(B7810-1)</f>
        <v>15.157308848675028</v>
      </c>
    </row>
    <row r="7811" spans="1:8">
      <c r="A7811" t="s">
        <v>2536</v>
      </c>
      <c r="B7811">
        <v>1.0397207708399101</v>
      </c>
      <c r="C7811">
        <v>4</v>
      </c>
      <c r="D7811">
        <v>20</v>
      </c>
      <c r="E7811">
        <v>20</v>
      </c>
      <c r="F7811" t="str">
        <f>VLOOKUP(E7811,$L$1:$M$25,2,FALSE)</f>
        <v>ship</v>
      </c>
      <c r="G7811">
        <f>LOG(C7811)</f>
        <v>0.6020599913279624</v>
      </c>
      <c r="H7811">
        <f>G7811/(B7811-1)</f>
        <v>15.157308848675028</v>
      </c>
    </row>
    <row r="7812" spans="1:8">
      <c r="A7812" t="s">
        <v>2645</v>
      </c>
      <c r="B7812">
        <v>1.0397207708399101</v>
      </c>
      <c r="C7812">
        <v>4</v>
      </c>
      <c r="D7812">
        <v>10</v>
      </c>
      <c r="E7812">
        <v>10</v>
      </c>
      <c r="F7812" t="str">
        <f>VLOOKUP(E7812,$L$1:$M$25,2,FALSE)</f>
        <v>gnp</v>
      </c>
      <c r="G7812">
        <f>LOG(C7812)</f>
        <v>0.6020599913279624</v>
      </c>
      <c r="H7812">
        <f>G7812/(B7812-1)</f>
        <v>15.157308848675028</v>
      </c>
    </row>
    <row r="7813" spans="1:8">
      <c r="A7813" t="s">
        <v>2721</v>
      </c>
      <c r="B7813">
        <v>1.0397207708399101</v>
      </c>
      <c r="C7813">
        <v>4</v>
      </c>
      <c r="D7813">
        <v>2</v>
      </c>
      <c r="E7813">
        <v>2</v>
      </c>
      <c r="F7813" t="str">
        <f>VLOOKUP(E7813,$L$1:$M$25,2,FALSE)</f>
        <v>bop</v>
      </c>
      <c r="G7813">
        <f>LOG(C7813)</f>
        <v>0.6020599913279624</v>
      </c>
      <c r="H7813">
        <f>G7813/(B7813-1)</f>
        <v>15.157308848675028</v>
      </c>
    </row>
    <row r="7814" spans="1:8">
      <c r="A7814" t="s">
        <v>2859</v>
      </c>
      <c r="B7814">
        <v>1.0397207708399101</v>
      </c>
      <c r="C7814">
        <v>4</v>
      </c>
      <c r="D7814">
        <v>17</v>
      </c>
      <c r="E7814">
        <v>17</v>
      </c>
      <c r="F7814" t="str">
        <f>VLOOKUP(E7814,$L$1:$M$25,2,FALSE)</f>
        <v>nat-gas</v>
      </c>
      <c r="G7814">
        <f>LOG(C7814)</f>
        <v>0.6020599913279624</v>
      </c>
      <c r="H7814">
        <f>G7814/(B7814-1)</f>
        <v>15.157308848675028</v>
      </c>
    </row>
    <row r="7815" spans="1:8">
      <c r="A7815" t="s">
        <v>2867</v>
      </c>
      <c r="B7815">
        <v>1.0397207708399101</v>
      </c>
      <c r="C7815">
        <v>4</v>
      </c>
      <c r="D7815">
        <v>14</v>
      </c>
      <c r="E7815">
        <v>14</v>
      </c>
      <c r="F7815" t="str">
        <f>VLOOKUP(E7815,$L$1:$M$25,2,FALSE)</f>
        <v>livestock</v>
      </c>
      <c r="G7815">
        <f>LOG(C7815)</f>
        <v>0.6020599913279624</v>
      </c>
      <c r="H7815">
        <f>G7815/(B7815-1)</f>
        <v>15.157308848675028</v>
      </c>
    </row>
    <row r="7816" spans="1:8">
      <c r="A7816" t="s">
        <v>2935</v>
      </c>
      <c r="B7816">
        <v>1.0397207708399101</v>
      </c>
      <c r="C7816">
        <v>4</v>
      </c>
      <c r="D7816">
        <v>15</v>
      </c>
      <c r="E7816">
        <v>15</v>
      </c>
      <c r="F7816" t="str">
        <f>VLOOKUP(E7816,$L$1:$M$25,2,FALSE)</f>
        <v>money-fx</v>
      </c>
      <c r="G7816">
        <f>LOG(C7816)</f>
        <v>0.6020599913279624</v>
      </c>
      <c r="H7816">
        <f>G7816/(B7816-1)</f>
        <v>15.157308848675028</v>
      </c>
    </row>
    <row r="7817" spans="1:8">
      <c r="A7817" t="s">
        <v>3103</v>
      </c>
      <c r="B7817">
        <v>1.0397207708399101</v>
      </c>
      <c r="C7817">
        <v>4</v>
      </c>
      <c r="D7817">
        <v>10</v>
      </c>
      <c r="E7817">
        <v>10</v>
      </c>
      <c r="F7817" t="str">
        <f>VLOOKUP(E7817,$L$1:$M$25,2,FALSE)</f>
        <v>gnp</v>
      </c>
      <c r="G7817">
        <f>LOG(C7817)</f>
        <v>0.6020599913279624</v>
      </c>
      <c r="H7817">
        <f>G7817/(B7817-1)</f>
        <v>15.157308848675028</v>
      </c>
    </row>
    <row r="7818" spans="1:8">
      <c r="A7818" t="s">
        <v>3134</v>
      </c>
      <c r="B7818">
        <v>1.0397207708399101</v>
      </c>
      <c r="C7818">
        <v>4</v>
      </c>
      <c r="D7818">
        <v>15</v>
      </c>
      <c r="E7818">
        <v>15</v>
      </c>
      <c r="F7818" t="str">
        <f>VLOOKUP(E7818,$L$1:$M$25,2,FALSE)</f>
        <v>money-fx</v>
      </c>
      <c r="G7818">
        <f>LOG(C7818)</f>
        <v>0.6020599913279624</v>
      </c>
      <c r="H7818">
        <f>G7818/(B7818-1)</f>
        <v>15.157308848675028</v>
      </c>
    </row>
    <row r="7819" spans="1:8">
      <c r="A7819" t="s">
        <v>3148</v>
      </c>
      <c r="B7819">
        <v>1.0397207708399101</v>
      </c>
      <c r="C7819">
        <v>4</v>
      </c>
      <c r="D7819">
        <v>18</v>
      </c>
      <c r="E7819">
        <v>18</v>
      </c>
      <c r="F7819" t="str">
        <f>VLOOKUP(E7819,$L$1:$M$25,2,FALSE)</f>
        <v>oilseed</v>
      </c>
      <c r="G7819">
        <f>LOG(C7819)</f>
        <v>0.6020599913279624</v>
      </c>
      <c r="H7819">
        <f>G7819/(B7819-1)</f>
        <v>15.157308848675028</v>
      </c>
    </row>
    <row r="7820" spans="1:8">
      <c r="A7820" t="s">
        <v>3302</v>
      </c>
      <c r="B7820">
        <v>1.0397207708399101</v>
      </c>
      <c r="C7820">
        <v>4</v>
      </c>
      <c r="D7820">
        <v>11</v>
      </c>
      <c r="E7820">
        <v>11</v>
      </c>
      <c r="F7820" t="str">
        <f>VLOOKUP(E7820,$L$1:$M$25,2,FALSE)</f>
        <v>gold</v>
      </c>
      <c r="G7820">
        <f>LOG(C7820)</f>
        <v>0.6020599913279624</v>
      </c>
      <c r="H7820">
        <f>G7820/(B7820-1)</f>
        <v>15.157308848675028</v>
      </c>
    </row>
    <row r="7821" spans="1:8">
      <c r="A7821" t="s">
        <v>3307</v>
      </c>
      <c r="B7821">
        <v>1.0397207708399101</v>
      </c>
      <c r="C7821">
        <v>4</v>
      </c>
      <c r="D7821">
        <v>20</v>
      </c>
      <c r="E7821">
        <v>20</v>
      </c>
      <c r="F7821" t="str">
        <f>VLOOKUP(E7821,$L$1:$M$25,2,FALSE)</f>
        <v>ship</v>
      </c>
      <c r="G7821">
        <f>LOG(C7821)</f>
        <v>0.6020599913279624</v>
      </c>
      <c r="H7821">
        <f>G7821/(B7821-1)</f>
        <v>15.157308848675028</v>
      </c>
    </row>
    <row r="7822" spans="1:8">
      <c r="A7822" t="s">
        <v>3359</v>
      </c>
      <c r="B7822">
        <v>1.0397207708399101</v>
      </c>
      <c r="C7822">
        <v>4</v>
      </c>
      <c r="D7822">
        <v>25</v>
      </c>
      <c r="E7822">
        <v>25</v>
      </c>
      <c r="F7822" t="str">
        <f>VLOOKUP(E7822,$L$1:$M$25,2,FALSE)</f>
        <v>wheat</v>
      </c>
      <c r="G7822">
        <f>LOG(C7822)</f>
        <v>0.6020599913279624</v>
      </c>
      <c r="H7822">
        <f>G7822/(B7822-1)</f>
        <v>15.157308848675028</v>
      </c>
    </row>
    <row r="7823" spans="1:8">
      <c r="A7823" t="s">
        <v>3388</v>
      </c>
      <c r="B7823">
        <v>1.0397207708399101</v>
      </c>
      <c r="C7823">
        <v>4</v>
      </c>
      <c r="D7823">
        <v>5</v>
      </c>
      <c r="E7823">
        <v>5</v>
      </c>
      <c r="F7823" t="str">
        <f>VLOOKUP(E7823,$L$1:$M$25,2,FALSE)</f>
        <v>corn</v>
      </c>
      <c r="G7823">
        <f>LOG(C7823)</f>
        <v>0.6020599913279624</v>
      </c>
      <c r="H7823">
        <f>G7823/(B7823-1)</f>
        <v>15.157308848675028</v>
      </c>
    </row>
    <row r="7824" spans="1:8">
      <c r="A7824" t="s">
        <v>3400</v>
      </c>
      <c r="B7824">
        <v>1.0397207708399101</v>
      </c>
      <c r="C7824">
        <v>4</v>
      </c>
      <c r="D7824">
        <v>7</v>
      </c>
      <c r="E7824">
        <v>7</v>
      </c>
      <c r="F7824" t="str">
        <f>VLOOKUP(E7824,$L$1:$M$25,2,FALSE)</f>
        <v>crude</v>
      </c>
      <c r="G7824">
        <f>LOG(C7824)</f>
        <v>0.6020599913279624</v>
      </c>
      <c r="H7824">
        <f>G7824/(B7824-1)</f>
        <v>15.157308848675028</v>
      </c>
    </row>
    <row r="7825" spans="1:8">
      <c r="A7825" t="s">
        <v>3426</v>
      </c>
      <c r="B7825">
        <v>1.0397207708399101</v>
      </c>
      <c r="C7825">
        <v>4</v>
      </c>
      <c r="D7825">
        <v>10</v>
      </c>
      <c r="E7825">
        <v>10</v>
      </c>
      <c r="F7825" t="str">
        <f>VLOOKUP(E7825,$L$1:$M$25,2,FALSE)</f>
        <v>gnp</v>
      </c>
      <c r="G7825">
        <f>LOG(C7825)</f>
        <v>0.6020599913279624</v>
      </c>
      <c r="H7825">
        <f>G7825/(B7825-1)</f>
        <v>15.157308848675028</v>
      </c>
    </row>
    <row r="7826" spans="1:8">
      <c r="A7826" t="s">
        <v>3440</v>
      </c>
      <c r="B7826">
        <v>1.0397207708399101</v>
      </c>
      <c r="C7826">
        <v>4</v>
      </c>
      <c r="D7826">
        <v>19</v>
      </c>
      <c r="E7826">
        <v>19</v>
      </c>
      <c r="F7826" t="str">
        <f>VLOOKUP(E7826,$L$1:$M$25,2,FALSE)</f>
        <v>reserves</v>
      </c>
      <c r="G7826">
        <f>LOG(C7826)</f>
        <v>0.6020599913279624</v>
      </c>
      <c r="H7826">
        <f>G7826/(B7826-1)</f>
        <v>15.157308848675028</v>
      </c>
    </row>
    <row r="7827" spans="1:8">
      <c r="A7827" t="s">
        <v>3448</v>
      </c>
      <c r="B7827">
        <v>1.0397207708399101</v>
      </c>
      <c r="C7827">
        <v>4</v>
      </c>
      <c r="D7827">
        <v>2</v>
      </c>
      <c r="E7827">
        <v>2</v>
      </c>
      <c r="F7827" t="str">
        <f>VLOOKUP(E7827,$L$1:$M$25,2,FALSE)</f>
        <v>bop</v>
      </c>
      <c r="G7827">
        <f>LOG(C7827)</f>
        <v>0.6020599913279624</v>
      </c>
      <c r="H7827">
        <f>G7827/(B7827-1)</f>
        <v>15.157308848675028</v>
      </c>
    </row>
    <row r="7828" spans="1:8">
      <c r="A7828" t="s">
        <v>3596</v>
      </c>
      <c r="B7828">
        <v>1.0397207708399101</v>
      </c>
      <c r="C7828">
        <v>4</v>
      </c>
      <c r="D7828">
        <v>11</v>
      </c>
      <c r="E7828">
        <v>11</v>
      </c>
      <c r="F7828" t="str">
        <f>VLOOKUP(E7828,$L$1:$M$25,2,FALSE)</f>
        <v>gold</v>
      </c>
      <c r="G7828">
        <f>LOG(C7828)</f>
        <v>0.6020599913279624</v>
      </c>
      <c r="H7828">
        <f>G7828/(B7828-1)</f>
        <v>15.157308848675028</v>
      </c>
    </row>
    <row r="7829" spans="1:8">
      <c r="A7829" t="s">
        <v>3625</v>
      </c>
      <c r="B7829">
        <v>1.0397207708399101</v>
      </c>
      <c r="C7829">
        <v>4</v>
      </c>
      <c r="D7829">
        <v>11</v>
      </c>
      <c r="E7829">
        <v>11</v>
      </c>
      <c r="F7829" t="str">
        <f>VLOOKUP(E7829,$L$1:$M$25,2,FALSE)</f>
        <v>gold</v>
      </c>
      <c r="G7829">
        <f>LOG(C7829)</f>
        <v>0.6020599913279624</v>
      </c>
      <c r="H7829">
        <f>G7829/(B7829-1)</f>
        <v>15.157308848675028</v>
      </c>
    </row>
    <row r="7830" spans="1:8">
      <c r="A7830" t="s">
        <v>3640</v>
      </c>
      <c r="B7830">
        <v>1.0397207708399101</v>
      </c>
      <c r="C7830">
        <v>4</v>
      </c>
      <c r="D7830">
        <v>11</v>
      </c>
      <c r="E7830">
        <v>11</v>
      </c>
      <c r="F7830" t="str">
        <f>VLOOKUP(E7830,$L$1:$M$25,2,FALSE)</f>
        <v>gold</v>
      </c>
      <c r="G7830">
        <f>LOG(C7830)</f>
        <v>0.6020599913279624</v>
      </c>
      <c r="H7830">
        <f>G7830/(B7830-1)</f>
        <v>15.157308848675028</v>
      </c>
    </row>
    <row r="7831" spans="1:8">
      <c r="A7831" t="s">
        <v>3646</v>
      </c>
      <c r="B7831">
        <v>1.0397207708399101</v>
      </c>
      <c r="C7831">
        <v>4</v>
      </c>
      <c r="D7831">
        <v>4</v>
      </c>
      <c r="E7831">
        <v>4</v>
      </c>
      <c r="F7831" t="str">
        <f>VLOOKUP(E7831,$L$1:$M$25,2,FALSE)</f>
        <v>coffee</v>
      </c>
      <c r="G7831">
        <f>LOG(C7831)</f>
        <v>0.6020599913279624</v>
      </c>
      <c r="H7831">
        <f>G7831/(B7831-1)</f>
        <v>15.157308848675028</v>
      </c>
    </row>
    <row r="7832" spans="1:8">
      <c r="A7832" t="s">
        <v>3652</v>
      </c>
      <c r="B7832">
        <v>1.0397207708399101</v>
      </c>
      <c r="C7832">
        <v>4</v>
      </c>
      <c r="D7832">
        <v>10</v>
      </c>
      <c r="E7832">
        <v>10</v>
      </c>
      <c r="F7832" t="str">
        <f>VLOOKUP(E7832,$L$1:$M$25,2,FALSE)</f>
        <v>gnp</v>
      </c>
      <c r="G7832">
        <f>LOG(C7832)</f>
        <v>0.6020599913279624</v>
      </c>
      <c r="H7832">
        <f>G7832/(B7832-1)</f>
        <v>15.157308848675028</v>
      </c>
    </row>
    <row r="7833" spans="1:8">
      <c r="A7833" t="s">
        <v>3724</v>
      </c>
      <c r="B7833">
        <v>1.0397207708399101</v>
      </c>
      <c r="C7833">
        <v>4</v>
      </c>
      <c r="D7833">
        <v>10</v>
      </c>
      <c r="E7833">
        <v>10</v>
      </c>
      <c r="F7833" t="str">
        <f>VLOOKUP(E7833,$L$1:$M$25,2,FALSE)</f>
        <v>gnp</v>
      </c>
      <c r="G7833">
        <f>LOG(C7833)</f>
        <v>0.6020599913279624</v>
      </c>
      <c r="H7833">
        <f>G7833/(B7833-1)</f>
        <v>15.157308848675028</v>
      </c>
    </row>
    <row r="7834" spans="1:8">
      <c r="A7834" t="s">
        <v>3841</v>
      </c>
      <c r="B7834">
        <v>1.0397207708399101</v>
      </c>
      <c r="C7834">
        <v>4</v>
      </c>
      <c r="D7834">
        <v>1</v>
      </c>
      <c r="E7834">
        <v>1</v>
      </c>
      <c r="F7834" t="str">
        <f>VLOOKUP(E7834,$L$1:$M$25,2,FALSE)</f>
        <v>acq</v>
      </c>
      <c r="G7834">
        <f>LOG(C7834)</f>
        <v>0.6020599913279624</v>
      </c>
      <c r="H7834">
        <f>G7834/(B7834-1)</f>
        <v>15.157308848675028</v>
      </c>
    </row>
    <row r="7835" spans="1:8">
      <c r="A7835" t="s">
        <v>3901</v>
      </c>
      <c r="B7835">
        <v>1.0397207708399101</v>
      </c>
      <c r="C7835">
        <v>4</v>
      </c>
      <c r="D7835">
        <v>23</v>
      </c>
      <c r="E7835">
        <v>23</v>
      </c>
      <c r="F7835" t="str">
        <f>VLOOKUP(E7835,$L$1:$M$25,2,FALSE)</f>
        <v>trade</v>
      </c>
      <c r="G7835">
        <f>LOG(C7835)</f>
        <v>0.6020599913279624</v>
      </c>
      <c r="H7835">
        <f>G7835/(B7835-1)</f>
        <v>15.157308848675028</v>
      </c>
    </row>
    <row r="7836" spans="1:8">
      <c r="A7836" t="s">
        <v>4148</v>
      </c>
      <c r="B7836">
        <v>1.0397207708399101</v>
      </c>
      <c r="C7836">
        <v>4</v>
      </c>
      <c r="D7836">
        <v>10</v>
      </c>
      <c r="E7836">
        <v>10</v>
      </c>
      <c r="F7836" t="str">
        <f>VLOOKUP(E7836,$L$1:$M$25,2,FALSE)</f>
        <v>gnp</v>
      </c>
      <c r="G7836">
        <f>LOG(C7836)</f>
        <v>0.6020599913279624</v>
      </c>
      <c r="H7836">
        <f>G7836/(B7836-1)</f>
        <v>15.157308848675028</v>
      </c>
    </row>
    <row r="7837" spans="1:8">
      <c r="A7837" t="s">
        <v>4194</v>
      </c>
      <c r="B7837">
        <v>1.0397207708399101</v>
      </c>
      <c r="C7837">
        <v>4</v>
      </c>
      <c r="D7837">
        <v>15</v>
      </c>
      <c r="E7837">
        <v>15</v>
      </c>
      <c r="F7837" t="str">
        <f>VLOOKUP(E7837,$L$1:$M$25,2,FALSE)</f>
        <v>money-fx</v>
      </c>
      <c r="G7837">
        <f>LOG(C7837)</f>
        <v>0.6020599913279624</v>
      </c>
      <c r="H7837">
        <f>G7837/(B7837-1)</f>
        <v>15.157308848675028</v>
      </c>
    </row>
    <row r="7838" spans="1:8">
      <c r="A7838" t="s">
        <v>4295</v>
      </c>
      <c r="B7838">
        <v>1.0397207708399101</v>
      </c>
      <c r="C7838">
        <v>4</v>
      </c>
      <c r="D7838">
        <v>16</v>
      </c>
      <c r="E7838">
        <v>16</v>
      </c>
      <c r="F7838" t="str">
        <f>VLOOKUP(E7838,$L$1:$M$25,2,FALSE)</f>
        <v>money-supply</v>
      </c>
      <c r="G7838">
        <f>LOG(C7838)</f>
        <v>0.6020599913279624</v>
      </c>
      <c r="H7838">
        <f>G7838/(B7838-1)</f>
        <v>15.157308848675028</v>
      </c>
    </row>
    <row r="7839" spans="1:8">
      <c r="A7839" t="s">
        <v>4500</v>
      </c>
      <c r="B7839">
        <v>1.0397207708399101</v>
      </c>
      <c r="C7839">
        <v>4</v>
      </c>
      <c r="D7839">
        <v>2</v>
      </c>
      <c r="E7839">
        <v>2</v>
      </c>
      <c r="F7839" t="str">
        <f>VLOOKUP(E7839,$L$1:$M$25,2,FALSE)</f>
        <v>bop</v>
      </c>
      <c r="G7839">
        <f>LOG(C7839)</f>
        <v>0.6020599913279624</v>
      </c>
      <c r="H7839">
        <f>G7839/(B7839-1)</f>
        <v>15.157308848675028</v>
      </c>
    </row>
    <row r="7840" spans="1:8">
      <c r="A7840" t="s">
        <v>4680</v>
      </c>
      <c r="B7840">
        <v>1.0397207708399101</v>
      </c>
      <c r="C7840">
        <v>4</v>
      </c>
      <c r="D7840">
        <v>2</v>
      </c>
      <c r="E7840">
        <v>2</v>
      </c>
      <c r="F7840" t="str">
        <f>VLOOKUP(E7840,$L$1:$M$25,2,FALSE)</f>
        <v>bop</v>
      </c>
      <c r="G7840">
        <f>LOG(C7840)</f>
        <v>0.6020599913279624</v>
      </c>
      <c r="H7840">
        <f>G7840/(B7840-1)</f>
        <v>15.157308848675028</v>
      </c>
    </row>
    <row r="7841" spans="1:8">
      <c r="A7841" t="e">
        <f>-year-old</f>
        <v>#NAME?</v>
      </c>
      <c r="B7841">
        <v>1.0397207708399101</v>
      </c>
      <c r="C7841">
        <v>4</v>
      </c>
      <c r="D7841">
        <v>15</v>
      </c>
      <c r="E7841">
        <v>15</v>
      </c>
      <c r="F7841" t="str">
        <f>VLOOKUP(E7841,$L$1:$M$25,2,FALSE)</f>
        <v>money-fx</v>
      </c>
      <c r="G7841">
        <f>LOG(C7841)</f>
        <v>0.6020599913279624</v>
      </c>
      <c r="H7841">
        <f>G7841/(B7841-1)</f>
        <v>15.157308848675028</v>
      </c>
    </row>
    <row r="7842" spans="1:8">
      <c r="A7842" t="s">
        <v>4753</v>
      </c>
      <c r="B7842">
        <v>1.0397207708399101</v>
      </c>
      <c r="C7842">
        <v>4</v>
      </c>
      <c r="D7842">
        <v>7</v>
      </c>
      <c r="E7842">
        <v>7</v>
      </c>
      <c r="F7842" t="str">
        <f>VLOOKUP(E7842,$L$1:$M$25,2,FALSE)</f>
        <v>crude</v>
      </c>
      <c r="G7842">
        <f>LOG(C7842)</f>
        <v>0.6020599913279624</v>
      </c>
      <c r="H7842">
        <f>G7842/(B7842-1)</f>
        <v>15.157308848675028</v>
      </c>
    </row>
    <row r="7843" spans="1:8">
      <c r="A7843" t="s">
        <v>4831</v>
      </c>
      <c r="B7843">
        <v>1.0397207708399101</v>
      </c>
      <c r="C7843">
        <v>4</v>
      </c>
      <c r="D7843">
        <v>12</v>
      </c>
      <c r="E7843">
        <v>12</v>
      </c>
      <c r="F7843" t="str">
        <f>VLOOKUP(E7843,$L$1:$M$25,2,FALSE)</f>
        <v>grain</v>
      </c>
      <c r="G7843">
        <f>LOG(C7843)</f>
        <v>0.6020599913279624</v>
      </c>
      <c r="H7843">
        <f>G7843/(B7843-1)</f>
        <v>15.157308848675028</v>
      </c>
    </row>
    <row r="7844" spans="1:8">
      <c r="A7844" t="s">
        <v>4857</v>
      </c>
      <c r="B7844">
        <v>1.0397207708399101</v>
      </c>
      <c r="C7844">
        <v>4</v>
      </c>
      <c r="D7844">
        <v>1</v>
      </c>
      <c r="E7844">
        <v>1</v>
      </c>
      <c r="F7844" t="str">
        <f>VLOOKUP(E7844,$L$1:$M$25,2,FALSE)</f>
        <v>acq</v>
      </c>
      <c r="G7844">
        <f>LOG(C7844)</f>
        <v>0.6020599913279624</v>
      </c>
      <c r="H7844">
        <f>G7844/(B7844-1)</f>
        <v>15.157308848675028</v>
      </c>
    </row>
    <row r="7845" spans="1:8">
      <c r="A7845" t="s">
        <v>4868</v>
      </c>
      <c r="B7845">
        <v>1.0397207708399101</v>
      </c>
      <c r="C7845">
        <v>4</v>
      </c>
      <c r="D7845">
        <v>10</v>
      </c>
      <c r="E7845">
        <v>10</v>
      </c>
      <c r="F7845" t="str">
        <f>VLOOKUP(E7845,$L$1:$M$25,2,FALSE)</f>
        <v>gnp</v>
      </c>
      <c r="G7845">
        <f>LOG(C7845)</f>
        <v>0.6020599913279624</v>
      </c>
      <c r="H7845">
        <f>G7845/(B7845-1)</f>
        <v>15.157308848675028</v>
      </c>
    </row>
    <row r="7846" spans="1:8">
      <c r="A7846" t="s">
        <v>4913</v>
      </c>
      <c r="B7846">
        <v>1.0397207708399101</v>
      </c>
      <c r="C7846">
        <v>4</v>
      </c>
      <c r="D7846">
        <v>8</v>
      </c>
      <c r="E7846">
        <v>8</v>
      </c>
      <c r="F7846" t="str">
        <f>VLOOKUP(E7846,$L$1:$M$25,2,FALSE)</f>
        <v>dlr</v>
      </c>
      <c r="G7846">
        <f>LOG(C7846)</f>
        <v>0.6020599913279624</v>
      </c>
      <c r="H7846">
        <f>G7846/(B7846-1)</f>
        <v>15.157308848675028</v>
      </c>
    </row>
    <row r="7847" spans="1:8">
      <c r="A7847" t="s">
        <v>4946</v>
      </c>
      <c r="B7847">
        <v>1.0397207708399101</v>
      </c>
      <c r="C7847">
        <v>4</v>
      </c>
      <c r="D7847">
        <v>11</v>
      </c>
      <c r="E7847">
        <v>11</v>
      </c>
      <c r="F7847" t="str">
        <f>VLOOKUP(E7847,$L$1:$M$25,2,FALSE)</f>
        <v>gold</v>
      </c>
      <c r="G7847">
        <f>LOG(C7847)</f>
        <v>0.6020599913279624</v>
      </c>
      <c r="H7847">
        <f>G7847/(B7847-1)</f>
        <v>15.157308848675028</v>
      </c>
    </row>
    <row r="7848" spans="1:8">
      <c r="A7848" t="s">
        <v>5022</v>
      </c>
      <c r="B7848">
        <v>1.0397207708399101</v>
      </c>
      <c r="C7848">
        <v>4</v>
      </c>
      <c r="D7848">
        <v>10</v>
      </c>
      <c r="E7848">
        <v>10</v>
      </c>
      <c r="F7848" t="str">
        <f>VLOOKUP(E7848,$L$1:$M$25,2,FALSE)</f>
        <v>gnp</v>
      </c>
      <c r="G7848">
        <f>LOG(C7848)</f>
        <v>0.6020599913279624</v>
      </c>
      <c r="H7848">
        <f>G7848/(B7848-1)</f>
        <v>15.157308848675028</v>
      </c>
    </row>
    <row r="7849" spans="1:8">
      <c r="A7849" t="s">
        <v>5126</v>
      </c>
      <c r="B7849">
        <v>1.0397207708399101</v>
      </c>
      <c r="C7849">
        <v>4</v>
      </c>
      <c r="D7849">
        <v>10</v>
      </c>
      <c r="E7849">
        <v>10</v>
      </c>
      <c r="F7849" t="str">
        <f>VLOOKUP(E7849,$L$1:$M$25,2,FALSE)</f>
        <v>gnp</v>
      </c>
      <c r="G7849">
        <f>LOG(C7849)</f>
        <v>0.6020599913279624</v>
      </c>
      <c r="H7849">
        <f>G7849/(B7849-1)</f>
        <v>15.157308848675028</v>
      </c>
    </row>
    <row r="7850" spans="1:8">
      <c r="A7850" t="s">
        <v>5131</v>
      </c>
      <c r="B7850">
        <v>1.0397207708399101</v>
      </c>
      <c r="C7850">
        <v>4</v>
      </c>
      <c r="D7850">
        <v>8</v>
      </c>
      <c r="E7850">
        <v>8</v>
      </c>
      <c r="F7850" t="str">
        <f>VLOOKUP(E7850,$L$1:$M$25,2,FALSE)</f>
        <v>dlr</v>
      </c>
      <c r="G7850">
        <f>LOG(C7850)</f>
        <v>0.6020599913279624</v>
      </c>
      <c r="H7850">
        <f>G7850/(B7850-1)</f>
        <v>15.157308848675028</v>
      </c>
    </row>
    <row r="7851" spans="1:8">
      <c r="A7851" t="s">
        <v>5165</v>
      </c>
      <c r="B7851">
        <v>1.0397207708399101</v>
      </c>
      <c r="C7851">
        <v>4</v>
      </c>
      <c r="D7851">
        <v>14</v>
      </c>
      <c r="E7851">
        <v>14</v>
      </c>
      <c r="F7851" t="str">
        <f>VLOOKUP(E7851,$L$1:$M$25,2,FALSE)</f>
        <v>livestock</v>
      </c>
      <c r="G7851">
        <f>LOG(C7851)</f>
        <v>0.6020599913279624</v>
      </c>
      <c r="H7851">
        <f>G7851/(B7851-1)</f>
        <v>15.157308848675028</v>
      </c>
    </row>
    <row r="7852" spans="1:8">
      <c r="A7852" t="s">
        <v>5170</v>
      </c>
      <c r="B7852">
        <v>1.0397207708399101</v>
      </c>
      <c r="C7852">
        <v>4</v>
      </c>
      <c r="D7852">
        <v>23</v>
      </c>
      <c r="E7852">
        <v>23</v>
      </c>
      <c r="F7852" t="str">
        <f>VLOOKUP(E7852,$L$1:$M$25,2,FALSE)</f>
        <v>trade</v>
      </c>
      <c r="G7852">
        <f>LOG(C7852)</f>
        <v>0.6020599913279624</v>
      </c>
      <c r="H7852">
        <f>G7852/(B7852-1)</f>
        <v>15.157308848675028</v>
      </c>
    </row>
    <row r="7853" spans="1:8">
      <c r="A7853" t="s">
        <v>5226</v>
      </c>
      <c r="B7853">
        <v>1.0397207708399101</v>
      </c>
      <c r="C7853">
        <v>4</v>
      </c>
      <c r="D7853">
        <v>10</v>
      </c>
      <c r="E7853">
        <v>10</v>
      </c>
      <c r="F7853" t="str">
        <f>VLOOKUP(E7853,$L$1:$M$25,2,FALSE)</f>
        <v>gnp</v>
      </c>
      <c r="G7853">
        <f>LOG(C7853)</f>
        <v>0.6020599913279624</v>
      </c>
      <c r="H7853">
        <f>G7853/(B7853-1)</f>
        <v>15.157308848675028</v>
      </c>
    </row>
    <row r="7854" spans="1:8">
      <c r="A7854" t="s">
        <v>5279</v>
      </c>
      <c r="B7854">
        <v>1.0397207708399101</v>
      </c>
      <c r="C7854">
        <v>4</v>
      </c>
      <c r="D7854">
        <v>9</v>
      </c>
      <c r="E7854">
        <v>9</v>
      </c>
      <c r="F7854" t="str">
        <f>VLOOKUP(E7854,$L$1:$M$25,2,FALSE)</f>
        <v>earn</v>
      </c>
      <c r="G7854">
        <f>LOG(C7854)</f>
        <v>0.6020599913279624</v>
      </c>
      <c r="H7854">
        <f>G7854/(B7854-1)</f>
        <v>15.157308848675028</v>
      </c>
    </row>
    <row r="7855" spans="1:8">
      <c r="A7855" t="s">
        <v>5348</v>
      </c>
      <c r="B7855">
        <v>1.0397207708399101</v>
      </c>
      <c r="C7855">
        <v>4</v>
      </c>
      <c r="D7855">
        <v>1</v>
      </c>
      <c r="E7855">
        <v>1</v>
      </c>
      <c r="F7855" t="str">
        <f>VLOOKUP(E7855,$L$1:$M$25,2,FALSE)</f>
        <v>acq</v>
      </c>
      <c r="G7855">
        <f>LOG(C7855)</f>
        <v>0.6020599913279624</v>
      </c>
      <c r="H7855">
        <f>G7855/(B7855-1)</f>
        <v>15.157308848675028</v>
      </c>
    </row>
    <row r="7856" spans="1:8">
      <c r="A7856" t="s">
        <v>5405</v>
      </c>
      <c r="B7856">
        <v>1.0397207708399101</v>
      </c>
      <c r="C7856">
        <v>4</v>
      </c>
      <c r="D7856">
        <v>9</v>
      </c>
      <c r="E7856">
        <v>9</v>
      </c>
      <c r="F7856" t="str">
        <f>VLOOKUP(E7856,$L$1:$M$25,2,FALSE)</f>
        <v>earn</v>
      </c>
      <c r="G7856">
        <f>LOG(C7856)</f>
        <v>0.6020599913279624</v>
      </c>
      <c r="H7856">
        <f>G7856/(B7856-1)</f>
        <v>15.157308848675028</v>
      </c>
    </row>
    <row r="7857" spans="1:8">
      <c r="A7857" t="s">
        <v>5436</v>
      </c>
      <c r="B7857">
        <v>1.0397207708399101</v>
      </c>
      <c r="C7857">
        <v>4</v>
      </c>
      <c r="D7857">
        <v>16</v>
      </c>
      <c r="E7857">
        <v>16</v>
      </c>
      <c r="F7857" t="str">
        <f>VLOOKUP(E7857,$L$1:$M$25,2,FALSE)</f>
        <v>money-supply</v>
      </c>
      <c r="G7857">
        <f>LOG(C7857)</f>
        <v>0.6020599913279624</v>
      </c>
      <c r="H7857">
        <f>G7857/(B7857-1)</f>
        <v>15.157308848675028</v>
      </c>
    </row>
    <row r="7858" spans="1:8">
      <c r="A7858" t="s">
        <v>5442</v>
      </c>
      <c r="B7858">
        <v>1.0397207708399101</v>
      </c>
      <c r="C7858">
        <v>4</v>
      </c>
      <c r="D7858">
        <v>15</v>
      </c>
      <c r="E7858">
        <v>15</v>
      </c>
      <c r="F7858" t="str">
        <f>VLOOKUP(E7858,$L$1:$M$25,2,FALSE)</f>
        <v>money-fx</v>
      </c>
      <c r="G7858">
        <f>LOG(C7858)</f>
        <v>0.6020599913279624</v>
      </c>
      <c r="H7858">
        <f>G7858/(B7858-1)</f>
        <v>15.157308848675028</v>
      </c>
    </row>
    <row r="7859" spans="1:8">
      <c r="A7859" t="s">
        <v>5457</v>
      </c>
      <c r="B7859">
        <v>1.0397207708399101</v>
      </c>
      <c r="C7859">
        <v>4</v>
      </c>
      <c r="D7859">
        <v>17</v>
      </c>
      <c r="E7859">
        <v>17</v>
      </c>
      <c r="F7859" t="str">
        <f>VLOOKUP(E7859,$L$1:$M$25,2,FALSE)</f>
        <v>nat-gas</v>
      </c>
      <c r="G7859">
        <f>LOG(C7859)</f>
        <v>0.6020599913279624</v>
      </c>
      <c r="H7859">
        <f>G7859/(B7859-1)</f>
        <v>15.157308848675028</v>
      </c>
    </row>
    <row r="7860" spans="1:8">
      <c r="A7860" t="s">
        <v>5584</v>
      </c>
      <c r="B7860">
        <v>1.0397207708399101</v>
      </c>
      <c r="C7860">
        <v>4</v>
      </c>
      <c r="D7860">
        <v>2</v>
      </c>
      <c r="E7860">
        <v>2</v>
      </c>
      <c r="F7860" t="str">
        <f>VLOOKUP(E7860,$L$1:$M$25,2,FALSE)</f>
        <v>bop</v>
      </c>
      <c r="G7860">
        <f>LOG(C7860)</f>
        <v>0.6020599913279624</v>
      </c>
      <c r="H7860">
        <f>G7860/(B7860-1)</f>
        <v>15.157308848675028</v>
      </c>
    </row>
    <row r="7861" spans="1:8">
      <c r="A7861" t="s">
        <v>5708</v>
      </c>
      <c r="B7861">
        <v>1.0397207708399101</v>
      </c>
      <c r="C7861">
        <v>4</v>
      </c>
      <c r="D7861">
        <v>11</v>
      </c>
      <c r="E7861">
        <v>11</v>
      </c>
      <c r="F7861" t="str">
        <f>VLOOKUP(E7861,$L$1:$M$25,2,FALSE)</f>
        <v>gold</v>
      </c>
      <c r="G7861">
        <f>LOG(C7861)</f>
        <v>0.6020599913279624</v>
      </c>
      <c r="H7861">
        <f>G7861/(B7861-1)</f>
        <v>15.157308848675028</v>
      </c>
    </row>
    <row r="7862" spans="1:8">
      <c r="A7862" t="s">
        <v>5760</v>
      </c>
      <c r="B7862">
        <v>1.0397207708399101</v>
      </c>
      <c r="C7862">
        <v>4</v>
      </c>
      <c r="D7862">
        <v>15</v>
      </c>
      <c r="E7862">
        <v>15</v>
      </c>
      <c r="F7862" t="str">
        <f>VLOOKUP(E7862,$L$1:$M$25,2,FALSE)</f>
        <v>money-fx</v>
      </c>
      <c r="G7862">
        <f>LOG(C7862)</f>
        <v>0.6020599913279624</v>
      </c>
      <c r="H7862">
        <f>G7862/(B7862-1)</f>
        <v>15.157308848675028</v>
      </c>
    </row>
    <row r="7863" spans="1:8">
      <c r="A7863" t="s">
        <v>5810</v>
      </c>
      <c r="B7863">
        <v>1.0397207708399101</v>
      </c>
      <c r="C7863">
        <v>4</v>
      </c>
      <c r="D7863">
        <v>7</v>
      </c>
      <c r="E7863">
        <v>7</v>
      </c>
      <c r="F7863" t="str">
        <f>VLOOKUP(E7863,$L$1:$M$25,2,FALSE)</f>
        <v>crude</v>
      </c>
      <c r="G7863">
        <f>LOG(C7863)</f>
        <v>0.6020599913279624</v>
      </c>
      <c r="H7863">
        <f>G7863/(B7863-1)</f>
        <v>15.157308848675028</v>
      </c>
    </row>
    <row r="7864" spans="1:8">
      <c r="A7864" t="s">
        <v>5816</v>
      </c>
      <c r="B7864">
        <v>1.0397207708399101</v>
      </c>
      <c r="C7864">
        <v>4</v>
      </c>
      <c r="D7864">
        <v>1</v>
      </c>
      <c r="E7864">
        <v>1</v>
      </c>
      <c r="F7864" t="str">
        <f>VLOOKUP(E7864,$L$1:$M$25,2,FALSE)</f>
        <v>acq</v>
      </c>
      <c r="G7864">
        <f>LOG(C7864)</f>
        <v>0.6020599913279624</v>
      </c>
      <c r="H7864">
        <f>G7864/(B7864-1)</f>
        <v>15.157308848675028</v>
      </c>
    </row>
    <row r="7865" spans="1:8">
      <c r="A7865" t="s">
        <v>5927</v>
      </c>
      <c r="B7865">
        <v>1.0397207708399101</v>
      </c>
      <c r="C7865">
        <v>4</v>
      </c>
      <c r="D7865">
        <v>17</v>
      </c>
      <c r="E7865">
        <v>17</v>
      </c>
      <c r="F7865" t="str">
        <f>VLOOKUP(E7865,$L$1:$M$25,2,FALSE)</f>
        <v>nat-gas</v>
      </c>
      <c r="G7865">
        <f>LOG(C7865)</f>
        <v>0.6020599913279624</v>
      </c>
      <c r="H7865">
        <f>G7865/(B7865-1)</f>
        <v>15.157308848675028</v>
      </c>
    </row>
    <row r="7866" spans="1:8">
      <c r="A7866" t="s">
        <v>5973</v>
      </c>
      <c r="B7866">
        <v>1.0397207708399101</v>
      </c>
      <c r="C7866">
        <v>4</v>
      </c>
      <c r="D7866">
        <v>2</v>
      </c>
      <c r="E7866">
        <v>2</v>
      </c>
      <c r="F7866" t="str">
        <f>VLOOKUP(E7866,$L$1:$M$25,2,FALSE)</f>
        <v>bop</v>
      </c>
      <c r="G7866">
        <f>LOG(C7866)</f>
        <v>0.6020599913279624</v>
      </c>
      <c r="H7866">
        <f>G7866/(B7866-1)</f>
        <v>15.157308848675028</v>
      </c>
    </row>
    <row r="7867" spans="1:8">
      <c r="A7867" t="s">
        <v>6049</v>
      </c>
      <c r="B7867">
        <v>1.0397207708399101</v>
      </c>
      <c r="C7867">
        <v>4</v>
      </c>
      <c r="D7867">
        <v>2</v>
      </c>
      <c r="E7867">
        <v>2</v>
      </c>
      <c r="F7867" t="str">
        <f>VLOOKUP(E7867,$L$1:$M$25,2,FALSE)</f>
        <v>bop</v>
      </c>
      <c r="G7867">
        <f>LOG(C7867)</f>
        <v>0.6020599913279624</v>
      </c>
      <c r="H7867">
        <f>G7867/(B7867-1)</f>
        <v>15.157308848675028</v>
      </c>
    </row>
    <row r="7868" spans="1:8">
      <c r="A7868" t="s">
        <v>6069</v>
      </c>
      <c r="B7868">
        <v>1.0397207708399101</v>
      </c>
      <c r="C7868">
        <v>4</v>
      </c>
      <c r="D7868">
        <v>2</v>
      </c>
      <c r="E7868">
        <v>2</v>
      </c>
      <c r="F7868" t="str">
        <f>VLOOKUP(E7868,$L$1:$M$25,2,FALSE)</f>
        <v>bop</v>
      </c>
      <c r="G7868">
        <f>LOG(C7868)</f>
        <v>0.6020599913279624</v>
      </c>
      <c r="H7868">
        <f>G7868/(B7868-1)</f>
        <v>15.157308848675028</v>
      </c>
    </row>
    <row r="7869" spans="1:8">
      <c r="A7869" t="s">
        <v>6191</v>
      </c>
      <c r="B7869">
        <v>1.0397207708399101</v>
      </c>
      <c r="C7869">
        <v>4</v>
      </c>
      <c r="D7869">
        <v>24</v>
      </c>
      <c r="E7869">
        <v>24</v>
      </c>
      <c r="F7869" t="str">
        <f>VLOOKUP(E7869,$L$1:$M$25,2,FALSE)</f>
        <v>veg-oil</v>
      </c>
      <c r="G7869">
        <f>LOG(C7869)</f>
        <v>0.6020599913279624</v>
      </c>
      <c r="H7869">
        <f>G7869/(B7869-1)</f>
        <v>15.157308848675028</v>
      </c>
    </row>
    <row r="7870" spans="1:8">
      <c r="A7870" t="s">
        <v>6202</v>
      </c>
      <c r="B7870">
        <v>1.0397207708399101</v>
      </c>
      <c r="C7870">
        <v>4</v>
      </c>
      <c r="D7870">
        <v>17</v>
      </c>
      <c r="E7870">
        <v>17</v>
      </c>
      <c r="F7870" t="str">
        <f>VLOOKUP(E7870,$L$1:$M$25,2,FALSE)</f>
        <v>nat-gas</v>
      </c>
      <c r="G7870">
        <f>LOG(C7870)</f>
        <v>0.6020599913279624</v>
      </c>
      <c r="H7870">
        <f>G7870/(B7870-1)</f>
        <v>15.157308848675028</v>
      </c>
    </row>
    <row r="7871" spans="1:8">
      <c r="A7871" t="s">
        <v>6244</v>
      </c>
      <c r="B7871">
        <v>1.0397207708399101</v>
      </c>
      <c r="C7871">
        <v>4</v>
      </c>
      <c r="D7871">
        <v>6</v>
      </c>
      <c r="E7871">
        <v>6</v>
      </c>
      <c r="F7871" t="str">
        <f>VLOOKUP(E7871,$L$1:$M$25,2,FALSE)</f>
        <v>cpi</v>
      </c>
      <c r="G7871">
        <f>LOG(C7871)</f>
        <v>0.6020599913279624</v>
      </c>
      <c r="H7871">
        <f>G7871/(B7871-1)</f>
        <v>15.157308848675028</v>
      </c>
    </row>
    <row r="7872" spans="1:8">
      <c r="A7872" t="s">
        <v>6329</v>
      </c>
      <c r="B7872">
        <v>1.0397207708399101</v>
      </c>
      <c r="C7872">
        <v>4</v>
      </c>
      <c r="D7872">
        <v>23</v>
      </c>
      <c r="E7872">
        <v>23</v>
      </c>
      <c r="F7872" t="str">
        <f>VLOOKUP(E7872,$L$1:$M$25,2,FALSE)</f>
        <v>trade</v>
      </c>
      <c r="G7872">
        <f>LOG(C7872)</f>
        <v>0.6020599913279624</v>
      </c>
      <c r="H7872">
        <f>G7872/(B7872-1)</f>
        <v>15.157308848675028</v>
      </c>
    </row>
    <row r="7873" spans="1:8">
      <c r="A7873" t="s">
        <v>6385</v>
      </c>
      <c r="B7873">
        <v>1.0397207708399101</v>
      </c>
      <c r="C7873">
        <v>4</v>
      </c>
      <c r="D7873">
        <v>16</v>
      </c>
      <c r="E7873">
        <v>16</v>
      </c>
      <c r="F7873" t="str">
        <f>VLOOKUP(E7873,$L$1:$M$25,2,FALSE)</f>
        <v>money-supply</v>
      </c>
      <c r="G7873">
        <f>LOG(C7873)</f>
        <v>0.6020599913279624</v>
      </c>
      <c r="H7873">
        <f>G7873/(B7873-1)</f>
        <v>15.157308848675028</v>
      </c>
    </row>
    <row r="7874" spans="1:8">
      <c r="A7874" t="s">
        <v>6440</v>
      </c>
      <c r="B7874">
        <v>1.0397207708399101</v>
      </c>
      <c r="C7874">
        <v>4</v>
      </c>
      <c r="D7874">
        <v>22</v>
      </c>
      <c r="E7874">
        <v>22</v>
      </c>
      <c r="F7874" t="str">
        <f>VLOOKUP(E7874,$L$1:$M$25,2,FALSE)</f>
        <v>sugar</v>
      </c>
      <c r="G7874">
        <f>LOG(C7874)</f>
        <v>0.6020599913279624</v>
      </c>
      <c r="H7874">
        <f>G7874/(B7874-1)</f>
        <v>15.157308848675028</v>
      </c>
    </row>
    <row r="7875" spans="1:8">
      <c r="A7875" t="s">
        <v>6475</v>
      </c>
      <c r="B7875">
        <v>1.0397207708399101</v>
      </c>
      <c r="C7875">
        <v>4</v>
      </c>
      <c r="D7875">
        <v>12</v>
      </c>
      <c r="E7875">
        <v>12</v>
      </c>
      <c r="F7875" t="str">
        <f>VLOOKUP(E7875,$L$1:$M$25,2,FALSE)</f>
        <v>grain</v>
      </c>
      <c r="G7875">
        <f>LOG(C7875)</f>
        <v>0.6020599913279624</v>
      </c>
      <c r="H7875">
        <f>G7875/(B7875-1)</f>
        <v>15.157308848675028</v>
      </c>
    </row>
    <row r="7876" spans="1:8">
      <c r="A7876" t="s">
        <v>6527</v>
      </c>
      <c r="B7876">
        <v>1.0397207708399101</v>
      </c>
      <c r="C7876">
        <v>4</v>
      </c>
      <c r="D7876">
        <v>17</v>
      </c>
      <c r="E7876">
        <v>17</v>
      </c>
      <c r="F7876" t="str">
        <f>VLOOKUP(E7876,$L$1:$M$25,2,FALSE)</f>
        <v>nat-gas</v>
      </c>
      <c r="G7876">
        <f>LOG(C7876)</f>
        <v>0.6020599913279624</v>
      </c>
      <c r="H7876">
        <f>G7876/(B7876-1)</f>
        <v>15.157308848675028</v>
      </c>
    </row>
    <row r="7877" spans="1:8">
      <c r="A7877" t="s">
        <v>6571</v>
      </c>
      <c r="B7877">
        <v>1.0397207708399101</v>
      </c>
      <c r="C7877">
        <v>4</v>
      </c>
      <c r="D7877">
        <v>11</v>
      </c>
      <c r="E7877">
        <v>11</v>
      </c>
      <c r="F7877" t="str">
        <f>VLOOKUP(E7877,$L$1:$M$25,2,FALSE)</f>
        <v>gold</v>
      </c>
      <c r="G7877">
        <f>LOG(C7877)</f>
        <v>0.6020599913279624</v>
      </c>
      <c r="H7877">
        <f>G7877/(B7877-1)</f>
        <v>15.157308848675028</v>
      </c>
    </row>
    <row r="7878" spans="1:8">
      <c r="A7878" t="s">
        <v>6602</v>
      </c>
      <c r="B7878">
        <v>1.0397207708399101</v>
      </c>
      <c r="C7878">
        <v>4</v>
      </c>
      <c r="D7878">
        <v>4</v>
      </c>
      <c r="E7878">
        <v>4</v>
      </c>
      <c r="F7878" t="str">
        <f>VLOOKUP(E7878,$L$1:$M$25,2,FALSE)</f>
        <v>coffee</v>
      </c>
      <c r="G7878">
        <f>LOG(C7878)</f>
        <v>0.6020599913279624</v>
      </c>
      <c r="H7878">
        <f>G7878/(B7878-1)</f>
        <v>15.157308848675028</v>
      </c>
    </row>
    <row r="7879" spans="1:8">
      <c r="A7879" t="s">
        <v>6624</v>
      </c>
      <c r="B7879">
        <v>1.0397207708399101</v>
      </c>
      <c r="C7879">
        <v>4</v>
      </c>
      <c r="D7879">
        <v>8</v>
      </c>
      <c r="E7879">
        <v>8</v>
      </c>
      <c r="F7879" t="str">
        <f>VLOOKUP(E7879,$L$1:$M$25,2,FALSE)</f>
        <v>dlr</v>
      </c>
      <c r="G7879">
        <f>LOG(C7879)</f>
        <v>0.6020599913279624</v>
      </c>
      <c r="H7879">
        <f>G7879/(B7879-1)</f>
        <v>15.157308848675028</v>
      </c>
    </row>
    <row r="7880" spans="1:8">
      <c r="A7880" t="s">
        <v>6647</v>
      </c>
      <c r="B7880">
        <v>1.0397207708399101</v>
      </c>
      <c r="C7880">
        <v>4</v>
      </c>
      <c r="D7880">
        <v>22</v>
      </c>
      <c r="E7880">
        <v>22</v>
      </c>
      <c r="F7880" t="str">
        <f>VLOOKUP(E7880,$L$1:$M$25,2,FALSE)</f>
        <v>sugar</v>
      </c>
      <c r="G7880">
        <f>LOG(C7880)</f>
        <v>0.6020599913279624</v>
      </c>
      <c r="H7880">
        <f>G7880/(B7880-1)</f>
        <v>15.157308848675028</v>
      </c>
    </row>
    <row r="7881" spans="1:8">
      <c r="A7881" t="s">
        <v>6685</v>
      </c>
      <c r="B7881">
        <v>1.0397207708399101</v>
      </c>
      <c r="C7881">
        <v>4</v>
      </c>
      <c r="D7881">
        <v>25</v>
      </c>
      <c r="E7881">
        <v>25</v>
      </c>
      <c r="F7881" t="str">
        <f>VLOOKUP(E7881,$L$1:$M$25,2,FALSE)</f>
        <v>wheat</v>
      </c>
      <c r="G7881">
        <f>LOG(C7881)</f>
        <v>0.6020599913279624</v>
      </c>
      <c r="H7881">
        <f>G7881/(B7881-1)</f>
        <v>15.157308848675028</v>
      </c>
    </row>
    <row r="7882" spans="1:8">
      <c r="A7882" t="s">
        <v>6763</v>
      </c>
      <c r="B7882">
        <v>1.0397207708399101</v>
      </c>
      <c r="C7882">
        <v>4</v>
      </c>
      <c r="D7882">
        <v>20</v>
      </c>
      <c r="E7882">
        <v>20</v>
      </c>
      <c r="F7882" t="str">
        <f>VLOOKUP(E7882,$L$1:$M$25,2,FALSE)</f>
        <v>ship</v>
      </c>
      <c r="G7882">
        <f>LOG(C7882)</f>
        <v>0.6020599913279624</v>
      </c>
      <c r="H7882">
        <f>G7882/(B7882-1)</f>
        <v>15.157308848675028</v>
      </c>
    </row>
    <row r="7883" spans="1:8">
      <c r="A7883" t="s">
        <v>6808</v>
      </c>
      <c r="B7883">
        <v>1.0397207708399101</v>
      </c>
      <c r="C7883">
        <v>4</v>
      </c>
      <c r="D7883">
        <v>15</v>
      </c>
      <c r="E7883">
        <v>15</v>
      </c>
      <c r="F7883" t="str">
        <f>VLOOKUP(E7883,$L$1:$M$25,2,FALSE)</f>
        <v>money-fx</v>
      </c>
      <c r="G7883">
        <f>LOG(C7883)</f>
        <v>0.6020599913279624</v>
      </c>
      <c r="H7883">
        <f>G7883/(B7883-1)</f>
        <v>15.157308848675028</v>
      </c>
    </row>
    <row r="7884" spans="1:8">
      <c r="A7884" t="s">
        <v>6935</v>
      </c>
      <c r="B7884">
        <v>1.0397207708399101</v>
      </c>
      <c r="C7884">
        <v>4</v>
      </c>
      <c r="D7884">
        <v>20</v>
      </c>
      <c r="E7884">
        <v>20</v>
      </c>
      <c r="F7884" t="str">
        <f>VLOOKUP(E7884,$L$1:$M$25,2,FALSE)</f>
        <v>ship</v>
      </c>
      <c r="G7884">
        <f>LOG(C7884)</f>
        <v>0.6020599913279624</v>
      </c>
      <c r="H7884">
        <f>G7884/(B7884-1)</f>
        <v>15.157308848675028</v>
      </c>
    </row>
    <row r="7885" spans="1:8">
      <c r="A7885" t="s">
        <v>7027</v>
      </c>
      <c r="B7885">
        <v>1.0397207708399101</v>
      </c>
      <c r="C7885">
        <v>4</v>
      </c>
      <c r="D7885">
        <v>2</v>
      </c>
      <c r="E7885">
        <v>2</v>
      </c>
      <c r="F7885" t="str">
        <f>VLOOKUP(E7885,$L$1:$M$25,2,FALSE)</f>
        <v>bop</v>
      </c>
      <c r="G7885">
        <f>LOG(C7885)</f>
        <v>0.6020599913279624</v>
      </c>
      <c r="H7885">
        <f>G7885/(B7885-1)</f>
        <v>15.157308848675028</v>
      </c>
    </row>
    <row r="7886" spans="1:8">
      <c r="A7886" t="s">
        <v>7085</v>
      </c>
      <c r="B7886">
        <v>1.0397207708399101</v>
      </c>
      <c r="C7886">
        <v>4</v>
      </c>
      <c r="D7886">
        <v>23</v>
      </c>
      <c r="E7886">
        <v>23</v>
      </c>
      <c r="F7886" t="str">
        <f>VLOOKUP(E7886,$L$1:$M$25,2,FALSE)</f>
        <v>trade</v>
      </c>
      <c r="G7886">
        <f>LOG(C7886)</f>
        <v>0.6020599913279624</v>
      </c>
      <c r="H7886">
        <f>G7886/(B7886-1)</f>
        <v>15.157308848675028</v>
      </c>
    </row>
    <row r="7887" spans="1:8">
      <c r="A7887" t="s">
        <v>7276</v>
      </c>
      <c r="B7887">
        <v>1.0397207708399101</v>
      </c>
      <c r="C7887">
        <v>4</v>
      </c>
      <c r="D7887">
        <v>22</v>
      </c>
      <c r="E7887">
        <v>22</v>
      </c>
      <c r="F7887" t="str">
        <f>VLOOKUP(E7887,$L$1:$M$25,2,FALSE)</f>
        <v>sugar</v>
      </c>
      <c r="G7887">
        <f>LOG(C7887)</f>
        <v>0.6020599913279624</v>
      </c>
      <c r="H7887">
        <f>G7887/(B7887-1)</f>
        <v>15.157308848675028</v>
      </c>
    </row>
    <row r="7888" spans="1:8">
      <c r="A7888" t="s">
        <v>7403</v>
      </c>
      <c r="B7888">
        <v>1.0397207708399101</v>
      </c>
      <c r="C7888">
        <v>4</v>
      </c>
      <c r="D7888">
        <v>3</v>
      </c>
      <c r="E7888">
        <v>3</v>
      </c>
      <c r="F7888" t="str">
        <f>VLOOKUP(E7888,$L$1:$M$25,2,FALSE)</f>
        <v>cocoa</v>
      </c>
      <c r="G7888">
        <f>LOG(C7888)</f>
        <v>0.6020599913279624</v>
      </c>
      <c r="H7888">
        <f>G7888/(B7888-1)</f>
        <v>15.157308848675028</v>
      </c>
    </row>
    <row r="7889" spans="1:8">
      <c r="A7889" t="s">
        <v>7423</v>
      </c>
      <c r="B7889">
        <v>1.0397207708399101</v>
      </c>
      <c r="C7889">
        <v>4</v>
      </c>
      <c r="D7889">
        <v>7</v>
      </c>
      <c r="E7889">
        <v>7</v>
      </c>
      <c r="F7889" t="str">
        <f>VLOOKUP(E7889,$L$1:$M$25,2,FALSE)</f>
        <v>crude</v>
      </c>
      <c r="G7889">
        <f>LOG(C7889)</f>
        <v>0.6020599913279624</v>
      </c>
      <c r="H7889">
        <f>G7889/(B7889-1)</f>
        <v>15.157308848675028</v>
      </c>
    </row>
    <row r="7890" spans="1:8">
      <c r="A7890" t="s">
        <v>7432</v>
      </c>
      <c r="B7890">
        <v>1.0397207708399101</v>
      </c>
      <c r="C7890">
        <v>4</v>
      </c>
      <c r="D7890">
        <v>24</v>
      </c>
      <c r="E7890">
        <v>24</v>
      </c>
      <c r="F7890" t="str">
        <f>VLOOKUP(E7890,$L$1:$M$25,2,FALSE)</f>
        <v>veg-oil</v>
      </c>
      <c r="G7890">
        <f>LOG(C7890)</f>
        <v>0.6020599913279624</v>
      </c>
      <c r="H7890">
        <f>G7890/(B7890-1)</f>
        <v>15.157308848675028</v>
      </c>
    </row>
    <row r="7891" spans="1:8">
      <c r="A7891" t="s">
        <v>7459</v>
      </c>
      <c r="B7891">
        <v>1.0397207708399101</v>
      </c>
      <c r="C7891">
        <v>4</v>
      </c>
      <c r="D7891">
        <v>10</v>
      </c>
      <c r="E7891">
        <v>10</v>
      </c>
      <c r="F7891" t="str">
        <f>VLOOKUP(E7891,$L$1:$M$25,2,FALSE)</f>
        <v>gnp</v>
      </c>
      <c r="G7891">
        <f>LOG(C7891)</f>
        <v>0.6020599913279624</v>
      </c>
      <c r="H7891">
        <f>G7891/(B7891-1)</f>
        <v>15.157308848675028</v>
      </c>
    </row>
    <row r="7892" spans="1:8">
      <c r="A7892" t="s">
        <v>7467</v>
      </c>
      <c r="B7892">
        <v>1.0397207708399101</v>
      </c>
      <c r="C7892">
        <v>4</v>
      </c>
      <c r="D7892">
        <v>2</v>
      </c>
      <c r="E7892">
        <v>2</v>
      </c>
      <c r="F7892" t="str">
        <f>VLOOKUP(E7892,$L$1:$M$25,2,FALSE)</f>
        <v>bop</v>
      </c>
      <c r="G7892">
        <f>LOG(C7892)</f>
        <v>0.6020599913279624</v>
      </c>
      <c r="H7892">
        <f>G7892/(B7892-1)</f>
        <v>15.157308848675028</v>
      </c>
    </row>
    <row r="7893" spans="1:8">
      <c r="A7893" t="s">
        <v>7526</v>
      </c>
      <c r="B7893">
        <v>1.0397207708399101</v>
      </c>
      <c r="C7893">
        <v>4</v>
      </c>
      <c r="D7893">
        <v>1</v>
      </c>
      <c r="E7893">
        <v>1</v>
      </c>
      <c r="F7893" t="str">
        <f>VLOOKUP(E7893,$L$1:$M$25,2,FALSE)</f>
        <v>acq</v>
      </c>
      <c r="G7893">
        <f>LOG(C7893)</f>
        <v>0.6020599913279624</v>
      </c>
      <c r="H7893">
        <f>G7893/(B7893-1)</f>
        <v>15.157308848675028</v>
      </c>
    </row>
    <row r="7894" spans="1:8">
      <c r="A7894" t="s">
        <v>7599</v>
      </c>
      <c r="B7894">
        <v>1.0397207708399101</v>
      </c>
      <c r="C7894">
        <v>4</v>
      </c>
      <c r="D7894">
        <v>20</v>
      </c>
      <c r="E7894">
        <v>20</v>
      </c>
      <c r="F7894" t="str">
        <f>VLOOKUP(E7894,$L$1:$M$25,2,FALSE)</f>
        <v>ship</v>
      </c>
      <c r="G7894">
        <f>LOG(C7894)</f>
        <v>0.6020599913279624</v>
      </c>
      <c r="H7894">
        <f>G7894/(B7894-1)</f>
        <v>15.157308848675028</v>
      </c>
    </row>
    <row r="7895" spans="1:8">
      <c r="A7895" t="s">
        <v>7628</v>
      </c>
      <c r="B7895">
        <v>1.0397207708399101</v>
      </c>
      <c r="C7895">
        <v>4</v>
      </c>
      <c r="D7895">
        <v>23</v>
      </c>
      <c r="E7895">
        <v>23</v>
      </c>
      <c r="F7895" t="str">
        <f>VLOOKUP(E7895,$L$1:$M$25,2,FALSE)</f>
        <v>trade</v>
      </c>
      <c r="G7895">
        <f>LOG(C7895)</f>
        <v>0.6020599913279624</v>
      </c>
      <c r="H7895">
        <f>G7895/(B7895-1)</f>
        <v>15.157308848675028</v>
      </c>
    </row>
    <row r="7896" spans="1:8">
      <c r="A7896" t="s">
        <v>7735</v>
      </c>
      <c r="B7896">
        <v>1.0397207708399101</v>
      </c>
      <c r="C7896">
        <v>4</v>
      </c>
      <c r="D7896">
        <v>3</v>
      </c>
      <c r="E7896">
        <v>3</v>
      </c>
      <c r="F7896" t="str">
        <f>VLOOKUP(E7896,$L$1:$M$25,2,FALSE)</f>
        <v>cocoa</v>
      </c>
      <c r="G7896">
        <f>LOG(C7896)</f>
        <v>0.6020599913279624</v>
      </c>
      <c r="H7896">
        <f>G7896/(B7896-1)</f>
        <v>15.157308848675028</v>
      </c>
    </row>
    <row r="7897" spans="1:8">
      <c r="A7897" t="s">
        <v>7760</v>
      </c>
      <c r="B7897">
        <v>1.0397207708399101</v>
      </c>
      <c r="C7897">
        <v>4</v>
      </c>
      <c r="D7897">
        <v>22</v>
      </c>
      <c r="E7897">
        <v>22</v>
      </c>
      <c r="F7897" t="str">
        <f>VLOOKUP(E7897,$L$1:$M$25,2,FALSE)</f>
        <v>sugar</v>
      </c>
      <c r="G7897">
        <f>LOG(C7897)</f>
        <v>0.6020599913279624</v>
      </c>
      <c r="H7897">
        <f>G7897/(B7897-1)</f>
        <v>15.157308848675028</v>
      </c>
    </row>
    <row r="7898" spans="1:8">
      <c r="A7898" t="s">
        <v>7798</v>
      </c>
      <c r="B7898">
        <v>1.0397207708399101</v>
      </c>
      <c r="C7898">
        <v>4</v>
      </c>
      <c r="D7898">
        <v>20</v>
      </c>
      <c r="E7898">
        <v>20</v>
      </c>
      <c r="F7898" t="str">
        <f>VLOOKUP(E7898,$L$1:$M$25,2,FALSE)</f>
        <v>ship</v>
      </c>
      <c r="G7898">
        <f>LOG(C7898)</f>
        <v>0.6020599913279624</v>
      </c>
      <c r="H7898">
        <f>G7898/(B7898-1)</f>
        <v>15.157308848675028</v>
      </c>
    </row>
    <row r="7899" spans="1:8">
      <c r="A7899" t="s">
        <v>7848</v>
      </c>
      <c r="B7899">
        <v>1.0397207708399101</v>
      </c>
      <c r="C7899">
        <v>4</v>
      </c>
      <c r="D7899">
        <v>3</v>
      </c>
      <c r="E7899">
        <v>3</v>
      </c>
      <c r="F7899" t="str">
        <f>VLOOKUP(E7899,$L$1:$M$25,2,FALSE)</f>
        <v>cocoa</v>
      </c>
      <c r="G7899">
        <f>LOG(C7899)</f>
        <v>0.6020599913279624</v>
      </c>
      <c r="H7899">
        <f>G7899/(B7899-1)</f>
        <v>15.157308848675028</v>
      </c>
    </row>
    <row r="7900" spans="1:8">
      <c r="A7900" t="s">
        <v>7898</v>
      </c>
      <c r="B7900">
        <v>1.0397207708399101</v>
      </c>
      <c r="C7900">
        <v>4</v>
      </c>
      <c r="D7900">
        <v>1</v>
      </c>
      <c r="E7900">
        <v>1</v>
      </c>
      <c r="F7900" t="str">
        <f>VLOOKUP(E7900,$L$1:$M$25,2,FALSE)</f>
        <v>acq</v>
      </c>
      <c r="G7900">
        <f>LOG(C7900)</f>
        <v>0.6020599913279624</v>
      </c>
      <c r="H7900">
        <f>G7900/(B7900-1)</f>
        <v>15.157308848675028</v>
      </c>
    </row>
    <row r="7901" spans="1:8">
      <c r="A7901" t="s">
        <v>7937</v>
      </c>
      <c r="B7901">
        <v>1.0397207708399101</v>
      </c>
      <c r="C7901">
        <v>4</v>
      </c>
      <c r="D7901">
        <v>18</v>
      </c>
      <c r="E7901">
        <v>18</v>
      </c>
      <c r="F7901" t="str">
        <f>VLOOKUP(E7901,$L$1:$M$25,2,FALSE)</f>
        <v>oilseed</v>
      </c>
      <c r="G7901">
        <f>LOG(C7901)</f>
        <v>0.6020599913279624</v>
      </c>
      <c r="H7901">
        <f>G7901/(B7901-1)</f>
        <v>15.157308848675028</v>
      </c>
    </row>
    <row r="7902" spans="1:8">
      <c r="A7902" t="s">
        <v>8042</v>
      </c>
      <c r="B7902">
        <v>1.0397207708399101</v>
      </c>
      <c r="C7902">
        <v>4</v>
      </c>
      <c r="D7902">
        <v>1</v>
      </c>
      <c r="E7902">
        <v>1</v>
      </c>
      <c r="F7902" t="str">
        <f>VLOOKUP(E7902,$L$1:$M$25,2,FALSE)</f>
        <v>acq</v>
      </c>
      <c r="G7902">
        <f>LOG(C7902)</f>
        <v>0.6020599913279624</v>
      </c>
      <c r="H7902">
        <f>G7902/(B7902-1)</f>
        <v>15.157308848675028</v>
      </c>
    </row>
    <row r="7903" spans="1:8">
      <c r="A7903" t="s">
        <v>8224</v>
      </c>
      <c r="B7903">
        <v>1.0397207708399101</v>
      </c>
      <c r="C7903">
        <v>4</v>
      </c>
      <c r="D7903">
        <v>22</v>
      </c>
      <c r="E7903">
        <v>22</v>
      </c>
      <c r="F7903" t="str">
        <f>VLOOKUP(E7903,$L$1:$M$25,2,FALSE)</f>
        <v>sugar</v>
      </c>
      <c r="G7903">
        <f>LOG(C7903)</f>
        <v>0.6020599913279624</v>
      </c>
      <c r="H7903">
        <f>G7903/(B7903-1)</f>
        <v>15.157308848675028</v>
      </c>
    </row>
    <row r="7904" spans="1:8">
      <c r="A7904" t="s">
        <v>8262</v>
      </c>
      <c r="B7904">
        <v>1.0397207708399101</v>
      </c>
      <c r="C7904">
        <v>4</v>
      </c>
      <c r="D7904">
        <v>14</v>
      </c>
      <c r="E7904">
        <v>14</v>
      </c>
      <c r="F7904" t="str">
        <f>VLOOKUP(E7904,$L$1:$M$25,2,FALSE)</f>
        <v>livestock</v>
      </c>
      <c r="G7904">
        <f>LOG(C7904)</f>
        <v>0.6020599913279624</v>
      </c>
      <c r="H7904">
        <f>G7904/(B7904-1)</f>
        <v>15.157308848675028</v>
      </c>
    </row>
    <row r="7905" spans="1:8">
      <c r="A7905" t="s">
        <v>8263</v>
      </c>
      <c r="B7905">
        <v>1.0397207708399101</v>
      </c>
      <c r="C7905">
        <v>4</v>
      </c>
      <c r="D7905">
        <v>24</v>
      </c>
      <c r="E7905">
        <v>24</v>
      </c>
      <c r="F7905" t="str">
        <f>VLOOKUP(E7905,$L$1:$M$25,2,FALSE)</f>
        <v>veg-oil</v>
      </c>
      <c r="G7905">
        <f>LOG(C7905)</f>
        <v>0.6020599913279624</v>
      </c>
      <c r="H7905">
        <f>G7905/(B7905-1)</f>
        <v>15.157308848675028</v>
      </c>
    </row>
    <row r="7906" spans="1:8">
      <c r="A7906" t="s">
        <v>8278</v>
      </c>
      <c r="B7906">
        <v>1.0397207708399101</v>
      </c>
      <c r="C7906">
        <v>4</v>
      </c>
      <c r="D7906">
        <v>1</v>
      </c>
      <c r="E7906">
        <v>1</v>
      </c>
      <c r="F7906" t="str">
        <f>VLOOKUP(E7906,$L$1:$M$25,2,FALSE)</f>
        <v>acq</v>
      </c>
      <c r="G7906">
        <f>LOG(C7906)</f>
        <v>0.6020599913279624</v>
      </c>
      <c r="H7906">
        <f>G7906/(B7906-1)</f>
        <v>15.157308848675028</v>
      </c>
    </row>
    <row r="7907" spans="1:8">
      <c r="A7907" t="s">
        <v>8363</v>
      </c>
      <c r="B7907">
        <v>1.0397207708399101</v>
      </c>
      <c r="C7907">
        <v>4</v>
      </c>
      <c r="D7907">
        <v>12</v>
      </c>
      <c r="E7907">
        <v>12</v>
      </c>
      <c r="F7907" t="str">
        <f>VLOOKUP(E7907,$L$1:$M$25,2,FALSE)</f>
        <v>grain</v>
      </c>
      <c r="G7907">
        <f>LOG(C7907)</f>
        <v>0.6020599913279624</v>
      </c>
      <c r="H7907">
        <f>G7907/(B7907-1)</f>
        <v>15.157308848675028</v>
      </c>
    </row>
    <row r="7908" spans="1:8">
      <c r="A7908" t="s">
        <v>8368</v>
      </c>
      <c r="B7908">
        <v>1.0397207708399101</v>
      </c>
      <c r="C7908">
        <v>4</v>
      </c>
      <c r="D7908">
        <v>9</v>
      </c>
      <c r="E7908">
        <v>9</v>
      </c>
      <c r="F7908" t="str">
        <f>VLOOKUP(E7908,$L$1:$M$25,2,FALSE)</f>
        <v>earn</v>
      </c>
      <c r="G7908">
        <f>LOG(C7908)</f>
        <v>0.6020599913279624</v>
      </c>
      <c r="H7908">
        <f>G7908/(B7908-1)</f>
        <v>15.157308848675028</v>
      </c>
    </row>
    <row r="7909" spans="1:8">
      <c r="A7909" t="s">
        <v>8493</v>
      </c>
      <c r="B7909">
        <v>1.0397207708399101</v>
      </c>
      <c r="C7909">
        <v>4</v>
      </c>
      <c r="D7909">
        <v>1</v>
      </c>
      <c r="E7909">
        <v>1</v>
      </c>
      <c r="F7909" t="str">
        <f>VLOOKUP(E7909,$L$1:$M$25,2,FALSE)</f>
        <v>acq</v>
      </c>
      <c r="G7909">
        <f>LOG(C7909)</f>
        <v>0.6020599913279624</v>
      </c>
      <c r="H7909">
        <f>G7909/(B7909-1)</f>
        <v>15.157308848675028</v>
      </c>
    </row>
    <row r="7910" spans="1:8">
      <c r="A7910" t="s">
        <v>8505</v>
      </c>
      <c r="B7910">
        <v>1.0397207708399101</v>
      </c>
      <c r="C7910">
        <v>4</v>
      </c>
      <c r="D7910">
        <v>25</v>
      </c>
      <c r="E7910">
        <v>25</v>
      </c>
      <c r="F7910" t="str">
        <f>VLOOKUP(E7910,$L$1:$M$25,2,FALSE)</f>
        <v>wheat</v>
      </c>
      <c r="G7910">
        <f>LOG(C7910)</f>
        <v>0.6020599913279624</v>
      </c>
      <c r="H7910">
        <f>G7910/(B7910-1)</f>
        <v>15.157308848675028</v>
      </c>
    </row>
    <row r="7911" spans="1:8">
      <c r="A7911" t="s">
        <v>8650</v>
      </c>
      <c r="B7911">
        <v>1.0397207708399101</v>
      </c>
      <c r="C7911">
        <v>4</v>
      </c>
      <c r="D7911">
        <v>15</v>
      </c>
      <c r="E7911">
        <v>15</v>
      </c>
      <c r="F7911" t="str">
        <f>VLOOKUP(E7911,$L$1:$M$25,2,FALSE)</f>
        <v>money-fx</v>
      </c>
      <c r="G7911">
        <f>LOG(C7911)</f>
        <v>0.6020599913279624</v>
      </c>
      <c r="H7911">
        <f>G7911/(B7911-1)</f>
        <v>15.157308848675028</v>
      </c>
    </row>
    <row r="7912" spans="1:8">
      <c r="A7912" t="s">
        <v>8723</v>
      </c>
      <c r="B7912">
        <v>1.0397207708399101</v>
      </c>
      <c r="C7912">
        <v>4</v>
      </c>
      <c r="D7912">
        <v>17</v>
      </c>
      <c r="E7912">
        <v>17</v>
      </c>
      <c r="F7912" t="str">
        <f>VLOOKUP(E7912,$L$1:$M$25,2,FALSE)</f>
        <v>nat-gas</v>
      </c>
      <c r="G7912">
        <f>LOG(C7912)</f>
        <v>0.6020599913279624</v>
      </c>
      <c r="H7912">
        <f>G7912/(B7912-1)</f>
        <v>15.157308848675028</v>
      </c>
    </row>
    <row r="7913" spans="1:8">
      <c r="A7913" t="s">
        <v>8745</v>
      </c>
      <c r="B7913">
        <v>1.0397207708399101</v>
      </c>
      <c r="C7913">
        <v>4</v>
      </c>
      <c r="D7913">
        <v>25</v>
      </c>
      <c r="E7913">
        <v>25</v>
      </c>
      <c r="F7913" t="str">
        <f>VLOOKUP(E7913,$L$1:$M$25,2,FALSE)</f>
        <v>wheat</v>
      </c>
      <c r="G7913">
        <f>LOG(C7913)</f>
        <v>0.6020599913279624</v>
      </c>
      <c r="H7913">
        <f>G7913/(B7913-1)</f>
        <v>15.157308848675028</v>
      </c>
    </row>
    <row r="7914" spans="1:8">
      <c r="A7914" t="s">
        <v>8787</v>
      </c>
      <c r="B7914">
        <v>1.0397207708399101</v>
      </c>
      <c r="C7914">
        <v>4</v>
      </c>
      <c r="D7914">
        <v>10</v>
      </c>
      <c r="E7914">
        <v>10</v>
      </c>
      <c r="F7914" t="str">
        <f>VLOOKUP(E7914,$L$1:$M$25,2,FALSE)</f>
        <v>gnp</v>
      </c>
      <c r="G7914">
        <f>LOG(C7914)</f>
        <v>0.6020599913279624</v>
      </c>
      <c r="H7914">
        <f>G7914/(B7914-1)</f>
        <v>15.157308848675028</v>
      </c>
    </row>
    <row r="7915" spans="1:8">
      <c r="A7915" t="s">
        <v>8818</v>
      </c>
      <c r="B7915">
        <v>1.0397207708399101</v>
      </c>
      <c r="C7915">
        <v>4</v>
      </c>
      <c r="D7915">
        <v>6</v>
      </c>
      <c r="E7915">
        <v>6</v>
      </c>
      <c r="F7915" t="str">
        <f>VLOOKUP(E7915,$L$1:$M$25,2,FALSE)</f>
        <v>cpi</v>
      </c>
      <c r="G7915">
        <f>LOG(C7915)</f>
        <v>0.6020599913279624</v>
      </c>
      <c r="H7915">
        <f>G7915/(B7915-1)</f>
        <v>15.157308848675028</v>
      </c>
    </row>
    <row r="7916" spans="1:8">
      <c r="A7916" t="s">
        <v>8864</v>
      </c>
      <c r="B7916">
        <v>1.0397207708399101</v>
      </c>
      <c r="C7916">
        <v>4</v>
      </c>
      <c r="D7916">
        <v>4</v>
      </c>
      <c r="E7916">
        <v>4</v>
      </c>
      <c r="F7916" t="str">
        <f>VLOOKUP(E7916,$L$1:$M$25,2,FALSE)</f>
        <v>coffee</v>
      </c>
      <c r="G7916">
        <f>LOG(C7916)</f>
        <v>0.6020599913279624</v>
      </c>
      <c r="H7916">
        <f>G7916/(B7916-1)</f>
        <v>15.157308848675028</v>
      </c>
    </row>
    <row r="7917" spans="1:8">
      <c r="A7917" t="s">
        <v>8877</v>
      </c>
      <c r="B7917">
        <v>1.0397207708399101</v>
      </c>
      <c r="C7917">
        <v>4</v>
      </c>
      <c r="D7917">
        <v>2</v>
      </c>
      <c r="E7917">
        <v>2</v>
      </c>
      <c r="F7917" t="str">
        <f>VLOOKUP(E7917,$L$1:$M$25,2,FALSE)</f>
        <v>bop</v>
      </c>
      <c r="G7917">
        <f>LOG(C7917)</f>
        <v>0.6020599913279624</v>
      </c>
      <c r="H7917">
        <f>G7917/(B7917-1)</f>
        <v>15.157308848675028</v>
      </c>
    </row>
    <row r="7918" spans="1:8">
      <c r="A7918" t="s">
        <v>8932</v>
      </c>
      <c r="B7918">
        <v>1.0397207708399101</v>
      </c>
      <c r="C7918">
        <v>4</v>
      </c>
      <c r="D7918">
        <v>14</v>
      </c>
      <c r="E7918">
        <v>14</v>
      </c>
      <c r="F7918" t="str">
        <f>VLOOKUP(E7918,$L$1:$M$25,2,FALSE)</f>
        <v>livestock</v>
      </c>
      <c r="G7918">
        <f>LOG(C7918)</f>
        <v>0.6020599913279624</v>
      </c>
      <c r="H7918">
        <f>G7918/(B7918-1)</f>
        <v>15.157308848675028</v>
      </c>
    </row>
    <row r="7919" spans="1:8">
      <c r="A7919" t="s">
        <v>8956</v>
      </c>
      <c r="B7919">
        <v>1.0397207708399101</v>
      </c>
      <c r="C7919">
        <v>4</v>
      </c>
      <c r="D7919">
        <v>15</v>
      </c>
      <c r="E7919">
        <v>15</v>
      </c>
      <c r="F7919" t="str">
        <f>VLOOKUP(E7919,$L$1:$M$25,2,FALSE)</f>
        <v>money-fx</v>
      </c>
      <c r="G7919">
        <f>LOG(C7919)</f>
        <v>0.6020599913279624</v>
      </c>
      <c r="H7919">
        <f>G7919/(B7919-1)</f>
        <v>15.157308848675028</v>
      </c>
    </row>
    <row r="7920" spans="1:8">
      <c r="A7920" t="s">
        <v>9023</v>
      </c>
      <c r="B7920">
        <v>1.0397207708399101</v>
      </c>
      <c r="C7920">
        <v>4</v>
      </c>
      <c r="D7920">
        <v>6</v>
      </c>
      <c r="E7920">
        <v>6</v>
      </c>
      <c r="F7920" t="str">
        <f>VLOOKUP(E7920,$L$1:$M$25,2,FALSE)</f>
        <v>cpi</v>
      </c>
      <c r="G7920">
        <f>LOG(C7920)</f>
        <v>0.6020599913279624</v>
      </c>
      <c r="H7920">
        <f>G7920/(B7920-1)</f>
        <v>15.157308848675028</v>
      </c>
    </row>
    <row r="7921" spans="1:8">
      <c r="A7921" t="s">
        <v>9196</v>
      </c>
      <c r="B7921">
        <v>1.0397207708399101</v>
      </c>
      <c r="C7921">
        <v>4</v>
      </c>
      <c r="D7921">
        <v>17</v>
      </c>
      <c r="E7921">
        <v>17</v>
      </c>
      <c r="F7921" t="str">
        <f>VLOOKUP(E7921,$L$1:$M$25,2,FALSE)</f>
        <v>nat-gas</v>
      </c>
      <c r="G7921">
        <f>LOG(C7921)</f>
        <v>0.6020599913279624</v>
      </c>
      <c r="H7921">
        <f>G7921/(B7921-1)</f>
        <v>15.157308848675028</v>
      </c>
    </row>
    <row r="7922" spans="1:8">
      <c r="A7922" t="s">
        <v>9207</v>
      </c>
      <c r="B7922">
        <v>1.0397207708399101</v>
      </c>
      <c r="C7922">
        <v>4</v>
      </c>
      <c r="D7922">
        <v>14</v>
      </c>
      <c r="E7922">
        <v>14</v>
      </c>
      <c r="F7922" t="str">
        <f>VLOOKUP(E7922,$L$1:$M$25,2,FALSE)</f>
        <v>livestock</v>
      </c>
      <c r="G7922">
        <f>LOG(C7922)</f>
        <v>0.6020599913279624</v>
      </c>
      <c r="H7922">
        <f>G7922/(B7922-1)</f>
        <v>15.157308848675028</v>
      </c>
    </row>
    <row r="7923" spans="1:8">
      <c r="A7923" t="s">
        <v>9268</v>
      </c>
      <c r="B7923">
        <v>1.0397207708399101</v>
      </c>
      <c r="C7923">
        <v>4</v>
      </c>
      <c r="D7923">
        <v>23</v>
      </c>
      <c r="E7923">
        <v>23</v>
      </c>
      <c r="F7923" t="str">
        <f>VLOOKUP(E7923,$L$1:$M$25,2,FALSE)</f>
        <v>trade</v>
      </c>
      <c r="G7923">
        <f>LOG(C7923)</f>
        <v>0.6020599913279624</v>
      </c>
      <c r="H7923">
        <f>G7923/(B7923-1)</f>
        <v>15.157308848675028</v>
      </c>
    </row>
    <row r="7924" spans="1:8">
      <c r="A7924" t="s">
        <v>9415</v>
      </c>
      <c r="B7924">
        <v>1.0397207708399101</v>
      </c>
      <c r="C7924">
        <v>4</v>
      </c>
      <c r="D7924">
        <v>3</v>
      </c>
      <c r="E7924">
        <v>3</v>
      </c>
      <c r="F7924" t="str">
        <f>VLOOKUP(E7924,$L$1:$M$25,2,FALSE)</f>
        <v>cocoa</v>
      </c>
      <c r="G7924">
        <f>LOG(C7924)</f>
        <v>0.6020599913279624</v>
      </c>
      <c r="H7924">
        <f>G7924/(B7924-1)</f>
        <v>15.157308848675028</v>
      </c>
    </row>
    <row r="7925" spans="1:8">
      <c r="A7925" t="s">
        <v>9440</v>
      </c>
      <c r="B7925">
        <v>1.0397207708399101</v>
      </c>
      <c r="C7925">
        <v>4</v>
      </c>
      <c r="D7925">
        <v>25</v>
      </c>
      <c r="E7925">
        <v>25</v>
      </c>
      <c r="F7925" t="str">
        <f>VLOOKUP(E7925,$L$1:$M$25,2,FALSE)</f>
        <v>wheat</v>
      </c>
      <c r="G7925">
        <f>LOG(C7925)</f>
        <v>0.6020599913279624</v>
      </c>
      <c r="H7925">
        <f>G7925/(B7925-1)</f>
        <v>15.157308848675028</v>
      </c>
    </row>
    <row r="7926" spans="1:8">
      <c r="A7926" t="s">
        <v>9671</v>
      </c>
      <c r="B7926">
        <v>1.0397207708399101</v>
      </c>
      <c r="C7926">
        <v>4</v>
      </c>
      <c r="D7926">
        <v>3</v>
      </c>
      <c r="E7926">
        <v>3</v>
      </c>
      <c r="F7926" t="str">
        <f>VLOOKUP(E7926,$L$1:$M$25,2,FALSE)</f>
        <v>cocoa</v>
      </c>
      <c r="G7926">
        <f>LOG(C7926)</f>
        <v>0.6020599913279624</v>
      </c>
      <c r="H7926">
        <f>G7926/(B7926-1)</f>
        <v>15.157308848675028</v>
      </c>
    </row>
    <row r="7927" spans="1:8">
      <c r="A7927" t="s">
        <v>9759</v>
      </c>
      <c r="B7927">
        <v>1.0397207708399101</v>
      </c>
      <c r="C7927">
        <v>4</v>
      </c>
      <c r="D7927">
        <v>6</v>
      </c>
      <c r="E7927">
        <v>6</v>
      </c>
      <c r="F7927" t="str">
        <f>VLOOKUP(E7927,$L$1:$M$25,2,FALSE)</f>
        <v>cpi</v>
      </c>
      <c r="G7927">
        <f>LOG(C7927)</f>
        <v>0.6020599913279624</v>
      </c>
      <c r="H7927">
        <f>G7927/(B7927-1)</f>
        <v>15.157308848675028</v>
      </c>
    </row>
    <row r="7928" spans="1:8">
      <c r="A7928" t="s">
        <v>9778</v>
      </c>
      <c r="B7928">
        <v>1.0397207708399101</v>
      </c>
      <c r="C7928">
        <v>4</v>
      </c>
      <c r="D7928">
        <v>18</v>
      </c>
      <c r="E7928">
        <v>18</v>
      </c>
      <c r="F7928" t="str">
        <f>VLOOKUP(E7928,$L$1:$M$25,2,FALSE)</f>
        <v>oilseed</v>
      </c>
      <c r="G7928">
        <f>LOG(C7928)</f>
        <v>0.6020599913279624</v>
      </c>
      <c r="H7928">
        <f>G7928/(B7928-1)</f>
        <v>15.157308848675028</v>
      </c>
    </row>
    <row r="7929" spans="1:8">
      <c r="A7929" t="s">
        <v>9832</v>
      </c>
      <c r="B7929">
        <v>1.0397207708399101</v>
      </c>
      <c r="C7929">
        <v>4</v>
      </c>
      <c r="D7929">
        <v>7</v>
      </c>
      <c r="E7929">
        <v>7</v>
      </c>
      <c r="F7929" t="str">
        <f>VLOOKUP(E7929,$L$1:$M$25,2,FALSE)</f>
        <v>crude</v>
      </c>
      <c r="G7929">
        <f>LOG(C7929)</f>
        <v>0.6020599913279624</v>
      </c>
      <c r="H7929">
        <f>G7929/(B7929-1)</f>
        <v>15.157308848675028</v>
      </c>
    </row>
    <row r="7930" spans="1:8">
      <c r="A7930" t="s">
        <v>9834</v>
      </c>
      <c r="B7930">
        <v>1.0397207708399101</v>
      </c>
      <c r="C7930">
        <v>4</v>
      </c>
      <c r="D7930">
        <v>20</v>
      </c>
      <c r="E7930">
        <v>20</v>
      </c>
      <c r="F7930" t="str">
        <f>VLOOKUP(E7930,$L$1:$M$25,2,FALSE)</f>
        <v>ship</v>
      </c>
      <c r="G7930">
        <f>LOG(C7930)</f>
        <v>0.6020599913279624</v>
      </c>
      <c r="H7930">
        <f>G7930/(B7930-1)</f>
        <v>15.157308848675028</v>
      </c>
    </row>
    <row r="7931" spans="1:8">
      <c r="A7931" t="s">
        <v>9939</v>
      </c>
      <c r="B7931">
        <v>1.0397207708399101</v>
      </c>
      <c r="C7931">
        <v>4</v>
      </c>
      <c r="D7931">
        <v>8</v>
      </c>
      <c r="E7931">
        <v>8</v>
      </c>
      <c r="F7931" t="str">
        <f>VLOOKUP(E7931,$L$1:$M$25,2,FALSE)</f>
        <v>dlr</v>
      </c>
      <c r="G7931">
        <f>LOG(C7931)</f>
        <v>0.6020599913279624</v>
      </c>
      <c r="H7931">
        <f>G7931/(B7931-1)</f>
        <v>15.157308848675028</v>
      </c>
    </row>
    <row r="7932" spans="1:8">
      <c r="A7932" t="s">
        <v>9940</v>
      </c>
      <c r="B7932">
        <v>1.0397207708399101</v>
      </c>
      <c r="C7932">
        <v>4</v>
      </c>
      <c r="D7932">
        <v>2</v>
      </c>
      <c r="E7932">
        <v>2</v>
      </c>
      <c r="F7932" t="str">
        <f>VLOOKUP(E7932,$L$1:$M$25,2,FALSE)</f>
        <v>bop</v>
      </c>
      <c r="G7932">
        <f>LOG(C7932)</f>
        <v>0.6020599913279624</v>
      </c>
      <c r="H7932">
        <f>G7932/(B7932-1)</f>
        <v>15.157308848675028</v>
      </c>
    </row>
    <row r="7933" spans="1:8">
      <c r="A7933" t="s">
        <v>10108</v>
      </c>
      <c r="B7933">
        <v>1.0397207708399101</v>
      </c>
      <c r="C7933">
        <v>4</v>
      </c>
      <c r="D7933">
        <v>11</v>
      </c>
      <c r="E7933">
        <v>11</v>
      </c>
      <c r="F7933" t="str">
        <f>VLOOKUP(E7933,$L$1:$M$25,2,FALSE)</f>
        <v>gold</v>
      </c>
      <c r="G7933">
        <f>LOG(C7933)</f>
        <v>0.6020599913279624</v>
      </c>
      <c r="H7933">
        <f>G7933/(B7933-1)</f>
        <v>15.157308848675028</v>
      </c>
    </row>
    <row r="7934" spans="1:8">
      <c r="A7934" t="s">
        <v>10176</v>
      </c>
      <c r="B7934">
        <v>1.0397207708399101</v>
      </c>
      <c r="C7934">
        <v>4</v>
      </c>
      <c r="D7934">
        <v>23</v>
      </c>
      <c r="E7934">
        <v>23</v>
      </c>
      <c r="F7934" t="str">
        <f>VLOOKUP(E7934,$L$1:$M$25,2,FALSE)</f>
        <v>trade</v>
      </c>
      <c r="G7934">
        <f>LOG(C7934)</f>
        <v>0.6020599913279624</v>
      </c>
      <c r="H7934">
        <f>G7934/(B7934-1)</f>
        <v>15.157308848675028</v>
      </c>
    </row>
    <row r="7935" spans="1:8">
      <c r="A7935" t="s">
        <v>10236</v>
      </c>
      <c r="B7935">
        <v>1.0397207708399101</v>
      </c>
      <c r="C7935">
        <v>4</v>
      </c>
      <c r="D7935">
        <v>10</v>
      </c>
      <c r="E7935">
        <v>10</v>
      </c>
      <c r="F7935" t="str">
        <f>VLOOKUP(E7935,$L$1:$M$25,2,FALSE)</f>
        <v>gnp</v>
      </c>
      <c r="G7935">
        <f>LOG(C7935)</f>
        <v>0.6020599913279624</v>
      </c>
      <c r="H7935">
        <f>G7935/(B7935-1)</f>
        <v>15.157308848675028</v>
      </c>
    </row>
    <row r="7936" spans="1:8">
      <c r="A7936" t="s">
        <v>10315</v>
      </c>
      <c r="B7936">
        <v>1.0397207708399101</v>
      </c>
      <c r="C7936">
        <v>4</v>
      </c>
      <c r="D7936">
        <v>14</v>
      </c>
      <c r="E7936">
        <v>14</v>
      </c>
      <c r="F7936" t="str">
        <f>VLOOKUP(E7936,$L$1:$M$25,2,FALSE)</f>
        <v>livestock</v>
      </c>
      <c r="G7936">
        <f>LOG(C7936)</f>
        <v>0.6020599913279624</v>
      </c>
      <c r="H7936">
        <f>G7936/(B7936-1)</f>
        <v>15.157308848675028</v>
      </c>
    </row>
    <row r="7937" spans="1:8">
      <c r="A7937" t="s">
        <v>10321</v>
      </c>
      <c r="B7937">
        <v>1.0397207708399101</v>
      </c>
      <c r="C7937">
        <v>4</v>
      </c>
      <c r="D7937">
        <v>16</v>
      </c>
      <c r="E7937">
        <v>16</v>
      </c>
      <c r="F7937" t="str">
        <f>VLOOKUP(E7937,$L$1:$M$25,2,FALSE)</f>
        <v>money-supply</v>
      </c>
      <c r="G7937">
        <f>LOG(C7937)</f>
        <v>0.6020599913279624</v>
      </c>
      <c r="H7937">
        <f>G7937/(B7937-1)</f>
        <v>15.157308848675028</v>
      </c>
    </row>
    <row r="7938" spans="1:8">
      <c r="A7938" t="s">
        <v>10357</v>
      </c>
      <c r="B7938">
        <v>1.0397207708399101</v>
      </c>
      <c r="C7938">
        <v>4</v>
      </c>
      <c r="D7938">
        <v>14</v>
      </c>
      <c r="E7938">
        <v>14</v>
      </c>
      <c r="F7938" t="str">
        <f>VLOOKUP(E7938,$L$1:$M$25,2,FALSE)</f>
        <v>livestock</v>
      </c>
      <c r="G7938">
        <f>LOG(C7938)</f>
        <v>0.6020599913279624</v>
      </c>
      <c r="H7938">
        <f>G7938/(B7938-1)</f>
        <v>15.157308848675028</v>
      </c>
    </row>
    <row r="7939" spans="1:8">
      <c r="A7939" t="e">
        <f>-pct</f>
        <v>#NAME?</v>
      </c>
      <c r="B7939">
        <v>1.0397207708399101</v>
      </c>
      <c r="C7939">
        <v>4</v>
      </c>
      <c r="D7939">
        <v>1</v>
      </c>
      <c r="E7939">
        <v>1</v>
      </c>
      <c r="F7939" t="str">
        <f>VLOOKUP(E7939,$L$1:$M$25,2,FALSE)</f>
        <v>acq</v>
      </c>
      <c r="G7939">
        <f>LOG(C7939)</f>
        <v>0.6020599913279624</v>
      </c>
      <c r="H7939">
        <f>G7939/(B7939-1)</f>
        <v>15.157308848675028</v>
      </c>
    </row>
    <row r="7940" spans="1:8">
      <c r="A7940" t="s">
        <v>10471</v>
      </c>
      <c r="B7940">
        <v>1.0397207708399101</v>
      </c>
      <c r="C7940">
        <v>4</v>
      </c>
      <c r="D7940">
        <v>14</v>
      </c>
      <c r="E7940">
        <v>14</v>
      </c>
      <c r="F7940" t="str">
        <f>VLOOKUP(E7940,$L$1:$M$25,2,FALSE)</f>
        <v>livestock</v>
      </c>
      <c r="G7940">
        <f>LOG(C7940)</f>
        <v>0.6020599913279624</v>
      </c>
      <c r="H7940">
        <f>G7940/(B7940-1)</f>
        <v>15.157308848675028</v>
      </c>
    </row>
    <row r="7941" spans="1:8">
      <c r="A7941" t="s">
        <v>10511</v>
      </c>
      <c r="B7941">
        <v>1.0397207708399101</v>
      </c>
      <c r="C7941">
        <v>4</v>
      </c>
      <c r="D7941">
        <v>25</v>
      </c>
      <c r="E7941">
        <v>25</v>
      </c>
      <c r="F7941" t="str">
        <f>VLOOKUP(E7941,$L$1:$M$25,2,FALSE)</f>
        <v>wheat</v>
      </c>
      <c r="G7941">
        <f>LOG(C7941)</f>
        <v>0.6020599913279624</v>
      </c>
      <c r="H7941">
        <f>G7941/(B7941-1)</f>
        <v>15.157308848675028</v>
      </c>
    </row>
    <row r="7942" spans="1:8">
      <c r="A7942" t="s">
        <v>10531</v>
      </c>
      <c r="B7942">
        <v>1.0397207708399101</v>
      </c>
      <c r="C7942">
        <v>4</v>
      </c>
      <c r="D7942">
        <v>20</v>
      </c>
      <c r="E7942">
        <v>20</v>
      </c>
      <c r="F7942" t="str">
        <f>VLOOKUP(E7942,$L$1:$M$25,2,FALSE)</f>
        <v>ship</v>
      </c>
      <c r="G7942">
        <f>LOG(C7942)</f>
        <v>0.6020599913279624</v>
      </c>
      <c r="H7942">
        <f>G7942/(B7942-1)</f>
        <v>15.157308848675028</v>
      </c>
    </row>
    <row r="7943" spans="1:8">
      <c r="A7943" t="s">
        <v>10580</v>
      </c>
      <c r="B7943">
        <v>1.0397207708399101</v>
      </c>
      <c r="C7943">
        <v>4</v>
      </c>
      <c r="D7943">
        <v>20</v>
      </c>
      <c r="E7943">
        <v>20</v>
      </c>
      <c r="F7943" t="str">
        <f>VLOOKUP(E7943,$L$1:$M$25,2,FALSE)</f>
        <v>ship</v>
      </c>
      <c r="G7943">
        <f>LOG(C7943)</f>
        <v>0.6020599913279624</v>
      </c>
      <c r="H7943">
        <f>G7943/(B7943-1)</f>
        <v>15.157308848675028</v>
      </c>
    </row>
    <row r="7944" spans="1:8">
      <c r="A7944" t="s">
        <v>10641</v>
      </c>
      <c r="B7944">
        <v>1.0397207708399101</v>
      </c>
      <c r="C7944">
        <v>4</v>
      </c>
      <c r="D7944">
        <v>6</v>
      </c>
      <c r="E7944">
        <v>6</v>
      </c>
      <c r="F7944" t="str">
        <f>VLOOKUP(E7944,$L$1:$M$25,2,FALSE)</f>
        <v>cpi</v>
      </c>
      <c r="G7944">
        <f>LOG(C7944)</f>
        <v>0.6020599913279624</v>
      </c>
      <c r="H7944">
        <f>G7944/(B7944-1)</f>
        <v>15.157308848675028</v>
      </c>
    </row>
    <row r="7945" spans="1:8">
      <c r="A7945" t="s">
        <v>10797</v>
      </c>
      <c r="B7945">
        <v>1.0397207708399101</v>
      </c>
      <c r="C7945">
        <v>4</v>
      </c>
      <c r="D7945">
        <v>12</v>
      </c>
      <c r="E7945">
        <v>12</v>
      </c>
      <c r="F7945" t="str">
        <f>VLOOKUP(E7945,$L$1:$M$25,2,FALSE)</f>
        <v>grain</v>
      </c>
      <c r="G7945">
        <f>LOG(C7945)</f>
        <v>0.6020599913279624</v>
      </c>
      <c r="H7945">
        <f>G7945/(B7945-1)</f>
        <v>15.157308848675028</v>
      </c>
    </row>
    <row r="7946" spans="1:8">
      <c r="A7946" t="s">
        <v>10923</v>
      </c>
      <c r="B7946">
        <v>1.0397207708399101</v>
      </c>
      <c r="C7946">
        <v>4</v>
      </c>
      <c r="D7946">
        <v>4</v>
      </c>
      <c r="E7946">
        <v>4</v>
      </c>
      <c r="F7946" t="str">
        <f>VLOOKUP(E7946,$L$1:$M$25,2,FALSE)</f>
        <v>coffee</v>
      </c>
      <c r="G7946">
        <f>LOG(C7946)</f>
        <v>0.6020599913279624</v>
      </c>
      <c r="H7946">
        <f>G7946/(B7946-1)</f>
        <v>15.157308848675028</v>
      </c>
    </row>
    <row r="7947" spans="1:8">
      <c r="A7947" t="s">
        <v>10970</v>
      </c>
      <c r="B7947">
        <v>1.0397207708399101</v>
      </c>
      <c r="C7947">
        <v>4</v>
      </c>
      <c r="D7947">
        <v>8</v>
      </c>
      <c r="E7947">
        <v>8</v>
      </c>
      <c r="F7947" t="str">
        <f>VLOOKUP(E7947,$L$1:$M$25,2,FALSE)</f>
        <v>dlr</v>
      </c>
      <c r="G7947">
        <f>LOG(C7947)</f>
        <v>0.6020599913279624</v>
      </c>
      <c r="H7947">
        <f>G7947/(B7947-1)</f>
        <v>15.157308848675028</v>
      </c>
    </row>
    <row r="7948" spans="1:8">
      <c r="A7948" t="s">
        <v>11023</v>
      </c>
      <c r="B7948">
        <v>1.0397207708399101</v>
      </c>
      <c r="C7948">
        <v>4</v>
      </c>
      <c r="D7948">
        <v>4</v>
      </c>
      <c r="E7948">
        <v>4</v>
      </c>
      <c r="F7948" t="str">
        <f>VLOOKUP(E7948,$L$1:$M$25,2,FALSE)</f>
        <v>coffee</v>
      </c>
      <c r="G7948">
        <f>LOG(C7948)</f>
        <v>0.6020599913279624</v>
      </c>
      <c r="H7948">
        <f>G7948/(B7948-1)</f>
        <v>15.157308848675028</v>
      </c>
    </row>
    <row r="7949" spans="1:8">
      <c r="A7949" t="s">
        <v>11075</v>
      </c>
      <c r="B7949">
        <v>1.0397207708399101</v>
      </c>
      <c r="C7949">
        <v>4</v>
      </c>
      <c r="D7949">
        <v>3</v>
      </c>
      <c r="E7949">
        <v>3</v>
      </c>
      <c r="F7949" t="str">
        <f>VLOOKUP(E7949,$L$1:$M$25,2,FALSE)</f>
        <v>cocoa</v>
      </c>
      <c r="G7949">
        <f>LOG(C7949)</f>
        <v>0.6020599913279624</v>
      </c>
      <c r="H7949">
        <f>G7949/(B7949-1)</f>
        <v>15.157308848675028</v>
      </c>
    </row>
    <row r="7950" spans="1:8">
      <c r="A7950" t="s">
        <v>11135</v>
      </c>
      <c r="B7950">
        <v>1.0397207708399101</v>
      </c>
      <c r="C7950">
        <v>4</v>
      </c>
      <c r="D7950">
        <v>10</v>
      </c>
      <c r="E7950">
        <v>10</v>
      </c>
      <c r="F7950" t="str">
        <f>VLOOKUP(E7950,$L$1:$M$25,2,FALSE)</f>
        <v>gnp</v>
      </c>
      <c r="G7950">
        <f>LOG(C7950)</f>
        <v>0.6020599913279624</v>
      </c>
      <c r="H7950">
        <f>G7950/(B7950-1)</f>
        <v>15.157308848675028</v>
      </c>
    </row>
    <row r="7951" spans="1:8">
      <c r="A7951" t="s">
        <v>11191</v>
      </c>
      <c r="B7951">
        <v>1.0397207708399101</v>
      </c>
      <c r="C7951">
        <v>4</v>
      </c>
      <c r="D7951">
        <v>3</v>
      </c>
      <c r="E7951">
        <v>3</v>
      </c>
      <c r="F7951" t="str">
        <f>VLOOKUP(E7951,$L$1:$M$25,2,FALSE)</f>
        <v>cocoa</v>
      </c>
      <c r="G7951">
        <f>LOG(C7951)</f>
        <v>0.6020599913279624</v>
      </c>
      <c r="H7951">
        <f>G7951/(B7951-1)</f>
        <v>15.157308848675028</v>
      </c>
    </row>
    <row r="7952" spans="1:8">
      <c r="A7952" t="s">
        <v>11203</v>
      </c>
      <c r="B7952">
        <v>1.0397207708399101</v>
      </c>
      <c r="C7952">
        <v>4</v>
      </c>
      <c r="D7952">
        <v>17</v>
      </c>
      <c r="E7952">
        <v>17</v>
      </c>
      <c r="F7952" t="str">
        <f>VLOOKUP(E7952,$L$1:$M$25,2,FALSE)</f>
        <v>nat-gas</v>
      </c>
      <c r="G7952">
        <f>LOG(C7952)</f>
        <v>0.6020599913279624</v>
      </c>
      <c r="H7952">
        <f>G7952/(B7952-1)</f>
        <v>15.157308848675028</v>
      </c>
    </row>
    <row r="7953" spans="1:8">
      <c r="A7953" t="s">
        <v>11215</v>
      </c>
      <c r="B7953">
        <v>1.0397207708399101</v>
      </c>
      <c r="C7953">
        <v>4</v>
      </c>
      <c r="D7953">
        <v>20</v>
      </c>
      <c r="E7953">
        <v>20</v>
      </c>
      <c r="F7953" t="str">
        <f>VLOOKUP(E7953,$L$1:$M$25,2,FALSE)</f>
        <v>ship</v>
      </c>
      <c r="G7953">
        <f>LOG(C7953)</f>
        <v>0.6020599913279624</v>
      </c>
      <c r="H7953">
        <f>G7953/(B7953-1)</f>
        <v>15.157308848675028</v>
      </c>
    </row>
    <row r="7954" spans="1:8">
      <c r="A7954" t="s">
        <v>11219</v>
      </c>
      <c r="B7954">
        <v>1.0397207708399101</v>
      </c>
      <c r="C7954">
        <v>4</v>
      </c>
      <c r="D7954">
        <v>12</v>
      </c>
      <c r="E7954">
        <v>12</v>
      </c>
      <c r="F7954" t="str">
        <f>VLOOKUP(E7954,$L$1:$M$25,2,FALSE)</f>
        <v>grain</v>
      </c>
      <c r="G7954">
        <f>LOG(C7954)</f>
        <v>0.6020599913279624</v>
      </c>
      <c r="H7954">
        <f>G7954/(B7954-1)</f>
        <v>15.157308848675028</v>
      </c>
    </row>
    <row r="7955" spans="1:8">
      <c r="A7955" t="s">
        <v>11275</v>
      </c>
      <c r="B7955">
        <v>1.0397207708399101</v>
      </c>
      <c r="C7955">
        <v>4</v>
      </c>
      <c r="D7955">
        <v>23</v>
      </c>
      <c r="E7955">
        <v>23</v>
      </c>
      <c r="F7955" t="str">
        <f>VLOOKUP(E7955,$L$1:$M$25,2,FALSE)</f>
        <v>trade</v>
      </c>
      <c r="G7955">
        <f>LOG(C7955)</f>
        <v>0.6020599913279624</v>
      </c>
      <c r="H7955">
        <f>G7955/(B7955-1)</f>
        <v>15.157308848675028</v>
      </c>
    </row>
    <row r="7956" spans="1:8">
      <c r="A7956" t="s">
        <v>11426</v>
      </c>
      <c r="B7956">
        <v>1.0397207708399101</v>
      </c>
      <c r="C7956">
        <v>4</v>
      </c>
      <c r="D7956">
        <v>13</v>
      </c>
      <c r="E7956">
        <v>13</v>
      </c>
      <c r="F7956" t="str">
        <f>VLOOKUP(E7956,$L$1:$M$25,2,FALSE)</f>
        <v>interest</v>
      </c>
      <c r="G7956">
        <f>LOG(C7956)</f>
        <v>0.6020599913279624</v>
      </c>
      <c r="H7956">
        <f>G7956/(B7956-1)</f>
        <v>15.157308848675028</v>
      </c>
    </row>
    <row r="7957" spans="1:8">
      <c r="A7957" t="s">
        <v>11571</v>
      </c>
      <c r="B7957">
        <v>1.0397207708399101</v>
      </c>
      <c r="C7957">
        <v>4</v>
      </c>
      <c r="D7957">
        <v>2</v>
      </c>
      <c r="E7957">
        <v>2</v>
      </c>
      <c r="F7957" t="str">
        <f>VLOOKUP(E7957,$L$1:$M$25,2,FALSE)</f>
        <v>bop</v>
      </c>
      <c r="G7957">
        <f>LOG(C7957)</f>
        <v>0.6020599913279624</v>
      </c>
      <c r="H7957">
        <f>G7957/(B7957-1)</f>
        <v>15.157308848675028</v>
      </c>
    </row>
    <row r="7958" spans="1:8">
      <c r="A7958" t="s">
        <v>11590</v>
      </c>
      <c r="B7958">
        <v>1.0397207708399101</v>
      </c>
      <c r="C7958">
        <v>4</v>
      </c>
      <c r="D7958">
        <v>16</v>
      </c>
      <c r="E7958">
        <v>16</v>
      </c>
      <c r="F7958" t="str">
        <f>VLOOKUP(E7958,$L$1:$M$25,2,FALSE)</f>
        <v>money-supply</v>
      </c>
      <c r="G7958">
        <f>LOG(C7958)</f>
        <v>0.6020599913279624</v>
      </c>
      <c r="H7958">
        <f>G7958/(B7958-1)</f>
        <v>15.157308848675028</v>
      </c>
    </row>
    <row r="7959" spans="1:8">
      <c r="A7959" t="s">
        <v>11841</v>
      </c>
      <c r="B7959">
        <v>1.0397207708399101</v>
      </c>
      <c r="C7959">
        <v>4</v>
      </c>
      <c r="D7959">
        <v>11</v>
      </c>
      <c r="E7959">
        <v>11</v>
      </c>
      <c r="F7959" t="str">
        <f>VLOOKUP(E7959,$L$1:$M$25,2,FALSE)</f>
        <v>gold</v>
      </c>
      <c r="G7959">
        <f>LOG(C7959)</f>
        <v>0.6020599913279624</v>
      </c>
      <c r="H7959">
        <f>G7959/(B7959-1)</f>
        <v>15.157308848675028</v>
      </c>
    </row>
    <row r="7960" spans="1:8">
      <c r="A7960" t="s">
        <v>11896</v>
      </c>
      <c r="B7960">
        <v>1.0397207708399101</v>
      </c>
      <c r="C7960">
        <v>4</v>
      </c>
      <c r="D7960">
        <v>6</v>
      </c>
      <c r="E7960">
        <v>6</v>
      </c>
      <c r="F7960" t="str">
        <f>VLOOKUP(E7960,$L$1:$M$25,2,FALSE)</f>
        <v>cpi</v>
      </c>
      <c r="G7960">
        <f>LOG(C7960)</f>
        <v>0.6020599913279624</v>
      </c>
      <c r="H7960">
        <f>G7960/(B7960-1)</f>
        <v>15.157308848675028</v>
      </c>
    </row>
    <row r="7961" spans="1:8">
      <c r="A7961" t="s">
        <v>11934</v>
      </c>
      <c r="B7961">
        <v>1.0397207708399101</v>
      </c>
      <c r="C7961">
        <v>4</v>
      </c>
      <c r="D7961">
        <v>4</v>
      </c>
      <c r="E7961">
        <v>4</v>
      </c>
      <c r="F7961" t="str">
        <f>VLOOKUP(E7961,$L$1:$M$25,2,FALSE)</f>
        <v>coffee</v>
      </c>
      <c r="G7961">
        <f>LOG(C7961)</f>
        <v>0.6020599913279624</v>
      </c>
      <c r="H7961">
        <f>G7961/(B7961-1)</f>
        <v>15.157308848675028</v>
      </c>
    </row>
    <row r="7962" spans="1:8">
      <c r="A7962" t="s">
        <v>11953</v>
      </c>
      <c r="B7962">
        <v>1.0397207708399101</v>
      </c>
      <c r="C7962">
        <v>4</v>
      </c>
      <c r="D7962">
        <v>22</v>
      </c>
      <c r="E7962">
        <v>22</v>
      </c>
      <c r="F7962" t="str">
        <f>VLOOKUP(E7962,$L$1:$M$25,2,FALSE)</f>
        <v>sugar</v>
      </c>
      <c r="G7962">
        <f>LOG(C7962)</f>
        <v>0.6020599913279624</v>
      </c>
      <c r="H7962">
        <f>G7962/(B7962-1)</f>
        <v>15.157308848675028</v>
      </c>
    </row>
    <row r="7963" spans="1:8">
      <c r="A7963" t="s">
        <v>11991</v>
      </c>
      <c r="B7963">
        <v>1.0397207708399101</v>
      </c>
      <c r="C7963">
        <v>4</v>
      </c>
      <c r="D7963">
        <v>2</v>
      </c>
      <c r="E7963">
        <v>2</v>
      </c>
      <c r="F7963" t="str">
        <f>VLOOKUP(E7963,$L$1:$M$25,2,FALSE)</f>
        <v>bop</v>
      </c>
      <c r="G7963">
        <f>LOG(C7963)</f>
        <v>0.6020599913279624</v>
      </c>
      <c r="H7963">
        <f>G7963/(B7963-1)</f>
        <v>15.157308848675028</v>
      </c>
    </row>
    <row r="7964" spans="1:8">
      <c r="A7964" t="s">
        <v>12179</v>
      </c>
      <c r="B7964">
        <v>1.0397207708399101</v>
      </c>
      <c r="C7964">
        <v>4</v>
      </c>
      <c r="D7964">
        <v>8</v>
      </c>
      <c r="E7964">
        <v>8</v>
      </c>
      <c r="F7964" t="str">
        <f>VLOOKUP(E7964,$L$1:$M$25,2,FALSE)</f>
        <v>dlr</v>
      </c>
      <c r="G7964">
        <f>LOG(C7964)</f>
        <v>0.6020599913279624</v>
      </c>
      <c r="H7964">
        <f>G7964/(B7964-1)</f>
        <v>15.157308848675028</v>
      </c>
    </row>
    <row r="7965" spans="1:8">
      <c r="A7965" t="s">
        <v>12185</v>
      </c>
      <c r="B7965">
        <v>1.0397207708399101</v>
      </c>
      <c r="C7965">
        <v>4</v>
      </c>
      <c r="D7965">
        <v>2</v>
      </c>
      <c r="E7965">
        <v>2</v>
      </c>
      <c r="F7965" t="str">
        <f>VLOOKUP(E7965,$L$1:$M$25,2,FALSE)</f>
        <v>bop</v>
      </c>
      <c r="G7965">
        <f>LOG(C7965)</f>
        <v>0.6020599913279624</v>
      </c>
      <c r="H7965">
        <f>G7965/(B7965-1)</f>
        <v>15.157308848675028</v>
      </c>
    </row>
    <row r="7966" spans="1:8">
      <c r="A7966" t="s">
        <v>12210</v>
      </c>
      <c r="B7966">
        <v>1.0397207708399101</v>
      </c>
      <c r="C7966">
        <v>4</v>
      </c>
      <c r="D7966">
        <v>20</v>
      </c>
      <c r="E7966">
        <v>20</v>
      </c>
      <c r="F7966" t="str">
        <f>VLOOKUP(E7966,$L$1:$M$25,2,FALSE)</f>
        <v>ship</v>
      </c>
      <c r="G7966">
        <f>LOG(C7966)</f>
        <v>0.6020599913279624</v>
      </c>
      <c r="H7966">
        <f>G7966/(B7966-1)</f>
        <v>15.157308848675028</v>
      </c>
    </row>
    <row r="7967" spans="1:8">
      <c r="A7967" t="s">
        <v>12258</v>
      </c>
      <c r="B7967">
        <v>1.0397207708399101</v>
      </c>
      <c r="C7967">
        <v>4</v>
      </c>
      <c r="D7967">
        <v>23</v>
      </c>
      <c r="E7967">
        <v>23</v>
      </c>
      <c r="F7967" t="str">
        <f>VLOOKUP(E7967,$L$1:$M$25,2,FALSE)</f>
        <v>trade</v>
      </c>
      <c r="G7967">
        <f>LOG(C7967)</f>
        <v>0.6020599913279624</v>
      </c>
      <c r="H7967">
        <f>G7967/(B7967-1)</f>
        <v>15.157308848675028</v>
      </c>
    </row>
    <row r="7968" spans="1:8">
      <c r="A7968" t="s">
        <v>12259</v>
      </c>
      <c r="B7968">
        <v>1.0397207708399101</v>
      </c>
      <c r="C7968">
        <v>4</v>
      </c>
      <c r="D7968">
        <v>2</v>
      </c>
      <c r="E7968">
        <v>2</v>
      </c>
      <c r="F7968" t="str">
        <f>VLOOKUP(E7968,$L$1:$M$25,2,FALSE)</f>
        <v>bop</v>
      </c>
      <c r="G7968">
        <f>LOG(C7968)</f>
        <v>0.6020599913279624</v>
      </c>
      <c r="H7968">
        <f>G7968/(B7968-1)</f>
        <v>15.157308848675028</v>
      </c>
    </row>
    <row r="7969" spans="1:8">
      <c r="A7969" t="s">
        <v>12283</v>
      </c>
      <c r="B7969">
        <v>1.0397207708399101</v>
      </c>
      <c r="C7969">
        <v>4</v>
      </c>
      <c r="D7969">
        <v>19</v>
      </c>
      <c r="E7969">
        <v>19</v>
      </c>
      <c r="F7969" t="str">
        <f>VLOOKUP(E7969,$L$1:$M$25,2,FALSE)</f>
        <v>reserves</v>
      </c>
      <c r="G7969">
        <f>LOG(C7969)</f>
        <v>0.6020599913279624</v>
      </c>
      <c r="H7969">
        <f>G7969/(B7969-1)</f>
        <v>15.157308848675028</v>
      </c>
    </row>
    <row r="7970" spans="1:8">
      <c r="A7970" t="s">
        <v>12289</v>
      </c>
      <c r="B7970">
        <v>1.0397207708399101</v>
      </c>
      <c r="C7970">
        <v>4</v>
      </c>
      <c r="D7970">
        <v>1</v>
      </c>
      <c r="E7970">
        <v>1</v>
      </c>
      <c r="F7970" t="str">
        <f>VLOOKUP(E7970,$L$1:$M$25,2,FALSE)</f>
        <v>acq</v>
      </c>
      <c r="G7970">
        <f>LOG(C7970)</f>
        <v>0.6020599913279624</v>
      </c>
      <c r="H7970">
        <f>G7970/(B7970-1)</f>
        <v>15.157308848675028</v>
      </c>
    </row>
    <row r="7971" spans="1:8">
      <c r="A7971" t="s">
        <v>5084</v>
      </c>
      <c r="B7971">
        <v>1.0397207708399101</v>
      </c>
      <c r="C7971">
        <v>8</v>
      </c>
      <c r="D7971">
        <v>17</v>
      </c>
      <c r="E7971">
        <v>17</v>
      </c>
      <c r="F7971" t="str">
        <f>VLOOKUP(E7971,$L$1:$M$25,2,FALSE)</f>
        <v>nat-gas</v>
      </c>
      <c r="G7971">
        <f>LOG(C7971)</f>
        <v>0.90308998699194354</v>
      </c>
      <c r="H7971">
        <f>G7971/(B7971-1)</f>
        <v>22.73596327301254</v>
      </c>
    </row>
    <row r="7972" spans="1:8">
      <c r="A7972" t="s">
        <v>6095</v>
      </c>
      <c r="B7972">
        <v>1.0397207708399101</v>
      </c>
      <c r="C7972">
        <v>8</v>
      </c>
      <c r="D7972">
        <v>10</v>
      </c>
      <c r="E7972">
        <v>10</v>
      </c>
      <c r="F7972" t="str">
        <f>VLOOKUP(E7972,$L$1:$M$25,2,FALSE)</f>
        <v>gnp</v>
      </c>
      <c r="G7972">
        <f>LOG(C7972)</f>
        <v>0.90308998699194354</v>
      </c>
      <c r="H7972">
        <f>G7972/(B7972-1)</f>
        <v>22.73596327301254</v>
      </c>
    </row>
    <row r="7973" spans="1:8">
      <c r="A7973" t="s">
        <v>6649</v>
      </c>
      <c r="B7973">
        <v>1.0397207708399101</v>
      </c>
      <c r="C7973">
        <v>8</v>
      </c>
      <c r="D7973">
        <v>8</v>
      </c>
      <c r="E7973">
        <v>8</v>
      </c>
      <c r="F7973" t="str">
        <f>VLOOKUP(E7973,$L$1:$M$25,2,FALSE)</f>
        <v>dlr</v>
      </c>
      <c r="G7973">
        <f>LOG(C7973)</f>
        <v>0.90308998699194354</v>
      </c>
      <c r="H7973">
        <f>G7973/(B7973-1)</f>
        <v>22.73596327301254</v>
      </c>
    </row>
    <row r="7974" spans="1:8">
      <c r="A7974" t="s">
        <v>8558</v>
      </c>
      <c r="B7974">
        <v>1.0397207708399101</v>
      </c>
      <c r="C7974">
        <v>8</v>
      </c>
      <c r="D7974">
        <v>2</v>
      </c>
      <c r="E7974">
        <v>2</v>
      </c>
      <c r="F7974" t="str">
        <f>VLOOKUP(E7974,$L$1:$M$25,2,FALSE)</f>
        <v>bop</v>
      </c>
      <c r="G7974">
        <f>LOG(C7974)</f>
        <v>0.90308998699194354</v>
      </c>
      <c r="H7974">
        <f>G7974/(B7974-1)</f>
        <v>22.73596327301254</v>
      </c>
    </row>
    <row r="7975" spans="1:8">
      <c r="A7975" t="s">
        <v>11650</v>
      </c>
      <c r="B7975">
        <v>1.0397207708399101</v>
      </c>
      <c r="C7975">
        <v>8</v>
      </c>
      <c r="D7975">
        <v>3</v>
      </c>
      <c r="E7975">
        <v>3</v>
      </c>
      <c r="F7975" t="str">
        <f>VLOOKUP(E7975,$L$1:$M$25,2,FALSE)</f>
        <v>cocoa</v>
      </c>
      <c r="G7975">
        <f>LOG(C7975)</f>
        <v>0.90308998699194354</v>
      </c>
      <c r="H7975">
        <f>G7975/(B7975-1)</f>
        <v>22.73596327301254</v>
      </c>
    </row>
    <row r="7976" spans="1:8">
      <c r="A7976" t="s">
        <v>247</v>
      </c>
      <c r="B7976">
        <v>1.04043643917402</v>
      </c>
      <c r="C7976">
        <v>41</v>
      </c>
      <c r="D7976">
        <v>20</v>
      </c>
      <c r="E7976">
        <v>20</v>
      </c>
      <c r="F7976" t="str">
        <f>VLOOKUP(E7976,$L$1:$M$25,2,FALSE)</f>
        <v>ship</v>
      </c>
      <c r="G7976">
        <f>LOG(C7976)</f>
        <v>1.6127838567197355</v>
      </c>
      <c r="H7976">
        <f>G7976/(B7976-1)</f>
        <v>39.884418352937821</v>
      </c>
    </row>
    <row r="7977" spans="1:8">
      <c r="A7977" t="s">
        <v>251</v>
      </c>
      <c r="B7977">
        <v>1.0503945303186</v>
      </c>
      <c r="C7977">
        <v>151</v>
      </c>
      <c r="D7977">
        <v>17</v>
      </c>
      <c r="E7977">
        <v>17</v>
      </c>
      <c r="F7977" t="str">
        <f>VLOOKUP(E7977,$L$1:$M$25,2,FALSE)</f>
        <v>nat-gas</v>
      </c>
      <c r="G7977">
        <f>LOG(C7977)</f>
        <v>2.1789769472931693</v>
      </c>
      <c r="H7977">
        <f>G7977/(B7977-1)</f>
        <v>43.238362050750908</v>
      </c>
    </row>
    <row r="7978" spans="1:8">
      <c r="A7978" t="s">
        <v>12132</v>
      </c>
      <c r="B7978">
        <v>1.05091347450905</v>
      </c>
      <c r="C7978">
        <v>25</v>
      </c>
      <c r="D7978">
        <v>16</v>
      </c>
      <c r="E7978">
        <v>16</v>
      </c>
      <c r="F7978" t="str">
        <f>VLOOKUP(E7978,$L$1:$M$25,2,FALSE)</f>
        <v>money-supply</v>
      </c>
      <c r="G7978">
        <f>LOG(C7978)</f>
        <v>1.3979400086720377</v>
      </c>
      <c r="H7978">
        <f>G7978/(B7978-1)</f>
        <v>27.457171645662275</v>
      </c>
    </row>
    <row r="7979" spans="1:8">
      <c r="A7979" t="s">
        <v>1176</v>
      </c>
      <c r="B7979">
        <v>1.05492016798614</v>
      </c>
      <c r="C7979">
        <v>5</v>
      </c>
      <c r="D7979">
        <v>6</v>
      </c>
      <c r="E7979">
        <v>6</v>
      </c>
      <c r="F7979" t="str">
        <f>VLOOKUP(E7979,$L$1:$M$25,2,FALSE)</f>
        <v>cpi</v>
      </c>
      <c r="G7979">
        <f>LOG(C7979)</f>
        <v>0.69897000433601886</v>
      </c>
      <c r="H7979">
        <f>G7979/(B7979-1)</f>
        <v>12.727018688515589</v>
      </c>
    </row>
    <row r="7980" spans="1:8">
      <c r="A7980" t="s">
        <v>1571</v>
      </c>
      <c r="B7980">
        <v>1.05492016798614</v>
      </c>
      <c r="C7980">
        <v>5</v>
      </c>
      <c r="D7980">
        <v>8</v>
      </c>
      <c r="E7980">
        <v>8</v>
      </c>
      <c r="F7980" t="str">
        <f>VLOOKUP(E7980,$L$1:$M$25,2,FALSE)</f>
        <v>dlr</v>
      </c>
      <c r="G7980">
        <f>LOG(C7980)</f>
        <v>0.69897000433601886</v>
      </c>
      <c r="H7980">
        <f>G7980/(B7980-1)</f>
        <v>12.727018688515589</v>
      </c>
    </row>
    <row r="7981" spans="1:8">
      <c r="A7981" t="s">
        <v>1591</v>
      </c>
      <c r="B7981">
        <v>1.05492016798614</v>
      </c>
      <c r="C7981">
        <v>5</v>
      </c>
      <c r="D7981">
        <v>20</v>
      </c>
      <c r="E7981">
        <v>20</v>
      </c>
      <c r="F7981" t="str">
        <f>VLOOKUP(E7981,$L$1:$M$25,2,FALSE)</f>
        <v>ship</v>
      </c>
      <c r="G7981">
        <f>LOG(C7981)</f>
        <v>0.69897000433601886</v>
      </c>
      <c r="H7981">
        <f>G7981/(B7981-1)</f>
        <v>12.727018688515589</v>
      </c>
    </row>
    <row r="7982" spans="1:8">
      <c r="A7982" t="s">
        <v>1712</v>
      </c>
      <c r="B7982">
        <v>1.05492016798614</v>
      </c>
      <c r="C7982">
        <v>5</v>
      </c>
      <c r="D7982">
        <v>20</v>
      </c>
      <c r="E7982">
        <v>20</v>
      </c>
      <c r="F7982" t="str">
        <f>VLOOKUP(E7982,$L$1:$M$25,2,FALSE)</f>
        <v>ship</v>
      </c>
      <c r="G7982">
        <f>LOG(C7982)</f>
        <v>0.69897000433601886</v>
      </c>
      <c r="H7982">
        <f>G7982/(B7982-1)</f>
        <v>12.727018688515589</v>
      </c>
    </row>
    <row r="7983" spans="1:8">
      <c r="A7983" t="s">
        <v>1751</v>
      </c>
      <c r="B7983">
        <v>1.05492016798614</v>
      </c>
      <c r="C7983">
        <v>5</v>
      </c>
      <c r="D7983">
        <v>2</v>
      </c>
      <c r="E7983">
        <v>2</v>
      </c>
      <c r="F7983" t="str">
        <f>VLOOKUP(E7983,$L$1:$M$25,2,FALSE)</f>
        <v>bop</v>
      </c>
      <c r="G7983">
        <f>LOG(C7983)</f>
        <v>0.69897000433601886</v>
      </c>
      <c r="H7983">
        <f>G7983/(B7983-1)</f>
        <v>12.727018688515589</v>
      </c>
    </row>
    <row r="7984" spans="1:8">
      <c r="A7984" t="s">
        <v>1755</v>
      </c>
      <c r="B7984">
        <v>1.05492016798614</v>
      </c>
      <c r="C7984">
        <v>5</v>
      </c>
      <c r="D7984">
        <v>17</v>
      </c>
      <c r="E7984">
        <v>17</v>
      </c>
      <c r="F7984" t="str">
        <f>VLOOKUP(E7984,$L$1:$M$25,2,FALSE)</f>
        <v>nat-gas</v>
      </c>
      <c r="G7984">
        <f>LOG(C7984)</f>
        <v>0.69897000433601886</v>
      </c>
      <c r="H7984">
        <f>G7984/(B7984-1)</f>
        <v>12.727018688515589</v>
      </c>
    </row>
    <row r="7985" spans="1:8">
      <c r="A7985" t="s">
        <v>1776</v>
      </c>
      <c r="B7985">
        <v>1.05492016798614</v>
      </c>
      <c r="C7985">
        <v>5</v>
      </c>
      <c r="D7985">
        <v>23</v>
      </c>
      <c r="E7985">
        <v>23</v>
      </c>
      <c r="F7985" t="str">
        <f>VLOOKUP(E7985,$L$1:$M$25,2,FALSE)</f>
        <v>trade</v>
      </c>
      <c r="G7985">
        <f>LOG(C7985)</f>
        <v>0.69897000433601886</v>
      </c>
      <c r="H7985">
        <f>G7985/(B7985-1)</f>
        <v>12.727018688515589</v>
      </c>
    </row>
    <row r="7986" spans="1:8">
      <c r="A7986" t="s">
        <v>1793</v>
      </c>
      <c r="B7986">
        <v>1.05492016798614</v>
      </c>
      <c r="C7986">
        <v>5</v>
      </c>
      <c r="D7986">
        <v>4</v>
      </c>
      <c r="E7986">
        <v>4</v>
      </c>
      <c r="F7986" t="str">
        <f>VLOOKUP(E7986,$L$1:$M$25,2,FALSE)</f>
        <v>coffee</v>
      </c>
      <c r="G7986">
        <f>LOG(C7986)</f>
        <v>0.69897000433601886</v>
      </c>
      <c r="H7986">
        <f>G7986/(B7986-1)</f>
        <v>12.727018688515589</v>
      </c>
    </row>
    <row r="7987" spans="1:8">
      <c r="A7987" t="s">
        <v>1871</v>
      </c>
      <c r="B7987">
        <v>1.05492016798614</v>
      </c>
      <c r="C7987">
        <v>5</v>
      </c>
      <c r="D7987">
        <v>5</v>
      </c>
      <c r="E7987">
        <v>5</v>
      </c>
      <c r="F7987" t="str">
        <f>VLOOKUP(E7987,$L$1:$M$25,2,FALSE)</f>
        <v>corn</v>
      </c>
      <c r="G7987">
        <f>LOG(C7987)</f>
        <v>0.69897000433601886</v>
      </c>
      <c r="H7987">
        <f>G7987/(B7987-1)</f>
        <v>12.727018688515589</v>
      </c>
    </row>
    <row r="7988" spans="1:8">
      <c r="A7988" t="s">
        <v>2214</v>
      </c>
      <c r="B7988">
        <v>1.05492016798614</v>
      </c>
      <c r="C7988">
        <v>5</v>
      </c>
      <c r="D7988">
        <v>18</v>
      </c>
      <c r="E7988">
        <v>18</v>
      </c>
      <c r="F7988" t="str">
        <f>VLOOKUP(E7988,$L$1:$M$25,2,FALSE)</f>
        <v>oilseed</v>
      </c>
      <c r="G7988">
        <f>LOG(C7988)</f>
        <v>0.69897000433601886</v>
      </c>
      <c r="H7988">
        <f>G7988/(B7988-1)</f>
        <v>12.727018688515589</v>
      </c>
    </row>
    <row r="7989" spans="1:8">
      <c r="A7989" t="s">
        <v>2443</v>
      </c>
      <c r="B7989">
        <v>1.05492016798614</v>
      </c>
      <c r="C7989">
        <v>5</v>
      </c>
      <c r="D7989">
        <v>18</v>
      </c>
      <c r="E7989">
        <v>18</v>
      </c>
      <c r="F7989" t="str">
        <f>VLOOKUP(E7989,$L$1:$M$25,2,FALSE)</f>
        <v>oilseed</v>
      </c>
      <c r="G7989">
        <f>LOG(C7989)</f>
        <v>0.69897000433601886</v>
      </c>
      <c r="H7989">
        <f>G7989/(B7989-1)</f>
        <v>12.727018688515589</v>
      </c>
    </row>
    <row r="7990" spans="1:8">
      <c r="A7990" t="s">
        <v>2448</v>
      </c>
      <c r="B7990">
        <v>1.05492016798614</v>
      </c>
      <c r="C7990">
        <v>5</v>
      </c>
      <c r="D7990">
        <v>7</v>
      </c>
      <c r="E7990">
        <v>7</v>
      </c>
      <c r="F7990" t="str">
        <f>VLOOKUP(E7990,$L$1:$M$25,2,FALSE)</f>
        <v>crude</v>
      </c>
      <c r="G7990">
        <f>LOG(C7990)</f>
        <v>0.69897000433601886</v>
      </c>
      <c r="H7990">
        <f>G7990/(B7990-1)</f>
        <v>12.727018688515589</v>
      </c>
    </row>
    <row r="7991" spans="1:8">
      <c r="A7991" t="s">
        <v>2537</v>
      </c>
      <c r="B7991">
        <v>1.05492016798614</v>
      </c>
      <c r="C7991">
        <v>5</v>
      </c>
      <c r="D7991">
        <v>23</v>
      </c>
      <c r="E7991">
        <v>23</v>
      </c>
      <c r="F7991" t="str">
        <f>VLOOKUP(E7991,$L$1:$M$25,2,FALSE)</f>
        <v>trade</v>
      </c>
      <c r="G7991">
        <f>LOG(C7991)</f>
        <v>0.69897000433601886</v>
      </c>
      <c r="H7991">
        <f>G7991/(B7991-1)</f>
        <v>12.727018688515589</v>
      </c>
    </row>
    <row r="7992" spans="1:8">
      <c r="A7992" t="s">
        <v>2992</v>
      </c>
      <c r="B7992">
        <v>1.05492016798614</v>
      </c>
      <c r="C7992">
        <v>5</v>
      </c>
      <c r="D7992">
        <v>17</v>
      </c>
      <c r="E7992">
        <v>17</v>
      </c>
      <c r="F7992" t="str">
        <f>VLOOKUP(E7992,$L$1:$M$25,2,FALSE)</f>
        <v>nat-gas</v>
      </c>
      <c r="G7992">
        <f>LOG(C7992)</f>
        <v>0.69897000433601886</v>
      </c>
      <c r="H7992">
        <f>G7992/(B7992-1)</f>
        <v>12.727018688515589</v>
      </c>
    </row>
    <row r="7993" spans="1:8">
      <c r="A7993" t="s">
        <v>3012</v>
      </c>
      <c r="B7993">
        <v>1.05492016798614</v>
      </c>
      <c r="C7993">
        <v>5</v>
      </c>
      <c r="D7993">
        <v>4</v>
      </c>
      <c r="E7993">
        <v>4</v>
      </c>
      <c r="F7993" t="str">
        <f>VLOOKUP(E7993,$L$1:$M$25,2,FALSE)</f>
        <v>coffee</v>
      </c>
      <c r="G7993">
        <f>LOG(C7993)</f>
        <v>0.69897000433601886</v>
      </c>
      <c r="H7993">
        <f>G7993/(B7993-1)</f>
        <v>12.727018688515589</v>
      </c>
    </row>
    <row r="7994" spans="1:8">
      <c r="A7994" t="s">
        <v>3315</v>
      </c>
      <c r="B7994">
        <v>1.05492016798614</v>
      </c>
      <c r="C7994">
        <v>5</v>
      </c>
      <c r="D7994">
        <v>23</v>
      </c>
      <c r="E7994">
        <v>23</v>
      </c>
      <c r="F7994" t="str">
        <f>VLOOKUP(E7994,$L$1:$M$25,2,FALSE)</f>
        <v>trade</v>
      </c>
      <c r="G7994">
        <f>LOG(C7994)</f>
        <v>0.69897000433601886</v>
      </c>
      <c r="H7994">
        <f>G7994/(B7994-1)</f>
        <v>12.727018688515589</v>
      </c>
    </row>
    <row r="7995" spans="1:8">
      <c r="A7995" t="s">
        <v>3349</v>
      </c>
      <c r="B7995">
        <v>1.05492016798614</v>
      </c>
      <c r="C7995">
        <v>5</v>
      </c>
      <c r="D7995">
        <v>20</v>
      </c>
      <c r="E7995">
        <v>20</v>
      </c>
      <c r="F7995" t="str">
        <f>VLOOKUP(E7995,$L$1:$M$25,2,FALSE)</f>
        <v>ship</v>
      </c>
      <c r="G7995">
        <f>LOG(C7995)</f>
        <v>0.69897000433601886</v>
      </c>
      <c r="H7995">
        <f>G7995/(B7995-1)</f>
        <v>12.727018688515589</v>
      </c>
    </row>
    <row r="7996" spans="1:8">
      <c r="A7996" t="s">
        <v>3356</v>
      </c>
      <c r="B7996">
        <v>1.05492016798614</v>
      </c>
      <c r="C7996">
        <v>5</v>
      </c>
      <c r="D7996">
        <v>20</v>
      </c>
      <c r="E7996">
        <v>20</v>
      </c>
      <c r="F7996" t="str">
        <f>VLOOKUP(E7996,$L$1:$M$25,2,FALSE)</f>
        <v>ship</v>
      </c>
      <c r="G7996">
        <f>LOG(C7996)</f>
        <v>0.69897000433601886</v>
      </c>
      <c r="H7996">
        <f>G7996/(B7996-1)</f>
        <v>12.727018688515589</v>
      </c>
    </row>
    <row r="7997" spans="1:8">
      <c r="A7997" t="s">
        <v>3859</v>
      </c>
      <c r="B7997">
        <v>1.05492016798614</v>
      </c>
      <c r="C7997">
        <v>5</v>
      </c>
      <c r="D7997">
        <v>17</v>
      </c>
      <c r="E7997">
        <v>17</v>
      </c>
      <c r="F7997" t="str">
        <f>VLOOKUP(E7997,$L$1:$M$25,2,FALSE)</f>
        <v>nat-gas</v>
      </c>
      <c r="G7997">
        <f>LOG(C7997)</f>
        <v>0.69897000433601886</v>
      </c>
      <c r="H7997">
        <f>G7997/(B7997-1)</f>
        <v>12.727018688515589</v>
      </c>
    </row>
    <row r="7998" spans="1:8">
      <c r="A7998" t="s">
        <v>4090</v>
      </c>
      <c r="B7998">
        <v>1.05492016798614</v>
      </c>
      <c r="C7998">
        <v>5</v>
      </c>
      <c r="D7998">
        <v>6</v>
      </c>
      <c r="E7998">
        <v>6</v>
      </c>
      <c r="F7998" t="str">
        <f>VLOOKUP(E7998,$L$1:$M$25,2,FALSE)</f>
        <v>cpi</v>
      </c>
      <c r="G7998">
        <f>LOG(C7998)</f>
        <v>0.69897000433601886</v>
      </c>
      <c r="H7998">
        <f>G7998/(B7998-1)</f>
        <v>12.727018688515589</v>
      </c>
    </row>
    <row r="7999" spans="1:8">
      <c r="A7999" t="s">
        <v>4177</v>
      </c>
      <c r="B7999">
        <v>1.05492016798614</v>
      </c>
      <c r="C7999">
        <v>5</v>
      </c>
      <c r="D7999">
        <v>17</v>
      </c>
      <c r="E7999">
        <v>17</v>
      </c>
      <c r="F7999" t="str">
        <f>VLOOKUP(E7999,$L$1:$M$25,2,FALSE)</f>
        <v>nat-gas</v>
      </c>
      <c r="G7999">
        <f>LOG(C7999)</f>
        <v>0.69897000433601886</v>
      </c>
      <c r="H7999">
        <f>G7999/(B7999-1)</f>
        <v>12.727018688515589</v>
      </c>
    </row>
    <row r="8000" spans="1:8">
      <c r="A8000" t="s">
        <v>4301</v>
      </c>
      <c r="B8000">
        <v>1.05492016798614</v>
      </c>
      <c r="C8000">
        <v>5</v>
      </c>
      <c r="D8000">
        <v>18</v>
      </c>
      <c r="E8000">
        <v>18</v>
      </c>
      <c r="F8000" t="str">
        <f>VLOOKUP(E8000,$L$1:$M$25,2,FALSE)</f>
        <v>oilseed</v>
      </c>
      <c r="G8000">
        <f>LOG(C8000)</f>
        <v>0.69897000433601886</v>
      </c>
      <c r="H8000">
        <f>G8000/(B8000-1)</f>
        <v>12.727018688515589</v>
      </c>
    </row>
    <row r="8001" spans="1:8">
      <c r="A8001" t="s">
        <v>4308</v>
      </c>
      <c r="B8001">
        <v>1.05492016798614</v>
      </c>
      <c r="C8001">
        <v>5</v>
      </c>
      <c r="D8001">
        <v>25</v>
      </c>
      <c r="E8001">
        <v>25</v>
      </c>
      <c r="F8001" t="str">
        <f>VLOOKUP(E8001,$L$1:$M$25,2,FALSE)</f>
        <v>wheat</v>
      </c>
      <c r="G8001">
        <f>LOG(C8001)</f>
        <v>0.69897000433601886</v>
      </c>
      <c r="H8001">
        <f>G8001/(B8001-1)</f>
        <v>12.727018688515589</v>
      </c>
    </row>
    <row r="8002" spans="1:8">
      <c r="A8002" t="s">
        <v>4321</v>
      </c>
      <c r="B8002">
        <v>1.05492016798614</v>
      </c>
      <c r="C8002">
        <v>5</v>
      </c>
      <c r="D8002">
        <v>18</v>
      </c>
      <c r="E8002">
        <v>18</v>
      </c>
      <c r="F8002" t="str">
        <f>VLOOKUP(E8002,$L$1:$M$25,2,FALSE)</f>
        <v>oilseed</v>
      </c>
      <c r="G8002">
        <f>LOG(C8002)</f>
        <v>0.69897000433601886</v>
      </c>
      <c r="H8002">
        <f>G8002/(B8002-1)</f>
        <v>12.727018688515589</v>
      </c>
    </row>
    <row r="8003" spans="1:8">
      <c r="A8003" t="s">
        <v>4435</v>
      </c>
      <c r="B8003">
        <v>1.05492016798614</v>
      </c>
      <c r="C8003">
        <v>5</v>
      </c>
      <c r="D8003">
        <v>20</v>
      </c>
      <c r="E8003">
        <v>20</v>
      </c>
      <c r="F8003" t="str">
        <f>VLOOKUP(E8003,$L$1:$M$25,2,FALSE)</f>
        <v>ship</v>
      </c>
      <c r="G8003">
        <f>LOG(C8003)</f>
        <v>0.69897000433601886</v>
      </c>
      <c r="H8003">
        <f>G8003/(B8003-1)</f>
        <v>12.727018688515589</v>
      </c>
    </row>
    <row r="8004" spans="1:8">
      <c r="A8004" t="s">
        <v>4515</v>
      </c>
      <c r="B8004">
        <v>1.05492016798614</v>
      </c>
      <c r="C8004">
        <v>5</v>
      </c>
      <c r="D8004">
        <v>5</v>
      </c>
      <c r="E8004">
        <v>5</v>
      </c>
      <c r="F8004" t="str">
        <f>VLOOKUP(E8004,$L$1:$M$25,2,FALSE)</f>
        <v>corn</v>
      </c>
      <c r="G8004">
        <f>LOG(C8004)</f>
        <v>0.69897000433601886</v>
      </c>
      <c r="H8004">
        <f>G8004/(B8004-1)</f>
        <v>12.727018688515589</v>
      </c>
    </row>
    <row r="8005" spans="1:8">
      <c r="A8005" t="s">
        <v>5071</v>
      </c>
      <c r="B8005">
        <v>1.05492016798614</v>
      </c>
      <c r="C8005">
        <v>5</v>
      </c>
      <c r="D8005">
        <v>18</v>
      </c>
      <c r="E8005">
        <v>18</v>
      </c>
      <c r="F8005" t="str">
        <f>VLOOKUP(E8005,$L$1:$M$25,2,FALSE)</f>
        <v>oilseed</v>
      </c>
      <c r="G8005">
        <f>LOG(C8005)</f>
        <v>0.69897000433601886</v>
      </c>
      <c r="H8005">
        <f>G8005/(B8005-1)</f>
        <v>12.727018688515589</v>
      </c>
    </row>
    <row r="8006" spans="1:8">
      <c r="A8006" t="s">
        <v>5333</v>
      </c>
      <c r="B8006">
        <v>1.05492016798614</v>
      </c>
      <c r="C8006">
        <v>5</v>
      </c>
      <c r="D8006">
        <v>4</v>
      </c>
      <c r="E8006">
        <v>4</v>
      </c>
      <c r="F8006" t="str">
        <f>VLOOKUP(E8006,$L$1:$M$25,2,FALSE)</f>
        <v>coffee</v>
      </c>
      <c r="G8006">
        <f>LOG(C8006)</f>
        <v>0.69897000433601886</v>
      </c>
      <c r="H8006">
        <f>G8006/(B8006-1)</f>
        <v>12.727018688515589</v>
      </c>
    </row>
    <row r="8007" spans="1:8">
      <c r="A8007" t="s">
        <v>5414</v>
      </c>
      <c r="B8007">
        <v>1.05492016798614</v>
      </c>
      <c r="C8007">
        <v>5</v>
      </c>
      <c r="D8007">
        <v>4</v>
      </c>
      <c r="E8007">
        <v>4</v>
      </c>
      <c r="F8007" t="str">
        <f>VLOOKUP(E8007,$L$1:$M$25,2,FALSE)</f>
        <v>coffee</v>
      </c>
      <c r="G8007">
        <f>LOG(C8007)</f>
        <v>0.69897000433601886</v>
      </c>
      <c r="H8007">
        <f>G8007/(B8007-1)</f>
        <v>12.727018688515589</v>
      </c>
    </row>
    <row r="8008" spans="1:8">
      <c r="A8008" t="s">
        <v>5676</v>
      </c>
      <c r="B8008">
        <v>1.05492016798614</v>
      </c>
      <c r="C8008">
        <v>5</v>
      </c>
      <c r="D8008">
        <v>7</v>
      </c>
      <c r="E8008">
        <v>7</v>
      </c>
      <c r="F8008" t="str">
        <f>VLOOKUP(E8008,$L$1:$M$25,2,FALSE)</f>
        <v>crude</v>
      </c>
      <c r="G8008">
        <f>LOG(C8008)</f>
        <v>0.69897000433601886</v>
      </c>
      <c r="H8008">
        <f>G8008/(B8008-1)</f>
        <v>12.727018688515589</v>
      </c>
    </row>
    <row r="8009" spans="1:8">
      <c r="A8009" t="s">
        <v>5706</v>
      </c>
      <c r="B8009">
        <v>1.05492016798614</v>
      </c>
      <c r="C8009">
        <v>5</v>
      </c>
      <c r="D8009">
        <v>23</v>
      </c>
      <c r="E8009">
        <v>23</v>
      </c>
      <c r="F8009" t="str">
        <f>VLOOKUP(E8009,$L$1:$M$25,2,FALSE)</f>
        <v>trade</v>
      </c>
      <c r="G8009">
        <f>LOG(C8009)</f>
        <v>0.69897000433601886</v>
      </c>
      <c r="H8009">
        <f>G8009/(B8009-1)</f>
        <v>12.727018688515589</v>
      </c>
    </row>
    <row r="8010" spans="1:8">
      <c r="A8010" t="s">
        <v>5790</v>
      </c>
      <c r="B8010">
        <v>1.05492016798614</v>
      </c>
      <c r="C8010">
        <v>5</v>
      </c>
      <c r="D8010">
        <v>18</v>
      </c>
      <c r="E8010">
        <v>18</v>
      </c>
      <c r="F8010" t="str">
        <f>VLOOKUP(E8010,$L$1:$M$25,2,FALSE)</f>
        <v>oilseed</v>
      </c>
      <c r="G8010">
        <f>LOG(C8010)</f>
        <v>0.69897000433601886</v>
      </c>
      <c r="H8010">
        <f>G8010/(B8010-1)</f>
        <v>12.727018688515589</v>
      </c>
    </row>
    <row r="8011" spans="1:8">
      <c r="A8011" t="s">
        <v>5884</v>
      </c>
      <c r="B8011">
        <v>1.05492016798614</v>
      </c>
      <c r="C8011">
        <v>5</v>
      </c>
      <c r="D8011">
        <v>1</v>
      </c>
      <c r="E8011">
        <v>1</v>
      </c>
      <c r="F8011" t="str">
        <f>VLOOKUP(E8011,$L$1:$M$25,2,FALSE)</f>
        <v>acq</v>
      </c>
      <c r="G8011">
        <f>LOG(C8011)</f>
        <v>0.69897000433601886</v>
      </c>
      <c r="H8011">
        <f>G8011/(B8011-1)</f>
        <v>12.727018688515589</v>
      </c>
    </row>
    <row r="8012" spans="1:8">
      <c r="A8012" t="s">
        <v>5931</v>
      </c>
      <c r="B8012">
        <v>1.05492016798614</v>
      </c>
      <c r="C8012">
        <v>5</v>
      </c>
      <c r="D8012">
        <v>23</v>
      </c>
      <c r="E8012">
        <v>23</v>
      </c>
      <c r="F8012" t="str">
        <f>VLOOKUP(E8012,$L$1:$M$25,2,FALSE)</f>
        <v>trade</v>
      </c>
      <c r="G8012">
        <f>LOG(C8012)</f>
        <v>0.69897000433601886</v>
      </c>
      <c r="H8012">
        <f>G8012/(B8012-1)</f>
        <v>12.727018688515589</v>
      </c>
    </row>
    <row r="8013" spans="1:8">
      <c r="A8013" t="s">
        <v>5969</v>
      </c>
      <c r="B8013">
        <v>1.05492016798614</v>
      </c>
      <c r="C8013">
        <v>5</v>
      </c>
      <c r="D8013">
        <v>23</v>
      </c>
      <c r="E8013">
        <v>23</v>
      </c>
      <c r="F8013" t="str">
        <f>VLOOKUP(E8013,$L$1:$M$25,2,FALSE)</f>
        <v>trade</v>
      </c>
      <c r="G8013">
        <f>LOG(C8013)</f>
        <v>0.69897000433601886</v>
      </c>
      <c r="H8013">
        <f>G8013/(B8013-1)</f>
        <v>12.727018688515589</v>
      </c>
    </row>
    <row r="8014" spans="1:8">
      <c r="A8014" t="s">
        <v>6015</v>
      </c>
      <c r="B8014">
        <v>1.05492016798614</v>
      </c>
      <c r="C8014">
        <v>5</v>
      </c>
      <c r="D8014">
        <v>8</v>
      </c>
      <c r="E8014">
        <v>8</v>
      </c>
      <c r="F8014" t="str">
        <f>VLOOKUP(E8014,$L$1:$M$25,2,FALSE)</f>
        <v>dlr</v>
      </c>
      <c r="G8014">
        <f>LOG(C8014)</f>
        <v>0.69897000433601886</v>
      </c>
      <c r="H8014">
        <f>G8014/(B8014-1)</f>
        <v>12.727018688515589</v>
      </c>
    </row>
    <row r="8015" spans="1:8">
      <c r="A8015" t="s">
        <v>6220</v>
      </c>
      <c r="B8015">
        <v>1.05492016798614</v>
      </c>
      <c r="C8015">
        <v>5</v>
      </c>
      <c r="D8015">
        <v>17</v>
      </c>
      <c r="E8015">
        <v>17</v>
      </c>
      <c r="F8015" t="str">
        <f>VLOOKUP(E8015,$L$1:$M$25,2,FALSE)</f>
        <v>nat-gas</v>
      </c>
      <c r="G8015">
        <f>LOG(C8015)</f>
        <v>0.69897000433601886</v>
      </c>
      <c r="H8015">
        <f>G8015/(B8015-1)</f>
        <v>12.727018688515589</v>
      </c>
    </row>
    <row r="8016" spans="1:8">
      <c r="A8016" t="s">
        <v>6271</v>
      </c>
      <c r="B8016">
        <v>1.05492016798614</v>
      </c>
      <c r="C8016">
        <v>5</v>
      </c>
      <c r="D8016">
        <v>1</v>
      </c>
      <c r="E8016">
        <v>1</v>
      </c>
      <c r="F8016" t="str">
        <f>VLOOKUP(E8016,$L$1:$M$25,2,FALSE)</f>
        <v>acq</v>
      </c>
      <c r="G8016">
        <f>LOG(C8016)</f>
        <v>0.69897000433601886</v>
      </c>
      <c r="H8016">
        <f>G8016/(B8016-1)</f>
        <v>12.727018688515589</v>
      </c>
    </row>
    <row r="8017" spans="1:8">
      <c r="A8017" t="s">
        <v>6550</v>
      </c>
      <c r="B8017">
        <v>1.05492016798614</v>
      </c>
      <c r="C8017">
        <v>5</v>
      </c>
      <c r="D8017">
        <v>20</v>
      </c>
      <c r="E8017">
        <v>20</v>
      </c>
      <c r="F8017" t="str">
        <f>VLOOKUP(E8017,$L$1:$M$25,2,FALSE)</f>
        <v>ship</v>
      </c>
      <c r="G8017">
        <f>LOG(C8017)</f>
        <v>0.69897000433601886</v>
      </c>
      <c r="H8017">
        <f>G8017/(B8017-1)</f>
        <v>12.727018688515589</v>
      </c>
    </row>
    <row r="8018" spans="1:8">
      <c r="A8018" t="s">
        <v>6659</v>
      </c>
      <c r="B8018">
        <v>1.05492016798614</v>
      </c>
      <c r="C8018">
        <v>5</v>
      </c>
      <c r="D8018">
        <v>17</v>
      </c>
      <c r="E8018">
        <v>17</v>
      </c>
      <c r="F8018" t="str">
        <f>VLOOKUP(E8018,$L$1:$M$25,2,FALSE)</f>
        <v>nat-gas</v>
      </c>
      <c r="G8018">
        <f>LOG(C8018)</f>
        <v>0.69897000433601886</v>
      </c>
      <c r="H8018">
        <f>G8018/(B8018-1)</f>
        <v>12.727018688515589</v>
      </c>
    </row>
    <row r="8019" spans="1:8">
      <c r="A8019" t="s">
        <v>6798</v>
      </c>
      <c r="B8019">
        <v>1.05492016798614</v>
      </c>
      <c r="C8019">
        <v>5</v>
      </c>
      <c r="D8019">
        <v>17</v>
      </c>
      <c r="E8019">
        <v>17</v>
      </c>
      <c r="F8019" t="str">
        <f>VLOOKUP(E8019,$L$1:$M$25,2,FALSE)</f>
        <v>nat-gas</v>
      </c>
      <c r="G8019">
        <f>LOG(C8019)</f>
        <v>0.69897000433601886</v>
      </c>
      <c r="H8019">
        <f>G8019/(B8019-1)</f>
        <v>12.727018688515589</v>
      </c>
    </row>
    <row r="8020" spans="1:8">
      <c r="A8020" t="s">
        <v>7042</v>
      </c>
      <c r="B8020">
        <v>1.05492016798614</v>
      </c>
      <c r="C8020">
        <v>5</v>
      </c>
      <c r="D8020">
        <v>17</v>
      </c>
      <c r="E8020">
        <v>17</v>
      </c>
      <c r="F8020" t="str">
        <f>VLOOKUP(E8020,$L$1:$M$25,2,FALSE)</f>
        <v>nat-gas</v>
      </c>
      <c r="G8020">
        <f>LOG(C8020)</f>
        <v>0.69897000433601886</v>
      </c>
      <c r="H8020">
        <f>G8020/(B8020-1)</f>
        <v>12.727018688515589</v>
      </c>
    </row>
    <row r="8021" spans="1:8">
      <c r="A8021" t="s">
        <v>7059</v>
      </c>
      <c r="B8021">
        <v>1.05492016798614</v>
      </c>
      <c r="C8021">
        <v>5</v>
      </c>
      <c r="D8021">
        <v>21</v>
      </c>
      <c r="E8021">
        <v>21</v>
      </c>
      <c r="F8021" t="str">
        <f>VLOOKUP(E8021,$L$1:$M$25,2,FALSE)</f>
        <v>soybean</v>
      </c>
      <c r="G8021">
        <f>LOG(C8021)</f>
        <v>0.69897000433601886</v>
      </c>
      <c r="H8021">
        <f>G8021/(B8021-1)</f>
        <v>12.727018688515589</v>
      </c>
    </row>
    <row r="8022" spans="1:8">
      <c r="A8022" t="s">
        <v>7253</v>
      </c>
      <c r="B8022">
        <v>1.05492016798614</v>
      </c>
      <c r="C8022">
        <v>5</v>
      </c>
      <c r="D8022">
        <v>20</v>
      </c>
      <c r="E8022">
        <v>20</v>
      </c>
      <c r="F8022" t="str">
        <f>VLOOKUP(E8022,$L$1:$M$25,2,FALSE)</f>
        <v>ship</v>
      </c>
      <c r="G8022">
        <f>LOG(C8022)</f>
        <v>0.69897000433601886</v>
      </c>
      <c r="H8022">
        <f>G8022/(B8022-1)</f>
        <v>12.727018688515589</v>
      </c>
    </row>
    <row r="8023" spans="1:8">
      <c r="A8023" t="s">
        <v>7685</v>
      </c>
      <c r="B8023">
        <v>1.05492016798614</v>
      </c>
      <c r="C8023">
        <v>5</v>
      </c>
      <c r="D8023">
        <v>16</v>
      </c>
      <c r="E8023">
        <v>16</v>
      </c>
      <c r="F8023" t="str">
        <f>VLOOKUP(E8023,$L$1:$M$25,2,FALSE)</f>
        <v>money-supply</v>
      </c>
      <c r="G8023">
        <f>LOG(C8023)</f>
        <v>0.69897000433601886</v>
      </c>
      <c r="H8023">
        <f>G8023/(B8023-1)</f>
        <v>12.727018688515589</v>
      </c>
    </row>
    <row r="8024" spans="1:8">
      <c r="A8024" t="s">
        <v>7822</v>
      </c>
      <c r="B8024">
        <v>1.05492016798614</v>
      </c>
      <c r="C8024">
        <v>5</v>
      </c>
      <c r="D8024">
        <v>25</v>
      </c>
      <c r="E8024">
        <v>25</v>
      </c>
      <c r="F8024" t="str">
        <f>VLOOKUP(E8024,$L$1:$M$25,2,FALSE)</f>
        <v>wheat</v>
      </c>
      <c r="G8024">
        <f>LOG(C8024)</f>
        <v>0.69897000433601886</v>
      </c>
      <c r="H8024">
        <f>G8024/(B8024-1)</f>
        <v>12.727018688515589</v>
      </c>
    </row>
    <row r="8025" spans="1:8">
      <c r="A8025" t="s">
        <v>8131</v>
      </c>
      <c r="B8025">
        <v>1.05492016798614</v>
      </c>
      <c r="C8025">
        <v>5</v>
      </c>
      <c r="D8025">
        <v>4</v>
      </c>
      <c r="E8025">
        <v>4</v>
      </c>
      <c r="F8025" t="str">
        <f>VLOOKUP(E8025,$L$1:$M$25,2,FALSE)</f>
        <v>coffee</v>
      </c>
      <c r="G8025">
        <f>LOG(C8025)</f>
        <v>0.69897000433601886</v>
      </c>
      <c r="H8025">
        <f>G8025/(B8025-1)</f>
        <v>12.727018688515589</v>
      </c>
    </row>
    <row r="8026" spans="1:8">
      <c r="A8026" t="s">
        <v>8286</v>
      </c>
      <c r="B8026">
        <v>1.05492016798614</v>
      </c>
      <c r="C8026">
        <v>5</v>
      </c>
      <c r="D8026">
        <v>18</v>
      </c>
      <c r="E8026">
        <v>18</v>
      </c>
      <c r="F8026" t="str">
        <f>VLOOKUP(E8026,$L$1:$M$25,2,FALSE)</f>
        <v>oilseed</v>
      </c>
      <c r="G8026">
        <f>LOG(C8026)</f>
        <v>0.69897000433601886</v>
      </c>
      <c r="H8026">
        <f>G8026/(B8026-1)</f>
        <v>12.727018688515589</v>
      </c>
    </row>
    <row r="8027" spans="1:8">
      <c r="A8027" t="s">
        <v>8645</v>
      </c>
      <c r="B8027">
        <v>1.05492016798614</v>
      </c>
      <c r="C8027">
        <v>5</v>
      </c>
      <c r="D8027">
        <v>8</v>
      </c>
      <c r="E8027">
        <v>8</v>
      </c>
      <c r="F8027" t="str">
        <f>VLOOKUP(E8027,$L$1:$M$25,2,FALSE)</f>
        <v>dlr</v>
      </c>
      <c r="G8027">
        <f>LOG(C8027)</f>
        <v>0.69897000433601886</v>
      </c>
      <c r="H8027">
        <f>G8027/(B8027-1)</f>
        <v>12.727018688515589</v>
      </c>
    </row>
    <row r="8028" spans="1:8">
      <c r="A8028" t="s">
        <v>9073</v>
      </c>
      <c r="B8028">
        <v>1.05492016798614</v>
      </c>
      <c r="C8028">
        <v>5</v>
      </c>
      <c r="D8028">
        <v>10</v>
      </c>
      <c r="E8028">
        <v>10</v>
      </c>
      <c r="F8028" t="str">
        <f>VLOOKUP(E8028,$L$1:$M$25,2,FALSE)</f>
        <v>gnp</v>
      </c>
      <c r="G8028">
        <f>LOG(C8028)</f>
        <v>0.69897000433601886</v>
      </c>
      <c r="H8028">
        <f>G8028/(B8028-1)</f>
        <v>12.727018688515589</v>
      </c>
    </row>
    <row r="8029" spans="1:8">
      <c r="A8029" t="s">
        <v>9295</v>
      </c>
      <c r="B8029">
        <v>1.05492016798614</v>
      </c>
      <c r="C8029">
        <v>5</v>
      </c>
      <c r="D8029">
        <v>20</v>
      </c>
      <c r="E8029">
        <v>20</v>
      </c>
      <c r="F8029" t="str">
        <f>VLOOKUP(E8029,$L$1:$M$25,2,FALSE)</f>
        <v>ship</v>
      </c>
      <c r="G8029">
        <f>LOG(C8029)</f>
        <v>0.69897000433601886</v>
      </c>
      <c r="H8029">
        <f>G8029/(B8029-1)</f>
        <v>12.727018688515589</v>
      </c>
    </row>
    <row r="8030" spans="1:8">
      <c r="A8030" t="s">
        <v>9672</v>
      </c>
      <c r="B8030">
        <v>1.05492016798614</v>
      </c>
      <c r="C8030">
        <v>5</v>
      </c>
      <c r="D8030">
        <v>18</v>
      </c>
      <c r="E8030">
        <v>18</v>
      </c>
      <c r="F8030" t="str">
        <f>VLOOKUP(E8030,$L$1:$M$25,2,FALSE)</f>
        <v>oilseed</v>
      </c>
      <c r="G8030">
        <f>LOG(C8030)</f>
        <v>0.69897000433601886</v>
      </c>
      <c r="H8030">
        <f>G8030/(B8030-1)</f>
        <v>12.727018688515589</v>
      </c>
    </row>
    <row r="8031" spans="1:8">
      <c r="A8031" t="s">
        <v>9797</v>
      </c>
      <c r="B8031">
        <v>1.05492016798614</v>
      </c>
      <c r="C8031">
        <v>5</v>
      </c>
      <c r="D8031">
        <v>2</v>
      </c>
      <c r="E8031">
        <v>2</v>
      </c>
      <c r="F8031" t="str">
        <f>VLOOKUP(E8031,$L$1:$M$25,2,FALSE)</f>
        <v>bop</v>
      </c>
      <c r="G8031">
        <f>LOG(C8031)</f>
        <v>0.69897000433601886</v>
      </c>
      <c r="H8031">
        <f>G8031/(B8031-1)</f>
        <v>12.727018688515589</v>
      </c>
    </row>
    <row r="8032" spans="1:8">
      <c r="A8032" t="s">
        <v>9931</v>
      </c>
      <c r="B8032">
        <v>1.05492016798614</v>
      </c>
      <c r="C8032">
        <v>5</v>
      </c>
      <c r="D8032">
        <v>4</v>
      </c>
      <c r="E8032">
        <v>4</v>
      </c>
      <c r="F8032" t="str">
        <f>VLOOKUP(E8032,$L$1:$M$25,2,FALSE)</f>
        <v>coffee</v>
      </c>
      <c r="G8032">
        <f>LOG(C8032)</f>
        <v>0.69897000433601886</v>
      </c>
      <c r="H8032">
        <f>G8032/(B8032-1)</f>
        <v>12.727018688515589</v>
      </c>
    </row>
    <row r="8033" spans="1:8">
      <c r="A8033" t="s">
        <v>10243</v>
      </c>
      <c r="B8033">
        <v>1.05492016798614</v>
      </c>
      <c r="C8033">
        <v>5</v>
      </c>
      <c r="D8033">
        <v>17</v>
      </c>
      <c r="E8033">
        <v>17</v>
      </c>
      <c r="F8033" t="str">
        <f>VLOOKUP(E8033,$L$1:$M$25,2,FALSE)</f>
        <v>nat-gas</v>
      </c>
      <c r="G8033">
        <f>LOG(C8033)</f>
        <v>0.69897000433601886</v>
      </c>
      <c r="H8033">
        <f>G8033/(B8033-1)</f>
        <v>12.727018688515589</v>
      </c>
    </row>
    <row r="8034" spans="1:8">
      <c r="A8034" t="s">
        <v>10583</v>
      </c>
      <c r="B8034">
        <v>1.05492016798614</v>
      </c>
      <c r="C8034">
        <v>5</v>
      </c>
      <c r="D8034">
        <v>4</v>
      </c>
      <c r="E8034">
        <v>4</v>
      </c>
      <c r="F8034" t="str">
        <f>VLOOKUP(E8034,$L$1:$M$25,2,FALSE)</f>
        <v>coffee</v>
      </c>
      <c r="G8034">
        <f>LOG(C8034)</f>
        <v>0.69897000433601886</v>
      </c>
      <c r="H8034">
        <f>G8034/(B8034-1)</f>
        <v>12.727018688515589</v>
      </c>
    </row>
    <row r="8035" spans="1:8">
      <c r="A8035" t="s">
        <v>10756</v>
      </c>
      <c r="B8035">
        <v>1.05492016798614</v>
      </c>
      <c r="C8035">
        <v>5</v>
      </c>
      <c r="D8035">
        <v>2</v>
      </c>
      <c r="E8035">
        <v>2</v>
      </c>
      <c r="F8035" t="str">
        <f>VLOOKUP(E8035,$L$1:$M$25,2,FALSE)</f>
        <v>bop</v>
      </c>
      <c r="G8035">
        <f>LOG(C8035)</f>
        <v>0.69897000433601886</v>
      </c>
      <c r="H8035">
        <f>G8035/(B8035-1)</f>
        <v>12.727018688515589</v>
      </c>
    </row>
    <row r="8036" spans="1:8">
      <c r="A8036" t="s">
        <v>10777</v>
      </c>
      <c r="B8036">
        <v>1.05492016798614</v>
      </c>
      <c r="C8036">
        <v>5</v>
      </c>
      <c r="D8036">
        <v>17</v>
      </c>
      <c r="E8036">
        <v>17</v>
      </c>
      <c r="F8036" t="str">
        <f>VLOOKUP(E8036,$L$1:$M$25,2,FALSE)</f>
        <v>nat-gas</v>
      </c>
      <c r="G8036">
        <f>LOG(C8036)</f>
        <v>0.69897000433601886</v>
      </c>
      <c r="H8036">
        <f>G8036/(B8036-1)</f>
        <v>12.727018688515589</v>
      </c>
    </row>
    <row r="8037" spans="1:8">
      <c r="A8037" t="s">
        <v>11172</v>
      </c>
      <c r="B8037">
        <v>1.05492016798614</v>
      </c>
      <c r="C8037">
        <v>5</v>
      </c>
      <c r="D8037">
        <v>23</v>
      </c>
      <c r="E8037">
        <v>23</v>
      </c>
      <c r="F8037" t="str">
        <f>VLOOKUP(E8037,$L$1:$M$25,2,FALSE)</f>
        <v>trade</v>
      </c>
      <c r="G8037">
        <f>LOG(C8037)</f>
        <v>0.69897000433601886</v>
      </c>
      <c r="H8037">
        <f>G8037/(B8037-1)</f>
        <v>12.727018688515589</v>
      </c>
    </row>
    <row r="8038" spans="1:8">
      <c r="A8038" t="s">
        <v>11183</v>
      </c>
      <c r="B8038">
        <v>1.05492016798614</v>
      </c>
      <c r="C8038">
        <v>5</v>
      </c>
      <c r="D8038">
        <v>20</v>
      </c>
      <c r="E8038">
        <v>20</v>
      </c>
      <c r="F8038" t="str">
        <f>VLOOKUP(E8038,$L$1:$M$25,2,FALSE)</f>
        <v>ship</v>
      </c>
      <c r="G8038">
        <f>LOG(C8038)</f>
        <v>0.69897000433601886</v>
      </c>
      <c r="H8038">
        <f>G8038/(B8038-1)</f>
        <v>12.727018688515589</v>
      </c>
    </row>
    <row r="8039" spans="1:8">
      <c r="A8039" t="s">
        <v>11570</v>
      </c>
      <c r="B8039">
        <v>1.05492016798614</v>
      </c>
      <c r="C8039">
        <v>5</v>
      </c>
      <c r="D8039">
        <v>3</v>
      </c>
      <c r="E8039">
        <v>3</v>
      </c>
      <c r="F8039" t="str">
        <f>VLOOKUP(E8039,$L$1:$M$25,2,FALSE)</f>
        <v>cocoa</v>
      </c>
      <c r="G8039">
        <f>LOG(C8039)</f>
        <v>0.69897000433601886</v>
      </c>
      <c r="H8039">
        <f>G8039/(B8039-1)</f>
        <v>12.727018688515589</v>
      </c>
    </row>
    <row r="8040" spans="1:8">
      <c r="A8040" t="s">
        <v>11701</v>
      </c>
      <c r="B8040">
        <v>1.05492016798614</v>
      </c>
      <c r="C8040">
        <v>5</v>
      </c>
      <c r="D8040">
        <v>3</v>
      </c>
      <c r="E8040">
        <v>3</v>
      </c>
      <c r="F8040" t="str">
        <f>VLOOKUP(E8040,$L$1:$M$25,2,FALSE)</f>
        <v>cocoa</v>
      </c>
      <c r="G8040">
        <f>LOG(C8040)</f>
        <v>0.69897000433601886</v>
      </c>
      <c r="H8040">
        <f>G8040/(B8040-1)</f>
        <v>12.727018688515589</v>
      </c>
    </row>
    <row r="8041" spans="1:8">
      <c r="A8041" t="s">
        <v>11740</v>
      </c>
      <c r="B8041">
        <v>1.05492016798614</v>
      </c>
      <c r="C8041">
        <v>5</v>
      </c>
      <c r="D8041">
        <v>6</v>
      </c>
      <c r="E8041">
        <v>6</v>
      </c>
      <c r="F8041" t="str">
        <f>VLOOKUP(E8041,$L$1:$M$25,2,FALSE)</f>
        <v>cpi</v>
      </c>
      <c r="G8041">
        <f>LOG(C8041)</f>
        <v>0.69897000433601886</v>
      </c>
      <c r="H8041">
        <f>G8041/(B8041-1)</f>
        <v>12.727018688515589</v>
      </c>
    </row>
    <row r="8042" spans="1:8">
      <c r="A8042" t="s">
        <v>12034</v>
      </c>
      <c r="B8042">
        <v>1.05492016798614</v>
      </c>
      <c r="C8042">
        <v>5</v>
      </c>
      <c r="D8042">
        <v>11</v>
      </c>
      <c r="E8042">
        <v>11</v>
      </c>
      <c r="F8042" t="str">
        <f>VLOOKUP(E8042,$L$1:$M$25,2,FALSE)</f>
        <v>gold</v>
      </c>
      <c r="G8042">
        <f>LOG(C8042)</f>
        <v>0.69897000433601886</v>
      </c>
      <c r="H8042">
        <f>G8042/(B8042-1)</f>
        <v>12.727018688515589</v>
      </c>
    </row>
    <row r="8043" spans="1:8">
      <c r="A8043" t="s">
        <v>12178</v>
      </c>
      <c r="B8043">
        <v>1.05492016798614</v>
      </c>
      <c r="C8043">
        <v>5</v>
      </c>
      <c r="D8043">
        <v>18</v>
      </c>
      <c r="E8043">
        <v>18</v>
      </c>
      <c r="F8043" t="str">
        <f>VLOOKUP(E8043,$L$1:$M$25,2,FALSE)</f>
        <v>oilseed</v>
      </c>
      <c r="G8043">
        <f>LOG(C8043)</f>
        <v>0.69897000433601886</v>
      </c>
      <c r="H8043">
        <f>G8043/(B8043-1)</f>
        <v>12.727018688515589</v>
      </c>
    </row>
    <row r="8044" spans="1:8">
      <c r="A8044" t="s">
        <v>12208</v>
      </c>
      <c r="B8044">
        <v>1.05492016798614</v>
      </c>
      <c r="C8044">
        <v>5</v>
      </c>
      <c r="D8044">
        <v>17</v>
      </c>
      <c r="E8044">
        <v>17</v>
      </c>
      <c r="F8044" t="str">
        <f>VLOOKUP(E8044,$L$1:$M$25,2,FALSE)</f>
        <v>nat-gas</v>
      </c>
      <c r="G8044">
        <f>LOG(C8044)</f>
        <v>0.69897000433601886</v>
      </c>
      <c r="H8044">
        <f>G8044/(B8044-1)</f>
        <v>12.727018688515589</v>
      </c>
    </row>
    <row r="8045" spans="1:8">
      <c r="A8045" t="s">
        <v>330</v>
      </c>
      <c r="B8045">
        <v>1.05563343255064</v>
      </c>
      <c r="C8045">
        <v>19</v>
      </c>
      <c r="D8045">
        <v>9</v>
      </c>
      <c r="E8045">
        <v>9</v>
      </c>
      <c r="F8045" t="str">
        <f>VLOOKUP(E8045,$L$1:$M$25,2,FALSE)</f>
        <v>earn</v>
      </c>
      <c r="G8045">
        <f>LOG(C8045)</f>
        <v>1.2787536009528289</v>
      </c>
      <c r="H8045">
        <f>G8045/(B8045-1)</f>
        <v>22.985344285360259</v>
      </c>
    </row>
    <row r="8046" spans="1:8">
      <c r="A8046" t="s">
        <v>82</v>
      </c>
      <c r="B8046">
        <v>1.0602124849579599</v>
      </c>
      <c r="C8046">
        <v>52</v>
      </c>
      <c r="D8046">
        <v>20</v>
      </c>
      <c r="E8046">
        <v>20</v>
      </c>
      <c r="F8046" t="str">
        <f>VLOOKUP(E8046,$L$1:$M$25,2,FALSE)</f>
        <v>ship</v>
      </c>
      <c r="G8046">
        <f>LOG(C8046)</f>
        <v>1.7160033436347992</v>
      </c>
      <c r="H8046">
        <f>G8046/(B8046-1)</f>
        <v>28.499128458705933</v>
      </c>
    </row>
    <row r="8047" spans="1:8">
      <c r="A8047" t="s">
        <v>1181</v>
      </c>
      <c r="B8047">
        <v>1.06085694715802</v>
      </c>
      <c r="C8047">
        <v>9</v>
      </c>
      <c r="D8047">
        <v>24</v>
      </c>
      <c r="E8047">
        <v>24</v>
      </c>
      <c r="F8047" t="str">
        <f>VLOOKUP(E8047,$L$1:$M$25,2,FALSE)</f>
        <v>veg-oil</v>
      </c>
      <c r="G8047">
        <f>LOG(C8047)</f>
        <v>0.95424250943932487</v>
      </c>
      <c r="H8047">
        <f>G8047/(B8047-1)</f>
        <v>15.680091657597549</v>
      </c>
    </row>
    <row r="8048" spans="1:8">
      <c r="A8048" t="s">
        <v>1472</v>
      </c>
      <c r="B8048">
        <v>1.06085694715802</v>
      </c>
      <c r="C8048">
        <v>9</v>
      </c>
      <c r="D8048">
        <v>7</v>
      </c>
      <c r="E8048">
        <v>7</v>
      </c>
      <c r="F8048" t="str">
        <f>VLOOKUP(E8048,$L$1:$M$25,2,FALSE)</f>
        <v>crude</v>
      </c>
      <c r="G8048">
        <f>LOG(C8048)</f>
        <v>0.95424250943932487</v>
      </c>
      <c r="H8048">
        <f>G8048/(B8048-1)</f>
        <v>15.680091657597549</v>
      </c>
    </row>
    <row r="8049" spans="1:8">
      <c r="A8049" t="s">
        <v>5179</v>
      </c>
      <c r="B8049">
        <v>1.06085694715802</v>
      </c>
      <c r="C8049">
        <v>9</v>
      </c>
      <c r="D8049">
        <v>18</v>
      </c>
      <c r="E8049">
        <v>18</v>
      </c>
      <c r="F8049" t="str">
        <f>VLOOKUP(E8049,$L$1:$M$25,2,FALSE)</f>
        <v>oilseed</v>
      </c>
      <c r="G8049">
        <f>LOG(C8049)</f>
        <v>0.95424250943932487</v>
      </c>
      <c r="H8049">
        <f>G8049/(B8049-1)</f>
        <v>15.680091657597549</v>
      </c>
    </row>
    <row r="8050" spans="1:8">
      <c r="A8050" t="s">
        <v>7280</v>
      </c>
      <c r="B8050">
        <v>1.06085694715802</v>
      </c>
      <c r="C8050">
        <v>9</v>
      </c>
      <c r="D8050">
        <v>4</v>
      </c>
      <c r="E8050">
        <v>4</v>
      </c>
      <c r="F8050" t="str">
        <f>VLOOKUP(E8050,$L$1:$M$25,2,FALSE)</f>
        <v>coffee</v>
      </c>
      <c r="G8050">
        <f>LOG(C8050)</f>
        <v>0.95424250943932487</v>
      </c>
      <c r="H8050">
        <f>G8050/(B8050-1)</f>
        <v>15.680091657597549</v>
      </c>
    </row>
    <row r="8051" spans="1:8">
      <c r="A8051" t="s">
        <v>7894</v>
      </c>
      <c r="B8051">
        <v>1.06085694715802</v>
      </c>
      <c r="C8051">
        <v>9</v>
      </c>
      <c r="D8051">
        <v>23</v>
      </c>
      <c r="E8051">
        <v>23</v>
      </c>
      <c r="F8051" t="str">
        <f>VLOOKUP(E8051,$L$1:$M$25,2,FALSE)</f>
        <v>trade</v>
      </c>
      <c r="G8051">
        <f>LOG(C8051)</f>
        <v>0.95424250943932487</v>
      </c>
      <c r="H8051">
        <f>G8051/(B8051-1)</f>
        <v>15.680091657597549</v>
      </c>
    </row>
    <row r="8052" spans="1:8">
      <c r="A8052" t="s">
        <v>5309</v>
      </c>
      <c r="B8052">
        <v>1.0670895187820799</v>
      </c>
      <c r="C8052">
        <v>11</v>
      </c>
      <c r="D8052">
        <v>1</v>
      </c>
      <c r="E8052">
        <v>1</v>
      </c>
      <c r="F8052" t="str">
        <f>VLOOKUP(E8052,$L$1:$M$25,2,FALSE)</f>
        <v>acq</v>
      </c>
      <c r="G8052">
        <f>LOG(C8052)</f>
        <v>1.0413926851582251</v>
      </c>
      <c r="H8052">
        <f>G8052/(B8052-1)</f>
        <v>15.52243486111259</v>
      </c>
    </row>
    <row r="8053" spans="1:8">
      <c r="A8053" t="s">
        <v>8581</v>
      </c>
      <c r="B8053">
        <v>1.0670895187820799</v>
      </c>
      <c r="C8053">
        <v>11</v>
      </c>
      <c r="D8053">
        <v>24</v>
      </c>
      <c r="E8053">
        <v>24</v>
      </c>
      <c r="F8053" t="str">
        <f>VLOOKUP(E8053,$L$1:$M$25,2,FALSE)</f>
        <v>veg-oil</v>
      </c>
      <c r="G8053">
        <f>LOG(C8053)</f>
        <v>1.0413926851582251</v>
      </c>
      <c r="H8053">
        <f>G8053/(B8053-1)</f>
        <v>15.52243486111259</v>
      </c>
    </row>
    <row r="8054" spans="1:8">
      <c r="A8054" t="s">
        <v>9388</v>
      </c>
      <c r="B8054">
        <v>1.0670895187820799</v>
      </c>
      <c r="C8054">
        <v>11</v>
      </c>
      <c r="D8054">
        <v>11</v>
      </c>
      <c r="E8054">
        <v>11</v>
      </c>
      <c r="F8054" t="str">
        <f>VLOOKUP(E8054,$L$1:$M$25,2,FALSE)</f>
        <v>gold</v>
      </c>
      <c r="G8054">
        <f>LOG(C8054)</f>
        <v>1.0413926851582251</v>
      </c>
      <c r="H8054">
        <f>G8054/(B8054-1)</f>
        <v>15.52243486111259</v>
      </c>
    </row>
    <row r="8055" spans="1:8">
      <c r="A8055" t="s">
        <v>8043</v>
      </c>
      <c r="B8055">
        <v>1.0679385050379999</v>
      </c>
      <c r="C8055">
        <v>27</v>
      </c>
      <c r="D8055">
        <v>7</v>
      </c>
      <c r="E8055">
        <v>7</v>
      </c>
      <c r="F8055" t="str">
        <f>VLOOKUP(E8055,$L$1:$M$25,2,FALSE)</f>
        <v>crude</v>
      </c>
      <c r="G8055">
        <f>LOG(C8055)</f>
        <v>1.4313637641589874</v>
      </c>
      <c r="H8055">
        <f>G8055/(B8055-1)</f>
        <v>21.068520176568285</v>
      </c>
    </row>
    <row r="8056" spans="1:8">
      <c r="A8056" t="s">
        <v>2745</v>
      </c>
      <c r="B8056">
        <v>1.0681452609845601</v>
      </c>
      <c r="C8056">
        <v>30</v>
      </c>
      <c r="D8056">
        <v>18</v>
      </c>
      <c r="E8056">
        <v>18</v>
      </c>
      <c r="F8056" t="str">
        <f>VLOOKUP(E8056,$L$1:$M$25,2,FALSE)</f>
        <v>oilseed</v>
      </c>
      <c r="G8056">
        <f>LOG(C8056)</f>
        <v>1.4771212547196624</v>
      </c>
      <c r="H8056">
        <f>G8056/(B8056-1)</f>
        <v>21.676067174419348</v>
      </c>
    </row>
    <row r="8057" spans="1:8">
      <c r="A8057" t="s">
        <v>8976</v>
      </c>
      <c r="B8057">
        <v>1.0699173418163801</v>
      </c>
      <c r="C8057">
        <v>32</v>
      </c>
      <c r="D8057">
        <v>18</v>
      </c>
      <c r="E8057">
        <v>18</v>
      </c>
      <c r="F8057" t="str">
        <f>VLOOKUP(E8057,$L$1:$M$25,2,FALSE)</f>
        <v>oilseed</v>
      </c>
      <c r="G8057">
        <f>LOG(C8057)</f>
        <v>1.505149978319906</v>
      </c>
      <c r="H8057">
        <f>G8057/(B8057-1)</f>
        <v>21.527562965319749</v>
      </c>
    </row>
    <row r="8058" spans="1:8">
      <c r="A8058" t="s">
        <v>8379</v>
      </c>
      <c r="B8058">
        <v>1.0717300941124499</v>
      </c>
      <c r="C8058">
        <v>16</v>
      </c>
      <c r="D8058">
        <v>18</v>
      </c>
      <c r="E8058">
        <v>18</v>
      </c>
      <c r="F8058" t="str">
        <f>VLOOKUP(E8058,$L$1:$M$25,2,FALSE)</f>
        <v>oilseed</v>
      </c>
      <c r="G8058">
        <f>LOG(C8058)</f>
        <v>1.2041199826559248</v>
      </c>
      <c r="H8058">
        <f>G8058/(B8058-1)</f>
        <v>16.78681727042277</v>
      </c>
    </row>
    <row r="8059" spans="1:8">
      <c r="A8059" t="s">
        <v>3205</v>
      </c>
      <c r="B8059">
        <v>1.07201696856319</v>
      </c>
      <c r="C8059">
        <v>13</v>
      </c>
      <c r="D8059">
        <v>7</v>
      </c>
      <c r="E8059">
        <v>7</v>
      </c>
      <c r="F8059" t="str">
        <f>VLOOKUP(E8059,$L$1:$M$25,2,FALSE)</f>
        <v>crude</v>
      </c>
      <c r="G8059">
        <f>LOG(C8059)</f>
        <v>1.1139433523068367</v>
      </c>
      <c r="H8059">
        <f>G8059/(B8059-1)</f>
        <v>15.467790085185657</v>
      </c>
    </row>
    <row r="8060" spans="1:8">
      <c r="A8060" t="s">
        <v>813</v>
      </c>
      <c r="B8060">
        <v>1.0733836203364999</v>
      </c>
      <c r="C8060">
        <v>17</v>
      </c>
      <c r="D8060">
        <v>6</v>
      </c>
      <c r="E8060">
        <v>6</v>
      </c>
      <c r="F8060" t="str">
        <f>VLOOKUP(E8060,$L$1:$M$25,2,FALSE)</f>
        <v>cpi</v>
      </c>
      <c r="G8060">
        <f>LOG(C8060)</f>
        <v>1.2304489213782739</v>
      </c>
      <c r="H8060">
        <f>G8060/(B8060-1)</f>
        <v>16.767351021059763</v>
      </c>
    </row>
    <row r="8061" spans="1:8">
      <c r="A8061" t="s">
        <v>663</v>
      </c>
      <c r="B8061">
        <v>1.0735428464085199</v>
      </c>
      <c r="C8061">
        <v>8</v>
      </c>
      <c r="D8061">
        <v>20</v>
      </c>
      <c r="E8061">
        <v>20</v>
      </c>
      <c r="F8061" t="str">
        <f>VLOOKUP(E8061,$L$1:$M$25,2,FALSE)</f>
        <v>ship</v>
      </c>
      <c r="G8061">
        <f>LOG(C8061)</f>
        <v>0.90308998699194354</v>
      </c>
      <c r="H8061">
        <f>G8061/(B8061-1)</f>
        <v>12.279780170261681</v>
      </c>
    </row>
    <row r="8062" spans="1:8">
      <c r="A8062" t="s">
        <v>1082</v>
      </c>
      <c r="B8062">
        <v>1.0735428464085199</v>
      </c>
      <c r="C8062">
        <v>8</v>
      </c>
      <c r="D8062">
        <v>23</v>
      </c>
      <c r="E8062">
        <v>23</v>
      </c>
      <c r="F8062" t="str">
        <f>VLOOKUP(E8062,$L$1:$M$25,2,FALSE)</f>
        <v>trade</v>
      </c>
      <c r="G8062">
        <f>LOG(C8062)</f>
        <v>0.90308998699194354</v>
      </c>
      <c r="H8062">
        <f>G8062/(B8062-1)</f>
        <v>12.279780170261681</v>
      </c>
    </row>
    <row r="8063" spans="1:8">
      <c r="A8063" t="s">
        <v>1643</v>
      </c>
      <c r="B8063">
        <v>1.0735428464085199</v>
      </c>
      <c r="C8063">
        <v>8</v>
      </c>
      <c r="D8063">
        <v>22</v>
      </c>
      <c r="E8063">
        <v>22</v>
      </c>
      <c r="F8063" t="str">
        <f>VLOOKUP(E8063,$L$1:$M$25,2,FALSE)</f>
        <v>sugar</v>
      </c>
      <c r="G8063">
        <f>LOG(C8063)</f>
        <v>0.90308998699194354</v>
      </c>
      <c r="H8063">
        <f>G8063/(B8063-1)</f>
        <v>12.279780170261681</v>
      </c>
    </row>
    <row r="8064" spans="1:8">
      <c r="A8064" t="s">
        <v>1720</v>
      </c>
      <c r="B8064">
        <v>1.0735428464085199</v>
      </c>
      <c r="C8064">
        <v>8</v>
      </c>
      <c r="D8064">
        <v>11</v>
      </c>
      <c r="E8064">
        <v>11</v>
      </c>
      <c r="F8064" t="str">
        <f>VLOOKUP(E8064,$L$1:$M$25,2,FALSE)</f>
        <v>gold</v>
      </c>
      <c r="G8064">
        <f>LOG(C8064)</f>
        <v>0.90308998699194354</v>
      </c>
      <c r="H8064">
        <f>G8064/(B8064-1)</f>
        <v>12.279780170261681</v>
      </c>
    </row>
    <row r="8065" spans="1:8">
      <c r="A8065" t="s">
        <v>1758</v>
      </c>
      <c r="B8065">
        <v>1.0735428464085199</v>
      </c>
      <c r="C8065">
        <v>8</v>
      </c>
      <c r="D8065">
        <v>16</v>
      </c>
      <c r="E8065">
        <v>16</v>
      </c>
      <c r="F8065" t="str">
        <f>VLOOKUP(E8065,$L$1:$M$25,2,FALSE)</f>
        <v>money-supply</v>
      </c>
      <c r="G8065">
        <f>LOG(C8065)</f>
        <v>0.90308998699194354</v>
      </c>
      <c r="H8065">
        <f>G8065/(B8065-1)</f>
        <v>12.279780170261681</v>
      </c>
    </row>
    <row r="8066" spans="1:8">
      <c r="A8066" t="s">
        <v>3476</v>
      </c>
      <c r="B8066">
        <v>1.0735428464085199</v>
      </c>
      <c r="C8066">
        <v>8</v>
      </c>
      <c r="D8066">
        <v>22</v>
      </c>
      <c r="E8066">
        <v>22</v>
      </c>
      <c r="F8066" t="str">
        <f>VLOOKUP(E8066,$L$1:$M$25,2,FALSE)</f>
        <v>sugar</v>
      </c>
      <c r="G8066">
        <f>LOG(C8066)</f>
        <v>0.90308998699194354</v>
      </c>
      <c r="H8066">
        <f>G8066/(B8066-1)</f>
        <v>12.279780170261681</v>
      </c>
    </row>
    <row r="8067" spans="1:8">
      <c r="A8067" t="s">
        <v>8423</v>
      </c>
      <c r="B8067">
        <v>1.0735428464085199</v>
      </c>
      <c r="C8067">
        <v>8</v>
      </c>
      <c r="D8067">
        <v>4</v>
      </c>
      <c r="E8067">
        <v>4</v>
      </c>
      <c r="F8067" t="str">
        <f>VLOOKUP(E8067,$L$1:$M$25,2,FALSE)</f>
        <v>coffee</v>
      </c>
      <c r="G8067">
        <f>LOG(C8067)</f>
        <v>0.90308998699194354</v>
      </c>
      <c r="H8067">
        <f>G8067/(B8067-1)</f>
        <v>12.279780170261681</v>
      </c>
    </row>
    <row r="8068" spans="1:8">
      <c r="A8068" t="s">
        <v>11053</v>
      </c>
      <c r="B8068">
        <v>1.0735428464085199</v>
      </c>
      <c r="C8068">
        <v>8</v>
      </c>
      <c r="D8068">
        <v>8</v>
      </c>
      <c r="E8068">
        <v>8</v>
      </c>
      <c r="F8068" t="str">
        <f>VLOOKUP(E8068,$L$1:$M$25,2,FALSE)</f>
        <v>dlr</v>
      </c>
      <c r="G8068">
        <f>LOG(C8068)</f>
        <v>0.90308998699194354</v>
      </c>
      <c r="H8068">
        <f>G8068/(B8068-1)</f>
        <v>12.279780170261681</v>
      </c>
    </row>
    <row r="8069" spans="1:8">
      <c r="A8069" t="s">
        <v>11478</v>
      </c>
      <c r="B8069">
        <v>1.0735428464085199</v>
      </c>
      <c r="C8069">
        <v>8</v>
      </c>
      <c r="D8069">
        <v>14</v>
      </c>
      <c r="E8069">
        <v>14</v>
      </c>
      <c r="F8069" t="str">
        <f>VLOOKUP(E8069,$L$1:$M$25,2,FALSE)</f>
        <v>livestock</v>
      </c>
      <c r="G8069">
        <f>LOG(C8069)</f>
        <v>0.90308998699194354</v>
      </c>
      <c r="H8069">
        <f>G8069/(B8069-1)</f>
        <v>12.279780170261681</v>
      </c>
    </row>
    <row r="8070" spans="1:8">
      <c r="A8070" t="s">
        <v>11621</v>
      </c>
      <c r="B8070">
        <v>1.0735428464085199</v>
      </c>
      <c r="C8070">
        <v>8</v>
      </c>
      <c r="D8070">
        <v>22</v>
      </c>
      <c r="E8070">
        <v>22</v>
      </c>
      <c r="F8070" t="str">
        <f>VLOOKUP(E8070,$L$1:$M$25,2,FALSE)</f>
        <v>sugar</v>
      </c>
      <c r="G8070">
        <f>LOG(C8070)</f>
        <v>0.90308998699194354</v>
      </c>
      <c r="H8070">
        <f>G8070/(B8070-1)</f>
        <v>12.279780170261681</v>
      </c>
    </row>
    <row r="8071" spans="1:8">
      <c r="A8071" t="s">
        <v>11630</v>
      </c>
      <c r="B8071">
        <v>1.0735428464085199</v>
      </c>
      <c r="C8071">
        <v>8</v>
      </c>
      <c r="D8071">
        <v>4</v>
      </c>
      <c r="E8071">
        <v>4</v>
      </c>
      <c r="F8071" t="str">
        <f>VLOOKUP(E8071,$L$1:$M$25,2,FALSE)</f>
        <v>coffee</v>
      </c>
      <c r="G8071">
        <f>LOG(C8071)</f>
        <v>0.90308998699194354</v>
      </c>
      <c r="H8071">
        <f>G8071/(B8071-1)</f>
        <v>12.279780170261681</v>
      </c>
    </row>
    <row r="8072" spans="1:8">
      <c r="A8072" t="s">
        <v>2477</v>
      </c>
      <c r="B8072">
        <v>1.0747212251162801</v>
      </c>
      <c r="C8072">
        <v>23</v>
      </c>
      <c r="D8072">
        <v>8</v>
      </c>
      <c r="E8072">
        <v>8</v>
      </c>
      <c r="F8072" t="str">
        <f>VLOOKUP(E8072,$L$1:$M$25,2,FALSE)</f>
        <v>dlr</v>
      </c>
      <c r="G8072">
        <f>LOG(C8072)</f>
        <v>1.3617278360175928</v>
      </c>
      <c r="H8072">
        <f>G8072/(B8072-1)</f>
        <v>18.224110136022148</v>
      </c>
    </row>
    <row r="8073" spans="1:8">
      <c r="A8073" t="s">
        <v>9799</v>
      </c>
      <c r="B8073">
        <v>1.0751393240053699</v>
      </c>
      <c r="C8073">
        <v>12</v>
      </c>
      <c r="D8073">
        <v>8</v>
      </c>
      <c r="E8073">
        <v>8</v>
      </c>
      <c r="F8073" t="str">
        <f>VLOOKUP(E8073,$L$1:$M$25,2,FALSE)</f>
        <v>dlr</v>
      </c>
      <c r="G8073">
        <f>LOG(C8073)</f>
        <v>1.0791812460476249</v>
      </c>
      <c r="H8073">
        <f>G8073/(B8073-1)</f>
        <v>14.362402913958871</v>
      </c>
    </row>
    <row r="8074" spans="1:8">
      <c r="A8074" t="s">
        <v>2341</v>
      </c>
      <c r="B8074">
        <v>1.0769865220544701</v>
      </c>
      <c r="C8074">
        <v>21</v>
      </c>
      <c r="D8074">
        <v>4</v>
      </c>
      <c r="E8074">
        <v>4</v>
      </c>
      <c r="F8074" t="str">
        <f>VLOOKUP(E8074,$L$1:$M$25,2,FALSE)</f>
        <v>coffee</v>
      </c>
      <c r="G8074">
        <f>LOG(C8074)</f>
        <v>1.3222192947339193</v>
      </c>
      <c r="H8074">
        <f>G8074/(B8074-1)</f>
        <v>17.174685379324092</v>
      </c>
    </row>
    <row r="8075" spans="1:8">
      <c r="A8075" t="s">
        <v>5623</v>
      </c>
      <c r="B8075">
        <v>1.0775563270668</v>
      </c>
      <c r="C8075">
        <v>12</v>
      </c>
      <c r="D8075">
        <v>5</v>
      </c>
      <c r="E8075">
        <v>5</v>
      </c>
      <c r="F8075" t="str">
        <f>VLOOKUP(E8075,$L$1:$M$25,2,FALSE)</f>
        <v>corn</v>
      </c>
      <c r="G8075">
        <f>LOG(C8075)</f>
        <v>1.0791812460476249</v>
      </c>
      <c r="H8075">
        <f>G8075/(B8075-1)</f>
        <v>13.914806010837971</v>
      </c>
    </row>
    <row r="8076" spans="1:8">
      <c r="A8076" t="s">
        <v>8709</v>
      </c>
      <c r="B8076">
        <v>1.0775563270668</v>
      </c>
      <c r="C8076">
        <v>12</v>
      </c>
      <c r="D8076">
        <v>11</v>
      </c>
      <c r="E8076">
        <v>11</v>
      </c>
      <c r="F8076" t="str">
        <f>VLOOKUP(E8076,$L$1:$M$25,2,FALSE)</f>
        <v>gold</v>
      </c>
      <c r="G8076">
        <f>LOG(C8076)</f>
        <v>1.0791812460476249</v>
      </c>
      <c r="H8076">
        <f>G8076/(B8076-1)</f>
        <v>13.914806010837971</v>
      </c>
    </row>
    <row r="8077" spans="1:8">
      <c r="A8077" t="s">
        <v>11965</v>
      </c>
      <c r="B8077">
        <v>1.0775563270668</v>
      </c>
      <c r="C8077">
        <v>12</v>
      </c>
      <c r="D8077">
        <v>17</v>
      </c>
      <c r="E8077">
        <v>17</v>
      </c>
      <c r="F8077" t="str">
        <f>VLOOKUP(E8077,$L$1:$M$25,2,FALSE)</f>
        <v>nat-gas</v>
      </c>
      <c r="G8077">
        <f>LOG(C8077)</f>
        <v>1.0791812460476249</v>
      </c>
      <c r="H8077">
        <f>G8077/(B8077-1)</f>
        <v>13.914806010837971</v>
      </c>
    </row>
    <row r="8078" spans="1:8">
      <c r="A8078" t="s">
        <v>804</v>
      </c>
      <c r="B8078">
        <v>1.07899220787758</v>
      </c>
      <c r="C8078">
        <v>7</v>
      </c>
      <c r="D8078">
        <v>1</v>
      </c>
      <c r="E8078">
        <v>1</v>
      </c>
      <c r="F8078" t="str">
        <f>VLOOKUP(E8078,$L$1:$M$25,2,FALSE)</f>
        <v>acq</v>
      </c>
      <c r="G8078">
        <f>LOG(C8078)</f>
        <v>0.84509804001425681</v>
      </c>
      <c r="H8078">
        <f>G8078/(B8078-1)</f>
        <v>10.698498785145583</v>
      </c>
    </row>
    <row r="8079" spans="1:8">
      <c r="A8079" t="s">
        <v>1243</v>
      </c>
      <c r="B8079">
        <v>1.07899220787758</v>
      </c>
      <c r="C8079">
        <v>7</v>
      </c>
      <c r="D8079">
        <v>12</v>
      </c>
      <c r="E8079">
        <v>12</v>
      </c>
      <c r="F8079" t="str">
        <f>VLOOKUP(E8079,$L$1:$M$25,2,FALSE)</f>
        <v>grain</v>
      </c>
      <c r="G8079">
        <f>LOG(C8079)</f>
        <v>0.84509804001425681</v>
      </c>
      <c r="H8079">
        <f>G8079/(B8079-1)</f>
        <v>10.698498785145583</v>
      </c>
    </row>
    <row r="8080" spans="1:8">
      <c r="A8080" t="s">
        <v>1946</v>
      </c>
      <c r="B8080">
        <v>1.07899220787758</v>
      </c>
      <c r="C8080">
        <v>7</v>
      </c>
      <c r="D8080">
        <v>17</v>
      </c>
      <c r="E8080">
        <v>17</v>
      </c>
      <c r="F8080" t="str">
        <f>VLOOKUP(E8080,$L$1:$M$25,2,FALSE)</f>
        <v>nat-gas</v>
      </c>
      <c r="G8080">
        <f>LOG(C8080)</f>
        <v>0.84509804001425681</v>
      </c>
      <c r="H8080">
        <f>G8080/(B8080-1)</f>
        <v>10.698498785145583</v>
      </c>
    </row>
    <row r="8081" spans="1:8">
      <c r="A8081" t="s">
        <v>5717</v>
      </c>
      <c r="B8081">
        <v>1.07899220787758</v>
      </c>
      <c r="C8081">
        <v>7</v>
      </c>
      <c r="D8081">
        <v>21</v>
      </c>
      <c r="E8081">
        <v>21</v>
      </c>
      <c r="F8081" t="str">
        <f>VLOOKUP(E8081,$L$1:$M$25,2,FALSE)</f>
        <v>soybean</v>
      </c>
      <c r="G8081">
        <f>LOG(C8081)</f>
        <v>0.84509804001425681</v>
      </c>
      <c r="H8081">
        <f>G8081/(B8081-1)</f>
        <v>10.698498785145583</v>
      </c>
    </row>
    <row r="8082" spans="1:8">
      <c r="A8082" t="s">
        <v>6930</v>
      </c>
      <c r="B8082">
        <v>1.07899220787758</v>
      </c>
      <c r="C8082">
        <v>7</v>
      </c>
      <c r="D8082">
        <v>24</v>
      </c>
      <c r="E8082">
        <v>24</v>
      </c>
      <c r="F8082" t="str">
        <f>VLOOKUP(E8082,$L$1:$M$25,2,FALSE)</f>
        <v>veg-oil</v>
      </c>
      <c r="G8082">
        <f>LOG(C8082)</f>
        <v>0.84509804001425681</v>
      </c>
      <c r="H8082">
        <f>G8082/(B8082-1)</f>
        <v>10.698498785145583</v>
      </c>
    </row>
    <row r="8083" spans="1:8">
      <c r="A8083" t="s">
        <v>8103</v>
      </c>
      <c r="B8083">
        <v>1.07899220787758</v>
      </c>
      <c r="C8083">
        <v>7</v>
      </c>
      <c r="D8083">
        <v>15</v>
      </c>
      <c r="E8083">
        <v>15</v>
      </c>
      <c r="F8083" t="str">
        <f>VLOOKUP(E8083,$L$1:$M$25,2,FALSE)</f>
        <v>money-fx</v>
      </c>
      <c r="G8083">
        <f>LOG(C8083)</f>
        <v>0.84509804001425681</v>
      </c>
      <c r="H8083">
        <f>G8083/(B8083-1)</f>
        <v>10.698498785145583</v>
      </c>
    </row>
    <row r="8084" spans="1:8">
      <c r="A8084" t="s">
        <v>8656</v>
      </c>
      <c r="B8084">
        <v>1.07899220787758</v>
      </c>
      <c r="C8084">
        <v>7</v>
      </c>
      <c r="D8084">
        <v>11</v>
      </c>
      <c r="E8084">
        <v>11</v>
      </c>
      <c r="F8084" t="str">
        <f>VLOOKUP(E8084,$L$1:$M$25,2,FALSE)</f>
        <v>gold</v>
      </c>
      <c r="G8084">
        <f>LOG(C8084)</f>
        <v>0.84509804001425681</v>
      </c>
      <c r="H8084">
        <f>G8084/(B8084-1)</f>
        <v>10.698498785145583</v>
      </c>
    </row>
    <row r="8085" spans="1:8">
      <c r="A8085" t="s">
        <v>8685</v>
      </c>
      <c r="B8085">
        <v>1.07899220787758</v>
      </c>
      <c r="C8085">
        <v>7</v>
      </c>
      <c r="D8085">
        <v>20</v>
      </c>
      <c r="E8085">
        <v>20</v>
      </c>
      <c r="F8085" t="str">
        <f>VLOOKUP(E8085,$L$1:$M$25,2,FALSE)</f>
        <v>ship</v>
      </c>
      <c r="G8085">
        <f>LOG(C8085)</f>
        <v>0.84509804001425681</v>
      </c>
      <c r="H8085">
        <f>G8085/(B8085-1)</f>
        <v>10.698498785145583</v>
      </c>
    </row>
    <row r="8086" spans="1:8">
      <c r="A8086" t="s">
        <v>8935</v>
      </c>
      <c r="B8086">
        <v>1.07899220787758</v>
      </c>
      <c r="C8086">
        <v>7</v>
      </c>
      <c r="D8086">
        <v>4</v>
      </c>
      <c r="E8086">
        <v>4</v>
      </c>
      <c r="F8086" t="str">
        <f>VLOOKUP(E8086,$L$1:$M$25,2,FALSE)</f>
        <v>coffee</v>
      </c>
      <c r="G8086">
        <f>LOG(C8086)</f>
        <v>0.84509804001425681</v>
      </c>
      <c r="H8086">
        <f>G8086/(B8086-1)</f>
        <v>10.698498785145583</v>
      </c>
    </row>
    <row r="8087" spans="1:8">
      <c r="A8087" t="s">
        <v>9438</v>
      </c>
      <c r="B8087">
        <v>1.07899220787758</v>
      </c>
      <c r="C8087">
        <v>7</v>
      </c>
      <c r="D8087">
        <v>1</v>
      </c>
      <c r="E8087">
        <v>1</v>
      </c>
      <c r="F8087" t="str">
        <f>VLOOKUP(E8087,$L$1:$M$25,2,FALSE)</f>
        <v>acq</v>
      </c>
      <c r="G8087">
        <f>LOG(C8087)</f>
        <v>0.84509804001425681</v>
      </c>
      <c r="H8087">
        <f>G8087/(B8087-1)</f>
        <v>10.698498785145583</v>
      </c>
    </row>
    <row r="8088" spans="1:8">
      <c r="A8088" t="s">
        <v>7927</v>
      </c>
      <c r="B8088">
        <v>1.0805738483648499</v>
      </c>
      <c r="C8088">
        <v>15</v>
      </c>
      <c r="D8088">
        <v>1</v>
      </c>
      <c r="E8088">
        <v>1</v>
      </c>
      <c r="F8088" t="str">
        <f>VLOOKUP(E8088,$L$1:$M$25,2,FALSE)</f>
        <v>acq</v>
      </c>
      <c r="G8088">
        <f>LOG(C8088)</f>
        <v>1.1760912590556813</v>
      </c>
      <c r="H8088">
        <f>G8088/(B8088-1)</f>
        <v>14.596438955356478</v>
      </c>
    </row>
    <row r="8089" spans="1:8">
      <c r="A8089" t="s">
        <v>3117</v>
      </c>
      <c r="B8089">
        <v>1.08219553003876</v>
      </c>
      <c r="C8089">
        <v>8</v>
      </c>
      <c r="D8089">
        <v>18</v>
      </c>
      <c r="E8089">
        <v>18</v>
      </c>
      <c r="F8089" t="str">
        <f>VLOOKUP(E8089,$L$1:$M$25,2,FALSE)</f>
        <v>oilseed</v>
      </c>
      <c r="G8089">
        <f>LOG(C8089)</f>
        <v>0.90308998699194354</v>
      </c>
      <c r="H8089">
        <f>G8089/(B8089-1)</f>
        <v>10.987093660276704</v>
      </c>
    </row>
    <row r="8090" spans="1:8">
      <c r="A8090" t="s">
        <v>4087</v>
      </c>
      <c r="B8090">
        <v>1.08219553003876</v>
      </c>
      <c r="C8090">
        <v>8</v>
      </c>
      <c r="D8090">
        <v>20</v>
      </c>
      <c r="E8090">
        <v>20</v>
      </c>
      <c r="F8090" t="str">
        <f>VLOOKUP(E8090,$L$1:$M$25,2,FALSE)</f>
        <v>ship</v>
      </c>
      <c r="G8090">
        <f>LOG(C8090)</f>
        <v>0.90308998699194354</v>
      </c>
      <c r="H8090">
        <f>G8090/(B8090-1)</f>
        <v>10.987093660276704</v>
      </c>
    </row>
    <row r="8091" spans="1:8">
      <c r="A8091" t="s">
        <v>5612</v>
      </c>
      <c r="B8091">
        <v>1.08219553003876</v>
      </c>
      <c r="C8091">
        <v>8</v>
      </c>
      <c r="D8091">
        <v>18</v>
      </c>
      <c r="E8091">
        <v>18</v>
      </c>
      <c r="F8091" t="str">
        <f>VLOOKUP(E8091,$L$1:$M$25,2,FALSE)</f>
        <v>oilseed</v>
      </c>
      <c r="G8091">
        <f>LOG(C8091)</f>
        <v>0.90308998699194354</v>
      </c>
      <c r="H8091">
        <f>G8091/(B8091-1)</f>
        <v>10.987093660276704</v>
      </c>
    </row>
    <row r="8092" spans="1:8">
      <c r="A8092" t="s">
        <v>8387</v>
      </c>
      <c r="B8092">
        <v>1.08255546128992</v>
      </c>
      <c r="C8092">
        <v>31</v>
      </c>
      <c r="D8092">
        <v>15</v>
      </c>
      <c r="E8092">
        <v>15</v>
      </c>
      <c r="F8092" t="str">
        <f>VLOOKUP(E8092,$L$1:$M$25,2,FALSE)</f>
        <v>money-fx</v>
      </c>
      <c r="G8092">
        <f>LOG(C8092)</f>
        <v>1.4913616938342726</v>
      </c>
      <c r="H8092">
        <f>G8092/(B8092-1)</f>
        <v>18.064967120671493</v>
      </c>
    </row>
    <row r="8093" spans="1:8">
      <c r="A8093" t="s">
        <v>1410</v>
      </c>
      <c r="B8093">
        <v>1.08501115745815</v>
      </c>
      <c r="C8093">
        <v>23</v>
      </c>
      <c r="D8093">
        <v>3</v>
      </c>
      <c r="E8093">
        <v>3</v>
      </c>
      <c r="F8093" t="str">
        <f>VLOOKUP(E8093,$L$1:$M$25,2,FALSE)</f>
        <v>cocoa</v>
      </c>
      <c r="G8093">
        <f>LOG(C8093)</f>
        <v>1.3617278360175928</v>
      </c>
      <c r="H8093">
        <f>G8093/(B8093-1)</f>
        <v>16.018224862871151</v>
      </c>
    </row>
    <row r="8094" spans="1:8">
      <c r="A8094" t="s">
        <v>10839</v>
      </c>
      <c r="B8094">
        <v>1.08518861296765</v>
      </c>
      <c r="C8094">
        <v>15</v>
      </c>
      <c r="D8094">
        <v>13</v>
      </c>
      <c r="E8094">
        <v>13</v>
      </c>
      <c r="F8094" t="str">
        <f>VLOOKUP(E8094,$L$1:$M$25,2,FALSE)</f>
        <v>interest</v>
      </c>
      <c r="G8094">
        <f>LOG(C8094)</f>
        <v>1.1760912590556813</v>
      </c>
      <c r="H8094">
        <f>G8094/(B8094-1)</f>
        <v>13.805733161805284</v>
      </c>
    </row>
    <row r="8095" spans="1:8">
      <c r="A8095" t="s">
        <v>11609</v>
      </c>
      <c r="B8095">
        <v>1.08569680664936</v>
      </c>
      <c r="C8095">
        <v>26</v>
      </c>
      <c r="D8095">
        <v>10</v>
      </c>
      <c r="E8095">
        <v>10</v>
      </c>
      <c r="F8095" t="str">
        <f>VLOOKUP(E8095,$L$1:$M$25,2,FALSE)</f>
        <v>gnp</v>
      </c>
      <c r="G8095">
        <f>LOG(C8095)</f>
        <v>1.414973347970818</v>
      </c>
      <c r="H8095">
        <f>G8095/(B8095-1)</f>
        <v>16.511389435552388</v>
      </c>
    </row>
    <row r="8096" spans="1:8">
      <c r="A8096" t="s">
        <v>10183</v>
      </c>
      <c r="B8096">
        <v>1.0870753771611099</v>
      </c>
      <c r="C8096">
        <v>18</v>
      </c>
      <c r="D8096">
        <v>8</v>
      </c>
      <c r="E8096">
        <v>8</v>
      </c>
      <c r="F8096" t="str">
        <f>VLOOKUP(E8096,$L$1:$M$25,2,FALSE)</f>
        <v>dlr</v>
      </c>
      <c r="G8096">
        <f>LOG(C8096)</f>
        <v>1.255272505103306</v>
      </c>
      <c r="H8096">
        <f>G8096/(B8096-1)</f>
        <v>14.41592957766645</v>
      </c>
    </row>
    <row r="8097" spans="1:8">
      <c r="A8097" t="s">
        <v>890</v>
      </c>
      <c r="B8097">
        <v>1.08889997534522</v>
      </c>
      <c r="C8097">
        <v>10</v>
      </c>
      <c r="D8097">
        <v>9</v>
      </c>
      <c r="E8097">
        <v>9</v>
      </c>
      <c r="F8097" t="str">
        <f>VLOOKUP(E8097,$L$1:$M$25,2,FALSE)</f>
        <v>earn</v>
      </c>
      <c r="G8097">
        <f>LOG(C8097)</f>
        <v>1</v>
      </c>
      <c r="H8097">
        <f>G8097/(B8097-1)</f>
        <v>11.248597045350795</v>
      </c>
    </row>
    <row r="8098" spans="1:8">
      <c r="A8098" t="s">
        <v>9093</v>
      </c>
      <c r="B8098">
        <v>1.08889997534522</v>
      </c>
      <c r="C8098">
        <v>10</v>
      </c>
      <c r="D8098">
        <v>14</v>
      </c>
      <c r="E8098">
        <v>14</v>
      </c>
      <c r="F8098" t="str">
        <f>VLOOKUP(E8098,$L$1:$M$25,2,FALSE)</f>
        <v>livestock</v>
      </c>
      <c r="G8098">
        <f>LOG(C8098)</f>
        <v>1</v>
      </c>
      <c r="H8098">
        <f>G8098/(B8098-1)</f>
        <v>11.248597045350795</v>
      </c>
    </row>
    <row r="8099" spans="1:8">
      <c r="A8099" t="s">
        <v>11420</v>
      </c>
      <c r="B8099">
        <v>1.08889997534522</v>
      </c>
      <c r="C8099">
        <v>10</v>
      </c>
      <c r="D8099">
        <v>17</v>
      </c>
      <c r="E8099">
        <v>17</v>
      </c>
      <c r="F8099" t="str">
        <f>VLOOKUP(E8099,$L$1:$M$25,2,FALSE)</f>
        <v>nat-gas</v>
      </c>
      <c r="G8099">
        <f>LOG(C8099)</f>
        <v>1</v>
      </c>
      <c r="H8099">
        <f>G8099/(B8099-1)</f>
        <v>11.248597045350795</v>
      </c>
    </row>
    <row r="8100" spans="1:8">
      <c r="A8100" t="s">
        <v>4277</v>
      </c>
      <c r="B8100">
        <v>1.08979731266639</v>
      </c>
      <c r="C8100">
        <v>28</v>
      </c>
      <c r="D8100">
        <v>24</v>
      </c>
      <c r="E8100">
        <v>24</v>
      </c>
      <c r="F8100" t="str">
        <f>VLOOKUP(E8100,$L$1:$M$25,2,FALSE)</f>
        <v>veg-oil</v>
      </c>
      <c r="G8100">
        <f>LOG(C8100)</f>
        <v>1.4471580313422192</v>
      </c>
      <c r="H8100">
        <f>G8100/(B8100-1)</f>
        <v>16.115827839064853</v>
      </c>
    </row>
    <row r="8101" spans="1:8">
      <c r="A8101" t="s">
        <v>12111</v>
      </c>
      <c r="B8101">
        <v>1.09005965871078</v>
      </c>
      <c r="C8101">
        <v>11</v>
      </c>
      <c r="D8101">
        <v>18</v>
      </c>
      <c r="E8101">
        <v>18</v>
      </c>
      <c r="F8101" t="str">
        <f>VLOOKUP(E8101,$L$1:$M$25,2,FALSE)</f>
        <v>oilseed</v>
      </c>
      <c r="G8101">
        <f>LOG(C8101)</f>
        <v>1.0413926851582251</v>
      </c>
      <c r="H8101">
        <f>G8101/(B8101-1)</f>
        <v>11.563364774705411</v>
      </c>
    </row>
    <row r="8102" spans="1:8">
      <c r="A8102" t="s">
        <v>5744</v>
      </c>
      <c r="B8102">
        <v>1.09130300064685</v>
      </c>
      <c r="C8102">
        <v>14</v>
      </c>
      <c r="D8102">
        <v>3</v>
      </c>
      <c r="E8102">
        <v>3</v>
      </c>
      <c r="F8102" t="str">
        <f>VLOOKUP(E8102,$L$1:$M$25,2,FALSE)</f>
        <v>cocoa</v>
      </c>
      <c r="G8102">
        <f>LOG(C8102)</f>
        <v>1.146128035678238</v>
      </c>
      <c r="H8102">
        <f>G8102/(B8102-1)</f>
        <v>12.553016084447597</v>
      </c>
    </row>
    <row r="8103" spans="1:8">
      <c r="A8103" t="s">
        <v>260</v>
      </c>
      <c r="B8103">
        <v>1.0918497075920801</v>
      </c>
      <c r="C8103">
        <v>27</v>
      </c>
      <c r="D8103">
        <v>11</v>
      </c>
      <c r="E8103">
        <v>11</v>
      </c>
      <c r="F8103" t="str">
        <f>VLOOKUP(E8103,$L$1:$M$25,2,FALSE)</f>
        <v>gold</v>
      </c>
      <c r="G8103">
        <f>LOG(C8103)</f>
        <v>1.4313637641589874</v>
      </c>
      <c r="H8103">
        <f>G8103/(B8103-1)</f>
        <v>15.583759618657828</v>
      </c>
    </row>
    <row r="8104" spans="1:8">
      <c r="A8104" t="s">
        <v>6479</v>
      </c>
      <c r="B8104">
        <v>1.0923401055273101</v>
      </c>
      <c r="C8104">
        <v>27</v>
      </c>
      <c r="D8104">
        <v>3</v>
      </c>
      <c r="E8104">
        <v>3</v>
      </c>
      <c r="F8104" t="str">
        <f>VLOOKUP(E8104,$L$1:$M$25,2,FALSE)</f>
        <v>cocoa</v>
      </c>
      <c r="G8104">
        <f>LOG(C8104)</f>
        <v>1.4313637641589874</v>
      </c>
      <c r="H8104">
        <f>G8104/(B8104-1)</f>
        <v>15.500997708256396</v>
      </c>
    </row>
    <row r="8105" spans="1:8">
      <c r="A8105" t="s">
        <v>4390</v>
      </c>
      <c r="B8105">
        <v>1.09483382233388</v>
      </c>
      <c r="C8105">
        <v>22</v>
      </c>
      <c r="D8105">
        <v>16</v>
      </c>
      <c r="E8105">
        <v>16</v>
      </c>
      <c r="F8105" t="str">
        <f>VLOOKUP(E8105,$L$1:$M$25,2,FALSE)</f>
        <v>money-supply</v>
      </c>
      <c r="G8105">
        <f>LOG(C8105)</f>
        <v>1.3424226808222062</v>
      </c>
      <c r="H8105">
        <f>G8105/(B8105-1)</f>
        <v>14.155526454432664</v>
      </c>
    </row>
    <row r="8106" spans="1:8">
      <c r="A8106" t="s">
        <v>304</v>
      </c>
      <c r="B8106">
        <v>1.0971297078373501</v>
      </c>
      <c r="C8106">
        <v>45</v>
      </c>
      <c r="D8106">
        <v>10</v>
      </c>
      <c r="E8106">
        <v>10</v>
      </c>
      <c r="F8106" t="str">
        <f>VLOOKUP(E8106,$L$1:$M$25,2,FALSE)</f>
        <v>gnp</v>
      </c>
      <c r="G8106">
        <f>LOG(C8106)</f>
        <v>1.6532125137753437</v>
      </c>
      <c r="H8106">
        <f>G8106/(B8106-1)</f>
        <v>17.020668038492961</v>
      </c>
    </row>
    <row r="8107" spans="1:8">
      <c r="A8107" t="s">
        <v>662</v>
      </c>
      <c r="B8107">
        <v>1.0986122886681</v>
      </c>
      <c r="C8107">
        <v>3</v>
      </c>
      <c r="D8107">
        <v>17</v>
      </c>
      <c r="E8107">
        <v>17</v>
      </c>
      <c r="F8107" t="str">
        <f>VLOOKUP(E8107,$L$1:$M$25,2,FALSE)</f>
        <v>nat-gas</v>
      </c>
      <c r="G8107">
        <f>LOG(C8107)</f>
        <v>0.47712125471966244</v>
      </c>
      <c r="H8107">
        <f>G8107/(B8107-1)</f>
        <v>4.8383549470747242</v>
      </c>
    </row>
    <row r="8108" spans="1:8">
      <c r="A8108" t="s">
        <v>690</v>
      </c>
      <c r="B8108">
        <v>1.0986122886681</v>
      </c>
      <c r="C8108">
        <v>3</v>
      </c>
      <c r="D8108">
        <v>8</v>
      </c>
      <c r="E8108">
        <v>8</v>
      </c>
      <c r="F8108" t="str">
        <f>VLOOKUP(E8108,$L$1:$M$25,2,FALSE)</f>
        <v>dlr</v>
      </c>
      <c r="G8108">
        <f>LOG(C8108)</f>
        <v>0.47712125471966244</v>
      </c>
      <c r="H8108">
        <f>G8108/(B8108-1)</f>
        <v>4.8383549470747242</v>
      </c>
    </row>
    <row r="8109" spans="1:8">
      <c r="A8109" t="s">
        <v>693</v>
      </c>
      <c r="B8109">
        <v>1.0986122886681</v>
      </c>
      <c r="C8109">
        <v>3</v>
      </c>
      <c r="D8109">
        <v>3</v>
      </c>
      <c r="E8109">
        <v>3</v>
      </c>
      <c r="F8109" t="str">
        <f>VLOOKUP(E8109,$L$1:$M$25,2,FALSE)</f>
        <v>cocoa</v>
      </c>
      <c r="G8109">
        <f>LOG(C8109)</f>
        <v>0.47712125471966244</v>
      </c>
      <c r="H8109">
        <f>G8109/(B8109-1)</f>
        <v>4.8383549470747242</v>
      </c>
    </row>
    <row r="8110" spans="1:8">
      <c r="A8110" t="s">
        <v>725</v>
      </c>
      <c r="B8110">
        <v>1.0986122886681</v>
      </c>
      <c r="C8110">
        <v>3</v>
      </c>
      <c r="D8110">
        <v>1</v>
      </c>
      <c r="E8110">
        <v>1</v>
      </c>
      <c r="F8110" t="str">
        <f>VLOOKUP(E8110,$L$1:$M$25,2,FALSE)</f>
        <v>acq</v>
      </c>
      <c r="G8110">
        <f>LOG(C8110)</f>
        <v>0.47712125471966244</v>
      </c>
      <c r="H8110">
        <f>G8110/(B8110-1)</f>
        <v>4.8383549470747242</v>
      </c>
    </row>
    <row r="8111" spans="1:8">
      <c r="A8111" t="s">
        <v>762</v>
      </c>
      <c r="B8111">
        <v>1.0986122886681</v>
      </c>
      <c r="C8111">
        <v>3</v>
      </c>
      <c r="D8111">
        <v>7</v>
      </c>
      <c r="E8111">
        <v>7</v>
      </c>
      <c r="F8111" t="str">
        <f>VLOOKUP(E8111,$L$1:$M$25,2,FALSE)</f>
        <v>crude</v>
      </c>
      <c r="G8111">
        <f>LOG(C8111)</f>
        <v>0.47712125471966244</v>
      </c>
      <c r="H8111">
        <f>G8111/(B8111-1)</f>
        <v>4.8383549470747242</v>
      </c>
    </row>
    <row r="8112" spans="1:8">
      <c r="A8112" t="s">
        <v>772</v>
      </c>
      <c r="B8112">
        <v>1.0986122886681</v>
      </c>
      <c r="C8112">
        <v>3</v>
      </c>
      <c r="D8112">
        <v>17</v>
      </c>
      <c r="E8112">
        <v>17</v>
      </c>
      <c r="F8112" t="str">
        <f>VLOOKUP(E8112,$L$1:$M$25,2,FALSE)</f>
        <v>nat-gas</v>
      </c>
      <c r="G8112">
        <f>LOG(C8112)</f>
        <v>0.47712125471966244</v>
      </c>
      <c r="H8112">
        <f>G8112/(B8112-1)</f>
        <v>4.8383549470747242</v>
      </c>
    </row>
    <row r="8113" spans="1:8">
      <c r="A8113" t="s">
        <v>774</v>
      </c>
      <c r="B8113">
        <v>1.0986122886681</v>
      </c>
      <c r="C8113">
        <v>3</v>
      </c>
      <c r="D8113">
        <v>21</v>
      </c>
      <c r="E8113">
        <v>21</v>
      </c>
      <c r="F8113" t="str">
        <f>VLOOKUP(E8113,$L$1:$M$25,2,FALSE)</f>
        <v>soybean</v>
      </c>
      <c r="G8113">
        <f>LOG(C8113)</f>
        <v>0.47712125471966244</v>
      </c>
      <c r="H8113">
        <f>G8113/(B8113-1)</f>
        <v>4.8383549470747242</v>
      </c>
    </row>
    <row r="8114" spans="1:8">
      <c r="A8114" t="s">
        <v>784</v>
      </c>
      <c r="B8114">
        <v>1.0986122886681</v>
      </c>
      <c r="C8114">
        <v>3</v>
      </c>
      <c r="D8114">
        <v>18</v>
      </c>
      <c r="E8114">
        <v>18</v>
      </c>
      <c r="F8114" t="str">
        <f>VLOOKUP(E8114,$L$1:$M$25,2,FALSE)</f>
        <v>oilseed</v>
      </c>
      <c r="G8114">
        <f>LOG(C8114)</f>
        <v>0.47712125471966244</v>
      </c>
      <c r="H8114">
        <f>G8114/(B8114-1)</f>
        <v>4.8383549470747242</v>
      </c>
    </row>
    <row r="8115" spans="1:8">
      <c r="A8115" t="s">
        <v>809</v>
      </c>
      <c r="B8115">
        <v>1.0986122886681</v>
      </c>
      <c r="C8115">
        <v>3</v>
      </c>
      <c r="D8115">
        <v>23</v>
      </c>
      <c r="E8115">
        <v>23</v>
      </c>
      <c r="F8115" t="str">
        <f>VLOOKUP(E8115,$L$1:$M$25,2,FALSE)</f>
        <v>trade</v>
      </c>
      <c r="G8115">
        <f>LOG(C8115)</f>
        <v>0.47712125471966244</v>
      </c>
      <c r="H8115">
        <f>G8115/(B8115-1)</f>
        <v>4.8383549470747242</v>
      </c>
    </row>
    <row r="8116" spans="1:8">
      <c r="A8116" t="s">
        <v>810</v>
      </c>
      <c r="B8116">
        <v>1.0986122886681</v>
      </c>
      <c r="C8116">
        <v>3</v>
      </c>
      <c r="D8116">
        <v>18</v>
      </c>
      <c r="E8116">
        <v>18</v>
      </c>
      <c r="F8116" t="str">
        <f>VLOOKUP(E8116,$L$1:$M$25,2,FALSE)</f>
        <v>oilseed</v>
      </c>
      <c r="G8116">
        <f>LOG(C8116)</f>
        <v>0.47712125471966244</v>
      </c>
      <c r="H8116">
        <f>G8116/(B8116-1)</f>
        <v>4.8383549470747242</v>
      </c>
    </row>
    <row r="8117" spans="1:8">
      <c r="A8117" t="s">
        <v>814</v>
      </c>
      <c r="B8117">
        <v>1.0986122886681</v>
      </c>
      <c r="C8117">
        <v>3</v>
      </c>
      <c r="D8117">
        <v>2</v>
      </c>
      <c r="E8117">
        <v>2</v>
      </c>
      <c r="F8117" t="str">
        <f>VLOOKUP(E8117,$L$1:$M$25,2,FALSE)</f>
        <v>bop</v>
      </c>
      <c r="G8117">
        <f>LOG(C8117)</f>
        <v>0.47712125471966244</v>
      </c>
      <c r="H8117">
        <f>G8117/(B8117-1)</f>
        <v>4.8383549470747242</v>
      </c>
    </row>
    <row r="8118" spans="1:8">
      <c r="A8118" t="s">
        <v>863</v>
      </c>
      <c r="B8118">
        <v>1.0986122886681</v>
      </c>
      <c r="C8118">
        <v>3</v>
      </c>
      <c r="D8118">
        <v>16</v>
      </c>
      <c r="E8118">
        <v>16</v>
      </c>
      <c r="F8118" t="str">
        <f>VLOOKUP(E8118,$L$1:$M$25,2,FALSE)</f>
        <v>money-supply</v>
      </c>
      <c r="G8118">
        <f>LOG(C8118)</f>
        <v>0.47712125471966244</v>
      </c>
      <c r="H8118">
        <f>G8118/(B8118-1)</f>
        <v>4.8383549470747242</v>
      </c>
    </row>
    <row r="8119" spans="1:8">
      <c r="A8119" t="s">
        <v>884</v>
      </c>
      <c r="B8119">
        <v>1.0986122886681</v>
      </c>
      <c r="C8119">
        <v>3</v>
      </c>
      <c r="D8119">
        <v>3</v>
      </c>
      <c r="E8119">
        <v>3</v>
      </c>
      <c r="F8119" t="str">
        <f>VLOOKUP(E8119,$L$1:$M$25,2,FALSE)</f>
        <v>cocoa</v>
      </c>
      <c r="G8119">
        <f>LOG(C8119)</f>
        <v>0.47712125471966244</v>
      </c>
      <c r="H8119">
        <f>G8119/(B8119-1)</f>
        <v>4.8383549470747242</v>
      </c>
    </row>
    <row r="8120" spans="1:8">
      <c r="A8120" t="s">
        <v>886</v>
      </c>
      <c r="B8120">
        <v>1.0986122886681</v>
      </c>
      <c r="C8120">
        <v>3</v>
      </c>
      <c r="D8120">
        <v>3</v>
      </c>
      <c r="E8120">
        <v>3</v>
      </c>
      <c r="F8120" t="str">
        <f>VLOOKUP(E8120,$L$1:$M$25,2,FALSE)</f>
        <v>cocoa</v>
      </c>
      <c r="G8120">
        <f>LOG(C8120)</f>
        <v>0.47712125471966244</v>
      </c>
      <c r="H8120">
        <f>G8120/(B8120-1)</f>
        <v>4.8383549470747242</v>
      </c>
    </row>
    <row r="8121" spans="1:8">
      <c r="A8121" t="s">
        <v>894</v>
      </c>
      <c r="B8121">
        <v>1.0986122886681</v>
      </c>
      <c r="C8121">
        <v>3</v>
      </c>
      <c r="D8121">
        <v>3</v>
      </c>
      <c r="E8121">
        <v>3</v>
      </c>
      <c r="F8121" t="str">
        <f>VLOOKUP(E8121,$L$1:$M$25,2,FALSE)</f>
        <v>cocoa</v>
      </c>
      <c r="G8121">
        <f>LOG(C8121)</f>
        <v>0.47712125471966244</v>
      </c>
      <c r="H8121">
        <f>G8121/(B8121-1)</f>
        <v>4.8383549470747242</v>
      </c>
    </row>
    <row r="8122" spans="1:8">
      <c r="A8122" t="s">
        <v>897</v>
      </c>
      <c r="B8122">
        <v>1.0986122886681</v>
      </c>
      <c r="C8122">
        <v>3</v>
      </c>
      <c r="D8122">
        <v>2</v>
      </c>
      <c r="E8122">
        <v>2</v>
      </c>
      <c r="F8122" t="str">
        <f>VLOOKUP(E8122,$L$1:$M$25,2,FALSE)</f>
        <v>bop</v>
      </c>
      <c r="G8122">
        <f>LOG(C8122)</f>
        <v>0.47712125471966244</v>
      </c>
      <c r="H8122">
        <f>G8122/(B8122-1)</f>
        <v>4.8383549470747242</v>
      </c>
    </row>
    <row r="8123" spans="1:8">
      <c r="A8123" t="s">
        <v>907</v>
      </c>
      <c r="B8123">
        <v>1.0986122886681</v>
      </c>
      <c r="C8123">
        <v>3</v>
      </c>
      <c r="D8123">
        <v>19</v>
      </c>
      <c r="E8123">
        <v>19</v>
      </c>
      <c r="F8123" t="str">
        <f>VLOOKUP(E8123,$L$1:$M$25,2,FALSE)</f>
        <v>reserves</v>
      </c>
      <c r="G8123">
        <f>LOG(C8123)</f>
        <v>0.47712125471966244</v>
      </c>
      <c r="H8123">
        <f>G8123/(B8123-1)</f>
        <v>4.8383549470747242</v>
      </c>
    </row>
    <row r="8124" spans="1:8">
      <c r="A8124" t="s">
        <v>950</v>
      </c>
      <c r="B8124">
        <v>1.0986122886681</v>
      </c>
      <c r="C8124">
        <v>3</v>
      </c>
      <c r="D8124">
        <v>23</v>
      </c>
      <c r="E8124">
        <v>23</v>
      </c>
      <c r="F8124" t="str">
        <f>VLOOKUP(E8124,$L$1:$M$25,2,FALSE)</f>
        <v>trade</v>
      </c>
      <c r="G8124">
        <f>LOG(C8124)</f>
        <v>0.47712125471966244</v>
      </c>
      <c r="H8124">
        <f>G8124/(B8124-1)</f>
        <v>4.8383549470747242</v>
      </c>
    </row>
    <row r="8125" spans="1:8">
      <c r="A8125" t="s">
        <v>993</v>
      </c>
      <c r="B8125">
        <v>1.0986122886681</v>
      </c>
      <c r="C8125">
        <v>3</v>
      </c>
      <c r="D8125">
        <v>22</v>
      </c>
      <c r="E8125">
        <v>22</v>
      </c>
      <c r="F8125" t="str">
        <f>VLOOKUP(E8125,$L$1:$M$25,2,FALSE)</f>
        <v>sugar</v>
      </c>
      <c r="G8125">
        <f>LOG(C8125)</f>
        <v>0.47712125471966244</v>
      </c>
      <c r="H8125">
        <f>G8125/(B8125-1)</f>
        <v>4.8383549470747242</v>
      </c>
    </row>
    <row r="8126" spans="1:8">
      <c r="A8126" t="s">
        <v>1011</v>
      </c>
      <c r="B8126">
        <v>1.0986122886681</v>
      </c>
      <c r="C8126">
        <v>3</v>
      </c>
      <c r="D8126">
        <v>3</v>
      </c>
      <c r="E8126">
        <v>3</v>
      </c>
      <c r="F8126" t="str">
        <f>VLOOKUP(E8126,$L$1:$M$25,2,FALSE)</f>
        <v>cocoa</v>
      </c>
      <c r="G8126">
        <f>LOG(C8126)</f>
        <v>0.47712125471966244</v>
      </c>
      <c r="H8126">
        <f>G8126/(B8126-1)</f>
        <v>4.8383549470747242</v>
      </c>
    </row>
    <row r="8127" spans="1:8">
      <c r="A8127" t="s">
        <v>1027</v>
      </c>
      <c r="B8127">
        <v>1.0986122886681</v>
      </c>
      <c r="C8127">
        <v>3</v>
      </c>
      <c r="D8127">
        <v>5</v>
      </c>
      <c r="E8127">
        <v>5</v>
      </c>
      <c r="F8127" t="str">
        <f>VLOOKUP(E8127,$L$1:$M$25,2,FALSE)</f>
        <v>corn</v>
      </c>
      <c r="G8127">
        <f>LOG(C8127)</f>
        <v>0.47712125471966244</v>
      </c>
      <c r="H8127">
        <f>G8127/(B8127-1)</f>
        <v>4.8383549470747242</v>
      </c>
    </row>
    <row r="8128" spans="1:8">
      <c r="A8128" t="s">
        <v>1028</v>
      </c>
      <c r="B8128">
        <v>1.0986122886681</v>
      </c>
      <c r="C8128">
        <v>3</v>
      </c>
      <c r="D8128">
        <v>16</v>
      </c>
      <c r="E8128">
        <v>16</v>
      </c>
      <c r="F8128" t="str">
        <f>VLOOKUP(E8128,$L$1:$M$25,2,FALSE)</f>
        <v>money-supply</v>
      </c>
      <c r="G8128">
        <f>LOG(C8128)</f>
        <v>0.47712125471966244</v>
      </c>
      <c r="H8128">
        <f>G8128/(B8128-1)</f>
        <v>4.8383549470747242</v>
      </c>
    </row>
    <row r="8129" spans="1:8">
      <c r="A8129" t="s">
        <v>1037</v>
      </c>
      <c r="B8129">
        <v>1.0986122886681</v>
      </c>
      <c r="C8129">
        <v>3</v>
      </c>
      <c r="D8129">
        <v>18</v>
      </c>
      <c r="E8129">
        <v>18</v>
      </c>
      <c r="F8129" t="str">
        <f>VLOOKUP(E8129,$L$1:$M$25,2,FALSE)</f>
        <v>oilseed</v>
      </c>
      <c r="G8129">
        <f>LOG(C8129)</f>
        <v>0.47712125471966244</v>
      </c>
      <c r="H8129">
        <f>G8129/(B8129-1)</f>
        <v>4.8383549470747242</v>
      </c>
    </row>
    <row r="8130" spans="1:8">
      <c r="A8130" t="s">
        <v>1078</v>
      </c>
      <c r="B8130">
        <v>1.0986122886681</v>
      </c>
      <c r="C8130">
        <v>3</v>
      </c>
      <c r="D8130">
        <v>21</v>
      </c>
      <c r="E8130">
        <v>21</v>
      </c>
      <c r="F8130" t="str">
        <f>VLOOKUP(E8130,$L$1:$M$25,2,FALSE)</f>
        <v>soybean</v>
      </c>
      <c r="G8130">
        <f>LOG(C8130)</f>
        <v>0.47712125471966244</v>
      </c>
      <c r="H8130">
        <f>G8130/(B8130-1)</f>
        <v>4.8383549470747242</v>
      </c>
    </row>
    <row r="8131" spans="1:8">
      <c r="A8131" t="s">
        <v>1095</v>
      </c>
      <c r="B8131">
        <v>1.0986122886681</v>
      </c>
      <c r="C8131">
        <v>3</v>
      </c>
      <c r="D8131">
        <v>1</v>
      </c>
      <c r="E8131">
        <v>1</v>
      </c>
      <c r="F8131" t="str">
        <f>VLOOKUP(E8131,$L$1:$M$25,2,FALSE)</f>
        <v>acq</v>
      </c>
      <c r="G8131">
        <f>LOG(C8131)</f>
        <v>0.47712125471966244</v>
      </c>
      <c r="H8131">
        <f>G8131/(B8131-1)</f>
        <v>4.8383549470747242</v>
      </c>
    </row>
    <row r="8132" spans="1:8">
      <c r="A8132" t="s">
        <v>1132</v>
      </c>
      <c r="B8132">
        <v>1.0986122886681</v>
      </c>
      <c r="C8132">
        <v>3</v>
      </c>
      <c r="D8132">
        <v>1</v>
      </c>
      <c r="E8132">
        <v>1</v>
      </c>
      <c r="F8132" t="str">
        <f>VLOOKUP(E8132,$L$1:$M$25,2,FALSE)</f>
        <v>acq</v>
      </c>
      <c r="G8132">
        <f>LOG(C8132)</f>
        <v>0.47712125471966244</v>
      </c>
      <c r="H8132">
        <f>G8132/(B8132-1)</f>
        <v>4.8383549470747242</v>
      </c>
    </row>
    <row r="8133" spans="1:8">
      <c r="A8133" t="s">
        <v>1141</v>
      </c>
      <c r="B8133">
        <v>1.0986122886681</v>
      </c>
      <c r="C8133">
        <v>3</v>
      </c>
      <c r="D8133">
        <v>1</v>
      </c>
      <c r="E8133">
        <v>1</v>
      </c>
      <c r="F8133" t="str">
        <f>VLOOKUP(E8133,$L$1:$M$25,2,FALSE)</f>
        <v>acq</v>
      </c>
      <c r="G8133">
        <f>LOG(C8133)</f>
        <v>0.47712125471966244</v>
      </c>
      <c r="H8133">
        <f>G8133/(B8133-1)</f>
        <v>4.8383549470747242</v>
      </c>
    </row>
    <row r="8134" spans="1:8">
      <c r="A8134" t="s">
        <v>1159</v>
      </c>
      <c r="B8134">
        <v>1.0986122886681</v>
      </c>
      <c r="C8134">
        <v>3</v>
      </c>
      <c r="D8134">
        <v>18</v>
      </c>
      <c r="E8134">
        <v>18</v>
      </c>
      <c r="F8134" t="str">
        <f>VLOOKUP(E8134,$L$1:$M$25,2,FALSE)</f>
        <v>oilseed</v>
      </c>
      <c r="G8134">
        <f>LOG(C8134)</f>
        <v>0.47712125471966244</v>
      </c>
      <c r="H8134">
        <f>G8134/(B8134-1)</f>
        <v>4.8383549470747242</v>
      </c>
    </row>
    <row r="8135" spans="1:8">
      <c r="A8135" t="s">
        <v>1206</v>
      </c>
      <c r="B8135">
        <v>1.0986122886681</v>
      </c>
      <c r="C8135">
        <v>3</v>
      </c>
      <c r="D8135">
        <v>16</v>
      </c>
      <c r="E8135">
        <v>16</v>
      </c>
      <c r="F8135" t="str">
        <f>VLOOKUP(E8135,$L$1:$M$25,2,FALSE)</f>
        <v>money-supply</v>
      </c>
      <c r="G8135">
        <f>LOG(C8135)</f>
        <v>0.47712125471966244</v>
      </c>
      <c r="H8135">
        <f>G8135/(B8135-1)</f>
        <v>4.8383549470747242</v>
      </c>
    </row>
    <row r="8136" spans="1:8">
      <c r="A8136" t="s">
        <v>1235</v>
      </c>
      <c r="B8136">
        <v>1.0986122886681</v>
      </c>
      <c r="C8136">
        <v>3</v>
      </c>
      <c r="D8136">
        <v>7</v>
      </c>
      <c r="E8136">
        <v>7</v>
      </c>
      <c r="F8136" t="str">
        <f>VLOOKUP(E8136,$L$1:$M$25,2,FALSE)</f>
        <v>crude</v>
      </c>
      <c r="G8136">
        <f>LOG(C8136)</f>
        <v>0.47712125471966244</v>
      </c>
      <c r="H8136">
        <f>G8136/(B8136-1)</f>
        <v>4.8383549470747242</v>
      </c>
    </row>
    <row r="8137" spans="1:8">
      <c r="A8137" t="s">
        <v>1285</v>
      </c>
      <c r="B8137">
        <v>1.0986122886681</v>
      </c>
      <c r="C8137">
        <v>3</v>
      </c>
      <c r="D8137">
        <v>1</v>
      </c>
      <c r="E8137">
        <v>1</v>
      </c>
      <c r="F8137" t="str">
        <f>VLOOKUP(E8137,$L$1:$M$25,2,FALSE)</f>
        <v>acq</v>
      </c>
      <c r="G8137">
        <f>LOG(C8137)</f>
        <v>0.47712125471966244</v>
      </c>
      <c r="H8137">
        <f>G8137/(B8137-1)</f>
        <v>4.8383549470747242</v>
      </c>
    </row>
    <row r="8138" spans="1:8">
      <c r="A8138" t="s">
        <v>1293</v>
      </c>
      <c r="B8138">
        <v>1.0986122886681</v>
      </c>
      <c r="C8138">
        <v>3</v>
      </c>
      <c r="D8138">
        <v>20</v>
      </c>
      <c r="E8138">
        <v>20</v>
      </c>
      <c r="F8138" t="str">
        <f>VLOOKUP(E8138,$L$1:$M$25,2,FALSE)</f>
        <v>ship</v>
      </c>
      <c r="G8138">
        <f>LOG(C8138)</f>
        <v>0.47712125471966244</v>
      </c>
      <c r="H8138">
        <f>G8138/(B8138-1)</f>
        <v>4.8383549470747242</v>
      </c>
    </row>
    <row r="8139" spans="1:8">
      <c r="A8139" t="s">
        <v>1294</v>
      </c>
      <c r="B8139">
        <v>1.0986122886681</v>
      </c>
      <c r="C8139">
        <v>3</v>
      </c>
      <c r="D8139">
        <v>19</v>
      </c>
      <c r="E8139">
        <v>19</v>
      </c>
      <c r="F8139" t="str">
        <f>VLOOKUP(E8139,$L$1:$M$25,2,FALSE)</f>
        <v>reserves</v>
      </c>
      <c r="G8139">
        <f>LOG(C8139)</f>
        <v>0.47712125471966244</v>
      </c>
      <c r="H8139">
        <f>G8139/(B8139-1)</f>
        <v>4.8383549470747242</v>
      </c>
    </row>
    <row r="8140" spans="1:8">
      <c r="A8140" t="s">
        <v>1353</v>
      </c>
      <c r="B8140">
        <v>1.0986122886681</v>
      </c>
      <c r="C8140">
        <v>3</v>
      </c>
      <c r="D8140">
        <v>19</v>
      </c>
      <c r="E8140">
        <v>19</v>
      </c>
      <c r="F8140" t="str">
        <f>VLOOKUP(E8140,$L$1:$M$25,2,FALSE)</f>
        <v>reserves</v>
      </c>
      <c r="G8140">
        <f>LOG(C8140)</f>
        <v>0.47712125471966244</v>
      </c>
      <c r="H8140">
        <f>G8140/(B8140-1)</f>
        <v>4.8383549470747242</v>
      </c>
    </row>
    <row r="8141" spans="1:8">
      <c r="A8141" t="s">
        <v>1399</v>
      </c>
      <c r="B8141">
        <v>1.0986122886681</v>
      </c>
      <c r="C8141">
        <v>3</v>
      </c>
      <c r="D8141">
        <v>3</v>
      </c>
      <c r="E8141">
        <v>3</v>
      </c>
      <c r="F8141" t="str">
        <f>VLOOKUP(E8141,$L$1:$M$25,2,FALSE)</f>
        <v>cocoa</v>
      </c>
      <c r="G8141">
        <f>LOG(C8141)</f>
        <v>0.47712125471966244</v>
      </c>
      <c r="H8141">
        <f>G8141/(B8141-1)</f>
        <v>4.8383549470747242</v>
      </c>
    </row>
    <row r="8142" spans="1:8">
      <c r="A8142" t="s">
        <v>1402</v>
      </c>
      <c r="B8142">
        <v>1.0986122886681</v>
      </c>
      <c r="C8142">
        <v>3</v>
      </c>
      <c r="D8142">
        <v>18</v>
      </c>
      <c r="E8142">
        <v>18</v>
      </c>
      <c r="F8142" t="str">
        <f>VLOOKUP(E8142,$L$1:$M$25,2,FALSE)</f>
        <v>oilseed</v>
      </c>
      <c r="G8142">
        <f>LOG(C8142)</f>
        <v>0.47712125471966244</v>
      </c>
      <c r="H8142">
        <f>G8142/(B8142-1)</f>
        <v>4.8383549470747242</v>
      </c>
    </row>
    <row r="8143" spans="1:8">
      <c r="A8143" t="s">
        <v>1438</v>
      </c>
      <c r="B8143">
        <v>1.0986122886681</v>
      </c>
      <c r="C8143">
        <v>3</v>
      </c>
      <c r="D8143">
        <v>6</v>
      </c>
      <c r="E8143">
        <v>6</v>
      </c>
      <c r="F8143" t="str">
        <f>VLOOKUP(E8143,$L$1:$M$25,2,FALSE)</f>
        <v>cpi</v>
      </c>
      <c r="G8143">
        <f>LOG(C8143)</f>
        <v>0.47712125471966244</v>
      </c>
      <c r="H8143">
        <f>G8143/(B8143-1)</f>
        <v>4.8383549470747242</v>
      </c>
    </row>
    <row r="8144" spans="1:8">
      <c r="A8144" t="s">
        <v>1439</v>
      </c>
      <c r="B8144">
        <v>1.0986122886681</v>
      </c>
      <c r="C8144">
        <v>3</v>
      </c>
      <c r="D8144">
        <v>8</v>
      </c>
      <c r="E8144">
        <v>8</v>
      </c>
      <c r="F8144" t="str">
        <f>VLOOKUP(E8144,$L$1:$M$25,2,FALSE)</f>
        <v>dlr</v>
      </c>
      <c r="G8144">
        <f>LOG(C8144)</f>
        <v>0.47712125471966244</v>
      </c>
      <c r="H8144">
        <f>G8144/(B8144-1)</f>
        <v>4.8383549470747242</v>
      </c>
    </row>
    <row r="8145" spans="1:8">
      <c r="A8145" t="s">
        <v>1447</v>
      </c>
      <c r="B8145">
        <v>1.0986122886681</v>
      </c>
      <c r="C8145">
        <v>3</v>
      </c>
      <c r="D8145">
        <v>18</v>
      </c>
      <c r="E8145">
        <v>18</v>
      </c>
      <c r="F8145" t="str">
        <f>VLOOKUP(E8145,$L$1:$M$25,2,FALSE)</f>
        <v>oilseed</v>
      </c>
      <c r="G8145">
        <f>LOG(C8145)</f>
        <v>0.47712125471966244</v>
      </c>
      <c r="H8145">
        <f>G8145/(B8145-1)</f>
        <v>4.8383549470747242</v>
      </c>
    </row>
    <row r="8146" spans="1:8">
      <c r="A8146" t="s">
        <v>1463</v>
      </c>
      <c r="B8146">
        <v>1.0986122886681</v>
      </c>
      <c r="C8146">
        <v>3</v>
      </c>
      <c r="D8146">
        <v>8</v>
      </c>
      <c r="E8146">
        <v>8</v>
      </c>
      <c r="F8146" t="str">
        <f>VLOOKUP(E8146,$L$1:$M$25,2,FALSE)</f>
        <v>dlr</v>
      </c>
      <c r="G8146">
        <f>LOG(C8146)</f>
        <v>0.47712125471966244</v>
      </c>
      <c r="H8146">
        <f>G8146/(B8146-1)</f>
        <v>4.8383549470747242</v>
      </c>
    </row>
    <row r="8147" spans="1:8">
      <c r="A8147" t="s">
        <v>1465</v>
      </c>
      <c r="B8147">
        <v>1.0986122886681</v>
      </c>
      <c r="C8147">
        <v>3</v>
      </c>
      <c r="D8147">
        <v>20</v>
      </c>
      <c r="E8147">
        <v>20</v>
      </c>
      <c r="F8147" t="str">
        <f>VLOOKUP(E8147,$L$1:$M$25,2,FALSE)</f>
        <v>ship</v>
      </c>
      <c r="G8147">
        <f>LOG(C8147)</f>
        <v>0.47712125471966244</v>
      </c>
      <c r="H8147">
        <f>G8147/(B8147-1)</f>
        <v>4.8383549470747242</v>
      </c>
    </row>
    <row r="8148" spans="1:8">
      <c r="A8148" t="s">
        <v>1478</v>
      </c>
      <c r="B8148">
        <v>1.0986122886681</v>
      </c>
      <c r="C8148">
        <v>3</v>
      </c>
      <c r="D8148">
        <v>6</v>
      </c>
      <c r="E8148">
        <v>6</v>
      </c>
      <c r="F8148" t="str">
        <f>VLOOKUP(E8148,$L$1:$M$25,2,FALSE)</f>
        <v>cpi</v>
      </c>
      <c r="G8148">
        <f>LOG(C8148)</f>
        <v>0.47712125471966244</v>
      </c>
      <c r="H8148">
        <f>G8148/(B8148-1)</f>
        <v>4.8383549470747242</v>
      </c>
    </row>
    <row r="8149" spans="1:8">
      <c r="A8149" t="s">
        <v>1503</v>
      </c>
      <c r="B8149">
        <v>1.0986122886681</v>
      </c>
      <c r="C8149">
        <v>3</v>
      </c>
      <c r="D8149">
        <v>3</v>
      </c>
      <c r="E8149">
        <v>3</v>
      </c>
      <c r="F8149" t="str">
        <f>VLOOKUP(E8149,$L$1:$M$25,2,FALSE)</f>
        <v>cocoa</v>
      </c>
      <c r="G8149">
        <f>LOG(C8149)</f>
        <v>0.47712125471966244</v>
      </c>
      <c r="H8149">
        <f>G8149/(B8149-1)</f>
        <v>4.8383549470747242</v>
      </c>
    </row>
    <row r="8150" spans="1:8">
      <c r="A8150" t="s">
        <v>1509</v>
      </c>
      <c r="B8150">
        <v>1.0986122886681</v>
      </c>
      <c r="C8150">
        <v>3</v>
      </c>
      <c r="D8150">
        <v>1</v>
      </c>
      <c r="E8150">
        <v>1</v>
      </c>
      <c r="F8150" t="str">
        <f>VLOOKUP(E8150,$L$1:$M$25,2,FALSE)</f>
        <v>acq</v>
      </c>
      <c r="G8150">
        <f>LOG(C8150)</f>
        <v>0.47712125471966244</v>
      </c>
      <c r="H8150">
        <f>G8150/(B8150-1)</f>
        <v>4.8383549470747242</v>
      </c>
    </row>
    <row r="8151" spans="1:8">
      <c r="A8151" t="s">
        <v>1518</v>
      </c>
      <c r="B8151">
        <v>1.0986122886681</v>
      </c>
      <c r="C8151">
        <v>3</v>
      </c>
      <c r="D8151">
        <v>23</v>
      </c>
      <c r="E8151">
        <v>23</v>
      </c>
      <c r="F8151" t="str">
        <f>VLOOKUP(E8151,$L$1:$M$25,2,FALSE)</f>
        <v>trade</v>
      </c>
      <c r="G8151">
        <f>LOG(C8151)</f>
        <v>0.47712125471966244</v>
      </c>
      <c r="H8151">
        <f>G8151/(B8151-1)</f>
        <v>4.8383549470747242</v>
      </c>
    </row>
    <row r="8152" spans="1:8">
      <c r="A8152" t="s">
        <v>1536</v>
      </c>
      <c r="B8152">
        <v>1.0986122886681</v>
      </c>
      <c r="C8152">
        <v>3</v>
      </c>
      <c r="D8152">
        <v>23</v>
      </c>
      <c r="E8152">
        <v>23</v>
      </c>
      <c r="F8152" t="str">
        <f>VLOOKUP(E8152,$L$1:$M$25,2,FALSE)</f>
        <v>trade</v>
      </c>
      <c r="G8152">
        <f>LOG(C8152)</f>
        <v>0.47712125471966244</v>
      </c>
      <c r="H8152">
        <f>G8152/(B8152-1)</f>
        <v>4.8383549470747242</v>
      </c>
    </row>
    <row r="8153" spans="1:8">
      <c r="A8153" t="s">
        <v>1547</v>
      </c>
      <c r="B8153">
        <v>1.0986122886681</v>
      </c>
      <c r="C8153">
        <v>3</v>
      </c>
      <c r="D8153">
        <v>21</v>
      </c>
      <c r="E8153">
        <v>21</v>
      </c>
      <c r="F8153" t="str">
        <f>VLOOKUP(E8153,$L$1:$M$25,2,FALSE)</f>
        <v>soybean</v>
      </c>
      <c r="G8153">
        <f>LOG(C8153)</f>
        <v>0.47712125471966244</v>
      </c>
      <c r="H8153">
        <f>G8153/(B8153-1)</f>
        <v>4.8383549470747242</v>
      </c>
    </row>
    <row r="8154" spans="1:8">
      <c r="A8154" t="e">
        <f>-month-old</f>
        <v>#NAME?</v>
      </c>
      <c r="B8154">
        <v>1.0986122886681</v>
      </c>
      <c r="C8154">
        <v>3</v>
      </c>
      <c r="D8154">
        <v>18</v>
      </c>
      <c r="E8154">
        <v>18</v>
      </c>
      <c r="F8154" t="str">
        <f>VLOOKUP(E8154,$L$1:$M$25,2,FALSE)</f>
        <v>oilseed</v>
      </c>
      <c r="G8154">
        <f>LOG(C8154)</f>
        <v>0.47712125471966244</v>
      </c>
      <c r="H8154">
        <f>G8154/(B8154-1)</f>
        <v>4.8383549470747242</v>
      </c>
    </row>
    <row r="8155" spans="1:8">
      <c r="A8155" t="s">
        <v>1563</v>
      </c>
      <c r="B8155">
        <v>1.0986122886681</v>
      </c>
      <c r="C8155">
        <v>3</v>
      </c>
      <c r="D8155">
        <v>20</v>
      </c>
      <c r="E8155">
        <v>20</v>
      </c>
      <c r="F8155" t="str">
        <f>VLOOKUP(E8155,$L$1:$M$25,2,FALSE)</f>
        <v>ship</v>
      </c>
      <c r="G8155">
        <f>LOG(C8155)</f>
        <v>0.47712125471966244</v>
      </c>
      <c r="H8155">
        <f>G8155/(B8155-1)</f>
        <v>4.8383549470747242</v>
      </c>
    </row>
    <row r="8156" spans="1:8">
      <c r="A8156" t="s">
        <v>1589</v>
      </c>
      <c r="B8156">
        <v>1.0986122886681</v>
      </c>
      <c r="C8156">
        <v>3</v>
      </c>
      <c r="D8156">
        <v>18</v>
      </c>
      <c r="E8156">
        <v>18</v>
      </c>
      <c r="F8156" t="str">
        <f>VLOOKUP(E8156,$L$1:$M$25,2,FALSE)</f>
        <v>oilseed</v>
      </c>
      <c r="G8156">
        <f>LOG(C8156)</f>
        <v>0.47712125471966244</v>
      </c>
      <c r="H8156">
        <f>G8156/(B8156-1)</f>
        <v>4.8383549470747242</v>
      </c>
    </row>
    <row r="8157" spans="1:8">
      <c r="A8157" t="s">
        <v>1592</v>
      </c>
      <c r="B8157">
        <v>1.0986122886681</v>
      </c>
      <c r="C8157">
        <v>3</v>
      </c>
      <c r="D8157">
        <v>5</v>
      </c>
      <c r="E8157">
        <v>5</v>
      </c>
      <c r="F8157" t="str">
        <f>VLOOKUP(E8157,$L$1:$M$25,2,FALSE)</f>
        <v>corn</v>
      </c>
      <c r="G8157">
        <f>LOG(C8157)</f>
        <v>0.47712125471966244</v>
      </c>
      <c r="H8157">
        <f>G8157/(B8157-1)</f>
        <v>4.8383549470747242</v>
      </c>
    </row>
    <row r="8158" spans="1:8">
      <c r="A8158" t="s">
        <v>1608</v>
      </c>
      <c r="B8158">
        <v>1.0986122886681</v>
      </c>
      <c r="C8158">
        <v>3</v>
      </c>
      <c r="D8158">
        <v>18</v>
      </c>
      <c r="E8158">
        <v>18</v>
      </c>
      <c r="F8158" t="str">
        <f>VLOOKUP(E8158,$L$1:$M$25,2,FALSE)</f>
        <v>oilseed</v>
      </c>
      <c r="G8158">
        <f>LOG(C8158)</f>
        <v>0.47712125471966244</v>
      </c>
      <c r="H8158">
        <f>G8158/(B8158-1)</f>
        <v>4.8383549470747242</v>
      </c>
    </row>
    <row r="8159" spans="1:8">
      <c r="A8159" t="s">
        <v>1652</v>
      </c>
      <c r="B8159">
        <v>1.0986122886681</v>
      </c>
      <c r="C8159">
        <v>3</v>
      </c>
      <c r="D8159">
        <v>18</v>
      </c>
      <c r="E8159">
        <v>18</v>
      </c>
      <c r="F8159" t="str">
        <f>VLOOKUP(E8159,$L$1:$M$25,2,FALSE)</f>
        <v>oilseed</v>
      </c>
      <c r="G8159">
        <f>LOG(C8159)</f>
        <v>0.47712125471966244</v>
      </c>
      <c r="H8159">
        <f>G8159/(B8159-1)</f>
        <v>4.8383549470747242</v>
      </c>
    </row>
    <row r="8160" spans="1:8">
      <c r="A8160" t="s">
        <v>1655</v>
      </c>
      <c r="B8160">
        <v>1.0986122886681</v>
      </c>
      <c r="C8160">
        <v>3</v>
      </c>
      <c r="D8160">
        <v>7</v>
      </c>
      <c r="E8160">
        <v>7</v>
      </c>
      <c r="F8160" t="str">
        <f>VLOOKUP(E8160,$L$1:$M$25,2,FALSE)</f>
        <v>crude</v>
      </c>
      <c r="G8160">
        <f>LOG(C8160)</f>
        <v>0.47712125471966244</v>
      </c>
      <c r="H8160">
        <f>G8160/(B8160-1)</f>
        <v>4.8383549470747242</v>
      </c>
    </row>
    <row r="8161" spans="1:8">
      <c r="A8161" t="s">
        <v>1663</v>
      </c>
      <c r="B8161">
        <v>1.0986122886681</v>
      </c>
      <c r="C8161">
        <v>3</v>
      </c>
      <c r="D8161">
        <v>7</v>
      </c>
      <c r="E8161">
        <v>7</v>
      </c>
      <c r="F8161" t="str">
        <f>VLOOKUP(E8161,$L$1:$M$25,2,FALSE)</f>
        <v>crude</v>
      </c>
      <c r="G8161">
        <f>LOG(C8161)</f>
        <v>0.47712125471966244</v>
      </c>
      <c r="H8161">
        <f>G8161/(B8161-1)</f>
        <v>4.8383549470747242</v>
      </c>
    </row>
    <row r="8162" spans="1:8">
      <c r="A8162" t="s">
        <v>1666</v>
      </c>
      <c r="B8162">
        <v>1.0986122886681</v>
      </c>
      <c r="C8162">
        <v>3</v>
      </c>
      <c r="D8162">
        <v>3</v>
      </c>
      <c r="E8162">
        <v>3</v>
      </c>
      <c r="F8162" t="str">
        <f>VLOOKUP(E8162,$L$1:$M$25,2,FALSE)</f>
        <v>cocoa</v>
      </c>
      <c r="G8162">
        <f>LOG(C8162)</f>
        <v>0.47712125471966244</v>
      </c>
      <c r="H8162">
        <f>G8162/(B8162-1)</f>
        <v>4.8383549470747242</v>
      </c>
    </row>
    <row r="8163" spans="1:8">
      <c r="A8163" t="s">
        <v>1686</v>
      </c>
      <c r="B8163">
        <v>1.0986122886681</v>
      </c>
      <c r="C8163">
        <v>3</v>
      </c>
      <c r="D8163">
        <v>18</v>
      </c>
      <c r="E8163">
        <v>18</v>
      </c>
      <c r="F8163" t="str">
        <f>VLOOKUP(E8163,$L$1:$M$25,2,FALSE)</f>
        <v>oilseed</v>
      </c>
      <c r="G8163">
        <f>LOG(C8163)</f>
        <v>0.47712125471966244</v>
      </c>
      <c r="H8163">
        <f>G8163/(B8163-1)</f>
        <v>4.8383549470747242</v>
      </c>
    </row>
    <row r="8164" spans="1:8">
      <c r="A8164" t="s">
        <v>1701</v>
      </c>
      <c r="B8164">
        <v>1.0986122886681</v>
      </c>
      <c r="C8164">
        <v>3</v>
      </c>
      <c r="D8164">
        <v>3</v>
      </c>
      <c r="E8164">
        <v>3</v>
      </c>
      <c r="F8164" t="str">
        <f>VLOOKUP(E8164,$L$1:$M$25,2,FALSE)</f>
        <v>cocoa</v>
      </c>
      <c r="G8164">
        <f>LOG(C8164)</f>
        <v>0.47712125471966244</v>
      </c>
      <c r="H8164">
        <f>G8164/(B8164-1)</f>
        <v>4.8383549470747242</v>
      </c>
    </row>
    <row r="8165" spans="1:8">
      <c r="A8165" t="s">
        <v>1747</v>
      </c>
      <c r="B8165">
        <v>1.0986122886681</v>
      </c>
      <c r="C8165">
        <v>3</v>
      </c>
      <c r="D8165">
        <v>3</v>
      </c>
      <c r="E8165">
        <v>3</v>
      </c>
      <c r="F8165" t="str">
        <f>VLOOKUP(E8165,$L$1:$M$25,2,FALSE)</f>
        <v>cocoa</v>
      </c>
      <c r="G8165">
        <f>LOG(C8165)</f>
        <v>0.47712125471966244</v>
      </c>
      <c r="H8165">
        <f>G8165/(B8165-1)</f>
        <v>4.8383549470747242</v>
      </c>
    </row>
    <row r="8166" spans="1:8">
      <c r="A8166" t="s">
        <v>1778</v>
      </c>
      <c r="B8166">
        <v>1.0986122886681</v>
      </c>
      <c r="C8166">
        <v>3</v>
      </c>
      <c r="D8166">
        <v>20</v>
      </c>
      <c r="E8166">
        <v>20</v>
      </c>
      <c r="F8166" t="str">
        <f>VLOOKUP(E8166,$L$1:$M$25,2,FALSE)</f>
        <v>ship</v>
      </c>
      <c r="G8166">
        <f>LOG(C8166)</f>
        <v>0.47712125471966244</v>
      </c>
      <c r="H8166">
        <f>G8166/(B8166-1)</f>
        <v>4.8383549470747242</v>
      </c>
    </row>
    <row r="8167" spans="1:8">
      <c r="A8167" t="s">
        <v>1783</v>
      </c>
      <c r="B8167">
        <v>1.0986122886681</v>
      </c>
      <c r="C8167">
        <v>3</v>
      </c>
      <c r="D8167">
        <v>18</v>
      </c>
      <c r="E8167">
        <v>18</v>
      </c>
      <c r="F8167" t="str">
        <f>VLOOKUP(E8167,$L$1:$M$25,2,FALSE)</f>
        <v>oilseed</v>
      </c>
      <c r="G8167">
        <f>LOG(C8167)</f>
        <v>0.47712125471966244</v>
      </c>
      <c r="H8167">
        <f>G8167/(B8167-1)</f>
        <v>4.8383549470747242</v>
      </c>
    </row>
    <row r="8168" spans="1:8">
      <c r="A8168" t="s">
        <v>1798</v>
      </c>
      <c r="B8168">
        <v>1.0986122886681</v>
      </c>
      <c r="C8168">
        <v>3</v>
      </c>
      <c r="D8168">
        <v>4</v>
      </c>
      <c r="E8168">
        <v>4</v>
      </c>
      <c r="F8168" t="str">
        <f>VLOOKUP(E8168,$L$1:$M$25,2,FALSE)</f>
        <v>coffee</v>
      </c>
      <c r="G8168">
        <f>LOG(C8168)</f>
        <v>0.47712125471966244</v>
      </c>
      <c r="H8168">
        <f>G8168/(B8168-1)</f>
        <v>4.8383549470747242</v>
      </c>
    </row>
    <row r="8169" spans="1:8">
      <c r="A8169" t="s">
        <v>1853</v>
      </c>
      <c r="B8169">
        <v>1.0986122886681</v>
      </c>
      <c r="C8169">
        <v>3</v>
      </c>
      <c r="D8169">
        <v>4</v>
      </c>
      <c r="E8169">
        <v>4</v>
      </c>
      <c r="F8169" t="str">
        <f>VLOOKUP(E8169,$L$1:$M$25,2,FALSE)</f>
        <v>coffee</v>
      </c>
      <c r="G8169">
        <f>LOG(C8169)</f>
        <v>0.47712125471966244</v>
      </c>
      <c r="H8169">
        <f>G8169/(B8169-1)</f>
        <v>4.8383549470747242</v>
      </c>
    </row>
    <row r="8170" spans="1:8">
      <c r="A8170" t="s">
        <v>1929</v>
      </c>
      <c r="B8170">
        <v>1.0986122886681</v>
      </c>
      <c r="C8170">
        <v>3</v>
      </c>
      <c r="D8170">
        <v>16</v>
      </c>
      <c r="E8170">
        <v>16</v>
      </c>
      <c r="F8170" t="str">
        <f>VLOOKUP(E8170,$L$1:$M$25,2,FALSE)</f>
        <v>money-supply</v>
      </c>
      <c r="G8170">
        <f>LOG(C8170)</f>
        <v>0.47712125471966244</v>
      </c>
      <c r="H8170">
        <f>G8170/(B8170-1)</f>
        <v>4.8383549470747242</v>
      </c>
    </row>
    <row r="8171" spans="1:8">
      <c r="A8171" t="s">
        <v>1938</v>
      </c>
      <c r="B8171">
        <v>1.0986122886681</v>
      </c>
      <c r="C8171">
        <v>3</v>
      </c>
      <c r="D8171">
        <v>25</v>
      </c>
      <c r="E8171">
        <v>25</v>
      </c>
      <c r="F8171" t="str">
        <f>VLOOKUP(E8171,$L$1:$M$25,2,FALSE)</f>
        <v>wheat</v>
      </c>
      <c r="G8171">
        <f>LOG(C8171)</f>
        <v>0.47712125471966244</v>
      </c>
      <c r="H8171">
        <f>G8171/(B8171-1)</f>
        <v>4.8383549470747242</v>
      </c>
    </row>
    <row r="8172" spans="1:8">
      <c r="A8172" t="s">
        <v>1995</v>
      </c>
      <c r="B8172">
        <v>1.0986122886681</v>
      </c>
      <c r="C8172">
        <v>3</v>
      </c>
      <c r="D8172">
        <v>5</v>
      </c>
      <c r="E8172">
        <v>5</v>
      </c>
      <c r="F8172" t="str">
        <f>VLOOKUP(E8172,$L$1:$M$25,2,FALSE)</f>
        <v>corn</v>
      </c>
      <c r="G8172">
        <f>LOG(C8172)</f>
        <v>0.47712125471966244</v>
      </c>
      <c r="H8172">
        <f>G8172/(B8172-1)</f>
        <v>4.8383549470747242</v>
      </c>
    </row>
    <row r="8173" spans="1:8">
      <c r="A8173" t="s">
        <v>2005</v>
      </c>
      <c r="B8173">
        <v>1.0986122886681</v>
      </c>
      <c r="C8173">
        <v>3</v>
      </c>
      <c r="D8173">
        <v>23</v>
      </c>
      <c r="E8173">
        <v>23</v>
      </c>
      <c r="F8173" t="str">
        <f>VLOOKUP(E8173,$L$1:$M$25,2,FALSE)</f>
        <v>trade</v>
      </c>
      <c r="G8173">
        <f>LOG(C8173)</f>
        <v>0.47712125471966244</v>
      </c>
      <c r="H8173">
        <f>G8173/(B8173-1)</f>
        <v>4.8383549470747242</v>
      </c>
    </row>
    <row r="8174" spans="1:8">
      <c r="A8174" t="s">
        <v>2033</v>
      </c>
      <c r="B8174">
        <v>1.0986122886681</v>
      </c>
      <c r="C8174">
        <v>3</v>
      </c>
      <c r="D8174">
        <v>20</v>
      </c>
      <c r="E8174">
        <v>20</v>
      </c>
      <c r="F8174" t="str">
        <f>VLOOKUP(E8174,$L$1:$M$25,2,FALSE)</f>
        <v>ship</v>
      </c>
      <c r="G8174">
        <f>LOG(C8174)</f>
        <v>0.47712125471966244</v>
      </c>
      <c r="H8174">
        <f>G8174/(B8174-1)</f>
        <v>4.8383549470747242</v>
      </c>
    </row>
    <row r="8175" spans="1:8">
      <c r="A8175" t="s">
        <v>2041</v>
      </c>
      <c r="B8175">
        <v>1.0986122886681</v>
      </c>
      <c r="C8175">
        <v>3</v>
      </c>
      <c r="D8175">
        <v>17</v>
      </c>
      <c r="E8175">
        <v>17</v>
      </c>
      <c r="F8175" t="str">
        <f>VLOOKUP(E8175,$L$1:$M$25,2,FALSE)</f>
        <v>nat-gas</v>
      </c>
      <c r="G8175">
        <f>LOG(C8175)</f>
        <v>0.47712125471966244</v>
      </c>
      <c r="H8175">
        <f>G8175/(B8175-1)</f>
        <v>4.8383549470747242</v>
      </c>
    </row>
    <row r="8176" spans="1:8">
      <c r="A8176" t="s">
        <v>2057</v>
      </c>
      <c r="B8176">
        <v>1.0986122886681</v>
      </c>
      <c r="C8176">
        <v>3</v>
      </c>
      <c r="D8176">
        <v>4</v>
      </c>
      <c r="E8176">
        <v>4</v>
      </c>
      <c r="F8176" t="str">
        <f>VLOOKUP(E8176,$L$1:$M$25,2,FALSE)</f>
        <v>coffee</v>
      </c>
      <c r="G8176">
        <f>LOG(C8176)</f>
        <v>0.47712125471966244</v>
      </c>
      <c r="H8176">
        <f>G8176/(B8176-1)</f>
        <v>4.8383549470747242</v>
      </c>
    </row>
    <row r="8177" spans="1:8">
      <c r="A8177" t="s">
        <v>2079</v>
      </c>
      <c r="B8177">
        <v>1.0986122886681</v>
      </c>
      <c r="C8177">
        <v>3</v>
      </c>
      <c r="D8177">
        <v>3</v>
      </c>
      <c r="E8177">
        <v>3</v>
      </c>
      <c r="F8177" t="str">
        <f>VLOOKUP(E8177,$L$1:$M$25,2,FALSE)</f>
        <v>cocoa</v>
      </c>
      <c r="G8177">
        <f>LOG(C8177)</f>
        <v>0.47712125471966244</v>
      </c>
      <c r="H8177">
        <f>G8177/(B8177-1)</f>
        <v>4.8383549470747242</v>
      </c>
    </row>
    <row r="8178" spans="1:8">
      <c r="A8178" t="s">
        <v>2085</v>
      </c>
      <c r="B8178">
        <v>1.0986122886681</v>
      </c>
      <c r="C8178">
        <v>3</v>
      </c>
      <c r="D8178">
        <v>20</v>
      </c>
      <c r="E8178">
        <v>20</v>
      </c>
      <c r="F8178" t="str">
        <f>VLOOKUP(E8178,$L$1:$M$25,2,FALSE)</f>
        <v>ship</v>
      </c>
      <c r="G8178">
        <f>LOG(C8178)</f>
        <v>0.47712125471966244</v>
      </c>
      <c r="H8178">
        <f>G8178/(B8178-1)</f>
        <v>4.8383549470747242</v>
      </c>
    </row>
    <row r="8179" spans="1:8">
      <c r="A8179" t="s">
        <v>2136</v>
      </c>
      <c r="B8179">
        <v>1.0986122886681</v>
      </c>
      <c r="C8179">
        <v>3</v>
      </c>
      <c r="D8179">
        <v>3</v>
      </c>
      <c r="E8179">
        <v>3</v>
      </c>
      <c r="F8179" t="str">
        <f>VLOOKUP(E8179,$L$1:$M$25,2,FALSE)</f>
        <v>cocoa</v>
      </c>
      <c r="G8179">
        <f>LOG(C8179)</f>
        <v>0.47712125471966244</v>
      </c>
      <c r="H8179">
        <f>G8179/(B8179-1)</f>
        <v>4.8383549470747242</v>
      </c>
    </row>
    <row r="8180" spans="1:8">
      <c r="A8180" t="s">
        <v>2152</v>
      </c>
      <c r="B8180">
        <v>1.0986122886681</v>
      </c>
      <c r="C8180">
        <v>3</v>
      </c>
      <c r="D8180">
        <v>3</v>
      </c>
      <c r="E8180">
        <v>3</v>
      </c>
      <c r="F8180" t="str">
        <f>VLOOKUP(E8180,$L$1:$M$25,2,FALSE)</f>
        <v>cocoa</v>
      </c>
      <c r="G8180">
        <f>LOG(C8180)</f>
        <v>0.47712125471966244</v>
      </c>
      <c r="H8180">
        <f>G8180/(B8180-1)</f>
        <v>4.8383549470747242</v>
      </c>
    </row>
    <row r="8181" spans="1:8">
      <c r="A8181" t="s">
        <v>2173</v>
      </c>
      <c r="B8181">
        <v>1.0986122886681</v>
      </c>
      <c r="C8181">
        <v>3</v>
      </c>
      <c r="D8181">
        <v>3</v>
      </c>
      <c r="E8181">
        <v>3</v>
      </c>
      <c r="F8181" t="str">
        <f>VLOOKUP(E8181,$L$1:$M$25,2,FALSE)</f>
        <v>cocoa</v>
      </c>
      <c r="G8181">
        <f>LOG(C8181)</f>
        <v>0.47712125471966244</v>
      </c>
      <c r="H8181">
        <f>G8181/(B8181-1)</f>
        <v>4.8383549470747242</v>
      </c>
    </row>
    <row r="8182" spans="1:8">
      <c r="A8182" t="s">
        <v>2184</v>
      </c>
      <c r="B8182">
        <v>1.0986122886681</v>
      </c>
      <c r="C8182">
        <v>3</v>
      </c>
      <c r="D8182">
        <v>24</v>
      </c>
      <c r="E8182">
        <v>24</v>
      </c>
      <c r="F8182" t="str">
        <f>VLOOKUP(E8182,$L$1:$M$25,2,FALSE)</f>
        <v>veg-oil</v>
      </c>
      <c r="G8182">
        <f>LOG(C8182)</f>
        <v>0.47712125471966244</v>
      </c>
      <c r="H8182">
        <f>G8182/(B8182-1)</f>
        <v>4.8383549470747242</v>
      </c>
    </row>
    <row r="8183" spans="1:8">
      <c r="A8183" t="s">
        <v>2203</v>
      </c>
      <c r="B8183">
        <v>1.0986122886681</v>
      </c>
      <c r="C8183">
        <v>3</v>
      </c>
      <c r="D8183">
        <v>2</v>
      </c>
      <c r="E8183">
        <v>2</v>
      </c>
      <c r="F8183" t="str">
        <f>VLOOKUP(E8183,$L$1:$M$25,2,FALSE)</f>
        <v>bop</v>
      </c>
      <c r="G8183">
        <f>LOG(C8183)</f>
        <v>0.47712125471966244</v>
      </c>
      <c r="H8183">
        <f>G8183/(B8183-1)</f>
        <v>4.8383549470747242</v>
      </c>
    </row>
    <row r="8184" spans="1:8">
      <c r="A8184" t="s">
        <v>2230</v>
      </c>
      <c r="B8184">
        <v>1.0986122886681</v>
      </c>
      <c r="C8184">
        <v>3</v>
      </c>
      <c r="D8184">
        <v>1</v>
      </c>
      <c r="E8184">
        <v>1</v>
      </c>
      <c r="F8184" t="str">
        <f>VLOOKUP(E8184,$L$1:$M$25,2,FALSE)</f>
        <v>acq</v>
      </c>
      <c r="G8184">
        <f>LOG(C8184)</f>
        <v>0.47712125471966244</v>
      </c>
      <c r="H8184">
        <f>G8184/(B8184-1)</f>
        <v>4.8383549470747242</v>
      </c>
    </row>
    <row r="8185" spans="1:8">
      <c r="A8185" t="s">
        <v>2246</v>
      </c>
      <c r="B8185">
        <v>1.0986122886681</v>
      </c>
      <c r="C8185">
        <v>3</v>
      </c>
      <c r="D8185">
        <v>2</v>
      </c>
      <c r="E8185">
        <v>2</v>
      </c>
      <c r="F8185" t="str">
        <f>VLOOKUP(E8185,$L$1:$M$25,2,FALSE)</f>
        <v>bop</v>
      </c>
      <c r="G8185">
        <f>LOG(C8185)</f>
        <v>0.47712125471966244</v>
      </c>
      <c r="H8185">
        <f>G8185/(B8185-1)</f>
        <v>4.8383549470747242</v>
      </c>
    </row>
    <row r="8186" spans="1:8">
      <c r="A8186" t="s">
        <v>2256</v>
      </c>
      <c r="B8186">
        <v>1.0986122886681</v>
      </c>
      <c r="C8186">
        <v>3</v>
      </c>
      <c r="D8186">
        <v>2</v>
      </c>
      <c r="E8186">
        <v>2</v>
      </c>
      <c r="F8186" t="str">
        <f>VLOOKUP(E8186,$L$1:$M$25,2,FALSE)</f>
        <v>bop</v>
      </c>
      <c r="G8186">
        <f>LOG(C8186)</f>
        <v>0.47712125471966244</v>
      </c>
      <c r="H8186">
        <f>G8186/(B8186-1)</f>
        <v>4.8383549470747242</v>
      </c>
    </row>
    <row r="8187" spans="1:8">
      <c r="A8187" t="s">
        <v>2309</v>
      </c>
      <c r="B8187">
        <v>1.0986122886681</v>
      </c>
      <c r="C8187">
        <v>3</v>
      </c>
      <c r="D8187">
        <v>3</v>
      </c>
      <c r="E8187">
        <v>3</v>
      </c>
      <c r="F8187" t="str">
        <f>VLOOKUP(E8187,$L$1:$M$25,2,FALSE)</f>
        <v>cocoa</v>
      </c>
      <c r="G8187">
        <f>LOG(C8187)</f>
        <v>0.47712125471966244</v>
      </c>
      <c r="H8187">
        <f>G8187/(B8187-1)</f>
        <v>4.8383549470747242</v>
      </c>
    </row>
    <row r="8188" spans="1:8">
      <c r="A8188" t="s">
        <v>2313</v>
      </c>
      <c r="B8188">
        <v>1.0986122886681</v>
      </c>
      <c r="C8188">
        <v>3</v>
      </c>
      <c r="D8188">
        <v>23</v>
      </c>
      <c r="E8188">
        <v>23</v>
      </c>
      <c r="F8188" t="str">
        <f>VLOOKUP(E8188,$L$1:$M$25,2,FALSE)</f>
        <v>trade</v>
      </c>
      <c r="G8188">
        <f>LOG(C8188)</f>
        <v>0.47712125471966244</v>
      </c>
      <c r="H8188">
        <f>G8188/(B8188-1)</f>
        <v>4.8383549470747242</v>
      </c>
    </row>
    <row r="8189" spans="1:8">
      <c r="A8189" t="s">
        <v>2335</v>
      </c>
      <c r="B8189">
        <v>1.0986122886681</v>
      </c>
      <c r="C8189">
        <v>3</v>
      </c>
      <c r="D8189">
        <v>5</v>
      </c>
      <c r="E8189">
        <v>5</v>
      </c>
      <c r="F8189" t="str">
        <f>VLOOKUP(E8189,$L$1:$M$25,2,FALSE)</f>
        <v>corn</v>
      </c>
      <c r="G8189">
        <f>LOG(C8189)</f>
        <v>0.47712125471966244</v>
      </c>
      <c r="H8189">
        <f>G8189/(B8189-1)</f>
        <v>4.8383549470747242</v>
      </c>
    </row>
    <row r="8190" spans="1:8">
      <c r="A8190" t="s">
        <v>2344</v>
      </c>
      <c r="B8190">
        <v>1.0986122886681</v>
      </c>
      <c r="C8190">
        <v>3</v>
      </c>
      <c r="D8190">
        <v>4</v>
      </c>
      <c r="E8190">
        <v>4</v>
      </c>
      <c r="F8190" t="str">
        <f>VLOOKUP(E8190,$L$1:$M$25,2,FALSE)</f>
        <v>coffee</v>
      </c>
      <c r="G8190">
        <f>LOG(C8190)</f>
        <v>0.47712125471966244</v>
      </c>
      <c r="H8190">
        <f>G8190/(B8190-1)</f>
        <v>4.8383549470747242</v>
      </c>
    </row>
    <row r="8191" spans="1:8">
      <c r="A8191" t="s">
        <v>2347</v>
      </c>
      <c r="B8191">
        <v>1.0986122886681</v>
      </c>
      <c r="C8191">
        <v>3</v>
      </c>
      <c r="D8191">
        <v>3</v>
      </c>
      <c r="E8191">
        <v>3</v>
      </c>
      <c r="F8191" t="str">
        <f>VLOOKUP(E8191,$L$1:$M$25,2,FALSE)</f>
        <v>cocoa</v>
      </c>
      <c r="G8191">
        <f>LOG(C8191)</f>
        <v>0.47712125471966244</v>
      </c>
      <c r="H8191">
        <f>G8191/(B8191-1)</f>
        <v>4.8383549470747242</v>
      </c>
    </row>
    <row r="8192" spans="1:8">
      <c r="A8192" t="s">
        <v>2349</v>
      </c>
      <c r="B8192">
        <v>1.0986122886681</v>
      </c>
      <c r="C8192">
        <v>3</v>
      </c>
      <c r="D8192">
        <v>18</v>
      </c>
      <c r="E8192">
        <v>18</v>
      </c>
      <c r="F8192" t="str">
        <f>VLOOKUP(E8192,$L$1:$M$25,2,FALSE)</f>
        <v>oilseed</v>
      </c>
      <c r="G8192">
        <f>LOG(C8192)</f>
        <v>0.47712125471966244</v>
      </c>
      <c r="H8192">
        <f>G8192/(B8192-1)</f>
        <v>4.8383549470747242</v>
      </c>
    </row>
    <row r="8193" spans="1:8">
      <c r="A8193" t="s">
        <v>2374</v>
      </c>
      <c r="B8193">
        <v>1.0986122886681</v>
      </c>
      <c r="C8193">
        <v>3</v>
      </c>
      <c r="D8193">
        <v>18</v>
      </c>
      <c r="E8193">
        <v>18</v>
      </c>
      <c r="F8193" t="str">
        <f>VLOOKUP(E8193,$L$1:$M$25,2,FALSE)</f>
        <v>oilseed</v>
      </c>
      <c r="G8193">
        <f>LOG(C8193)</f>
        <v>0.47712125471966244</v>
      </c>
      <c r="H8193">
        <f>G8193/(B8193-1)</f>
        <v>4.8383549470747242</v>
      </c>
    </row>
    <row r="8194" spans="1:8">
      <c r="A8194" t="s">
        <v>2382</v>
      </c>
      <c r="B8194">
        <v>1.0986122886681</v>
      </c>
      <c r="C8194">
        <v>3</v>
      </c>
      <c r="D8194">
        <v>10</v>
      </c>
      <c r="E8194">
        <v>10</v>
      </c>
      <c r="F8194" t="str">
        <f>VLOOKUP(E8194,$L$1:$M$25,2,FALSE)</f>
        <v>gnp</v>
      </c>
      <c r="G8194">
        <f>LOG(C8194)</f>
        <v>0.47712125471966244</v>
      </c>
      <c r="H8194">
        <f>G8194/(B8194-1)</f>
        <v>4.8383549470747242</v>
      </c>
    </row>
    <row r="8195" spans="1:8">
      <c r="A8195" t="s">
        <v>2385</v>
      </c>
      <c r="B8195">
        <v>1.0986122886681</v>
      </c>
      <c r="C8195">
        <v>3</v>
      </c>
      <c r="D8195">
        <v>5</v>
      </c>
      <c r="E8195">
        <v>5</v>
      </c>
      <c r="F8195" t="str">
        <f>VLOOKUP(E8195,$L$1:$M$25,2,FALSE)</f>
        <v>corn</v>
      </c>
      <c r="G8195">
        <f>LOG(C8195)</f>
        <v>0.47712125471966244</v>
      </c>
      <c r="H8195">
        <f>G8195/(B8195-1)</f>
        <v>4.8383549470747242</v>
      </c>
    </row>
    <row r="8196" spans="1:8">
      <c r="A8196" t="s">
        <v>2399</v>
      </c>
      <c r="B8196">
        <v>1.0986122886681</v>
      </c>
      <c r="C8196">
        <v>3</v>
      </c>
      <c r="D8196">
        <v>7</v>
      </c>
      <c r="E8196">
        <v>7</v>
      </c>
      <c r="F8196" t="str">
        <f>VLOOKUP(E8196,$L$1:$M$25,2,FALSE)</f>
        <v>crude</v>
      </c>
      <c r="G8196">
        <f>LOG(C8196)</f>
        <v>0.47712125471966244</v>
      </c>
      <c r="H8196">
        <f>G8196/(B8196-1)</f>
        <v>4.8383549470747242</v>
      </c>
    </row>
    <row r="8197" spans="1:8">
      <c r="A8197" t="s">
        <v>2451</v>
      </c>
      <c r="B8197">
        <v>1.0986122886681</v>
      </c>
      <c r="C8197">
        <v>3</v>
      </c>
      <c r="D8197">
        <v>23</v>
      </c>
      <c r="E8197">
        <v>23</v>
      </c>
      <c r="F8197" t="str">
        <f>VLOOKUP(E8197,$L$1:$M$25,2,FALSE)</f>
        <v>trade</v>
      </c>
      <c r="G8197">
        <f>LOG(C8197)</f>
        <v>0.47712125471966244</v>
      </c>
      <c r="H8197">
        <f>G8197/(B8197-1)</f>
        <v>4.8383549470747242</v>
      </c>
    </row>
    <row r="8198" spans="1:8">
      <c r="A8198" t="s">
        <v>2508</v>
      </c>
      <c r="B8198">
        <v>1.0986122886681</v>
      </c>
      <c r="C8198">
        <v>3</v>
      </c>
      <c r="D8198">
        <v>7</v>
      </c>
      <c r="E8198">
        <v>7</v>
      </c>
      <c r="F8198" t="str">
        <f>VLOOKUP(E8198,$L$1:$M$25,2,FALSE)</f>
        <v>crude</v>
      </c>
      <c r="G8198">
        <f>LOG(C8198)</f>
        <v>0.47712125471966244</v>
      </c>
      <c r="H8198">
        <f>G8198/(B8198-1)</f>
        <v>4.8383549470747242</v>
      </c>
    </row>
    <row r="8199" spans="1:8">
      <c r="A8199" t="s">
        <v>2545</v>
      </c>
      <c r="B8199">
        <v>1.0986122886681</v>
      </c>
      <c r="C8199">
        <v>3</v>
      </c>
      <c r="D8199">
        <v>8</v>
      </c>
      <c r="E8199">
        <v>8</v>
      </c>
      <c r="F8199" t="str">
        <f>VLOOKUP(E8199,$L$1:$M$25,2,FALSE)</f>
        <v>dlr</v>
      </c>
      <c r="G8199">
        <f>LOG(C8199)</f>
        <v>0.47712125471966244</v>
      </c>
      <c r="H8199">
        <f>G8199/(B8199-1)</f>
        <v>4.8383549470747242</v>
      </c>
    </row>
    <row r="8200" spans="1:8">
      <c r="A8200" t="s">
        <v>2583</v>
      </c>
      <c r="B8200">
        <v>1.0986122886681</v>
      </c>
      <c r="C8200">
        <v>3</v>
      </c>
      <c r="D8200">
        <v>20</v>
      </c>
      <c r="E8200">
        <v>20</v>
      </c>
      <c r="F8200" t="str">
        <f>VLOOKUP(E8200,$L$1:$M$25,2,FALSE)</f>
        <v>ship</v>
      </c>
      <c r="G8200">
        <f>LOG(C8200)</f>
        <v>0.47712125471966244</v>
      </c>
      <c r="H8200">
        <f>G8200/(B8200-1)</f>
        <v>4.8383549470747242</v>
      </c>
    </row>
    <row r="8201" spans="1:8">
      <c r="A8201" t="s">
        <v>2597</v>
      </c>
      <c r="B8201">
        <v>1.0986122886681</v>
      </c>
      <c r="C8201">
        <v>3</v>
      </c>
      <c r="D8201">
        <v>22</v>
      </c>
      <c r="E8201">
        <v>22</v>
      </c>
      <c r="F8201" t="str">
        <f>VLOOKUP(E8201,$L$1:$M$25,2,FALSE)</f>
        <v>sugar</v>
      </c>
      <c r="G8201">
        <f>LOG(C8201)</f>
        <v>0.47712125471966244</v>
      </c>
      <c r="H8201">
        <f>G8201/(B8201-1)</f>
        <v>4.8383549470747242</v>
      </c>
    </row>
    <row r="8202" spans="1:8">
      <c r="A8202" t="e">
        <f>-april</f>
        <v>#NAME?</v>
      </c>
      <c r="B8202">
        <v>1.0986122886681</v>
      </c>
      <c r="C8202">
        <v>3</v>
      </c>
      <c r="D8202">
        <v>4</v>
      </c>
      <c r="E8202">
        <v>4</v>
      </c>
      <c r="F8202" t="str">
        <f>VLOOKUP(E8202,$L$1:$M$25,2,FALSE)</f>
        <v>coffee</v>
      </c>
      <c r="G8202">
        <f>LOG(C8202)</f>
        <v>0.47712125471966244</v>
      </c>
      <c r="H8202">
        <f>G8202/(B8202-1)</f>
        <v>4.8383549470747242</v>
      </c>
    </row>
    <row r="8203" spans="1:8">
      <c r="A8203" t="s">
        <v>2639</v>
      </c>
      <c r="B8203">
        <v>1.0986122886681</v>
      </c>
      <c r="C8203">
        <v>3</v>
      </c>
      <c r="D8203">
        <v>3</v>
      </c>
      <c r="E8203">
        <v>3</v>
      </c>
      <c r="F8203" t="str">
        <f>VLOOKUP(E8203,$L$1:$M$25,2,FALSE)</f>
        <v>cocoa</v>
      </c>
      <c r="G8203">
        <f>LOG(C8203)</f>
        <v>0.47712125471966244</v>
      </c>
      <c r="H8203">
        <f>G8203/(B8203-1)</f>
        <v>4.8383549470747242</v>
      </c>
    </row>
    <row r="8204" spans="1:8">
      <c r="A8204" t="s">
        <v>2655</v>
      </c>
      <c r="B8204">
        <v>1.0986122886681</v>
      </c>
      <c r="C8204">
        <v>3</v>
      </c>
      <c r="D8204">
        <v>22</v>
      </c>
      <c r="E8204">
        <v>22</v>
      </c>
      <c r="F8204" t="str">
        <f>VLOOKUP(E8204,$L$1:$M$25,2,FALSE)</f>
        <v>sugar</v>
      </c>
      <c r="G8204">
        <f>LOG(C8204)</f>
        <v>0.47712125471966244</v>
      </c>
      <c r="H8204">
        <f>G8204/(B8204-1)</f>
        <v>4.8383549470747242</v>
      </c>
    </row>
    <row r="8205" spans="1:8">
      <c r="A8205" t="s">
        <v>2709</v>
      </c>
      <c r="B8205">
        <v>1.0986122886681</v>
      </c>
      <c r="C8205">
        <v>3</v>
      </c>
      <c r="D8205">
        <v>17</v>
      </c>
      <c r="E8205">
        <v>17</v>
      </c>
      <c r="F8205" t="str">
        <f>VLOOKUP(E8205,$L$1:$M$25,2,FALSE)</f>
        <v>nat-gas</v>
      </c>
      <c r="G8205">
        <f>LOG(C8205)</f>
        <v>0.47712125471966244</v>
      </c>
      <c r="H8205">
        <f>G8205/(B8205-1)</f>
        <v>4.8383549470747242</v>
      </c>
    </row>
    <row r="8206" spans="1:8">
      <c r="A8206" t="s">
        <v>2727</v>
      </c>
      <c r="B8206">
        <v>1.0986122886681</v>
      </c>
      <c r="C8206">
        <v>3</v>
      </c>
      <c r="D8206">
        <v>8</v>
      </c>
      <c r="E8206">
        <v>8</v>
      </c>
      <c r="F8206" t="str">
        <f>VLOOKUP(E8206,$L$1:$M$25,2,FALSE)</f>
        <v>dlr</v>
      </c>
      <c r="G8206">
        <f>LOG(C8206)</f>
        <v>0.47712125471966244</v>
      </c>
      <c r="H8206">
        <f>G8206/(B8206-1)</f>
        <v>4.8383549470747242</v>
      </c>
    </row>
    <row r="8207" spans="1:8">
      <c r="A8207" t="s">
        <v>2730</v>
      </c>
      <c r="B8207">
        <v>1.0986122886681</v>
      </c>
      <c r="C8207">
        <v>3</v>
      </c>
      <c r="D8207">
        <v>22</v>
      </c>
      <c r="E8207">
        <v>22</v>
      </c>
      <c r="F8207" t="str">
        <f>VLOOKUP(E8207,$L$1:$M$25,2,FALSE)</f>
        <v>sugar</v>
      </c>
      <c r="G8207">
        <f>LOG(C8207)</f>
        <v>0.47712125471966244</v>
      </c>
      <c r="H8207">
        <f>G8207/(B8207-1)</f>
        <v>4.8383549470747242</v>
      </c>
    </row>
    <row r="8208" spans="1:8">
      <c r="A8208" t="s">
        <v>2741</v>
      </c>
      <c r="B8208">
        <v>1.0986122886681</v>
      </c>
      <c r="C8208">
        <v>3</v>
      </c>
      <c r="D8208">
        <v>8</v>
      </c>
      <c r="E8208">
        <v>8</v>
      </c>
      <c r="F8208" t="str">
        <f>VLOOKUP(E8208,$L$1:$M$25,2,FALSE)</f>
        <v>dlr</v>
      </c>
      <c r="G8208">
        <f>LOG(C8208)</f>
        <v>0.47712125471966244</v>
      </c>
      <c r="H8208">
        <f>G8208/(B8208-1)</f>
        <v>4.8383549470747242</v>
      </c>
    </row>
    <row r="8209" spans="1:8">
      <c r="A8209" t="s">
        <v>2742</v>
      </c>
      <c r="B8209">
        <v>1.0986122886681</v>
      </c>
      <c r="C8209">
        <v>3</v>
      </c>
      <c r="D8209">
        <v>18</v>
      </c>
      <c r="E8209">
        <v>18</v>
      </c>
      <c r="F8209" t="str">
        <f>VLOOKUP(E8209,$L$1:$M$25,2,FALSE)</f>
        <v>oilseed</v>
      </c>
      <c r="G8209">
        <f>LOG(C8209)</f>
        <v>0.47712125471966244</v>
      </c>
      <c r="H8209">
        <f>G8209/(B8209-1)</f>
        <v>4.8383549470747242</v>
      </c>
    </row>
    <row r="8210" spans="1:8">
      <c r="A8210" t="s">
        <v>2766</v>
      </c>
      <c r="B8210">
        <v>1.0986122886681</v>
      </c>
      <c r="C8210">
        <v>3</v>
      </c>
      <c r="D8210">
        <v>18</v>
      </c>
      <c r="E8210">
        <v>18</v>
      </c>
      <c r="F8210" t="str">
        <f>VLOOKUP(E8210,$L$1:$M$25,2,FALSE)</f>
        <v>oilseed</v>
      </c>
      <c r="G8210">
        <f>LOG(C8210)</f>
        <v>0.47712125471966244</v>
      </c>
      <c r="H8210">
        <f>G8210/(B8210-1)</f>
        <v>4.8383549470747242</v>
      </c>
    </row>
    <row r="8211" spans="1:8">
      <c r="A8211" t="s">
        <v>2769</v>
      </c>
      <c r="B8211">
        <v>1.0986122886681</v>
      </c>
      <c r="C8211">
        <v>3</v>
      </c>
      <c r="D8211">
        <v>17</v>
      </c>
      <c r="E8211">
        <v>17</v>
      </c>
      <c r="F8211" t="str">
        <f>VLOOKUP(E8211,$L$1:$M$25,2,FALSE)</f>
        <v>nat-gas</v>
      </c>
      <c r="G8211">
        <f>LOG(C8211)</f>
        <v>0.47712125471966244</v>
      </c>
      <c r="H8211">
        <f>G8211/(B8211-1)</f>
        <v>4.8383549470747242</v>
      </c>
    </row>
    <row r="8212" spans="1:8">
      <c r="A8212" t="s">
        <v>2892</v>
      </c>
      <c r="B8212">
        <v>1.0986122886681</v>
      </c>
      <c r="C8212">
        <v>3</v>
      </c>
      <c r="D8212">
        <v>18</v>
      </c>
      <c r="E8212">
        <v>18</v>
      </c>
      <c r="F8212" t="str">
        <f>VLOOKUP(E8212,$L$1:$M$25,2,FALSE)</f>
        <v>oilseed</v>
      </c>
      <c r="G8212">
        <f>LOG(C8212)</f>
        <v>0.47712125471966244</v>
      </c>
      <c r="H8212">
        <f>G8212/(B8212-1)</f>
        <v>4.8383549470747242</v>
      </c>
    </row>
    <row r="8213" spans="1:8">
      <c r="A8213" t="s">
        <v>2907</v>
      </c>
      <c r="B8213">
        <v>1.0986122886681</v>
      </c>
      <c r="C8213">
        <v>3</v>
      </c>
      <c r="D8213">
        <v>19</v>
      </c>
      <c r="E8213">
        <v>19</v>
      </c>
      <c r="F8213" t="str">
        <f>VLOOKUP(E8213,$L$1:$M$25,2,FALSE)</f>
        <v>reserves</v>
      </c>
      <c r="G8213">
        <f>LOG(C8213)</f>
        <v>0.47712125471966244</v>
      </c>
      <c r="H8213">
        <f>G8213/(B8213-1)</f>
        <v>4.8383549470747242</v>
      </c>
    </row>
    <row r="8214" spans="1:8">
      <c r="A8214" t="s">
        <v>3019</v>
      </c>
      <c r="B8214">
        <v>1.0986122886681</v>
      </c>
      <c r="C8214">
        <v>3</v>
      </c>
      <c r="D8214">
        <v>25</v>
      </c>
      <c r="E8214">
        <v>25</v>
      </c>
      <c r="F8214" t="str">
        <f>VLOOKUP(E8214,$L$1:$M$25,2,FALSE)</f>
        <v>wheat</v>
      </c>
      <c r="G8214">
        <f>LOG(C8214)</f>
        <v>0.47712125471966244</v>
      </c>
      <c r="H8214">
        <f>G8214/(B8214-1)</f>
        <v>4.8383549470747242</v>
      </c>
    </row>
    <row r="8215" spans="1:8">
      <c r="A8215" t="s">
        <v>3055</v>
      </c>
      <c r="B8215">
        <v>1.0986122886681</v>
      </c>
      <c r="C8215">
        <v>3</v>
      </c>
      <c r="D8215">
        <v>2</v>
      </c>
      <c r="E8215">
        <v>2</v>
      </c>
      <c r="F8215" t="str">
        <f>VLOOKUP(E8215,$L$1:$M$25,2,FALSE)</f>
        <v>bop</v>
      </c>
      <c r="G8215">
        <f>LOG(C8215)</f>
        <v>0.47712125471966244</v>
      </c>
      <c r="H8215">
        <f>G8215/(B8215-1)</f>
        <v>4.8383549470747242</v>
      </c>
    </row>
    <row r="8216" spans="1:8">
      <c r="A8216" t="s">
        <v>3063</v>
      </c>
      <c r="B8216">
        <v>1.0986122886681</v>
      </c>
      <c r="C8216">
        <v>3</v>
      </c>
      <c r="D8216">
        <v>5</v>
      </c>
      <c r="E8216">
        <v>5</v>
      </c>
      <c r="F8216" t="str">
        <f>VLOOKUP(E8216,$L$1:$M$25,2,FALSE)</f>
        <v>corn</v>
      </c>
      <c r="G8216">
        <f>LOG(C8216)</f>
        <v>0.47712125471966244</v>
      </c>
      <c r="H8216">
        <f>G8216/(B8216-1)</f>
        <v>4.8383549470747242</v>
      </c>
    </row>
    <row r="8217" spans="1:8">
      <c r="A8217" t="s">
        <v>3068</v>
      </c>
      <c r="B8217">
        <v>1.0986122886681</v>
      </c>
      <c r="C8217">
        <v>3</v>
      </c>
      <c r="D8217">
        <v>20</v>
      </c>
      <c r="E8217">
        <v>20</v>
      </c>
      <c r="F8217" t="str">
        <f>VLOOKUP(E8217,$L$1:$M$25,2,FALSE)</f>
        <v>ship</v>
      </c>
      <c r="G8217">
        <f>LOG(C8217)</f>
        <v>0.47712125471966244</v>
      </c>
      <c r="H8217">
        <f>G8217/(B8217-1)</f>
        <v>4.8383549470747242</v>
      </c>
    </row>
    <row r="8218" spans="1:8">
      <c r="A8218" t="s">
        <v>3071</v>
      </c>
      <c r="B8218">
        <v>1.0986122886681</v>
      </c>
      <c r="C8218">
        <v>3</v>
      </c>
      <c r="D8218">
        <v>3</v>
      </c>
      <c r="E8218">
        <v>3</v>
      </c>
      <c r="F8218" t="str">
        <f>VLOOKUP(E8218,$L$1:$M$25,2,FALSE)</f>
        <v>cocoa</v>
      </c>
      <c r="G8218">
        <f>LOG(C8218)</f>
        <v>0.47712125471966244</v>
      </c>
      <c r="H8218">
        <f>G8218/(B8218-1)</f>
        <v>4.8383549470747242</v>
      </c>
    </row>
    <row r="8219" spans="1:8">
      <c r="A8219" t="s">
        <v>3096</v>
      </c>
      <c r="B8219">
        <v>1.0986122886681</v>
      </c>
      <c r="C8219">
        <v>3</v>
      </c>
      <c r="D8219">
        <v>18</v>
      </c>
      <c r="E8219">
        <v>18</v>
      </c>
      <c r="F8219" t="str">
        <f>VLOOKUP(E8219,$L$1:$M$25,2,FALSE)</f>
        <v>oilseed</v>
      </c>
      <c r="G8219">
        <f>LOG(C8219)</f>
        <v>0.47712125471966244</v>
      </c>
      <c r="H8219">
        <f>G8219/(B8219-1)</f>
        <v>4.8383549470747242</v>
      </c>
    </row>
    <row r="8220" spans="1:8">
      <c r="A8220" t="s">
        <v>3104</v>
      </c>
      <c r="B8220">
        <v>1.0986122886681</v>
      </c>
      <c r="C8220">
        <v>3</v>
      </c>
      <c r="D8220">
        <v>2</v>
      </c>
      <c r="E8220">
        <v>2</v>
      </c>
      <c r="F8220" t="str">
        <f>VLOOKUP(E8220,$L$1:$M$25,2,FALSE)</f>
        <v>bop</v>
      </c>
      <c r="G8220">
        <f>LOG(C8220)</f>
        <v>0.47712125471966244</v>
      </c>
      <c r="H8220">
        <f>G8220/(B8220-1)</f>
        <v>4.8383549470747242</v>
      </c>
    </row>
    <row r="8221" spans="1:8">
      <c r="A8221" t="s">
        <v>3124</v>
      </c>
      <c r="B8221">
        <v>1.0986122886681</v>
      </c>
      <c r="C8221">
        <v>3</v>
      </c>
      <c r="D8221">
        <v>4</v>
      </c>
      <c r="E8221">
        <v>4</v>
      </c>
      <c r="F8221" t="str">
        <f>VLOOKUP(E8221,$L$1:$M$25,2,FALSE)</f>
        <v>coffee</v>
      </c>
      <c r="G8221">
        <f>LOG(C8221)</f>
        <v>0.47712125471966244</v>
      </c>
      <c r="H8221">
        <f>G8221/(B8221-1)</f>
        <v>4.8383549470747242</v>
      </c>
    </row>
    <row r="8222" spans="1:8">
      <c r="A8222" t="s">
        <v>3140</v>
      </c>
      <c r="B8222">
        <v>1.0986122886681</v>
      </c>
      <c r="C8222">
        <v>3</v>
      </c>
      <c r="D8222">
        <v>18</v>
      </c>
      <c r="E8222">
        <v>18</v>
      </c>
      <c r="F8222" t="str">
        <f>VLOOKUP(E8222,$L$1:$M$25,2,FALSE)</f>
        <v>oilseed</v>
      </c>
      <c r="G8222">
        <f>LOG(C8222)</f>
        <v>0.47712125471966244</v>
      </c>
      <c r="H8222">
        <f>G8222/(B8222-1)</f>
        <v>4.8383549470747242</v>
      </c>
    </row>
    <row r="8223" spans="1:8">
      <c r="A8223" t="s">
        <v>3176</v>
      </c>
      <c r="B8223">
        <v>1.0986122886681</v>
      </c>
      <c r="C8223">
        <v>3</v>
      </c>
      <c r="D8223">
        <v>3</v>
      </c>
      <c r="E8223">
        <v>3</v>
      </c>
      <c r="F8223" t="str">
        <f>VLOOKUP(E8223,$L$1:$M$25,2,FALSE)</f>
        <v>cocoa</v>
      </c>
      <c r="G8223">
        <f>LOG(C8223)</f>
        <v>0.47712125471966244</v>
      </c>
      <c r="H8223">
        <f>G8223/(B8223-1)</f>
        <v>4.8383549470747242</v>
      </c>
    </row>
    <row r="8224" spans="1:8">
      <c r="A8224" t="s">
        <v>3184</v>
      </c>
      <c r="B8224">
        <v>1.0986122886681</v>
      </c>
      <c r="C8224">
        <v>3</v>
      </c>
      <c r="D8224">
        <v>18</v>
      </c>
      <c r="E8224">
        <v>18</v>
      </c>
      <c r="F8224" t="str">
        <f>VLOOKUP(E8224,$L$1:$M$25,2,FALSE)</f>
        <v>oilseed</v>
      </c>
      <c r="G8224">
        <f>LOG(C8224)</f>
        <v>0.47712125471966244</v>
      </c>
      <c r="H8224">
        <f>G8224/(B8224-1)</f>
        <v>4.8383549470747242</v>
      </c>
    </row>
    <row r="8225" spans="1:8">
      <c r="A8225" t="s">
        <v>3198</v>
      </c>
      <c r="B8225">
        <v>1.0986122886681</v>
      </c>
      <c r="C8225">
        <v>3</v>
      </c>
      <c r="D8225">
        <v>5</v>
      </c>
      <c r="E8225">
        <v>5</v>
      </c>
      <c r="F8225" t="str">
        <f>VLOOKUP(E8225,$L$1:$M$25,2,FALSE)</f>
        <v>corn</v>
      </c>
      <c r="G8225">
        <f>LOG(C8225)</f>
        <v>0.47712125471966244</v>
      </c>
      <c r="H8225">
        <f>G8225/(B8225-1)</f>
        <v>4.8383549470747242</v>
      </c>
    </row>
    <row r="8226" spans="1:8">
      <c r="A8226" t="s">
        <v>3215</v>
      </c>
      <c r="B8226">
        <v>1.0986122886681</v>
      </c>
      <c r="C8226">
        <v>3</v>
      </c>
      <c r="D8226">
        <v>16</v>
      </c>
      <c r="E8226">
        <v>16</v>
      </c>
      <c r="F8226" t="str">
        <f>VLOOKUP(E8226,$L$1:$M$25,2,FALSE)</f>
        <v>money-supply</v>
      </c>
      <c r="G8226">
        <f>LOG(C8226)</f>
        <v>0.47712125471966244</v>
      </c>
      <c r="H8226">
        <f>G8226/(B8226-1)</f>
        <v>4.8383549470747242</v>
      </c>
    </row>
    <row r="8227" spans="1:8">
      <c r="A8227" t="s">
        <v>3227</v>
      </c>
      <c r="B8227">
        <v>1.0986122886681</v>
      </c>
      <c r="C8227">
        <v>3</v>
      </c>
      <c r="D8227">
        <v>10</v>
      </c>
      <c r="E8227">
        <v>10</v>
      </c>
      <c r="F8227" t="str">
        <f>VLOOKUP(E8227,$L$1:$M$25,2,FALSE)</f>
        <v>gnp</v>
      </c>
      <c r="G8227">
        <f>LOG(C8227)</f>
        <v>0.47712125471966244</v>
      </c>
      <c r="H8227">
        <f>G8227/(B8227-1)</f>
        <v>4.8383549470747242</v>
      </c>
    </row>
    <row r="8228" spans="1:8">
      <c r="A8228" t="s">
        <v>3244</v>
      </c>
      <c r="B8228">
        <v>1.0986122886681</v>
      </c>
      <c r="C8228">
        <v>3</v>
      </c>
      <c r="D8228">
        <v>17</v>
      </c>
      <c r="E8228">
        <v>17</v>
      </c>
      <c r="F8228" t="str">
        <f>VLOOKUP(E8228,$L$1:$M$25,2,FALSE)</f>
        <v>nat-gas</v>
      </c>
      <c r="G8228">
        <f>LOG(C8228)</f>
        <v>0.47712125471966244</v>
      </c>
      <c r="H8228">
        <f>G8228/(B8228-1)</f>
        <v>4.8383549470747242</v>
      </c>
    </row>
    <row r="8229" spans="1:8">
      <c r="A8229" t="s">
        <v>3265</v>
      </c>
      <c r="B8229">
        <v>1.0986122886681</v>
      </c>
      <c r="C8229">
        <v>3</v>
      </c>
      <c r="D8229">
        <v>18</v>
      </c>
      <c r="E8229">
        <v>18</v>
      </c>
      <c r="F8229" t="str">
        <f>VLOOKUP(E8229,$L$1:$M$25,2,FALSE)</f>
        <v>oilseed</v>
      </c>
      <c r="G8229">
        <f>LOG(C8229)</f>
        <v>0.47712125471966244</v>
      </c>
      <c r="H8229">
        <f>G8229/(B8229-1)</f>
        <v>4.8383549470747242</v>
      </c>
    </row>
    <row r="8230" spans="1:8">
      <c r="A8230" t="s">
        <v>3311</v>
      </c>
      <c r="B8230">
        <v>1.0986122886681</v>
      </c>
      <c r="C8230">
        <v>3</v>
      </c>
      <c r="D8230">
        <v>21</v>
      </c>
      <c r="E8230">
        <v>21</v>
      </c>
      <c r="F8230" t="str">
        <f>VLOOKUP(E8230,$L$1:$M$25,2,FALSE)</f>
        <v>soybean</v>
      </c>
      <c r="G8230">
        <f>LOG(C8230)</f>
        <v>0.47712125471966244</v>
      </c>
      <c r="H8230">
        <f>G8230/(B8230-1)</f>
        <v>4.8383549470747242</v>
      </c>
    </row>
    <row r="8231" spans="1:8">
      <c r="A8231" t="s">
        <v>3331</v>
      </c>
      <c r="B8231">
        <v>1.0986122886681</v>
      </c>
      <c r="C8231">
        <v>3</v>
      </c>
      <c r="D8231">
        <v>2</v>
      </c>
      <c r="E8231">
        <v>2</v>
      </c>
      <c r="F8231" t="str">
        <f>VLOOKUP(E8231,$L$1:$M$25,2,FALSE)</f>
        <v>bop</v>
      </c>
      <c r="G8231">
        <f>LOG(C8231)</f>
        <v>0.47712125471966244</v>
      </c>
      <c r="H8231">
        <f>G8231/(B8231-1)</f>
        <v>4.8383549470747242</v>
      </c>
    </row>
    <row r="8232" spans="1:8">
      <c r="A8232" t="s">
        <v>3352</v>
      </c>
      <c r="B8232">
        <v>1.0986122886681</v>
      </c>
      <c r="C8232">
        <v>3</v>
      </c>
      <c r="D8232">
        <v>18</v>
      </c>
      <c r="E8232">
        <v>18</v>
      </c>
      <c r="F8232" t="str">
        <f>VLOOKUP(E8232,$L$1:$M$25,2,FALSE)</f>
        <v>oilseed</v>
      </c>
      <c r="G8232">
        <f>LOG(C8232)</f>
        <v>0.47712125471966244</v>
      </c>
      <c r="H8232">
        <f>G8232/(B8232-1)</f>
        <v>4.8383549470747242</v>
      </c>
    </row>
    <row r="8233" spans="1:8">
      <c r="A8233" t="s">
        <v>3373</v>
      </c>
      <c r="B8233">
        <v>1.0986122886681</v>
      </c>
      <c r="C8233">
        <v>3</v>
      </c>
      <c r="D8233">
        <v>18</v>
      </c>
      <c r="E8233">
        <v>18</v>
      </c>
      <c r="F8233" t="str">
        <f>VLOOKUP(E8233,$L$1:$M$25,2,FALSE)</f>
        <v>oilseed</v>
      </c>
      <c r="G8233">
        <f>LOG(C8233)</f>
        <v>0.47712125471966244</v>
      </c>
      <c r="H8233">
        <f>G8233/(B8233-1)</f>
        <v>4.8383549470747242</v>
      </c>
    </row>
    <row r="8234" spans="1:8">
      <c r="A8234" t="s">
        <v>3392</v>
      </c>
      <c r="B8234">
        <v>1.0986122886681</v>
      </c>
      <c r="C8234">
        <v>3</v>
      </c>
      <c r="D8234">
        <v>3</v>
      </c>
      <c r="E8234">
        <v>3</v>
      </c>
      <c r="F8234" t="str">
        <f>VLOOKUP(E8234,$L$1:$M$25,2,FALSE)</f>
        <v>cocoa</v>
      </c>
      <c r="G8234">
        <f>LOG(C8234)</f>
        <v>0.47712125471966244</v>
      </c>
      <c r="H8234">
        <f>G8234/(B8234-1)</f>
        <v>4.8383549470747242</v>
      </c>
    </row>
    <row r="8235" spans="1:8">
      <c r="A8235" t="s">
        <v>3454</v>
      </c>
      <c r="B8235">
        <v>1.0986122886681</v>
      </c>
      <c r="C8235">
        <v>3</v>
      </c>
      <c r="D8235">
        <v>2</v>
      </c>
      <c r="E8235">
        <v>2</v>
      </c>
      <c r="F8235" t="str">
        <f>VLOOKUP(E8235,$L$1:$M$25,2,FALSE)</f>
        <v>bop</v>
      </c>
      <c r="G8235">
        <f>LOG(C8235)</f>
        <v>0.47712125471966244</v>
      </c>
      <c r="H8235">
        <f>G8235/(B8235-1)</f>
        <v>4.8383549470747242</v>
      </c>
    </row>
    <row r="8236" spans="1:8">
      <c r="A8236" t="s">
        <v>3510</v>
      </c>
      <c r="B8236">
        <v>1.0986122886681</v>
      </c>
      <c r="C8236">
        <v>3</v>
      </c>
      <c r="D8236">
        <v>17</v>
      </c>
      <c r="E8236">
        <v>17</v>
      </c>
      <c r="F8236" t="str">
        <f>VLOOKUP(E8236,$L$1:$M$25,2,FALSE)</f>
        <v>nat-gas</v>
      </c>
      <c r="G8236">
        <f>LOG(C8236)</f>
        <v>0.47712125471966244</v>
      </c>
      <c r="H8236">
        <f>G8236/(B8236-1)</f>
        <v>4.8383549470747242</v>
      </c>
    </row>
    <row r="8237" spans="1:8">
      <c r="A8237" t="s">
        <v>3511</v>
      </c>
      <c r="B8237">
        <v>1.0986122886681</v>
      </c>
      <c r="C8237">
        <v>3</v>
      </c>
      <c r="D8237">
        <v>1</v>
      </c>
      <c r="E8237">
        <v>1</v>
      </c>
      <c r="F8237" t="str">
        <f>VLOOKUP(E8237,$L$1:$M$25,2,FALSE)</f>
        <v>acq</v>
      </c>
      <c r="G8237">
        <f>LOG(C8237)</f>
        <v>0.47712125471966244</v>
      </c>
      <c r="H8237">
        <f>G8237/(B8237-1)</f>
        <v>4.8383549470747242</v>
      </c>
    </row>
    <row r="8238" spans="1:8">
      <c r="A8238" t="s">
        <v>3527</v>
      </c>
      <c r="B8238">
        <v>1.0986122886681</v>
      </c>
      <c r="C8238">
        <v>3</v>
      </c>
      <c r="D8238">
        <v>3</v>
      </c>
      <c r="E8238">
        <v>3</v>
      </c>
      <c r="F8238" t="str">
        <f>VLOOKUP(E8238,$L$1:$M$25,2,FALSE)</f>
        <v>cocoa</v>
      </c>
      <c r="G8238">
        <f>LOG(C8238)</f>
        <v>0.47712125471966244</v>
      </c>
      <c r="H8238">
        <f>G8238/(B8238-1)</f>
        <v>4.8383549470747242</v>
      </c>
    </row>
    <row r="8239" spans="1:8">
      <c r="A8239" t="s">
        <v>3538</v>
      </c>
      <c r="B8239">
        <v>1.0986122886681</v>
      </c>
      <c r="C8239">
        <v>3</v>
      </c>
      <c r="D8239">
        <v>8</v>
      </c>
      <c r="E8239">
        <v>8</v>
      </c>
      <c r="F8239" t="str">
        <f>VLOOKUP(E8239,$L$1:$M$25,2,FALSE)</f>
        <v>dlr</v>
      </c>
      <c r="G8239">
        <f>LOG(C8239)</f>
        <v>0.47712125471966244</v>
      </c>
      <c r="H8239">
        <f>G8239/(B8239-1)</f>
        <v>4.8383549470747242</v>
      </c>
    </row>
    <row r="8240" spans="1:8">
      <c r="A8240" t="s">
        <v>3547</v>
      </c>
      <c r="B8240">
        <v>1.0986122886681</v>
      </c>
      <c r="C8240">
        <v>3</v>
      </c>
      <c r="D8240">
        <v>1</v>
      </c>
      <c r="E8240">
        <v>1</v>
      </c>
      <c r="F8240" t="str">
        <f>VLOOKUP(E8240,$L$1:$M$25,2,FALSE)</f>
        <v>acq</v>
      </c>
      <c r="G8240">
        <f>LOG(C8240)</f>
        <v>0.47712125471966244</v>
      </c>
      <c r="H8240">
        <f>G8240/(B8240-1)</f>
        <v>4.8383549470747242</v>
      </c>
    </row>
    <row r="8241" spans="1:8">
      <c r="A8241" t="s">
        <v>3556</v>
      </c>
      <c r="B8241">
        <v>1.0986122886681</v>
      </c>
      <c r="C8241">
        <v>3</v>
      </c>
      <c r="D8241">
        <v>22</v>
      </c>
      <c r="E8241">
        <v>22</v>
      </c>
      <c r="F8241" t="str">
        <f>VLOOKUP(E8241,$L$1:$M$25,2,FALSE)</f>
        <v>sugar</v>
      </c>
      <c r="G8241">
        <f>LOG(C8241)</f>
        <v>0.47712125471966244</v>
      </c>
      <c r="H8241">
        <f>G8241/(B8241-1)</f>
        <v>4.8383549470747242</v>
      </c>
    </row>
    <row r="8242" spans="1:8">
      <c r="A8242" t="s">
        <v>3642</v>
      </c>
      <c r="B8242">
        <v>1.0986122886681</v>
      </c>
      <c r="C8242">
        <v>3</v>
      </c>
      <c r="D8242">
        <v>17</v>
      </c>
      <c r="E8242">
        <v>17</v>
      </c>
      <c r="F8242" t="str">
        <f>VLOOKUP(E8242,$L$1:$M$25,2,FALSE)</f>
        <v>nat-gas</v>
      </c>
      <c r="G8242">
        <f>LOG(C8242)</f>
        <v>0.47712125471966244</v>
      </c>
      <c r="H8242">
        <f>G8242/(B8242-1)</f>
        <v>4.8383549470747242</v>
      </c>
    </row>
    <row r="8243" spans="1:8">
      <c r="A8243" t="s">
        <v>3697</v>
      </c>
      <c r="B8243">
        <v>1.0986122886681</v>
      </c>
      <c r="C8243">
        <v>3</v>
      </c>
      <c r="D8243">
        <v>1</v>
      </c>
      <c r="E8243">
        <v>1</v>
      </c>
      <c r="F8243" t="str">
        <f>VLOOKUP(E8243,$L$1:$M$25,2,FALSE)</f>
        <v>acq</v>
      </c>
      <c r="G8243">
        <f>LOG(C8243)</f>
        <v>0.47712125471966244</v>
      </c>
      <c r="H8243">
        <f>G8243/(B8243-1)</f>
        <v>4.8383549470747242</v>
      </c>
    </row>
    <row r="8244" spans="1:8">
      <c r="A8244" t="s">
        <v>3717</v>
      </c>
      <c r="B8244">
        <v>1.0986122886681</v>
      </c>
      <c r="C8244">
        <v>3</v>
      </c>
      <c r="D8244">
        <v>20</v>
      </c>
      <c r="E8244">
        <v>20</v>
      </c>
      <c r="F8244" t="str">
        <f>VLOOKUP(E8244,$L$1:$M$25,2,FALSE)</f>
        <v>ship</v>
      </c>
      <c r="G8244">
        <f>LOG(C8244)</f>
        <v>0.47712125471966244</v>
      </c>
      <c r="H8244">
        <f>G8244/(B8244-1)</f>
        <v>4.8383549470747242</v>
      </c>
    </row>
    <row r="8245" spans="1:8">
      <c r="A8245" t="s">
        <v>3763</v>
      </c>
      <c r="B8245">
        <v>1.0986122886681</v>
      </c>
      <c r="C8245">
        <v>3</v>
      </c>
      <c r="D8245">
        <v>2</v>
      </c>
      <c r="E8245">
        <v>2</v>
      </c>
      <c r="F8245" t="str">
        <f>VLOOKUP(E8245,$L$1:$M$25,2,FALSE)</f>
        <v>bop</v>
      </c>
      <c r="G8245">
        <f>LOG(C8245)</f>
        <v>0.47712125471966244</v>
      </c>
      <c r="H8245">
        <f>G8245/(B8245-1)</f>
        <v>4.8383549470747242</v>
      </c>
    </row>
    <row r="8246" spans="1:8">
      <c r="A8246" t="s">
        <v>3790</v>
      </c>
      <c r="B8246">
        <v>1.0986122886681</v>
      </c>
      <c r="C8246">
        <v>3</v>
      </c>
      <c r="D8246">
        <v>2</v>
      </c>
      <c r="E8246">
        <v>2</v>
      </c>
      <c r="F8246" t="str">
        <f>VLOOKUP(E8246,$L$1:$M$25,2,FALSE)</f>
        <v>bop</v>
      </c>
      <c r="G8246">
        <f>LOG(C8246)</f>
        <v>0.47712125471966244</v>
      </c>
      <c r="H8246">
        <f>G8246/(B8246-1)</f>
        <v>4.8383549470747242</v>
      </c>
    </row>
    <row r="8247" spans="1:8">
      <c r="A8247" t="s">
        <v>3795</v>
      </c>
      <c r="B8247">
        <v>1.0986122886681</v>
      </c>
      <c r="C8247">
        <v>3</v>
      </c>
      <c r="D8247">
        <v>2</v>
      </c>
      <c r="E8247">
        <v>2</v>
      </c>
      <c r="F8247" t="str">
        <f>VLOOKUP(E8247,$L$1:$M$25,2,FALSE)</f>
        <v>bop</v>
      </c>
      <c r="G8247">
        <f>LOG(C8247)</f>
        <v>0.47712125471966244</v>
      </c>
      <c r="H8247">
        <f>G8247/(B8247-1)</f>
        <v>4.8383549470747242</v>
      </c>
    </row>
    <row r="8248" spans="1:8">
      <c r="A8248" t="s">
        <v>3806</v>
      </c>
      <c r="B8248">
        <v>1.0986122886681</v>
      </c>
      <c r="C8248">
        <v>3</v>
      </c>
      <c r="D8248">
        <v>18</v>
      </c>
      <c r="E8248">
        <v>18</v>
      </c>
      <c r="F8248" t="str">
        <f>VLOOKUP(E8248,$L$1:$M$25,2,FALSE)</f>
        <v>oilseed</v>
      </c>
      <c r="G8248">
        <f>LOG(C8248)</f>
        <v>0.47712125471966244</v>
      </c>
      <c r="H8248">
        <f>G8248/(B8248-1)</f>
        <v>4.8383549470747242</v>
      </c>
    </row>
    <row r="8249" spans="1:8">
      <c r="A8249" t="s">
        <v>3858</v>
      </c>
      <c r="B8249">
        <v>1.0986122886681</v>
      </c>
      <c r="C8249">
        <v>3</v>
      </c>
      <c r="D8249">
        <v>16</v>
      </c>
      <c r="E8249">
        <v>16</v>
      </c>
      <c r="F8249" t="str">
        <f>VLOOKUP(E8249,$L$1:$M$25,2,FALSE)</f>
        <v>money-supply</v>
      </c>
      <c r="G8249">
        <f>LOG(C8249)</f>
        <v>0.47712125471966244</v>
      </c>
      <c r="H8249">
        <f>G8249/(B8249-1)</f>
        <v>4.8383549470747242</v>
      </c>
    </row>
    <row r="8250" spans="1:8">
      <c r="A8250" t="s">
        <v>3918</v>
      </c>
      <c r="B8250">
        <v>1.0986122886681</v>
      </c>
      <c r="C8250">
        <v>3</v>
      </c>
      <c r="D8250">
        <v>18</v>
      </c>
      <c r="E8250">
        <v>18</v>
      </c>
      <c r="F8250" t="str">
        <f>VLOOKUP(E8250,$L$1:$M$25,2,FALSE)</f>
        <v>oilseed</v>
      </c>
      <c r="G8250">
        <f>LOG(C8250)</f>
        <v>0.47712125471966244</v>
      </c>
      <c r="H8250">
        <f>G8250/(B8250-1)</f>
        <v>4.8383549470747242</v>
      </c>
    </row>
    <row r="8251" spans="1:8">
      <c r="A8251" t="s">
        <v>3995</v>
      </c>
      <c r="B8251">
        <v>1.0986122886681</v>
      </c>
      <c r="C8251">
        <v>3</v>
      </c>
      <c r="D8251">
        <v>23</v>
      </c>
      <c r="E8251">
        <v>23</v>
      </c>
      <c r="F8251" t="str">
        <f>VLOOKUP(E8251,$L$1:$M$25,2,FALSE)</f>
        <v>trade</v>
      </c>
      <c r="G8251">
        <f>LOG(C8251)</f>
        <v>0.47712125471966244</v>
      </c>
      <c r="H8251">
        <f>G8251/(B8251-1)</f>
        <v>4.8383549470747242</v>
      </c>
    </row>
    <row r="8252" spans="1:8">
      <c r="A8252" t="s">
        <v>4000</v>
      </c>
      <c r="B8252">
        <v>1.0986122886681</v>
      </c>
      <c r="C8252">
        <v>3</v>
      </c>
      <c r="D8252">
        <v>5</v>
      </c>
      <c r="E8252">
        <v>5</v>
      </c>
      <c r="F8252" t="str">
        <f>VLOOKUP(E8252,$L$1:$M$25,2,FALSE)</f>
        <v>corn</v>
      </c>
      <c r="G8252">
        <f>LOG(C8252)</f>
        <v>0.47712125471966244</v>
      </c>
      <c r="H8252">
        <f>G8252/(B8252-1)</f>
        <v>4.8383549470747242</v>
      </c>
    </row>
    <row r="8253" spans="1:8">
      <c r="A8253" t="s">
        <v>4011</v>
      </c>
      <c r="B8253">
        <v>1.0986122886681</v>
      </c>
      <c r="C8253">
        <v>3</v>
      </c>
      <c r="D8253">
        <v>3</v>
      </c>
      <c r="E8253">
        <v>3</v>
      </c>
      <c r="F8253" t="str">
        <f>VLOOKUP(E8253,$L$1:$M$25,2,FALSE)</f>
        <v>cocoa</v>
      </c>
      <c r="G8253">
        <f>LOG(C8253)</f>
        <v>0.47712125471966244</v>
      </c>
      <c r="H8253">
        <f>G8253/(B8253-1)</f>
        <v>4.8383549470747242</v>
      </c>
    </row>
    <row r="8254" spans="1:8">
      <c r="A8254" t="s">
        <v>4036</v>
      </c>
      <c r="B8254">
        <v>1.0986122886681</v>
      </c>
      <c r="C8254">
        <v>3</v>
      </c>
      <c r="D8254">
        <v>3</v>
      </c>
      <c r="E8254">
        <v>3</v>
      </c>
      <c r="F8254" t="str">
        <f>VLOOKUP(E8254,$L$1:$M$25,2,FALSE)</f>
        <v>cocoa</v>
      </c>
      <c r="G8254">
        <f>LOG(C8254)</f>
        <v>0.47712125471966244</v>
      </c>
      <c r="H8254">
        <f>G8254/(B8254-1)</f>
        <v>4.8383549470747242</v>
      </c>
    </row>
    <row r="8255" spans="1:8">
      <c r="A8255" t="s">
        <v>4041</v>
      </c>
      <c r="B8255">
        <v>1.0986122886681</v>
      </c>
      <c r="C8255">
        <v>3</v>
      </c>
      <c r="D8255">
        <v>1</v>
      </c>
      <c r="E8255">
        <v>1</v>
      </c>
      <c r="F8255" t="str">
        <f>VLOOKUP(E8255,$L$1:$M$25,2,FALSE)</f>
        <v>acq</v>
      </c>
      <c r="G8255">
        <f>LOG(C8255)</f>
        <v>0.47712125471966244</v>
      </c>
      <c r="H8255">
        <f>G8255/(B8255-1)</f>
        <v>4.8383549470747242</v>
      </c>
    </row>
    <row r="8256" spans="1:8">
      <c r="A8256" t="s">
        <v>4186</v>
      </c>
      <c r="B8256">
        <v>1.0986122886681</v>
      </c>
      <c r="C8256">
        <v>3</v>
      </c>
      <c r="D8256">
        <v>18</v>
      </c>
      <c r="E8256">
        <v>18</v>
      </c>
      <c r="F8256" t="str">
        <f>VLOOKUP(E8256,$L$1:$M$25,2,FALSE)</f>
        <v>oilseed</v>
      </c>
      <c r="G8256">
        <f>LOG(C8256)</f>
        <v>0.47712125471966244</v>
      </c>
      <c r="H8256">
        <f>G8256/(B8256-1)</f>
        <v>4.8383549470747242</v>
      </c>
    </row>
    <row r="8257" spans="1:8">
      <c r="A8257" t="s">
        <v>4199</v>
      </c>
      <c r="B8257">
        <v>1.0986122886681</v>
      </c>
      <c r="C8257">
        <v>3</v>
      </c>
      <c r="D8257">
        <v>5</v>
      </c>
      <c r="E8257">
        <v>5</v>
      </c>
      <c r="F8257" t="str">
        <f>VLOOKUP(E8257,$L$1:$M$25,2,FALSE)</f>
        <v>corn</v>
      </c>
      <c r="G8257">
        <f>LOG(C8257)</f>
        <v>0.47712125471966244</v>
      </c>
      <c r="H8257">
        <f>G8257/(B8257-1)</f>
        <v>4.8383549470747242</v>
      </c>
    </row>
    <row r="8258" spans="1:8">
      <c r="A8258" t="s">
        <v>4202</v>
      </c>
      <c r="B8258">
        <v>1.0986122886681</v>
      </c>
      <c r="C8258">
        <v>3</v>
      </c>
      <c r="D8258">
        <v>18</v>
      </c>
      <c r="E8258">
        <v>18</v>
      </c>
      <c r="F8258" t="str">
        <f>VLOOKUP(E8258,$L$1:$M$25,2,FALSE)</f>
        <v>oilseed</v>
      </c>
      <c r="G8258">
        <f>LOG(C8258)</f>
        <v>0.47712125471966244</v>
      </c>
      <c r="H8258">
        <f>G8258/(B8258-1)</f>
        <v>4.8383549470747242</v>
      </c>
    </row>
    <row r="8259" spans="1:8">
      <c r="A8259" t="s">
        <v>4216</v>
      </c>
      <c r="B8259">
        <v>1.0986122886681</v>
      </c>
      <c r="C8259">
        <v>3</v>
      </c>
      <c r="D8259">
        <v>1</v>
      </c>
      <c r="E8259">
        <v>1</v>
      </c>
      <c r="F8259" t="str">
        <f>VLOOKUP(E8259,$L$1:$M$25,2,FALSE)</f>
        <v>acq</v>
      </c>
      <c r="G8259">
        <f>LOG(C8259)</f>
        <v>0.47712125471966244</v>
      </c>
      <c r="H8259">
        <f>G8259/(B8259-1)</f>
        <v>4.8383549470747242</v>
      </c>
    </row>
    <row r="8260" spans="1:8">
      <c r="A8260" t="s">
        <v>4224</v>
      </c>
      <c r="B8260">
        <v>1.0986122886681</v>
      </c>
      <c r="C8260">
        <v>3</v>
      </c>
      <c r="D8260">
        <v>23</v>
      </c>
      <c r="E8260">
        <v>23</v>
      </c>
      <c r="F8260" t="str">
        <f>VLOOKUP(E8260,$L$1:$M$25,2,FALSE)</f>
        <v>trade</v>
      </c>
      <c r="G8260">
        <f>LOG(C8260)</f>
        <v>0.47712125471966244</v>
      </c>
      <c r="H8260">
        <f>G8260/(B8260-1)</f>
        <v>4.8383549470747242</v>
      </c>
    </row>
    <row r="8261" spans="1:8">
      <c r="A8261" t="s">
        <v>4242</v>
      </c>
      <c r="B8261">
        <v>1.0986122886681</v>
      </c>
      <c r="C8261">
        <v>3</v>
      </c>
      <c r="D8261">
        <v>3</v>
      </c>
      <c r="E8261">
        <v>3</v>
      </c>
      <c r="F8261" t="str">
        <f>VLOOKUP(E8261,$L$1:$M$25,2,FALSE)</f>
        <v>cocoa</v>
      </c>
      <c r="G8261">
        <f>LOG(C8261)</f>
        <v>0.47712125471966244</v>
      </c>
      <c r="H8261">
        <f>G8261/(B8261-1)</f>
        <v>4.8383549470747242</v>
      </c>
    </row>
    <row r="8262" spans="1:8">
      <c r="A8262" t="s">
        <v>4268</v>
      </c>
      <c r="B8262">
        <v>1.0986122886681</v>
      </c>
      <c r="C8262">
        <v>3</v>
      </c>
      <c r="D8262">
        <v>3</v>
      </c>
      <c r="E8262">
        <v>3</v>
      </c>
      <c r="F8262" t="str">
        <f>VLOOKUP(E8262,$L$1:$M$25,2,FALSE)</f>
        <v>cocoa</v>
      </c>
      <c r="G8262">
        <f>LOG(C8262)</f>
        <v>0.47712125471966244</v>
      </c>
      <c r="H8262">
        <f>G8262/(B8262-1)</f>
        <v>4.8383549470747242</v>
      </c>
    </row>
    <row r="8263" spans="1:8">
      <c r="A8263" t="s">
        <v>4286</v>
      </c>
      <c r="B8263">
        <v>1.0986122886681</v>
      </c>
      <c r="C8263">
        <v>3</v>
      </c>
      <c r="D8263">
        <v>1</v>
      </c>
      <c r="E8263">
        <v>1</v>
      </c>
      <c r="F8263" t="str">
        <f>VLOOKUP(E8263,$L$1:$M$25,2,FALSE)</f>
        <v>acq</v>
      </c>
      <c r="G8263">
        <f>LOG(C8263)</f>
        <v>0.47712125471966244</v>
      </c>
      <c r="H8263">
        <f>G8263/(B8263-1)</f>
        <v>4.8383549470747242</v>
      </c>
    </row>
    <row r="8264" spans="1:8">
      <c r="A8264" t="s">
        <v>4298</v>
      </c>
      <c r="B8264">
        <v>1.0986122886681</v>
      </c>
      <c r="C8264">
        <v>3</v>
      </c>
      <c r="D8264">
        <v>3</v>
      </c>
      <c r="E8264">
        <v>3</v>
      </c>
      <c r="F8264" t="str">
        <f>VLOOKUP(E8264,$L$1:$M$25,2,FALSE)</f>
        <v>cocoa</v>
      </c>
      <c r="G8264">
        <f>LOG(C8264)</f>
        <v>0.47712125471966244</v>
      </c>
      <c r="H8264">
        <f>G8264/(B8264-1)</f>
        <v>4.8383549470747242</v>
      </c>
    </row>
    <row r="8265" spans="1:8">
      <c r="A8265" t="s">
        <v>4319</v>
      </c>
      <c r="B8265">
        <v>1.0986122886681</v>
      </c>
      <c r="C8265">
        <v>3</v>
      </c>
      <c r="D8265">
        <v>18</v>
      </c>
      <c r="E8265">
        <v>18</v>
      </c>
      <c r="F8265" t="str">
        <f>VLOOKUP(E8265,$L$1:$M$25,2,FALSE)</f>
        <v>oilseed</v>
      </c>
      <c r="G8265">
        <f>LOG(C8265)</f>
        <v>0.47712125471966244</v>
      </c>
      <c r="H8265">
        <f>G8265/(B8265-1)</f>
        <v>4.8383549470747242</v>
      </c>
    </row>
    <row r="8266" spans="1:8">
      <c r="A8266" t="s">
        <v>4322</v>
      </c>
      <c r="B8266">
        <v>1.0986122886681</v>
      </c>
      <c r="C8266">
        <v>3</v>
      </c>
      <c r="D8266">
        <v>1</v>
      </c>
      <c r="E8266">
        <v>1</v>
      </c>
      <c r="F8266" t="str">
        <f>VLOOKUP(E8266,$L$1:$M$25,2,FALSE)</f>
        <v>acq</v>
      </c>
      <c r="G8266">
        <f>LOG(C8266)</f>
        <v>0.47712125471966244</v>
      </c>
      <c r="H8266">
        <f>G8266/(B8266-1)</f>
        <v>4.8383549470747242</v>
      </c>
    </row>
    <row r="8267" spans="1:8">
      <c r="A8267" t="s">
        <v>4323</v>
      </c>
      <c r="B8267">
        <v>1.0986122886681</v>
      </c>
      <c r="C8267">
        <v>3</v>
      </c>
      <c r="D8267">
        <v>10</v>
      </c>
      <c r="E8267">
        <v>10</v>
      </c>
      <c r="F8267" t="str">
        <f>VLOOKUP(E8267,$L$1:$M$25,2,FALSE)</f>
        <v>gnp</v>
      </c>
      <c r="G8267">
        <f>LOG(C8267)</f>
        <v>0.47712125471966244</v>
      </c>
      <c r="H8267">
        <f>G8267/(B8267-1)</f>
        <v>4.8383549470747242</v>
      </c>
    </row>
    <row r="8268" spans="1:8">
      <c r="A8268" t="s">
        <v>4329</v>
      </c>
      <c r="B8268">
        <v>1.0986122886681</v>
      </c>
      <c r="C8268">
        <v>3</v>
      </c>
      <c r="D8268">
        <v>6</v>
      </c>
      <c r="E8268">
        <v>6</v>
      </c>
      <c r="F8268" t="str">
        <f>VLOOKUP(E8268,$L$1:$M$25,2,FALSE)</f>
        <v>cpi</v>
      </c>
      <c r="G8268">
        <f>LOG(C8268)</f>
        <v>0.47712125471966244</v>
      </c>
      <c r="H8268">
        <f>G8268/(B8268-1)</f>
        <v>4.8383549470747242</v>
      </c>
    </row>
    <row r="8269" spans="1:8">
      <c r="A8269" t="s">
        <v>4392</v>
      </c>
      <c r="B8269">
        <v>1.0986122886681</v>
      </c>
      <c r="C8269">
        <v>3</v>
      </c>
      <c r="D8269">
        <v>3</v>
      </c>
      <c r="E8269">
        <v>3</v>
      </c>
      <c r="F8269" t="str">
        <f>VLOOKUP(E8269,$L$1:$M$25,2,FALSE)</f>
        <v>cocoa</v>
      </c>
      <c r="G8269">
        <f>LOG(C8269)</f>
        <v>0.47712125471966244</v>
      </c>
      <c r="H8269">
        <f>G8269/(B8269-1)</f>
        <v>4.8383549470747242</v>
      </c>
    </row>
    <row r="8270" spans="1:8">
      <c r="A8270" t="s">
        <v>4401</v>
      </c>
      <c r="B8270">
        <v>1.0986122886681</v>
      </c>
      <c r="C8270">
        <v>3</v>
      </c>
      <c r="D8270">
        <v>5</v>
      </c>
      <c r="E8270">
        <v>5</v>
      </c>
      <c r="F8270" t="str">
        <f>VLOOKUP(E8270,$L$1:$M$25,2,FALSE)</f>
        <v>corn</v>
      </c>
      <c r="G8270">
        <f>LOG(C8270)</f>
        <v>0.47712125471966244</v>
      </c>
      <c r="H8270">
        <f>G8270/(B8270-1)</f>
        <v>4.8383549470747242</v>
      </c>
    </row>
    <row r="8271" spans="1:8">
      <c r="A8271" t="s">
        <v>4434</v>
      </c>
      <c r="B8271">
        <v>1.0986122886681</v>
      </c>
      <c r="C8271">
        <v>3</v>
      </c>
      <c r="D8271">
        <v>22</v>
      </c>
      <c r="E8271">
        <v>22</v>
      </c>
      <c r="F8271" t="str">
        <f>VLOOKUP(E8271,$L$1:$M$25,2,FALSE)</f>
        <v>sugar</v>
      </c>
      <c r="G8271">
        <f>LOG(C8271)</f>
        <v>0.47712125471966244</v>
      </c>
      <c r="H8271">
        <f>G8271/(B8271-1)</f>
        <v>4.8383549470747242</v>
      </c>
    </row>
    <row r="8272" spans="1:8">
      <c r="A8272" t="s">
        <v>4446</v>
      </c>
      <c r="B8272">
        <v>1.0986122886681</v>
      </c>
      <c r="C8272">
        <v>3</v>
      </c>
      <c r="D8272">
        <v>17</v>
      </c>
      <c r="E8272">
        <v>17</v>
      </c>
      <c r="F8272" t="str">
        <f>VLOOKUP(E8272,$L$1:$M$25,2,FALSE)</f>
        <v>nat-gas</v>
      </c>
      <c r="G8272">
        <f>LOG(C8272)</f>
        <v>0.47712125471966244</v>
      </c>
      <c r="H8272">
        <f>G8272/(B8272-1)</f>
        <v>4.8383549470747242</v>
      </c>
    </row>
    <row r="8273" spans="1:8">
      <c r="A8273" t="s">
        <v>4447</v>
      </c>
      <c r="B8273">
        <v>1.0986122886681</v>
      </c>
      <c r="C8273">
        <v>3</v>
      </c>
      <c r="D8273">
        <v>22</v>
      </c>
      <c r="E8273">
        <v>22</v>
      </c>
      <c r="F8273" t="str">
        <f>VLOOKUP(E8273,$L$1:$M$25,2,FALSE)</f>
        <v>sugar</v>
      </c>
      <c r="G8273">
        <f>LOG(C8273)</f>
        <v>0.47712125471966244</v>
      </c>
      <c r="H8273">
        <f>G8273/(B8273-1)</f>
        <v>4.8383549470747242</v>
      </c>
    </row>
    <row r="8274" spans="1:8">
      <c r="A8274" t="s">
        <v>4450</v>
      </c>
      <c r="B8274">
        <v>1.0986122886681</v>
      </c>
      <c r="C8274">
        <v>3</v>
      </c>
      <c r="D8274">
        <v>17</v>
      </c>
      <c r="E8274">
        <v>17</v>
      </c>
      <c r="F8274" t="str">
        <f>VLOOKUP(E8274,$L$1:$M$25,2,FALSE)</f>
        <v>nat-gas</v>
      </c>
      <c r="G8274">
        <f>LOG(C8274)</f>
        <v>0.47712125471966244</v>
      </c>
      <c r="H8274">
        <f>G8274/(B8274-1)</f>
        <v>4.8383549470747242</v>
      </c>
    </row>
    <row r="8275" spans="1:8">
      <c r="A8275" t="s">
        <v>4451</v>
      </c>
      <c r="B8275">
        <v>1.0986122886681</v>
      </c>
      <c r="C8275">
        <v>3</v>
      </c>
      <c r="D8275">
        <v>3</v>
      </c>
      <c r="E8275">
        <v>3</v>
      </c>
      <c r="F8275" t="str">
        <f>VLOOKUP(E8275,$L$1:$M$25,2,FALSE)</f>
        <v>cocoa</v>
      </c>
      <c r="G8275">
        <f>LOG(C8275)</f>
        <v>0.47712125471966244</v>
      </c>
      <c r="H8275">
        <f>G8275/(B8275-1)</f>
        <v>4.8383549470747242</v>
      </c>
    </row>
    <row r="8276" spans="1:8">
      <c r="A8276" t="s">
        <v>4459</v>
      </c>
      <c r="B8276">
        <v>1.0986122886681</v>
      </c>
      <c r="C8276">
        <v>3</v>
      </c>
      <c r="D8276">
        <v>5</v>
      </c>
      <c r="E8276">
        <v>5</v>
      </c>
      <c r="F8276" t="str">
        <f>VLOOKUP(E8276,$L$1:$M$25,2,FALSE)</f>
        <v>corn</v>
      </c>
      <c r="G8276">
        <f>LOG(C8276)</f>
        <v>0.47712125471966244</v>
      </c>
      <c r="H8276">
        <f>G8276/(B8276-1)</f>
        <v>4.8383549470747242</v>
      </c>
    </row>
    <row r="8277" spans="1:8">
      <c r="A8277" t="s">
        <v>4498</v>
      </c>
      <c r="B8277">
        <v>1.0986122886681</v>
      </c>
      <c r="C8277">
        <v>3</v>
      </c>
      <c r="D8277">
        <v>16</v>
      </c>
      <c r="E8277">
        <v>16</v>
      </c>
      <c r="F8277" t="str">
        <f>VLOOKUP(E8277,$L$1:$M$25,2,FALSE)</f>
        <v>money-supply</v>
      </c>
      <c r="G8277">
        <f>LOG(C8277)</f>
        <v>0.47712125471966244</v>
      </c>
      <c r="H8277">
        <f>G8277/(B8277-1)</f>
        <v>4.8383549470747242</v>
      </c>
    </row>
    <row r="8278" spans="1:8">
      <c r="A8278" t="s">
        <v>4504</v>
      </c>
      <c r="B8278">
        <v>1.0986122886681</v>
      </c>
      <c r="C8278">
        <v>3</v>
      </c>
      <c r="D8278">
        <v>1</v>
      </c>
      <c r="E8278">
        <v>1</v>
      </c>
      <c r="F8278" t="str">
        <f>VLOOKUP(E8278,$L$1:$M$25,2,FALSE)</f>
        <v>acq</v>
      </c>
      <c r="G8278">
        <f>LOG(C8278)</f>
        <v>0.47712125471966244</v>
      </c>
      <c r="H8278">
        <f>G8278/(B8278-1)</f>
        <v>4.8383549470747242</v>
      </c>
    </row>
    <row r="8279" spans="1:8">
      <c r="A8279" t="s">
        <v>4526</v>
      </c>
      <c r="B8279">
        <v>1.0986122886681</v>
      </c>
      <c r="C8279">
        <v>3</v>
      </c>
      <c r="D8279">
        <v>5</v>
      </c>
      <c r="E8279">
        <v>5</v>
      </c>
      <c r="F8279" t="str">
        <f>VLOOKUP(E8279,$L$1:$M$25,2,FALSE)</f>
        <v>corn</v>
      </c>
      <c r="G8279">
        <f>LOG(C8279)</f>
        <v>0.47712125471966244</v>
      </c>
      <c r="H8279">
        <f>G8279/(B8279-1)</f>
        <v>4.8383549470747242</v>
      </c>
    </row>
    <row r="8280" spans="1:8">
      <c r="A8280" t="s">
        <v>4545</v>
      </c>
      <c r="B8280">
        <v>1.0986122886681</v>
      </c>
      <c r="C8280">
        <v>3</v>
      </c>
      <c r="D8280">
        <v>19</v>
      </c>
      <c r="E8280">
        <v>19</v>
      </c>
      <c r="F8280" t="str">
        <f>VLOOKUP(E8280,$L$1:$M$25,2,FALSE)</f>
        <v>reserves</v>
      </c>
      <c r="G8280">
        <f>LOG(C8280)</f>
        <v>0.47712125471966244</v>
      </c>
      <c r="H8280">
        <f>G8280/(B8280-1)</f>
        <v>4.8383549470747242</v>
      </c>
    </row>
    <row r="8281" spans="1:8">
      <c r="A8281" t="s">
        <v>4588</v>
      </c>
      <c r="B8281">
        <v>1.0986122886681</v>
      </c>
      <c r="C8281">
        <v>3</v>
      </c>
      <c r="D8281">
        <v>22</v>
      </c>
      <c r="E8281">
        <v>22</v>
      </c>
      <c r="F8281" t="str">
        <f>VLOOKUP(E8281,$L$1:$M$25,2,FALSE)</f>
        <v>sugar</v>
      </c>
      <c r="G8281">
        <f>LOG(C8281)</f>
        <v>0.47712125471966244</v>
      </c>
      <c r="H8281">
        <f>G8281/(B8281-1)</f>
        <v>4.8383549470747242</v>
      </c>
    </row>
    <row r="8282" spans="1:8">
      <c r="A8282" t="s">
        <v>4630</v>
      </c>
      <c r="B8282">
        <v>1.0986122886681</v>
      </c>
      <c r="C8282">
        <v>3</v>
      </c>
      <c r="D8282">
        <v>25</v>
      </c>
      <c r="E8282">
        <v>25</v>
      </c>
      <c r="F8282" t="str">
        <f>VLOOKUP(E8282,$L$1:$M$25,2,FALSE)</f>
        <v>wheat</v>
      </c>
      <c r="G8282">
        <f>LOG(C8282)</f>
        <v>0.47712125471966244</v>
      </c>
      <c r="H8282">
        <f>G8282/(B8282-1)</f>
        <v>4.8383549470747242</v>
      </c>
    </row>
    <row r="8283" spans="1:8">
      <c r="A8283" t="s">
        <v>4769</v>
      </c>
      <c r="B8283">
        <v>1.0986122886681</v>
      </c>
      <c r="C8283">
        <v>3</v>
      </c>
      <c r="D8283">
        <v>10</v>
      </c>
      <c r="E8283">
        <v>10</v>
      </c>
      <c r="F8283" t="str">
        <f>VLOOKUP(E8283,$L$1:$M$25,2,FALSE)</f>
        <v>gnp</v>
      </c>
      <c r="G8283">
        <f>LOG(C8283)</f>
        <v>0.47712125471966244</v>
      </c>
      <c r="H8283">
        <f>G8283/(B8283-1)</f>
        <v>4.8383549470747242</v>
      </c>
    </row>
    <row r="8284" spans="1:8">
      <c r="A8284" t="s">
        <v>4773</v>
      </c>
      <c r="B8284">
        <v>1.0986122886681</v>
      </c>
      <c r="C8284">
        <v>3</v>
      </c>
      <c r="D8284">
        <v>17</v>
      </c>
      <c r="E8284">
        <v>17</v>
      </c>
      <c r="F8284" t="str">
        <f>VLOOKUP(E8284,$L$1:$M$25,2,FALSE)</f>
        <v>nat-gas</v>
      </c>
      <c r="G8284">
        <f>LOG(C8284)</f>
        <v>0.47712125471966244</v>
      </c>
      <c r="H8284">
        <f>G8284/(B8284-1)</f>
        <v>4.8383549470747242</v>
      </c>
    </row>
    <row r="8285" spans="1:8">
      <c r="A8285" t="s">
        <v>4777</v>
      </c>
      <c r="B8285">
        <v>1.0986122886681</v>
      </c>
      <c r="C8285">
        <v>3</v>
      </c>
      <c r="D8285">
        <v>16</v>
      </c>
      <c r="E8285">
        <v>16</v>
      </c>
      <c r="F8285" t="str">
        <f>VLOOKUP(E8285,$L$1:$M$25,2,FALSE)</f>
        <v>money-supply</v>
      </c>
      <c r="G8285">
        <f>LOG(C8285)</f>
        <v>0.47712125471966244</v>
      </c>
      <c r="H8285">
        <f>G8285/(B8285-1)</f>
        <v>4.8383549470747242</v>
      </c>
    </row>
    <row r="8286" spans="1:8">
      <c r="A8286" t="s">
        <v>4791</v>
      </c>
      <c r="B8286">
        <v>1.0986122886681</v>
      </c>
      <c r="C8286">
        <v>3</v>
      </c>
      <c r="D8286">
        <v>18</v>
      </c>
      <c r="E8286">
        <v>18</v>
      </c>
      <c r="F8286" t="str">
        <f>VLOOKUP(E8286,$L$1:$M$25,2,FALSE)</f>
        <v>oilseed</v>
      </c>
      <c r="G8286">
        <f>LOG(C8286)</f>
        <v>0.47712125471966244</v>
      </c>
      <c r="H8286">
        <f>G8286/(B8286-1)</f>
        <v>4.8383549470747242</v>
      </c>
    </row>
    <row r="8287" spans="1:8">
      <c r="A8287" t="s">
        <v>4800</v>
      </c>
      <c r="B8287">
        <v>1.0986122886681</v>
      </c>
      <c r="C8287">
        <v>3</v>
      </c>
      <c r="D8287">
        <v>17</v>
      </c>
      <c r="E8287">
        <v>17</v>
      </c>
      <c r="F8287" t="str">
        <f>VLOOKUP(E8287,$L$1:$M$25,2,FALSE)</f>
        <v>nat-gas</v>
      </c>
      <c r="G8287">
        <f>LOG(C8287)</f>
        <v>0.47712125471966244</v>
      </c>
      <c r="H8287">
        <f>G8287/(B8287-1)</f>
        <v>4.8383549470747242</v>
      </c>
    </row>
    <row r="8288" spans="1:8">
      <c r="A8288" t="s">
        <v>4816</v>
      </c>
      <c r="B8288">
        <v>1.0986122886681</v>
      </c>
      <c r="C8288">
        <v>3</v>
      </c>
      <c r="D8288">
        <v>5</v>
      </c>
      <c r="E8288">
        <v>5</v>
      </c>
      <c r="F8288" t="str">
        <f>VLOOKUP(E8288,$L$1:$M$25,2,FALSE)</f>
        <v>corn</v>
      </c>
      <c r="G8288">
        <f>LOG(C8288)</f>
        <v>0.47712125471966244</v>
      </c>
      <c r="H8288">
        <f>G8288/(B8288-1)</f>
        <v>4.8383549470747242</v>
      </c>
    </row>
    <row r="8289" spans="1:8">
      <c r="A8289" t="s">
        <v>4858</v>
      </c>
      <c r="B8289">
        <v>1.0986122886681</v>
      </c>
      <c r="C8289">
        <v>3</v>
      </c>
      <c r="D8289">
        <v>16</v>
      </c>
      <c r="E8289">
        <v>16</v>
      </c>
      <c r="F8289" t="str">
        <f>VLOOKUP(E8289,$L$1:$M$25,2,FALSE)</f>
        <v>money-supply</v>
      </c>
      <c r="G8289">
        <f>LOG(C8289)</f>
        <v>0.47712125471966244</v>
      </c>
      <c r="H8289">
        <f>G8289/(B8289-1)</f>
        <v>4.8383549470747242</v>
      </c>
    </row>
    <row r="8290" spans="1:8">
      <c r="A8290" t="s">
        <v>4884</v>
      </c>
      <c r="B8290">
        <v>1.0986122886681</v>
      </c>
      <c r="C8290">
        <v>3</v>
      </c>
      <c r="D8290">
        <v>5</v>
      </c>
      <c r="E8290">
        <v>5</v>
      </c>
      <c r="F8290" t="str">
        <f>VLOOKUP(E8290,$L$1:$M$25,2,FALSE)</f>
        <v>corn</v>
      </c>
      <c r="G8290">
        <f>LOG(C8290)</f>
        <v>0.47712125471966244</v>
      </c>
      <c r="H8290">
        <f>G8290/(B8290-1)</f>
        <v>4.8383549470747242</v>
      </c>
    </row>
    <row r="8291" spans="1:8">
      <c r="A8291" t="s">
        <v>4909</v>
      </c>
      <c r="B8291">
        <v>1.0986122886681</v>
      </c>
      <c r="C8291">
        <v>3</v>
      </c>
      <c r="D8291">
        <v>3</v>
      </c>
      <c r="E8291">
        <v>3</v>
      </c>
      <c r="F8291" t="str">
        <f>VLOOKUP(E8291,$L$1:$M$25,2,FALSE)</f>
        <v>cocoa</v>
      </c>
      <c r="G8291">
        <f>LOG(C8291)</f>
        <v>0.47712125471966244</v>
      </c>
      <c r="H8291">
        <f>G8291/(B8291-1)</f>
        <v>4.8383549470747242</v>
      </c>
    </row>
    <row r="8292" spans="1:8">
      <c r="A8292" t="s">
        <v>4923</v>
      </c>
      <c r="B8292">
        <v>1.0986122886681</v>
      </c>
      <c r="C8292">
        <v>3</v>
      </c>
      <c r="D8292">
        <v>3</v>
      </c>
      <c r="E8292">
        <v>3</v>
      </c>
      <c r="F8292" t="str">
        <f>VLOOKUP(E8292,$L$1:$M$25,2,FALSE)</f>
        <v>cocoa</v>
      </c>
      <c r="G8292">
        <f>LOG(C8292)</f>
        <v>0.47712125471966244</v>
      </c>
      <c r="H8292">
        <f>G8292/(B8292-1)</f>
        <v>4.8383549470747242</v>
      </c>
    </row>
    <row r="8293" spans="1:8">
      <c r="A8293" t="s">
        <v>4930</v>
      </c>
      <c r="B8293">
        <v>1.0986122886681</v>
      </c>
      <c r="C8293">
        <v>3</v>
      </c>
      <c r="D8293">
        <v>5</v>
      </c>
      <c r="E8293">
        <v>5</v>
      </c>
      <c r="F8293" t="str">
        <f>VLOOKUP(E8293,$L$1:$M$25,2,FALSE)</f>
        <v>corn</v>
      </c>
      <c r="G8293">
        <f>LOG(C8293)</f>
        <v>0.47712125471966244</v>
      </c>
      <c r="H8293">
        <f>G8293/(B8293-1)</f>
        <v>4.8383549470747242</v>
      </c>
    </row>
    <row r="8294" spans="1:8">
      <c r="A8294" t="s">
        <v>4931</v>
      </c>
      <c r="B8294">
        <v>1.0986122886681</v>
      </c>
      <c r="C8294">
        <v>3</v>
      </c>
      <c r="D8294">
        <v>8</v>
      </c>
      <c r="E8294">
        <v>8</v>
      </c>
      <c r="F8294" t="str">
        <f>VLOOKUP(E8294,$L$1:$M$25,2,FALSE)</f>
        <v>dlr</v>
      </c>
      <c r="G8294">
        <f>LOG(C8294)</f>
        <v>0.47712125471966244</v>
      </c>
      <c r="H8294">
        <f>G8294/(B8294-1)</f>
        <v>4.8383549470747242</v>
      </c>
    </row>
    <row r="8295" spans="1:8">
      <c r="A8295" t="s">
        <v>4938</v>
      </c>
      <c r="B8295">
        <v>1.0986122886681</v>
      </c>
      <c r="C8295">
        <v>3</v>
      </c>
      <c r="D8295">
        <v>16</v>
      </c>
      <c r="E8295">
        <v>16</v>
      </c>
      <c r="F8295" t="str">
        <f>VLOOKUP(E8295,$L$1:$M$25,2,FALSE)</f>
        <v>money-supply</v>
      </c>
      <c r="G8295">
        <f>LOG(C8295)</f>
        <v>0.47712125471966244</v>
      </c>
      <c r="H8295">
        <f>G8295/(B8295-1)</f>
        <v>4.8383549470747242</v>
      </c>
    </row>
    <row r="8296" spans="1:8">
      <c r="A8296" t="s">
        <v>4966</v>
      </c>
      <c r="B8296">
        <v>1.0986122886681</v>
      </c>
      <c r="C8296">
        <v>3</v>
      </c>
      <c r="D8296">
        <v>17</v>
      </c>
      <c r="E8296">
        <v>17</v>
      </c>
      <c r="F8296" t="str">
        <f>VLOOKUP(E8296,$L$1:$M$25,2,FALSE)</f>
        <v>nat-gas</v>
      </c>
      <c r="G8296">
        <f>LOG(C8296)</f>
        <v>0.47712125471966244</v>
      </c>
      <c r="H8296">
        <f>G8296/(B8296-1)</f>
        <v>4.8383549470747242</v>
      </c>
    </row>
    <row r="8297" spans="1:8">
      <c r="A8297" t="s">
        <v>4973</v>
      </c>
      <c r="B8297">
        <v>1.0986122886681</v>
      </c>
      <c r="C8297">
        <v>3</v>
      </c>
      <c r="D8297">
        <v>6</v>
      </c>
      <c r="E8297">
        <v>6</v>
      </c>
      <c r="F8297" t="str">
        <f>VLOOKUP(E8297,$L$1:$M$25,2,FALSE)</f>
        <v>cpi</v>
      </c>
      <c r="G8297">
        <f>LOG(C8297)</f>
        <v>0.47712125471966244</v>
      </c>
      <c r="H8297">
        <f>G8297/(B8297-1)</f>
        <v>4.8383549470747242</v>
      </c>
    </row>
    <row r="8298" spans="1:8">
      <c r="A8298" t="s">
        <v>4982</v>
      </c>
      <c r="B8298">
        <v>1.0986122886681</v>
      </c>
      <c r="C8298">
        <v>3</v>
      </c>
      <c r="D8298">
        <v>16</v>
      </c>
      <c r="E8298">
        <v>16</v>
      </c>
      <c r="F8298" t="str">
        <f>VLOOKUP(E8298,$L$1:$M$25,2,FALSE)</f>
        <v>money-supply</v>
      </c>
      <c r="G8298">
        <f>LOG(C8298)</f>
        <v>0.47712125471966244</v>
      </c>
      <c r="H8298">
        <f>G8298/(B8298-1)</f>
        <v>4.8383549470747242</v>
      </c>
    </row>
    <row r="8299" spans="1:8">
      <c r="A8299" t="s">
        <v>5009</v>
      </c>
      <c r="B8299">
        <v>1.0986122886681</v>
      </c>
      <c r="C8299">
        <v>3</v>
      </c>
      <c r="D8299">
        <v>3</v>
      </c>
      <c r="E8299">
        <v>3</v>
      </c>
      <c r="F8299" t="str">
        <f>VLOOKUP(E8299,$L$1:$M$25,2,FALSE)</f>
        <v>cocoa</v>
      </c>
      <c r="G8299">
        <f>LOG(C8299)</f>
        <v>0.47712125471966244</v>
      </c>
      <c r="H8299">
        <f>G8299/(B8299-1)</f>
        <v>4.8383549470747242</v>
      </c>
    </row>
    <row r="8300" spans="1:8">
      <c r="A8300" t="s">
        <v>5026</v>
      </c>
      <c r="B8300">
        <v>1.0986122886681</v>
      </c>
      <c r="C8300">
        <v>3</v>
      </c>
      <c r="D8300">
        <v>4</v>
      </c>
      <c r="E8300">
        <v>4</v>
      </c>
      <c r="F8300" t="str">
        <f>VLOOKUP(E8300,$L$1:$M$25,2,FALSE)</f>
        <v>coffee</v>
      </c>
      <c r="G8300">
        <f>LOG(C8300)</f>
        <v>0.47712125471966244</v>
      </c>
      <c r="H8300">
        <f>G8300/(B8300-1)</f>
        <v>4.8383549470747242</v>
      </c>
    </row>
    <row r="8301" spans="1:8">
      <c r="A8301" t="s">
        <v>5066</v>
      </c>
      <c r="B8301">
        <v>1.0986122886681</v>
      </c>
      <c r="C8301">
        <v>3</v>
      </c>
      <c r="D8301">
        <v>23</v>
      </c>
      <c r="E8301">
        <v>23</v>
      </c>
      <c r="F8301" t="str">
        <f>VLOOKUP(E8301,$L$1:$M$25,2,FALSE)</f>
        <v>trade</v>
      </c>
      <c r="G8301">
        <f>LOG(C8301)</f>
        <v>0.47712125471966244</v>
      </c>
      <c r="H8301">
        <f>G8301/(B8301-1)</f>
        <v>4.8383549470747242</v>
      </c>
    </row>
    <row r="8302" spans="1:8">
      <c r="A8302" t="s">
        <v>5088</v>
      </c>
      <c r="B8302">
        <v>1.0986122886681</v>
      </c>
      <c r="C8302">
        <v>3</v>
      </c>
      <c r="D8302">
        <v>18</v>
      </c>
      <c r="E8302">
        <v>18</v>
      </c>
      <c r="F8302" t="str">
        <f>VLOOKUP(E8302,$L$1:$M$25,2,FALSE)</f>
        <v>oilseed</v>
      </c>
      <c r="G8302">
        <f>LOG(C8302)</f>
        <v>0.47712125471966244</v>
      </c>
      <c r="H8302">
        <f>G8302/(B8302-1)</f>
        <v>4.8383549470747242</v>
      </c>
    </row>
    <row r="8303" spans="1:8">
      <c r="A8303" t="s">
        <v>5110</v>
      </c>
      <c r="B8303">
        <v>1.0986122886681</v>
      </c>
      <c r="C8303">
        <v>3</v>
      </c>
      <c r="D8303">
        <v>5</v>
      </c>
      <c r="E8303">
        <v>5</v>
      </c>
      <c r="F8303" t="str">
        <f>VLOOKUP(E8303,$L$1:$M$25,2,FALSE)</f>
        <v>corn</v>
      </c>
      <c r="G8303">
        <f>LOG(C8303)</f>
        <v>0.47712125471966244</v>
      </c>
      <c r="H8303">
        <f>G8303/(B8303-1)</f>
        <v>4.8383549470747242</v>
      </c>
    </row>
    <row r="8304" spans="1:8">
      <c r="A8304" t="s">
        <v>5158</v>
      </c>
      <c r="B8304">
        <v>1.0986122886681</v>
      </c>
      <c r="C8304">
        <v>3</v>
      </c>
      <c r="D8304">
        <v>3</v>
      </c>
      <c r="E8304">
        <v>3</v>
      </c>
      <c r="F8304" t="str">
        <f>VLOOKUP(E8304,$L$1:$M$25,2,FALSE)</f>
        <v>cocoa</v>
      </c>
      <c r="G8304">
        <f>LOG(C8304)</f>
        <v>0.47712125471966244</v>
      </c>
      <c r="H8304">
        <f>G8304/(B8304-1)</f>
        <v>4.8383549470747242</v>
      </c>
    </row>
    <row r="8305" spans="1:8">
      <c r="A8305" t="s">
        <v>5192</v>
      </c>
      <c r="B8305">
        <v>1.0986122886681</v>
      </c>
      <c r="C8305">
        <v>3</v>
      </c>
      <c r="D8305">
        <v>20</v>
      </c>
      <c r="E8305">
        <v>20</v>
      </c>
      <c r="F8305" t="str">
        <f>VLOOKUP(E8305,$L$1:$M$25,2,FALSE)</f>
        <v>ship</v>
      </c>
      <c r="G8305">
        <f>LOG(C8305)</f>
        <v>0.47712125471966244</v>
      </c>
      <c r="H8305">
        <f>G8305/(B8305-1)</f>
        <v>4.8383549470747242</v>
      </c>
    </row>
    <row r="8306" spans="1:8">
      <c r="A8306" t="s">
        <v>5215</v>
      </c>
      <c r="B8306">
        <v>1.0986122886681</v>
      </c>
      <c r="C8306">
        <v>3</v>
      </c>
      <c r="D8306">
        <v>2</v>
      </c>
      <c r="E8306">
        <v>2</v>
      </c>
      <c r="F8306" t="str">
        <f>VLOOKUP(E8306,$L$1:$M$25,2,FALSE)</f>
        <v>bop</v>
      </c>
      <c r="G8306">
        <f>LOG(C8306)</f>
        <v>0.47712125471966244</v>
      </c>
      <c r="H8306">
        <f>G8306/(B8306-1)</f>
        <v>4.8383549470747242</v>
      </c>
    </row>
    <row r="8307" spans="1:8">
      <c r="A8307" t="s">
        <v>5228</v>
      </c>
      <c r="B8307">
        <v>1.0986122886681</v>
      </c>
      <c r="C8307">
        <v>3</v>
      </c>
      <c r="D8307">
        <v>1</v>
      </c>
      <c r="E8307">
        <v>1</v>
      </c>
      <c r="F8307" t="str">
        <f>VLOOKUP(E8307,$L$1:$M$25,2,FALSE)</f>
        <v>acq</v>
      </c>
      <c r="G8307">
        <f>LOG(C8307)</f>
        <v>0.47712125471966244</v>
      </c>
      <c r="H8307">
        <f>G8307/(B8307-1)</f>
        <v>4.8383549470747242</v>
      </c>
    </row>
    <row r="8308" spans="1:8">
      <c r="A8308" t="s">
        <v>5241</v>
      </c>
      <c r="B8308">
        <v>1.0986122886681</v>
      </c>
      <c r="C8308">
        <v>3</v>
      </c>
      <c r="D8308">
        <v>24</v>
      </c>
      <c r="E8308">
        <v>24</v>
      </c>
      <c r="F8308" t="str">
        <f>VLOOKUP(E8308,$L$1:$M$25,2,FALSE)</f>
        <v>veg-oil</v>
      </c>
      <c r="G8308">
        <f>LOG(C8308)</f>
        <v>0.47712125471966244</v>
      </c>
      <c r="H8308">
        <f>G8308/(B8308-1)</f>
        <v>4.8383549470747242</v>
      </c>
    </row>
    <row r="8309" spans="1:8">
      <c r="A8309" t="s">
        <v>5263</v>
      </c>
      <c r="B8309">
        <v>1.0986122886681</v>
      </c>
      <c r="C8309">
        <v>3</v>
      </c>
      <c r="D8309">
        <v>17</v>
      </c>
      <c r="E8309">
        <v>17</v>
      </c>
      <c r="F8309" t="str">
        <f>VLOOKUP(E8309,$L$1:$M$25,2,FALSE)</f>
        <v>nat-gas</v>
      </c>
      <c r="G8309">
        <f>LOG(C8309)</f>
        <v>0.47712125471966244</v>
      </c>
      <c r="H8309">
        <f>G8309/(B8309-1)</f>
        <v>4.8383549470747242</v>
      </c>
    </row>
    <row r="8310" spans="1:8">
      <c r="A8310" t="s">
        <v>5269</v>
      </c>
      <c r="B8310">
        <v>1.0986122886681</v>
      </c>
      <c r="C8310">
        <v>3</v>
      </c>
      <c r="D8310">
        <v>10</v>
      </c>
      <c r="E8310">
        <v>10</v>
      </c>
      <c r="F8310" t="str">
        <f>VLOOKUP(E8310,$L$1:$M$25,2,FALSE)</f>
        <v>gnp</v>
      </c>
      <c r="G8310">
        <f>LOG(C8310)</f>
        <v>0.47712125471966244</v>
      </c>
      <c r="H8310">
        <f>G8310/(B8310-1)</f>
        <v>4.8383549470747242</v>
      </c>
    </row>
    <row r="8311" spans="1:8">
      <c r="A8311" t="s">
        <v>5272</v>
      </c>
      <c r="B8311">
        <v>1.0986122886681</v>
      </c>
      <c r="C8311">
        <v>3</v>
      </c>
      <c r="D8311">
        <v>23</v>
      </c>
      <c r="E8311">
        <v>23</v>
      </c>
      <c r="F8311" t="str">
        <f>VLOOKUP(E8311,$L$1:$M$25,2,FALSE)</f>
        <v>trade</v>
      </c>
      <c r="G8311">
        <f>LOG(C8311)</f>
        <v>0.47712125471966244</v>
      </c>
      <c r="H8311">
        <f>G8311/(B8311-1)</f>
        <v>4.8383549470747242</v>
      </c>
    </row>
    <row r="8312" spans="1:8">
      <c r="A8312" t="s">
        <v>5278</v>
      </c>
      <c r="B8312">
        <v>1.0986122886681</v>
      </c>
      <c r="C8312">
        <v>3</v>
      </c>
      <c r="D8312">
        <v>6</v>
      </c>
      <c r="E8312">
        <v>6</v>
      </c>
      <c r="F8312" t="str">
        <f>VLOOKUP(E8312,$L$1:$M$25,2,FALSE)</f>
        <v>cpi</v>
      </c>
      <c r="G8312">
        <f>LOG(C8312)</f>
        <v>0.47712125471966244</v>
      </c>
      <c r="H8312">
        <f>G8312/(B8312-1)</f>
        <v>4.8383549470747242</v>
      </c>
    </row>
    <row r="8313" spans="1:8">
      <c r="A8313" t="s">
        <v>5298</v>
      </c>
      <c r="B8313">
        <v>1.0986122886681</v>
      </c>
      <c r="C8313">
        <v>3</v>
      </c>
      <c r="D8313">
        <v>10</v>
      </c>
      <c r="E8313">
        <v>10</v>
      </c>
      <c r="F8313" t="str">
        <f>VLOOKUP(E8313,$L$1:$M$25,2,FALSE)</f>
        <v>gnp</v>
      </c>
      <c r="G8313">
        <f>LOG(C8313)</f>
        <v>0.47712125471966244</v>
      </c>
      <c r="H8313">
        <f>G8313/(B8313-1)</f>
        <v>4.8383549470747242</v>
      </c>
    </row>
    <row r="8314" spans="1:8">
      <c r="A8314" t="s">
        <v>5311</v>
      </c>
      <c r="B8314">
        <v>1.0986122886681</v>
      </c>
      <c r="C8314">
        <v>3</v>
      </c>
      <c r="D8314">
        <v>18</v>
      </c>
      <c r="E8314">
        <v>18</v>
      </c>
      <c r="F8314" t="str">
        <f>VLOOKUP(E8314,$L$1:$M$25,2,FALSE)</f>
        <v>oilseed</v>
      </c>
      <c r="G8314">
        <f>LOG(C8314)</f>
        <v>0.47712125471966244</v>
      </c>
      <c r="H8314">
        <f>G8314/(B8314-1)</f>
        <v>4.8383549470747242</v>
      </c>
    </row>
    <row r="8315" spans="1:8">
      <c r="A8315" t="s">
        <v>5399</v>
      </c>
      <c r="B8315">
        <v>1.0986122886681</v>
      </c>
      <c r="C8315">
        <v>3</v>
      </c>
      <c r="D8315">
        <v>17</v>
      </c>
      <c r="E8315">
        <v>17</v>
      </c>
      <c r="F8315" t="str">
        <f>VLOOKUP(E8315,$L$1:$M$25,2,FALSE)</f>
        <v>nat-gas</v>
      </c>
      <c r="G8315">
        <f>LOG(C8315)</f>
        <v>0.47712125471966244</v>
      </c>
      <c r="H8315">
        <f>G8315/(B8315-1)</f>
        <v>4.8383549470747242</v>
      </c>
    </row>
    <row r="8316" spans="1:8">
      <c r="A8316" t="s">
        <v>5411</v>
      </c>
      <c r="B8316">
        <v>1.0986122886681</v>
      </c>
      <c r="C8316">
        <v>3</v>
      </c>
      <c r="D8316">
        <v>17</v>
      </c>
      <c r="E8316">
        <v>17</v>
      </c>
      <c r="F8316" t="str">
        <f>VLOOKUP(E8316,$L$1:$M$25,2,FALSE)</f>
        <v>nat-gas</v>
      </c>
      <c r="G8316">
        <f>LOG(C8316)</f>
        <v>0.47712125471966244</v>
      </c>
      <c r="H8316">
        <f>G8316/(B8316-1)</f>
        <v>4.8383549470747242</v>
      </c>
    </row>
    <row r="8317" spans="1:8">
      <c r="A8317" t="s">
        <v>5424</v>
      </c>
      <c r="B8317">
        <v>1.0986122886681</v>
      </c>
      <c r="C8317">
        <v>3</v>
      </c>
      <c r="D8317">
        <v>18</v>
      </c>
      <c r="E8317">
        <v>18</v>
      </c>
      <c r="F8317" t="str">
        <f>VLOOKUP(E8317,$L$1:$M$25,2,FALSE)</f>
        <v>oilseed</v>
      </c>
      <c r="G8317">
        <f>LOG(C8317)</f>
        <v>0.47712125471966244</v>
      </c>
      <c r="H8317">
        <f>G8317/(B8317-1)</f>
        <v>4.8383549470747242</v>
      </c>
    </row>
    <row r="8318" spans="1:8">
      <c r="A8318" t="s">
        <v>5432</v>
      </c>
      <c r="B8318">
        <v>1.0986122886681</v>
      </c>
      <c r="C8318">
        <v>3</v>
      </c>
      <c r="D8318">
        <v>5</v>
      </c>
      <c r="E8318">
        <v>5</v>
      </c>
      <c r="F8318" t="str">
        <f>VLOOKUP(E8318,$L$1:$M$25,2,FALSE)</f>
        <v>corn</v>
      </c>
      <c r="G8318">
        <f>LOG(C8318)</f>
        <v>0.47712125471966244</v>
      </c>
      <c r="H8318">
        <f>G8318/(B8318-1)</f>
        <v>4.8383549470747242</v>
      </c>
    </row>
    <row r="8319" spans="1:8">
      <c r="A8319" t="s">
        <v>5443</v>
      </c>
      <c r="B8319">
        <v>1.0986122886681</v>
      </c>
      <c r="C8319">
        <v>3</v>
      </c>
      <c r="D8319">
        <v>2</v>
      </c>
      <c r="E8319">
        <v>2</v>
      </c>
      <c r="F8319" t="str">
        <f>VLOOKUP(E8319,$L$1:$M$25,2,FALSE)</f>
        <v>bop</v>
      </c>
      <c r="G8319">
        <f>LOG(C8319)</f>
        <v>0.47712125471966244</v>
      </c>
      <c r="H8319">
        <f>G8319/(B8319-1)</f>
        <v>4.8383549470747242</v>
      </c>
    </row>
    <row r="8320" spans="1:8">
      <c r="A8320" t="s">
        <v>5467</v>
      </c>
      <c r="B8320">
        <v>1.0986122886681</v>
      </c>
      <c r="C8320">
        <v>3</v>
      </c>
      <c r="D8320">
        <v>3</v>
      </c>
      <c r="E8320">
        <v>3</v>
      </c>
      <c r="F8320" t="str">
        <f>VLOOKUP(E8320,$L$1:$M$25,2,FALSE)</f>
        <v>cocoa</v>
      </c>
      <c r="G8320">
        <f>LOG(C8320)</f>
        <v>0.47712125471966244</v>
      </c>
      <c r="H8320">
        <f>G8320/(B8320-1)</f>
        <v>4.8383549470747242</v>
      </c>
    </row>
    <row r="8321" spans="1:8">
      <c r="A8321" t="s">
        <v>5470</v>
      </c>
      <c r="B8321">
        <v>1.0986122886681</v>
      </c>
      <c r="C8321">
        <v>3</v>
      </c>
      <c r="D8321">
        <v>3</v>
      </c>
      <c r="E8321">
        <v>3</v>
      </c>
      <c r="F8321" t="str">
        <f>VLOOKUP(E8321,$L$1:$M$25,2,FALSE)</f>
        <v>cocoa</v>
      </c>
      <c r="G8321">
        <f>LOG(C8321)</f>
        <v>0.47712125471966244</v>
      </c>
      <c r="H8321">
        <f>G8321/(B8321-1)</f>
        <v>4.8383549470747242</v>
      </c>
    </row>
    <row r="8322" spans="1:8">
      <c r="A8322" t="s">
        <v>5490</v>
      </c>
      <c r="B8322">
        <v>1.0986122886681</v>
      </c>
      <c r="C8322">
        <v>3</v>
      </c>
      <c r="D8322">
        <v>6</v>
      </c>
      <c r="E8322">
        <v>6</v>
      </c>
      <c r="F8322" t="str">
        <f>VLOOKUP(E8322,$L$1:$M$25,2,FALSE)</f>
        <v>cpi</v>
      </c>
      <c r="G8322">
        <f>LOG(C8322)</f>
        <v>0.47712125471966244</v>
      </c>
      <c r="H8322">
        <f>G8322/(B8322-1)</f>
        <v>4.8383549470747242</v>
      </c>
    </row>
    <row r="8323" spans="1:8">
      <c r="A8323" t="s">
        <v>5526</v>
      </c>
      <c r="B8323">
        <v>1.0986122886681</v>
      </c>
      <c r="C8323">
        <v>3</v>
      </c>
      <c r="D8323">
        <v>10</v>
      </c>
      <c r="E8323">
        <v>10</v>
      </c>
      <c r="F8323" t="str">
        <f>VLOOKUP(E8323,$L$1:$M$25,2,FALSE)</f>
        <v>gnp</v>
      </c>
      <c r="G8323">
        <f>LOG(C8323)</f>
        <v>0.47712125471966244</v>
      </c>
      <c r="H8323">
        <f>G8323/(B8323-1)</f>
        <v>4.8383549470747242</v>
      </c>
    </row>
    <row r="8324" spans="1:8">
      <c r="A8324" t="s">
        <v>5532</v>
      </c>
      <c r="B8324">
        <v>1.0986122886681</v>
      </c>
      <c r="C8324">
        <v>3</v>
      </c>
      <c r="D8324">
        <v>18</v>
      </c>
      <c r="E8324">
        <v>18</v>
      </c>
      <c r="F8324" t="str">
        <f>VLOOKUP(E8324,$L$1:$M$25,2,FALSE)</f>
        <v>oilseed</v>
      </c>
      <c r="G8324">
        <f>LOG(C8324)</f>
        <v>0.47712125471966244</v>
      </c>
      <c r="H8324">
        <f>G8324/(B8324-1)</f>
        <v>4.8383549470747242</v>
      </c>
    </row>
    <row r="8325" spans="1:8">
      <c r="A8325" t="s">
        <v>5561</v>
      </c>
      <c r="B8325">
        <v>1.0986122886681</v>
      </c>
      <c r="C8325">
        <v>3</v>
      </c>
      <c r="D8325">
        <v>22</v>
      </c>
      <c r="E8325">
        <v>22</v>
      </c>
      <c r="F8325" t="str">
        <f>VLOOKUP(E8325,$L$1:$M$25,2,FALSE)</f>
        <v>sugar</v>
      </c>
      <c r="G8325">
        <f>LOG(C8325)</f>
        <v>0.47712125471966244</v>
      </c>
      <c r="H8325">
        <f>G8325/(B8325-1)</f>
        <v>4.8383549470747242</v>
      </c>
    </row>
    <row r="8326" spans="1:8">
      <c r="A8326" t="s">
        <v>5620</v>
      </c>
      <c r="B8326">
        <v>1.0986122886681</v>
      </c>
      <c r="C8326">
        <v>3</v>
      </c>
      <c r="D8326">
        <v>2</v>
      </c>
      <c r="E8326">
        <v>2</v>
      </c>
      <c r="F8326" t="str">
        <f>VLOOKUP(E8326,$L$1:$M$25,2,FALSE)</f>
        <v>bop</v>
      </c>
      <c r="G8326">
        <f>LOG(C8326)</f>
        <v>0.47712125471966244</v>
      </c>
      <c r="H8326">
        <f>G8326/(B8326-1)</f>
        <v>4.8383549470747242</v>
      </c>
    </row>
    <row r="8327" spans="1:8">
      <c r="A8327" t="s">
        <v>5638</v>
      </c>
      <c r="B8327">
        <v>1.0986122886681</v>
      </c>
      <c r="C8327">
        <v>3</v>
      </c>
      <c r="D8327">
        <v>1</v>
      </c>
      <c r="E8327">
        <v>1</v>
      </c>
      <c r="F8327" t="str">
        <f>VLOOKUP(E8327,$L$1:$M$25,2,FALSE)</f>
        <v>acq</v>
      </c>
      <c r="G8327">
        <f>LOG(C8327)</f>
        <v>0.47712125471966244</v>
      </c>
      <c r="H8327">
        <f>G8327/(B8327-1)</f>
        <v>4.8383549470747242</v>
      </c>
    </row>
    <row r="8328" spans="1:8">
      <c r="A8328" t="s">
        <v>5661</v>
      </c>
      <c r="B8328">
        <v>1.0986122886681</v>
      </c>
      <c r="C8328">
        <v>3</v>
      </c>
      <c r="D8328">
        <v>17</v>
      </c>
      <c r="E8328">
        <v>17</v>
      </c>
      <c r="F8328" t="str">
        <f>VLOOKUP(E8328,$L$1:$M$25,2,FALSE)</f>
        <v>nat-gas</v>
      </c>
      <c r="G8328">
        <f>LOG(C8328)</f>
        <v>0.47712125471966244</v>
      </c>
      <c r="H8328">
        <f>G8328/(B8328-1)</f>
        <v>4.8383549470747242</v>
      </c>
    </row>
    <row r="8329" spans="1:8">
      <c r="A8329" t="s">
        <v>5665</v>
      </c>
      <c r="B8329">
        <v>1.0986122886681</v>
      </c>
      <c r="C8329">
        <v>3</v>
      </c>
      <c r="D8329">
        <v>18</v>
      </c>
      <c r="E8329">
        <v>18</v>
      </c>
      <c r="F8329" t="str">
        <f>VLOOKUP(E8329,$L$1:$M$25,2,FALSE)</f>
        <v>oilseed</v>
      </c>
      <c r="G8329">
        <f>LOG(C8329)</f>
        <v>0.47712125471966244</v>
      </c>
      <c r="H8329">
        <f>G8329/(B8329-1)</f>
        <v>4.8383549470747242</v>
      </c>
    </row>
    <row r="8330" spans="1:8">
      <c r="A8330" t="s">
        <v>5667</v>
      </c>
      <c r="B8330">
        <v>1.0986122886681</v>
      </c>
      <c r="C8330">
        <v>3</v>
      </c>
      <c r="D8330">
        <v>18</v>
      </c>
      <c r="E8330">
        <v>18</v>
      </c>
      <c r="F8330" t="str">
        <f>VLOOKUP(E8330,$L$1:$M$25,2,FALSE)</f>
        <v>oilseed</v>
      </c>
      <c r="G8330">
        <f>LOG(C8330)</f>
        <v>0.47712125471966244</v>
      </c>
      <c r="H8330">
        <f>G8330/(B8330-1)</f>
        <v>4.8383549470747242</v>
      </c>
    </row>
    <row r="8331" spans="1:8">
      <c r="A8331" t="s">
        <v>5671</v>
      </c>
      <c r="B8331">
        <v>1.0986122886681</v>
      </c>
      <c r="C8331">
        <v>3</v>
      </c>
      <c r="D8331">
        <v>16</v>
      </c>
      <c r="E8331">
        <v>16</v>
      </c>
      <c r="F8331" t="str">
        <f>VLOOKUP(E8331,$L$1:$M$25,2,FALSE)</f>
        <v>money-supply</v>
      </c>
      <c r="G8331">
        <f>LOG(C8331)</f>
        <v>0.47712125471966244</v>
      </c>
      <c r="H8331">
        <f>G8331/(B8331-1)</f>
        <v>4.8383549470747242</v>
      </c>
    </row>
    <row r="8332" spans="1:8">
      <c r="A8332" t="s">
        <v>5678</v>
      </c>
      <c r="B8332">
        <v>1.0986122886681</v>
      </c>
      <c r="C8332">
        <v>3</v>
      </c>
      <c r="D8332">
        <v>3</v>
      </c>
      <c r="E8332">
        <v>3</v>
      </c>
      <c r="F8332" t="str">
        <f>VLOOKUP(E8332,$L$1:$M$25,2,FALSE)</f>
        <v>cocoa</v>
      </c>
      <c r="G8332">
        <f>LOG(C8332)</f>
        <v>0.47712125471966244</v>
      </c>
      <c r="H8332">
        <f>G8332/(B8332-1)</f>
        <v>4.8383549470747242</v>
      </c>
    </row>
    <row r="8333" spans="1:8">
      <c r="A8333" t="s">
        <v>5741</v>
      </c>
      <c r="B8333">
        <v>1.0986122886681</v>
      </c>
      <c r="C8333">
        <v>3</v>
      </c>
      <c r="D8333">
        <v>5</v>
      </c>
      <c r="E8333">
        <v>5</v>
      </c>
      <c r="F8333" t="str">
        <f>VLOOKUP(E8333,$L$1:$M$25,2,FALSE)</f>
        <v>corn</v>
      </c>
      <c r="G8333">
        <f>LOG(C8333)</f>
        <v>0.47712125471966244</v>
      </c>
      <c r="H8333">
        <f>G8333/(B8333-1)</f>
        <v>4.8383549470747242</v>
      </c>
    </row>
    <row r="8334" spans="1:8">
      <c r="A8334" t="s">
        <v>5793</v>
      </c>
      <c r="B8334">
        <v>1.0986122886681</v>
      </c>
      <c r="C8334">
        <v>3</v>
      </c>
      <c r="D8334">
        <v>22</v>
      </c>
      <c r="E8334">
        <v>22</v>
      </c>
      <c r="F8334" t="str">
        <f>VLOOKUP(E8334,$L$1:$M$25,2,FALSE)</f>
        <v>sugar</v>
      </c>
      <c r="G8334">
        <f>LOG(C8334)</f>
        <v>0.47712125471966244</v>
      </c>
      <c r="H8334">
        <f>G8334/(B8334-1)</f>
        <v>4.8383549470747242</v>
      </c>
    </row>
    <row r="8335" spans="1:8">
      <c r="A8335" t="s">
        <v>5871</v>
      </c>
      <c r="B8335">
        <v>1.0986122886681</v>
      </c>
      <c r="C8335">
        <v>3</v>
      </c>
      <c r="D8335">
        <v>1</v>
      </c>
      <c r="E8335">
        <v>1</v>
      </c>
      <c r="F8335" t="str">
        <f>VLOOKUP(E8335,$L$1:$M$25,2,FALSE)</f>
        <v>acq</v>
      </c>
      <c r="G8335">
        <f>LOG(C8335)</f>
        <v>0.47712125471966244</v>
      </c>
      <c r="H8335">
        <f>G8335/(B8335-1)</f>
        <v>4.8383549470747242</v>
      </c>
    </row>
    <row r="8336" spans="1:8">
      <c r="A8336" t="s">
        <v>5972</v>
      </c>
      <c r="B8336">
        <v>1.0986122886681</v>
      </c>
      <c r="C8336">
        <v>3</v>
      </c>
      <c r="D8336">
        <v>18</v>
      </c>
      <c r="E8336">
        <v>18</v>
      </c>
      <c r="F8336" t="str">
        <f>VLOOKUP(E8336,$L$1:$M$25,2,FALSE)</f>
        <v>oilseed</v>
      </c>
      <c r="G8336">
        <f>LOG(C8336)</f>
        <v>0.47712125471966244</v>
      </c>
      <c r="H8336">
        <f>G8336/(B8336-1)</f>
        <v>4.8383549470747242</v>
      </c>
    </row>
    <row r="8337" spans="1:8">
      <c r="A8337" t="s">
        <v>5989</v>
      </c>
      <c r="B8337">
        <v>1.0986122886681</v>
      </c>
      <c r="C8337">
        <v>3</v>
      </c>
      <c r="D8337">
        <v>18</v>
      </c>
      <c r="E8337">
        <v>18</v>
      </c>
      <c r="F8337" t="str">
        <f>VLOOKUP(E8337,$L$1:$M$25,2,FALSE)</f>
        <v>oilseed</v>
      </c>
      <c r="G8337">
        <f>LOG(C8337)</f>
        <v>0.47712125471966244</v>
      </c>
      <c r="H8337">
        <f>G8337/(B8337-1)</f>
        <v>4.8383549470747242</v>
      </c>
    </row>
    <row r="8338" spans="1:8">
      <c r="A8338" t="s">
        <v>6002</v>
      </c>
      <c r="B8338">
        <v>1.0986122886681</v>
      </c>
      <c r="C8338">
        <v>3</v>
      </c>
      <c r="D8338">
        <v>7</v>
      </c>
      <c r="E8338">
        <v>7</v>
      </c>
      <c r="F8338" t="str">
        <f>VLOOKUP(E8338,$L$1:$M$25,2,FALSE)</f>
        <v>crude</v>
      </c>
      <c r="G8338">
        <f>LOG(C8338)</f>
        <v>0.47712125471966244</v>
      </c>
      <c r="H8338">
        <f>G8338/(B8338-1)</f>
        <v>4.8383549470747242</v>
      </c>
    </row>
    <row r="8339" spans="1:8">
      <c r="A8339" t="s">
        <v>6021</v>
      </c>
      <c r="B8339">
        <v>1.0986122886681</v>
      </c>
      <c r="C8339">
        <v>3</v>
      </c>
      <c r="D8339">
        <v>8</v>
      </c>
      <c r="E8339">
        <v>8</v>
      </c>
      <c r="F8339" t="str">
        <f>VLOOKUP(E8339,$L$1:$M$25,2,FALSE)</f>
        <v>dlr</v>
      </c>
      <c r="G8339">
        <f>LOG(C8339)</f>
        <v>0.47712125471966244</v>
      </c>
      <c r="H8339">
        <f>G8339/(B8339-1)</f>
        <v>4.8383549470747242</v>
      </c>
    </row>
    <row r="8340" spans="1:8">
      <c r="A8340" t="s">
        <v>6036</v>
      </c>
      <c r="B8340">
        <v>1.0986122886681</v>
      </c>
      <c r="C8340">
        <v>3</v>
      </c>
      <c r="D8340">
        <v>17</v>
      </c>
      <c r="E8340">
        <v>17</v>
      </c>
      <c r="F8340" t="str">
        <f>VLOOKUP(E8340,$L$1:$M$25,2,FALSE)</f>
        <v>nat-gas</v>
      </c>
      <c r="G8340">
        <f>LOG(C8340)</f>
        <v>0.47712125471966244</v>
      </c>
      <c r="H8340">
        <f>G8340/(B8340-1)</f>
        <v>4.8383549470747242</v>
      </c>
    </row>
    <row r="8341" spans="1:8">
      <c r="A8341" t="s">
        <v>6078</v>
      </c>
      <c r="B8341">
        <v>1.0986122886681</v>
      </c>
      <c r="C8341">
        <v>3</v>
      </c>
      <c r="D8341">
        <v>18</v>
      </c>
      <c r="E8341">
        <v>18</v>
      </c>
      <c r="F8341" t="str">
        <f>VLOOKUP(E8341,$L$1:$M$25,2,FALSE)</f>
        <v>oilseed</v>
      </c>
      <c r="G8341">
        <f>LOG(C8341)</f>
        <v>0.47712125471966244</v>
      </c>
      <c r="H8341">
        <f>G8341/(B8341-1)</f>
        <v>4.8383549470747242</v>
      </c>
    </row>
    <row r="8342" spans="1:8">
      <c r="A8342" t="s">
        <v>6087</v>
      </c>
      <c r="B8342">
        <v>1.0986122886681</v>
      </c>
      <c r="C8342">
        <v>3</v>
      </c>
      <c r="D8342">
        <v>17</v>
      </c>
      <c r="E8342">
        <v>17</v>
      </c>
      <c r="F8342" t="str">
        <f>VLOOKUP(E8342,$L$1:$M$25,2,FALSE)</f>
        <v>nat-gas</v>
      </c>
      <c r="G8342">
        <f>LOG(C8342)</f>
        <v>0.47712125471966244</v>
      </c>
      <c r="H8342">
        <f>G8342/(B8342-1)</f>
        <v>4.8383549470747242</v>
      </c>
    </row>
    <row r="8343" spans="1:8">
      <c r="A8343" t="s">
        <v>6102</v>
      </c>
      <c r="B8343">
        <v>1.0986122886681</v>
      </c>
      <c r="C8343">
        <v>3</v>
      </c>
      <c r="D8343">
        <v>23</v>
      </c>
      <c r="E8343">
        <v>23</v>
      </c>
      <c r="F8343" t="str">
        <f>VLOOKUP(E8343,$L$1:$M$25,2,FALSE)</f>
        <v>trade</v>
      </c>
      <c r="G8343">
        <f>LOG(C8343)</f>
        <v>0.47712125471966244</v>
      </c>
      <c r="H8343">
        <f>G8343/(B8343-1)</f>
        <v>4.8383549470747242</v>
      </c>
    </row>
    <row r="8344" spans="1:8">
      <c r="A8344" t="s">
        <v>6106</v>
      </c>
      <c r="B8344">
        <v>1.0986122886681</v>
      </c>
      <c r="C8344">
        <v>3</v>
      </c>
      <c r="D8344">
        <v>19</v>
      </c>
      <c r="E8344">
        <v>19</v>
      </c>
      <c r="F8344" t="str">
        <f>VLOOKUP(E8344,$L$1:$M$25,2,FALSE)</f>
        <v>reserves</v>
      </c>
      <c r="G8344">
        <f>LOG(C8344)</f>
        <v>0.47712125471966244</v>
      </c>
      <c r="H8344">
        <f>G8344/(B8344-1)</f>
        <v>4.8383549470747242</v>
      </c>
    </row>
    <row r="8345" spans="1:8">
      <c r="A8345" t="s">
        <v>6112</v>
      </c>
      <c r="B8345">
        <v>1.0986122886681</v>
      </c>
      <c r="C8345">
        <v>3</v>
      </c>
      <c r="D8345">
        <v>4</v>
      </c>
      <c r="E8345">
        <v>4</v>
      </c>
      <c r="F8345" t="str">
        <f>VLOOKUP(E8345,$L$1:$M$25,2,FALSE)</f>
        <v>coffee</v>
      </c>
      <c r="G8345">
        <f>LOG(C8345)</f>
        <v>0.47712125471966244</v>
      </c>
      <c r="H8345">
        <f>G8345/(B8345-1)</f>
        <v>4.8383549470747242</v>
      </c>
    </row>
    <row r="8346" spans="1:8">
      <c r="A8346" t="s">
        <v>6114</v>
      </c>
      <c r="B8346">
        <v>1.0986122886681</v>
      </c>
      <c r="C8346">
        <v>3</v>
      </c>
      <c r="D8346">
        <v>18</v>
      </c>
      <c r="E8346">
        <v>18</v>
      </c>
      <c r="F8346" t="str">
        <f>VLOOKUP(E8346,$L$1:$M$25,2,FALSE)</f>
        <v>oilseed</v>
      </c>
      <c r="G8346">
        <f>LOG(C8346)</f>
        <v>0.47712125471966244</v>
      </c>
      <c r="H8346">
        <f>G8346/(B8346-1)</f>
        <v>4.8383549470747242</v>
      </c>
    </row>
    <row r="8347" spans="1:8">
      <c r="A8347" t="s">
        <v>6130</v>
      </c>
      <c r="B8347">
        <v>1.0986122886681</v>
      </c>
      <c r="C8347">
        <v>3</v>
      </c>
      <c r="D8347">
        <v>17</v>
      </c>
      <c r="E8347">
        <v>17</v>
      </c>
      <c r="F8347" t="str">
        <f>VLOOKUP(E8347,$L$1:$M$25,2,FALSE)</f>
        <v>nat-gas</v>
      </c>
      <c r="G8347">
        <f>LOG(C8347)</f>
        <v>0.47712125471966244</v>
      </c>
      <c r="H8347">
        <f>G8347/(B8347-1)</f>
        <v>4.8383549470747242</v>
      </c>
    </row>
    <row r="8348" spans="1:8">
      <c r="A8348" t="s">
        <v>6142</v>
      </c>
      <c r="B8348">
        <v>1.0986122886681</v>
      </c>
      <c r="C8348">
        <v>3</v>
      </c>
      <c r="D8348">
        <v>18</v>
      </c>
      <c r="E8348">
        <v>18</v>
      </c>
      <c r="F8348" t="str">
        <f>VLOOKUP(E8348,$L$1:$M$25,2,FALSE)</f>
        <v>oilseed</v>
      </c>
      <c r="G8348">
        <f>LOG(C8348)</f>
        <v>0.47712125471966244</v>
      </c>
      <c r="H8348">
        <f>G8348/(B8348-1)</f>
        <v>4.8383549470747242</v>
      </c>
    </row>
    <row r="8349" spans="1:8">
      <c r="A8349" t="s">
        <v>6196</v>
      </c>
      <c r="B8349">
        <v>1.0986122886681</v>
      </c>
      <c r="C8349">
        <v>3</v>
      </c>
      <c r="D8349">
        <v>19</v>
      </c>
      <c r="E8349">
        <v>19</v>
      </c>
      <c r="F8349" t="str">
        <f>VLOOKUP(E8349,$L$1:$M$25,2,FALSE)</f>
        <v>reserves</v>
      </c>
      <c r="G8349">
        <f>LOG(C8349)</f>
        <v>0.47712125471966244</v>
      </c>
      <c r="H8349">
        <f>G8349/(B8349-1)</f>
        <v>4.8383549470747242</v>
      </c>
    </row>
    <row r="8350" spans="1:8">
      <c r="A8350" t="s">
        <v>6211</v>
      </c>
      <c r="B8350">
        <v>1.0986122886681</v>
      </c>
      <c r="C8350">
        <v>3</v>
      </c>
      <c r="D8350">
        <v>3</v>
      </c>
      <c r="E8350">
        <v>3</v>
      </c>
      <c r="F8350" t="str">
        <f>VLOOKUP(E8350,$L$1:$M$25,2,FALSE)</f>
        <v>cocoa</v>
      </c>
      <c r="G8350">
        <f>LOG(C8350)</f>
        <v>0.47712125471966244</v>
      </c>
      <c r="H8350">
        <f>G8350/(B8350-1)</f>
        <v>4.8383549470747242</v>
      </c>
    </row>
    <row r="8351" spans="1:8">
      <c r="A8351" t="s">
        <v>6213</v>
      </c>
      <c r="B8351">
        <v>1.0986122886681</v>
      </c>
      <c r="C8351">
        <v>3</v>
      </c>
      <c r="D8351">
        <v>3</v>
      </c>
      <c r="E8351">
        <v>3</v>
      </c>
      <c r="F8351" t="str">
        <f>VLOOKUP(E8351,$L$1:$M$25,2,FALSE)</f>
        <v>cocoa</v>
      </c>
      <c r="G8351">
        <f>LOG(C8351)</f>
        <v>0.47712125471966244</v>
      </c>
      <c r="H8351">
        <f>G8351/(B8351-1)</f>
        <v>4.8383549470747242</v>
      </c>
    </row>
    <row r="8352" spans="1:8">
      <c r="A8352" t="s">
        <v>6228</v>
      </c>
      <c r="B8352">
        <v>1.0986122886681</v>
      </c>
      <c r="C8352">
        <v>3</v>
      </c>
      <c r="D8352">
        <v>3</v>
      </c>
      <c r="E8352">
        <v>3</v>
      </c>
      <c r="F8352" t="str">
        <f>VLOOKUP(E8352,$L$1:$M$25,2,FALSE)</f>
        <v>cocoa</v>
      </c>
      <c r="G8352">
        <f>LOG(C8352)</f>
        <v>0.47712125471966244</v>
      </c>
      <c r="H8352">
        <f>G8352/(B8352-1)</f>
        <v>4.8383549470747242</v>
      </c>
    </row>
    <row r="8353" spans="1:8">
      <c r="A8353" t="s">
        <v>6246</v>
      </c>
      <c r="B8353">
        <v>1.0986122886681</v>
      </c>
      <c r="C8353">
        <v>3</v>
      </c>
      <c r="D8353">
        <v>3</v>
      </c>
      <c r="E8353">
        <v>3</v>
      </c>
      <c r="F8353" t="str">
        <f>VLOOKUP(E8353,$L$1:$M$25,2,FALSE)</f>
        <v>cocoa</v>
      </c>
      <c r="G8353">
        <f>LOG(C8353)</f>
        <v>0.47712125471966244</v>
      </c>
      <c r="H8353">
        <f>G8353/(B8353-1)</f>
        <v>4.8383549470747242</v>
      </c>
    </row>
    <row r="8354" spans="1:8">
      <c r="A8354" t="s">
        <v>6252</v>
      </c>
      <c r="B8354">
        <v>1.0986122886681</v>
      </c>
      <c r="C8354">
        <v>3</v>
      </c>
      <c r="D8354">
        <v>20</v>
      </c>
      <c r="E8354">
        <v>20</v>
      </c>
      <c r="F8354" t="str">
        <f>VLOOKUP(E8354,$L$1:$M$25,2,FALSE)</f>
        <v>ship</v>
      </c>
      <c r="G8354">
        <f>LOG(C8354)</f>
        <v>0.47712125471966244</v>
      </c>
      <c r="H8354">
        <f>G8354/(B8354-1)</f>
        <v>4.8383549470747242</v>
      </c>
    </row>
    <row r="8355" spans="1:8">
      <c r="A8355" t="s">
        <v>6254</v>
      </c>
      <c r="B8355">
        <v>1.0986122886681</v>
      </c>
      <c r="C8355">
        <v>3</v>
      </c>
      <c r="D8355">
        <v>16</v>
      </c>
      <c r="E8355">
        <v>16</v>
      </c>
      <c r="F8355" t="str">
        <f>VLOOKUP(E8355,$L$1:$M$25,2,FALSE)</f>
        <v>money-supply</v>
      </c>
      <c r="G8355">
        <f>LOG(C8355)</f>
        <v>0.47712125471966244</v>
      </c>
      <c r="H8355">
        <f>G8355/(B8355-1)</f>
        <v>4.8383549470747242</v>
      </c>
    </row>
    <row r="8356" spans="1:8">
      <c r="A8356" t="s">
        <v>6262</v>
      </c>
      <c r="B8356">
        <v>1.0986122886681</v>
      </c>
      <c r="C8356">
        <v>3</v>
      </c>
      <c r="D8356">
        <v>23</v>
      </c>
      <c r="E8356">
        <v>23</v>
      </c>
      <c r="F8356" t="str">
        <f>VLOOKUP(E8356,$L$1:$M$25,2,FALSE)</f>
        <v>trade</v>
      </c>
      <c r="G8356">
        <f>LOG(C8356)</f>
        <v>0.47712125471966244</v>
      </c>
      <c r="H8356">
        <f>G8356/(B8356-1)</f>
        <v>4.8383549470747242</v>
      </c>
    </row>
    <row r="8357" spans="1:8">
      <c r="A8357" t="s">
        <v>6263</v>
      </c>
      <c r="B8357">
        <v>1.0986122886681</v>
      </c>
      <c r="C8357">
        <v>3</v>
      </c>
      <c r="D8357">
        <v>3</v>
      </c>
      <c r="E8357">
        <v>3</v>
      </c>
      <c r="F8357" t="str">
        <f>VLOOKUP(E8357,$L$1:$M$25,2,FALSE)</f>
        <v>cocoa</v>
      </c>
      <c r="G8357">
        <f>LOG(C8357)</f>
        <v>0.47712125471966244</v>
      </c>
      <c r="H8357">
        <f>G8357/(B8357-1)</f>
        <v>4.8383549470747242</v>
      </c>
    </row>
    <row r="8358" spans="1:8">
      <c r="A8358" t="s">
        <v>6311</v>
      </c>
      <c r="B8358">
        <v>1.0986122886681</v>
      </c>
      <c r="C8358">
        <v>3</v>
      </c>
      <c r="D8358">
        <v>23</v>
      </c>
      <c r="E8358">
        <v>23</v>
      </c>
      <c r="F8358" t="str">
        <f>VLOOKUP(E8358,$L$1:$M$25,2,FALSE)</f>
        <v>trade</v>
      </c>
      <c r="G8358">
        <f>LOG(C8358)</f>
        <v>0.47712125471966244</v>
      </c>
      <c r="H8358">
        <f>G8358/(B8358-1)</f>
        <v>4.8383549470747242</v>
      </c>
    </row>
    <row r="8359" spans="1:8">
      <c r="A8359" t="s">
        <v>6343</v>
      </c>
      <c r="B8359">
        <v>1.0986122886681</v>
      </c>
      <c r="C8359">
        <v>3</v>
      </c>
      <c r="D8359">
        <v>5</v>
      </c>
      <c r="E8359">
        <v>5</v>
      </c>
      <c r="F8359" t="str">
        <f>VLOOKUP(E8359,$L$1:$M$25,2,FALSE)</f>
        <v>corn</v>
      </c>
      <c r="G8359">
        <f>LOG(C8359)</f>
        <v>0.47712125471966244</v>
      </c>
      <c r="H8359">
        <f>G8359/(B8359-1)</f>
        <v>4.8383549470747242</v>
      </c>
    </row>
    <row r="8360" spans="1:8">
      <c r="A8360" t="s">
        <v>6373</v>
      </c>
      <c r="B8360">
        <v>1.0986122886681</v>
      </c>
      <c r="C8360">
        <v>3</v>
      </c>
      <c r="D8360">
        <v>23</v>
      </c>
      <c r="E8360">
        <v>23</v>
      </c>
      <c r="F8360" t="str">
        <f>VLOOKUP(E8360,$L$1:$M$25,2,FALSE)</f>
        <v>trade</v>
      </c>
      <c r="G8360">
        <f>LOG(C8360)</f>
        <v>0.47712125471966244</v>
      </c>
      <c r="H8360">
        <f>G8360/(B8360-1)</f>
        <v>4.8383549470747242</v>
      </c>
    </row>
    <row r="8361" spans="1:8">
      <c r="A8361" t="s">
        <v>6384</v>
      </c>
      <c r="B8361">
        <v>1.0986122886681</v>
      </c>
      <c r="C8361">
        <v>3</v>
      </c>
      <c r="D8361">
        <v>20</v>
      </c>
      <c r="E8361">
        <v>20</v>
      </c>
      <c r="F8361" t="str">
        <f>VLOOKUP(E8361,$L$1:$M$25,2,FALSE)</f>
        <v>ship</v>
      </c>
      <c r="G8361">
        <f>LOG(C8361)</f>
        <v>0.47712125471966244</v>
      </c>
      <c r="H8361">
        <f>G8361/(B8361-1)</f>
        <v>4.8383549470747242</v>
      </c>
    </row>
    <row r="8362" spans="1:8">
      <c r="A8362" t="s">
        <v>6422</v>
      </c>
      <c r="B8362">
        <v>1.0986122886681</v>
      </c>
      <c r="C8362">
        <v>3</v>
      </c>
      <c r="D8362">
        <v>5</v>
      </c>
      <c r="E8362">
        <v>5</v>
      </c>
      <c r="F8362" t="str">
        <f>VLOOKUP(E8362,$L$1:$M$25,2,FALSE)</f>
        <v>corn</v>
      </c>
      <c r="G8362">
        <f>LOG(C8362)</f>
        <v>0.47712125471966244</v>
      </c>
      <c r="H8362">
        <f>G8362/(B8362-1)</f>
        <v>4.8383549470747242</v>
      </c>
    </row>
    <row r="8363" spans="1:8">
      <c r="A8363" t="s">
        <v>6469</v>
      </c>
      <c r="B8363">
        <v>1.0986122886681</v>
      </c>
      <c r="C8363">
        <v>3</v>
      </c>
      <c r="D8363">
        <v>20</v>
      </c>
      <c r="E8363">
        <v>20</v>
      </c>
      <c r="F8363" t="str">
        <f>VLOOKUP(E8363,$L$1:$M$25,2,FALSE)</f>
        <v>ship</v>
      </c>
      <c r="G8363">
        <f>LOG(C8363)</f>
        <v>0.47712125471966244</v>
      </c>
      <c r="H8363">
        <f>G8363/(B8363-1)</f>
        <v>4.8383549470747242</v>
      </c>
    </row>
    <row r="8364" spans="1:8">
      <c r="A8364" t="s">
        <v>6494</v>
      </c>
      <c r="B8364">
        <v>1.0986122886681</v>
      </c>
      <c r="C8364">
        <v>3</v>
      </c>
      <c r="D8364">
        <v>18</v>
      </c>
      <c r="E8364">
        <v>18</v>
      </c>
      <c r="F8364" t="str">
        <f>VLOOKUP(E8364,$L$1:$M$25,2,FALSE)</f>
        <v>oilseed</v>
      </c>
      <c r="G8364">
        <f>LOG(C8364)</f>
        <v>0.47712125471966244</v>
      </c>
      <c r="H8364">
        <f>G8364/(B8364-1)</f>
        <v>4.8383549470747242</v>
      </c>
    </row>
    <row r="8365" spans="1:8">
      <c r="A8365" t="s">
        <v>6517</v>
      </c>
      <c r="B8365">
        <v>1.0986122886681</v>
      </c>
      <c r="C8365">
        <v>3</v>
      </c>
      <c r="D8365">
        <v>25</v>
      </c>
      <c r="E8365">
        <v>25</v>
      </c>
      <c r="F8365" t="str">
        <f>VLOOKUP(E8365,$L$1:$M$25,2,FALSE)</f>
        <v>wheat</v>
      </c>
      <c r="G8365">
        <f>LOG(C8365)</f>
        <v>0.47712125471966244</v>
      </c>
      <c r="H8365">
        <f>G8365/(B8365-1)</f>
        <v>4.8383549470747242</v>
      </c>
    </row>
    <row r="8366" spans="1:8">
      <c r="A8366" t="s">
        <v>6555</v>
      </c>
      <c r="B8366">
        <v>1.0986122886681</v>
      </c>
      <c r="C8366">
        <v>3</v>
      </c>
      <c r="D8366">
        <v>3</v>
      </c>
      <c r="E8366">
        <v>3</v>
      </c>
      <c r="F8366" t="str">
        <f>VLOOKUP(E8366,$L$1:$M$25,2,FALSE)</f>
        <v>cocoa</v>
      </c>
      <c r="G8366">
        <f>LOG(C8366)</f>
        <v>0.47712125471966244</v>
      </c>
      <c r="H8366">
        <f>G8366/(B8366-1)</f>
        <v>4.8383549470747242</v>
      </c>
    </row>
    <row r="8367" spans="1:8">
      <c r="A8367" t="s">
        <v>6608</v>
      </c>
      <c r="B8367">
        <v>1.0986122886681</v>
      </c>
      <c r="C8367">
        <v>3</v>
      </c>
      <c r="D8367">
        <v>22</v>
      </c>
      <c r="E8367">
        <v>22</v>
      </c>
      <c r="F8367" t="str">
        <f>VLOOKUP(E8367,$L$1:$M$25,2,FALSE)</f>
        <v>sugar</v>
      </c>
      <c r="G8367">
        <f>LOG(C8367)</f>
        <v>0.47712125471966244</v>
      </c>
      <c r="H8367">
        <f>G8367/(B8367-1)</f>
        <v>4.8383549470747242</v>
      </c>
    </row>
    <row r="8368" spans="1:8">
      <c r="A8368" t="s">
        <v>6664</v>
      </c>
      <c r="B8368">
        <v>1.0986122886681</v>
      </c>
      <c r="C8368">
        <v>3</v>
      </c>
      <c r="D8368">
        <v>18</v>
      </c>
      <c r="E8368">
        <v>18</v>
      </c>
      <c r="F8368" t="str">
        <f>VLOOKUP(E8368,$L$1:$M$25,2,FALSE)</f>
        <v>oilseed</v>
      </c>
      <c r="G8368">
        <f>LOG(C8368)</f>
        <v>0.47712125471966244</v>
      </c>
      <c r="H8368">
        <f>G8368/(B8368-1)</f>
        <v>4.8383549470747242</v>
      </c>
    </row>
    <row r="8369" spans="1:8">
      <c r="A8369" t="s">
        <v>6674</v>
      </c>
      <c r="B8369">
        <v>1.0986122886681</v>
      </c>
      <c r="C8369">
        <v>3</v>
      </c>
      <c r="D8369">
        <v>20</v>
      </c>
      <c r="E8369">
        <v>20</v>
      </c>
      <c r="F8369" t="str">
        <f>VLOOKUP(E8369,$L$1:$M$25,2,FALSE)</f>
        <v>ship</v>
      </c>
      <c r="G8369">
        <f>LOG(C8369)</f>
        <v>0.47712125471966244</v>
      </c>
      <c r="H8369">
        <f>G8369/(B8369-1)</f>
        <v>4.8383549470747242</v>
      </c>
    </row>
    <row r="8370" spans="1:8">
      <c r="A8370" t="s">
        <v>6756</v>
      </c>
      <c r="B8370">
        <v>1.0986122886681</v>
      </c>
      <c r="C8370">
        <v>3</v>
      </c>
      <c r="D8370">
        <v>3</v>
      </c>
      <c r="E8370">
        <v>3</v>
      </c>
      <c r="F8370" t="str">
        <f>VLOOKUP(E8370,$L$1:$M$25,2,FALSE)</f>
        <v>cocoa</v>
      </c>
      <c r="G8370">
        <f>LOG(C8370)</f>
        <v>0.47712125471966244</v>
      </c>
      <c r="H8370">
        <f>G8370/(B8370-1)</f>
        <v>4.8383549470747242</v>
      </c>
    </row>
    <row r="8371" spans="1:8">
      <c r="A8371" t="s">
        <v>6758</v>
      </c>
      <c r="B8371">
        <v>1.0986122886681</v>
      </c>
      <c r="C8371">
        <v>3</v>
      </c>
      <c r="D8371">
        <v>22</v>
      </c>
      <c r="E8371">
        <v>22</v>
      </c>
      <c r="F8371" t="str">
        <f>VLOOKUP(E8371,$L$1:$M$25,2,FALSE)</f>
        <v>sugar</v>
      </c>
      <c r="G8371">
        <f>LOG(C8371)</f>
        <v>0.47712125471966244</v>
      </c>
      <c r="H8371">
        <f>G8371/(B8371-1)</f>
        <v>4.8383549470747242</v>
      </c>
    </row>
    <row r="8372" spans="1:8">
      <c r="A8372" t="s">
        <v>6794</v>
      </c>
      <c r="B8372">
        <v>1.0986122886681</v>
      </c>
      <c r="C8372">
        <v>3</v>
      </c>
      <c r="D8372">
        <v>18</v>
      </c>
      <c r="E8372">
        <v>18</v>
      </c>
      <c r="F8372" t="str">
        <f>VLOOKUP(E8372,$L$1:$M$25,2,FALSE)</f>
        <v>oilseed</v>
      </c>
      <c r="G8372">
        <f>LOG(C8372)</f>
        <v>0.47712125471966244</v>
      </c>
      <c r="H8372">
        <f>G8372/(B8372-1)</f>
        <v>4.8383549470747242</v>
      </c>
    </row>
    <row r="8373" spans="1:8">
      <c r="A8373" t="s">
        <v>6795</v>
      </c>
      <c r="B8373">
        <v>1.0986122886681</v>
      </c>
      <c r="C8373">
        <v>3</v>
      </c>
      <c r="D8373">
        <v>17</v>
      </c>
      <c r="E8373">
        <v>17</v>
      </c>
      <c r="F8373" t="str">
        <f>VLOOKUP(E8373,$L$1:$M$25,2,FALSE)</f>
        <v>nat-gas</v>
      </c>
      <c r="G8373">
        <f>LOG(C8373)</f>
        <v>0.47712125471966244</v>
      </c>
      <c r="H8373">
        <f>G8373/(B8373-1)</f>
        <v>4.8383549470747242</v>
      </c>
    </row>
    <row r="8374" spans="1:8">
      <c r="A8374" t="s">
        <v>6821</v>
      </c>
      <c r="B8374">
        <v>1.0986122886681</v>
      </c>
      <c r="C8374">
        <v>3</v>
      </c>
      <c r="D8374">
        <v>17</v>
      </c>
      <c r="E8374">
        <v>17</v>
      </c>
      <c r="F8374" t="str">
        <f>VLOOKUP(E8374,$L$1:$M$25,2,FALSE)</f>
        <v>nat-gas</v>
      </c>
      <c r="G8374">
        <f>LOG(C8374)</f>
        <v>0.47712125471966244</v>
      </c>
      <c r="H8374">
        <f>G8374/(B8374-1)</f>
        <v>4.8383549470747242</v>
      </c>
    </row>
    <row r="8375" spans="1:8">
      <c r="A8375" t="s">
        <v>6873</v>
      </c>
      <c r="B8375">
        <v>1.0986122886681</v>
      </c>
      <c r="C8375">
        <v>3</v>
      </c>
      <c r="D8375">
        <v>16</v>
      </c>
      <c r="E8375">
        <v>16</v>
      </c>
      <c r="F8375" t="str">
        <f>VLOOKUP(E8375,$L$1:$M$25,2,FALSE)</f>
        <v>money-supply</v>
      </c>
      <c r="G8375">
        <f>LOG(C8375)</f>
        <v>0.47712125471966244</v>
      </c>
      <c r="H8375">
        <f>G8375/(B8375-1)</f>
        <v>4.8383549470747242</v>
      </c>
    </row>
    <row r="8376" spans="1:8">
      <c r="A8376" t="s">
        <v>6908</v>
      </c>
      <c r="B8376">
        <v>1.0986122886681</v>
      </c>
      <c r="C8376">
        <v>3</v>
      </c>
      <c r="D8376">
        <v>22</v>
      </c>
      <c r="E8376">
        <v>22</v>
      </c>
      <c r="F8376" t="str">
        <f>VLOOKUP(E8376,$L$1:$M$25,2,FALSE)</f>
        <v>sugar</v>
      </c>
      <c r="G8376">
        <f>LOG(C8376)</f>
        <v>0.47712125471966244</v>
      </c>
      <c r="H8376">
        <f>G8376/(B8376-1)</f>
        <v>4.8383549470747242</v>
      </c>
    </row>
    <row r="8377" spans="1:8">
      <c r="A8377" t="s">
        <v>6939</v>
      </c>
      <c r="B8377">
        <v>1.0986122886681</v>
      </c>
      <c r="C8377">
        <v>3</v>
      </c>
      <c r="D8377">
        <v>2</v>
      </c>
      <c r="E8377">
        <v>2</v>
      </c>
      <c r="F8377" t="str">
        <f>VLOOKUP(E8377,$L$1:$M$25,2,FALSE)</f>
        <v>bop</v>
      </c>
      <c r="G8377">
        <f>LOG(C8377)</f>
        <v>0.47712125471966244</v>
      </c>
      <c r="H8377">
        <f>G8377/(B8377-1)</f>
        <v>4.8383549470747242</v>
      </c>
    </row>
    <row r="8378" spans="1:8">
      <c r="A8378" t="s">
        <v>7039</v>
      </c>
      <c r="B8378">
        <v>1.0986122886681</v>
      </c>
      <c r="C8378">
        <v>3</v>
      </c>
      <c r="D8378">
        <v>19</v>
      </c>
      <c r="E8378">
        <v>19</v>
      </c>
      <c r="F8378" t="str">
        <f>VLOOKUP(E8378,$L$1:$M$25,2,FALSE)</f>
        <v>reserves</v>
      </c>
      <c r="G8378">
        <f>LOG(C8378)</f>
        <v>0.47712125471966244</v>
      </c>
      <c r="H8378">
        <f>G8378/(B8378-1)</f>
        <v>4.8383549470747242</v>
      </c>
    </row>
    <row r="8379" spans="1:8">
      <c r="A8379" t="s">
        <v>7118</v>
      </c>
      <c r="B8379">
        <v>1.0986122886681</v>
      </c>
      <c r="C8379">
        <v>3</v>
      </c>
      <c r="D8379">
        <v>20</v>
      </c>
      <c r="E8379">
        <v>20</v>
      </c>
      <c r="F8379" t="str">
        <f>VLOOKUP(E8379,$L$1:$M$25,2,FALSE)</f>
        <v>ship</v>
      </c>
      <c r="G8379">
        <f>LOG(C8379)</f>
        <v>0.47712125471966244</v>
      </c>
      <c r="H8379">
        <f>G8379/(B8379-1)</f>
        <v>4.8383549470747242</v>
      </c>
    </row>
    <row r="8380" spans="1:8">
      <c r="A8380" t="s">
        <v>7206</v>
      </c>
      <c r="B8380">
        <v>1.0986122886681</v>
      </c>
      <c r="C8380">
        <v>3</v>
      </c>
      <c r="D8380">
        <v>17</v>
      </c>
      <c r="E8380">
        <v>17</v>
      </c>
      <c r="F8380" t="str">
        <f>VLOOKUP(E8380,$L$1:$M$25,2,FALSE)</f>
        <v>nat-gas</v>
      </c>
      <c r="G8380">
        <f>LOG(C8380)</f>
        <v>0.47712125471966244</v>
      </c>
      <c r="H8380">
        <f>G8380/(B8380-1)</f>
        <v>4.8383549470747242</v>
      </c>
    </row>
    <row r="8381" spans="1:8">
      <c r="A8381" t="s">
        <v>7265</v>
      </c>
      <c r="B8381">
        <v>1.0986122886681</v>
      </c>
      <c r="C8381">
        <v>3</v>
      </c>
      <c r="D8381">
        <v>10</v>
      </c>
      <c r="E8381">
        <v>10</v>
      </c>
      <c r="F8381" t="str">
        <f>VLOOKUP(E8381,$L$1:$M$25,2,FALSE)</f>
        <v>gnp</v>
      </c>
      <c r="G8381">
        <f>LOG(C8381)</f>
        <v>0.47712125471966244</v>
      </c>
      <c r="H8381">
        <f>G8381/(B8381-1)</f>
        <v>4.8383549470747242</v>
      </c>
    </row>
    <row r="8382" spans="1:8">
      <c r="A8382" t="s">
        <v>7323</v>
      </c>
      <c r="B8382">
        <v>1.0986122886681</v>
      </c>
      <c r="C8382">
        <v>3</v>
      </c>
      <c r="D8382">
        <v>18</v>
      </c>
      <c r="E8382">
        <v>18</v>
      </c>
      <c r="F8382" t="str">
        <f>VLOOKUP(E8382,$L$1:$M$25,2,FALSE)</f>
        <v>oilseed</v>
      </c>
      <c r="G8382">
        <f>LOG(C8382)</f>
        <v>0.47712125471966244</v>
      </c>
      <c r="H8382">
        <f>G8382/(B8382-1)</f>
        <v>4.8383549470747242</v>
      </c>
    </row>
    <row r="8383" spans="1:8">
      <c r="A8383" t="s">
        <v>7340</v>
      </c>
      <c r="B8383">
        <v>1.0986122886681</v>
      </c>
      <c r="C8383">
        <v>3</v>
      </c>
      <c r="D8383">
        <v>2</v>
      </c>
      <c r="E8383">
        <v>2</v>
      </c>
      <c r="F8383" t="str">
        <f>VLOOKUP(E8383,$L$1:$M$25,2,FALSE)</f>
        <v>bop</v>
      </c>
      <c r="G8383">
        <f>LOG(C8383)</f>
        <v>0.47712125471966244</v>
      </c>
      <c r="H8383">
        <f>G8383/(B8383-1)</f>
        <v>4.8383549470747242</v>
      </c>
    </row>
    <row r="8384" spans="1:8">
      <c r="A8384" t="s">
        <v>7372</v>
      </c>
      <c r="B8384">
        <v>1.0986122886681</v>
      </c>
      <c r="C8384">
        <v>3</v>
      </c>
      <c r="D8384">
        <v>1</v>
      </c>
      <c r="E8384">
        <v>1</v>
      </c>
      <c r="F8384" t="str">
        <f>VLOOKUP(E8384,$L$1:$M$25,2,FALSE)</f>
        <v>acq</v>
      </c>
      <c r="G8384">
        <f>LOG(C8384)</f>
        <v>0.47712125471966244</v>
      </c>
      <c r="H8384">
        <f>G8384/(B8384-1)</f>
        <v>4.8383549470747242</v>
      </c>
    </row>
    <row r="8385" spans="1:8">
      <c r="A8385" t="s">
        <v>7435</v>
      </c>
      <c r="B8385">
        <v>1.0986122886681</v>
      </c>
      <c r="C8385">
        <v>3</v>
      </c>
      <c r="D8385">
        <v>7</v>
      </c>
      <c r="E8385">
        <v>7</v>
      </c>
      <c r="F8385" t="str">
        <f>VLOOKUP(E8385,$L$1:$M$25,2,FALSE)</f>
        <v>crude</v>
      </c>
      <c r="G8385">
        <f>LOG(C8385)</f>
        <v>0.47712125471966244</v>
      </c>
      <c r="H8385">
        <f>G8385/(B8385-1)</f>
        <v>4.8383549470747242</v>
      </c>
    </row>
    <row r="8386" spans="1:8">
      <c r="A8386" t="s">
        <v>7465</v>
      </c>
      <c r="B8386">
        <v>1.0986122886681</v>
      </c>
      <c r="C8386">
        <v>3</v>
      </c>
      <c r="D8386">
        <v>8</v>
      </c>
      <c r="E8386">
        <v>8</v>
      </c>
      <c r="F8386" t="str">
        <f>VLOOKUP(E8386,$L$1:$M$25,2,FALSE)</f>
        <v>dlr</v>
      </c>
      <c r="G8386">
        <f>LOG(C8386)</f>
        <v>0.47712125471966244</v>
      </c>
      <c r="H8386">
        <f>G8386/(B8386-1)</f>
        <v>4.8383549470747242</v>
      </c>
    </row>
    <row r="8387" spans="1:8">
      <c r="A8387" t="s">
        <v>7477</v>
      </c>
      <c r="B8387">
        <v>1.0986122886681</v>
      </c>
      <c r="C8387">
        <v>3</v>
      </c>
      <c r="D8387">
        <v>2</v>
      </c>
      <c r="E8387">
        <v>2</v>
      </c>
      <c r="F8387" t="str">
        <f>VLOOKUP(E8387,$L$1:$M$25,2,FALSE)</f>
        <v>bop</v>
      </c>
      <c r="G8387">
        <f>LOG(C8387)</f>
        <v>0.47712125471966244</v>
      </c>
      <c r="H8387">
        <f>G8387/(B8387-1)</f>
        <v>4.8383549470747242</v>
      </c>
    </row>
    <row r="8388" spans="1:8">
      <c r="A8388" t="s">
        <v>7483</v>
      </c>
      <c r="B8388">
        <v>1.0986122886681</v>
      </c>
      <c r="C8388">
        <v>3</v>
      </c>
      <c r="D8388">
        <v>18</v>
      </c>
      <c r="E8388">
        <v>18</v>
      </c>
      <c r="F8388" t="str">
        <f>VLOOKUP(E8388,$L$1:$M$25,2,FALSE)</f>
        <v>oilseed</v>
      </c>
      <c r="G8388">
        <f>LOG(C8388)</f>
        <v>0.47712125471966244</v>
      </c>
      <c r="H8388">
        <f>G8388/(B8388-1)</f>
        <v>4.8383549470747242</v>
      </c>
    </row>
    <row r="8389" spans="1:8">
      <c r="A8389" t="s">
        <v>7487</v>
      </c>
      <c r="B8389">
        <v>1.0986122886681</v>
      </c>
      <c r="C8389">
        <v>3</v>
      </c>
      <c r="D8389">
        <v>5</v>
      </c>
      <c r="E8389">
        <v>5</v>
      </c>
      <c r="F8389" t="str">
        <f>VLOOKUP(E8389,$L$1:$M$25,2,FALSE)</f>
        <v>corn</v>
      </c>
      <c r="G8389">
        <f>LOG(C8389)</f>
        <v>0.47712125471966244</v>
      </c>
      <c r="H8389">
        <f>G8389/(B8389-1)</f>
        <v>4.8383549470747242</v>
      </c>
    </row>
    <row r="8390" spans="1:8">
      <c r="A8390" t="s">
        <v>7509</v>
      </c>
      <c r="B8390">
        <v>1.0986122886681</v>
      </c>
      <c r="C8390">
        <v>3</v>
      </c>
      <c r="D8390">
        <v>6</v>
      </c>
      <c r="E8390">
        <v>6</v>
      </c>
      <c r="F8390" t="str">
        <f>VLOOKUP(E8390,$L$1:$M$25,2,FALSE)</f>
        <v>cpi</v>
      </c>
      <c r="G8390">
        <f>LOG(C8390)</f>
        <v>0.47712125471966244</v>
      </c>
      <c r="H8390">
        <f>G8390/(B8390-1)</f>
        <v>4.8383549470747242</v>
      </c>
    </row>
    <row r="8391" spans="1:8">
      <c r="A8391" t="s">
        <v>7575</v>
      </c>
      <c r="B8391">
        <v>1.0986122886681</v>
      </c>
      <c r="C8391">
        <v>3</v>
      </c>
      <c r="D8391">
        <v>18</v>
      </c>
      <c r="E8391">
        <v>18</v>
      </c>
      <c r="F8391" t="str">
        <f>VLOOKUP(E8391,$L$1:$M$25,2,FALSE)</f>
        <v>oilseed</v>
      </c>
      <c r="G8391">
        <f>LOG(C8391)</f>
        <v>0.47712125471966244</v>
      </c>
      <c r="H8391">
        <f>G8391/(B8391-1)</f>
        <v>4.8383549470747242</v>
      </c>
    </row>
    <row r="8392" spans="1:8">
      <c r="A8392" t="s">
        <v>7577</v>
      </c>
      <c r="B8392">
        <v>1.0986122886681</v>
      </c>
      <c r="C8392">
        <v>3</v>
      </c>
      <c r="D8392">
        <v>18</v>
      </c>
      <c r="E8392">
        <v>18</v>
      </c>
      <c r="F8392" t="str">
        <f>VLOOKUP(E8392,$L$1:$M$25,2,FALSE)</f>
        <v>oilseed</v>
      </c>
      <c r="G8392">
        <f>LOG(C8392)</f>
        <v>0.47712125471966244</v>
      </c>
      <c r="H8392">
        <f>G8392/(B8392-1)</f>
        <v>4.8383549470747242</v>
      </c>
    </row>
    <row r="8393" spans="1:8">
      <c r="A8393" t="s">
        <v>7590</v>
      </c>
      <c r="B8393">
        <v>1.0986122886681</v>
      </c>
      <c r="C8393">
        <v>3</v>
      </c>
      <c r="D8393">
        <v>4</v>
      </c>
      <c r="E8393">
        <v>4</v>
      </c>
      <c r="F8393" t="str">
        <f>VLOOKUP(E8393,$L$1:$M$25,2,FALSE)</f>
        <v>coffee</v>
      </c>
      <c r="G8393">
        <f>LOG(C8393)</f>
        <v>0.47712125471966244</v>
      </c>
      <c r="H8393">
        <f>G8393/(B8393-1)</f>
        <v>4.8383549470747242</v>
      </c>
    </row>
    <row r="8394" spans="1:8">
      <c r="A8394" t="s">
        <v>7672</v>
      </c>
      <c r="B8394">
        <v>1.0986122886681</v>
      </c>
      <c r="C8394">
        <v>3</v>
      </c>
      <c r="D8394">
        <v>1</v>
      </c>
      <c r="E8394">
        <v>1</v>
      </c>
      <c r="F8394" t="str">
        <f>VLOOKUP(E8394,$L$1:$M$25,2,FALSE)</f>
        <v>acq</v>
      </c>
      <c r="G8394">
        <f>LOG(C8394)</f>
        <v>0.47712125471966244</v>
      </c>
      <c r="H8394">
        <f>G8394/(B8394-1)</f>
        <v>4.8383549470747242</v>
      </c>
    </row>
    <row r="8395" spans="1:8">
      <c r="A8395" t="s">
        <v>7679</v>
      </c>
      <c r="B8395">
        <v>1.0986122886681</v>
      </c>
      <c r="C8395">
        <v>3</v>
      </c>
      <c r="D8395">
        <v>2</v>
      </c>
      <c r="E8395">
        <v>2</v>
      </c>
      <c r="F8395" t="str">
        <f>VLOOKUP(E8395,$L$1:$M$25,2,FALSE)</f>
        <v>bop</v>
      </c>
      <c r="G8395">
        <f>LOG(C8395)</f>
        <v>0.47712125471966244</v>
      </c>
      <c r="H8395">
        <f>G8395/(B8395-1)</f>
        <v>4.8383549470747242</v>
      </c>
    </row>
    <row r="8396" spans="1:8">
      <c r="A8396" t="s">
        <v>7694</v>
      </c>
      <c r="B8396">
        <v>1.0986122886681</v>
      </c>
      <c r="C8396">
        <v>3</v>
      </c>
      <c r="D8396">
        <v>21</v>
      </c>
      <c r="E8396">
        <v>21</v>
      </c>
      <c r="F8396" t="str">
        <f>VLOOKUP(E8396,$L$1:$M$25,2,FALSE)</f>
        <v>soybean</v>
      </c>
      <c r="G8396">
        <f>LOG(C8396)</f>
        <v>0.47712125471966244</v>
      </c>
      <c r="H8396">
        <f>G8396/(B8396-1)</f>
        <v>4.8383549470747242</v>
      </c>
    </row>
    <row r="8397" spans="1:8">
      <c r="A8397" t="s">
        <v>7697</v>
      </c>
      <c r="B8397">
        <v>1.0986122886681</v>
      </c>
      <c r="C8397">
        <v>3</v>
      </c>
      <c r="D8397">
        <v>22</v>
      </c>
      <c r="E8397">
        <v>22</v>
      </c>
      <c r="F8397" t="str">
        <f>VLOOKUP(E8397,$L$1:$M$25,2,FALSE)</f>
        <v>sugar</v>
      </c>
      <c r="G8397">
        <f>LOG(C8397)</f>
        <v>0.47712125471966244</v>
      </c>
      <c r="H8397">
        <f>G8397/(B8397-1)</f>
        <v>4.8383549470747242</v>
      </c>
    </row>
    <row r="8398" spans="1:8">
      <c r="A8398" t="s">
        <v>7730</v>
      </c>
      <c r="B8398">
        <v>1.0986122886681</v>
      </c>
      <c r="C8398">
        <v>3</v>
      </c>
      <c r="D8398">
        <v>5</v>
      </c>
      <c r="E8398">
        <v>5</v>
      </c>
      <c r="F8398" t="str">
        <f>VLOOKUP(E8398,$L$1:$M$25,2,FALSE)</f>
        <v>corn</v>
      </c>
      <c r="G8398">
        <f>LOG(C8398)</f>
        <v>0.47712125471966244</v>
      </c>
      <c r="H8398">
        <f>G8398/(B8398-1)</f>
        <v>4.8383549470747242</v>
      </c>
    </row>
    <row r="8399" spans="1:8">
      <c r="A8399" t="s">
        <v>7734</v>
      </c>
      <c r="B8399">
        <v>1.0986122886681</v>
      </c>
      <c r="C8399">
        <v>3</v>
      </c>
      <c r="D8399">
        <v>5</v>
      </c>
      <c r="E8399">
        <v>5</v>
      </c>
      <c r="F8399" t="str">
        <f>VLOOKUP(E8399,$L$1:$M$25,2,FALSE)</f>
        <v>corn</v>
      </c>
      <c r="G8399">
        <f>LOG(C8399)</f>
        <v>0.47712125471966244</v>
      </c>
      <c r="H8399">
        <f>G8399/(B8399-1)</f>
        <v>4.8383549470747242</v>
      </c>
    </row>
    <row r="8400" spans="1:8">
      <c r="A8400" t="s">
        <v>7762</v>
      </c>
      <c r="B8400">
        <v>1.0986122886681</v>
      </c>
      <c r="C8400">
        <v>3</v>
      </c>
      <c r="D8400">
        <v>19</v>
      </c>
      <c r="E8400">
        <v>19</v>
      </c>
      <c r="F8400" t="str">
        <f>VLOOKUP(E8400,$L$1:$M$25,2,FALSE)</f>
        <v>reserves</v>
      </c>
      <c r="G8400">
        <f>LOG(C8400)</f>
        <v>0.47712125471966244</v>
      </c>
      <c r="H8400">
        <f>G8400/(B8400-1)</f>
        <v>4.8383549470747242</v>
      </c>
    </row>
    <row r="8401" spans="1:8">
      <c r="A8401" t="s">
        <v>7773</v>
      </c>
      <c r="B8401">
        <v>1.0986122886681</v>
      </c>
      <c r="C8401">
        <v>3</v>
      </c>
      <c r="D8401">
        <v>3</v>
      </c>
      <c r="E8401">
        <v>3</v>
      </c>
      <c r="F8401" t="str">
        <f>VLOOKUP(E8401,$L$1:$M$25,2,FALSE)</f>
        <v>cocoa</v>
      </c>
      <c r="G8401">
        <f>LOG(C8401)</f>
        <v>0.47712125471966244</v>
      </c>
      <c r="H8401">
        <f>G8401/(B8401-1)</f>
        <v>4.8383549470747242</v>
      </c>
    </row>
    <row r="8402" spans="1:8">
      <c r="A8402" t="s">
        <v>7804</v>
      </c>
      <c r="B8402">
        <v>1.0986122886681</v>
      </c>
      <c r="C8402">
        <v>3</v>
      </c>
      <c r="D8402">
        <v>21</v>
      </c>
      <c r="E8402">
        <v>21</v>
      </c>
      <c r="F8402" t="str">
        <f>VLOOKUP(E8402,$L$1:$M$25,2,FALSE)</f>
        <v>soybean</v>
      </c>
      <c r="G8402">
        <f>LOG(C8402)</f>
        <v>0.47712125471966244</v>
      </c>
      <c r="H8402">
        <f>G8402/(B8402-1)</f>
        <v>4.8383549470747242</v>
      </c>
    </row>
    <row r="8403" spans="1:8">
      <c r="A8403" t="s">
        <v>7839</v>
      </c>
      <c r="B8403">
        <v>1.0986122886681</v>
      </c>
      <c r="C8403">
        <v>3</v>
      </c>
      <c r="D8403">
        <v>18</v>
      </c>
      <c r="E8403">
        <v>18</v>
      </c>
      <c r="F8403" t="str">
        <f>VLOOKUP(E8403,$L$1:$M$25,2,FALSE)</f>
        <v>oilseed</v>
      </c>
      <c r="G8403">
        <f>LOG(C8403)</f>
        <v>0.47712125471966244</v>
      </c>
      <c r="H8403">
        <f>G8403/(B8403-1)</f>
        <v>4.8383549470747242</v>
      </c>
    </row>
    <row r="8404" spans="1:8">
      <c r="A8404" t="s">
        <v>7846</v>
      </c>
      <c r="B8404">
        <v>1.0986122886681</v>
      </c>
      <c r="C8404">
        <v>3</v>
      </c>
      <c r="D8404">
        <v>3</v>
      </c>
      <c r="E8404">
        <v>3</v>
      </c>
      <c r="F8404" t="str">
        <f>VLOOKUP(E8404,$L$1:$M$25,2,FALSE)</f>
        <v>cocoa</v>
      </c>
      <c r="G8404">
        <f>LOG(C8404)</f>
        <v>0.47712125471966244</v>
      </c>
      <c r="H8404">
        <f>G8404/(B8404-1)</f>
        <v>4.8383549470747242</v>
      </c>
    </row>
    <row r="8405" spans="1:8">
      <c r="A8405" t="s">
        <v>7849</v>
      </c>
      <c r="B8405">
        <v>1.0986122886681</v>
      </c>
      <c r="C8405">
        <v>3</v>
      </c>
      <c r="D8405">
        <v>25</v>
      </c>
      <c r="E8405">
        <v>25</v>
      </c>
      <c r="F8405" t="str">
        <f>VLOOKUP(E8405,$L$1:$M$25,2,FALSE)</f>
        <v>wheat</v>
      </c>
      <c r="G8405">
        <f>LOG(C8405)</f>
        <v>0.47712125471966244</v>
      </c>
      <c r="H8405">
        <f>G8405/(B8405-1)</f>
        <v>4.8383549470747242</v>
      </c>
    </row>
    <row r="8406" spans="1:8">
      <c r="A8406" t="s">
        <v>7859</v>
      </c>
      <c r="B8406">
        <v>1.0986122886681</v>
      </c>
      <c r="C8406">
        <v>3</v>
      </c>
      <c r="D8406">
        <v>8</v>
      </c>
      <c r="E8406">
        <v>8</v>
      </c>
      <c r="F8406" t="str">
        <f>VLOOKUP(E8406,$L$1:$M$25,2,FALSE)</f>
        <v>dlr</v>
      </c>
      <c r="G8406">
        <f>LOG(C8406)</f>
        <v>0.47712125471966244</v>
      </c>
      <c r="H8406">
        <f>G8406/(B8406-1)</f>
        <v>4.8383549470747242</v>
      </c>
    </row>
    <row r="8407" spans="1:8">
      <c r="A8407" t="s">
        <v>7862</v>
      </c>
      <c r="B8407">
        <v>1.0986122886681</v>
      </c>
      <c r="C8407">
        <v>3</v>
      </c>
      <c r="D8407">
        <v>18</v>
      </c>
      <c r="E8407">
        <v>18</v>
      </c>
      <c r="F8407" t="str">
        <f>VLOOKUP(E8407,$L$1:$M$25,2,FALSE)</f>
        <v>oilseed</v>
      </c>
      <c r="G8407">
        <f>LOG(C8407)</f>
        <v>0.47712125471966244</v>
      </c>
      <c r="H8407">
        <f>G8407/(B8407-1)</f>
        <v>4.8383549470747242</v>
      </c>
    </row>
    <row r="8408" spans="1:8">
      <c r="A8408" t="s">
        <v>7930</v>
      </c>
      <c r="B8408">
        <v>1.0986122886681</v>
      </c>
      <c r="C8408">
        <v>3</v>
      </c>
      <c r="D8408">
        <v>19</v>
      </c>
      <c r="E8408">
        <v>19</v>
      </c>
      <c r="F8408" t="str">
        <f>VLOOKUP(E8408,$L$1:$M$25,2,FALSE)</f>
        <v>reserves</v>
      </c>
      <c r="G8408">
        <f>LOG(C8408)</f>
        <v>0.47712125471966244</v>
      </c>
      <c r="H8408">
        <f>G8408/(B8408-1)</f>
        <v>4.8383549470747242</v>
      </c>
    </row>
    <row r="8409" spans="1:8">
      <c r="A8409" t="s">
        <v>7958</v>
      </c>
      <c r="B8409">
        <v>1.0986122886681</v>
      </c>
      <c r="C8409">
        <v>3</v>
      </c>
      <c r="D8409">
        <v>1</v>
      </c>
      <c r="E8409">
        <v>1</v>
      </c>
      <c r="F8409" t="str">
        <f>VLOOKUP(E8409,$L$1:$M$25,2,FALSE)</f>
        <v>acq</v>
      </c>
      <c r="G8409">
        <f>LOG(C8409)</f>
        <v>0.47712125471966244</v>
      </c>
      <c r="H8409">
        <f>G8409/(B8409-1)</f>
        <v>4.8383549470747242</v>
      </c>
    </row>
    <row r="8410" spans="1:8">
      <c r="A8410" t="s">
        <v>7964</v>
      </c>
      <c r="B8410">
        <v>1.0986122886681</v>
      </c>
      <c r="C8410">
        <v>3</v>
      </c>
      <c r="D8410">
        <v>18</v>
      </c>
      <c r="E8410">
        <v>18</v>
      </c>
      <c r="F8410" t="str">
        <f>VLOOKUP(E8410,$L$1:$M$25,2,FALSE)</f>
        <v>oilseed</v>
      </c>
      <c r="G8410">
        <f>LOG(C8410)</f>
        <v>0.47712125471966244</v>
      </c>
      <c r="H8410">
        <f>G8410/(B8410-1)</f>
        <v>4.8383549470747242</v>
      </c>
    </row>
    <row r="8411" spans="1:8">
      <c r="A8411" t="s">
        <v>8084</v>
      </c>
      <c r="B8411">
        <v>1.0986122886681</v>
      </c>
      <c r="C8411">
        <v>3</v>
      </c>
      <c r="D8411">
        <v>3</v>
      </c>
      <c r="E8411">
        <v>3</v>
      </c>
      <c r="F8411" t="str">
        <f>VLOOKUP(E8411,$L$1:$M$25,2,FALSE)</f>
        <v>cocoa</v>
      </c>
      <c r="G8411">
        <f>LOG(C8411)</f>
        <v>0.47712125471966244</v>
      </c>
      <c r="H8411">
        <f>G8411/(B8411-1)</f>
        <v>4.8383549470747242</v>
      </c>
    </row>
    <row r="8412" spans="1:8">
      <c r="A8412" t="s">
        <v>8102</v>
      </c>
      <c r="B8412">
        <v>1.0986122886681</v>
      </c>
      <c r="C8412">
        <v>3</v>
      </c>
      <c r="D8412">
        <v>18</v>
      </c>
      <c r="E8412">
        <v>18</v>
      </c>
      <c r="F8412" t="str">
        <f>VLOOKUP(E8412,$L$1:$M$25,2,FALSE)</f>
        <v>oilseed</v>
      </c>
      <c r="G8412">
        <f>LOG(C8412)</f>
        <v>0.47712125471966244</v>
      </c>
      <c r="H8412">
        <f>G8412/(B8412-1)</f>
        <v>4.8383549470747242</v>
      </c>
    </row>
    <row r="8413" spans="1:8">
      <c r="A8413" t="s">
        <v>8120</v>
      </c>
      <c r="B8413">
        <v>1.0986122886681</v>
      </c>
      <c r="C8413">
        <v>3</v>
      </c>
      <c r="D8413">
        <v>16</v>
      </c>
      <c r="E8413">
        <v>16</v>
      </c>
      <c r="F8413" t="str">
        <f>VLOOKUP(E8413,$L$1:$M$25,2,FALSE)</f>
        <v>money-supply</v>
      </c>
      <c r="G8413">
        <f>LOG(C8413)</f>
        <v>0.47712125471966244</v>
      </c>
      <c r="H8413">
        <f>G8413/(B8413-1)</f>
        <v>4.8383549470747242</v>
      </c>
    </row>
    <row r="8414" spans="1:8">
      <c r="A8414" t="s">
        <v>8157</v>
      </c>
      <c r="B8414">
        <v>1.0986122886681</v>
      </c>
      <c r="C8414">
        <v>3</v>
      </c>
      <c r="D8414">
        <v>22</v>
      </c>
      <c r="E8414">
        <v>22</v>
      </c>
      <c r="F8414" t="str">
        <f>VLOOKUP(E8414,$L$1:$M$25,2,FALSE)</f>
        <v>sugar</v>
      </c>
      <c r="G8414">
        <f>LOG(C8414)</f>
        <v>0.47712125471966244</v>
      </c>
      <c r="H8414">
        <f>G8414/(B8414-1)</f>
        <v>4.8383549470747242</v>
      </c>
    </row>
    <row r="8415" spans="1:8">
      <c r="A8415" t="s">
        <v>8177</v>
      </c>
      <c r="B8415">
        <v>1.0986122886681</v>
      </c>
      <c r="C8415">
        <v>3</v>
      </c>
      <c r="D8415">
        <v>20</v>
      </c>
      <c r="E8415">
        <v>20</v>
      </c>
      <c r="F8415" t="str">
        <f>VLOOKUP(E8415,$L$1:$M$25,2,FALSE)</f>
        <v>ship</v>
      </c>
      <c r="G8415">
        <f>LOG(C8415)</f>
        <v>0.47712125471966244</v>
      </c>
      <c r="H8415">
        <f>G8415/(B8415-1)</f>
        <v>4.8383549470747242</v>
      </c>
    </row>
    <row r="8416" spans="1:8">
      <c r="A8416" t="s">
        <v>8198</v>
      </c>
      <c r="B8416">
        <v>1.0986122886681</v>
      </c>
      <c r="C8416">
        <v>3</v>
      </c>
      <c r="D8416">
        <v>18</v>
      </c>
      <c r="E8416">
        <v>18</v>
      </c>
      <c r="F8416" t="str">
        <f>VLOOKUP(E8416,$L$1:$M$25,2,FALSE)</f>
        <v>oilseed</v>
      </c>
      <c r="G8416">
        <f>LOG(C8416)</f>
        <v>0.47712125471966244</v>
      </c>
      <c r="H8416">
        <f>G8416/(B8416-1)</f>
        <v>4.8383549470747242</v>
      </c>
    </row>
    <row r="8417" spans="1:8">
      <c r="A8417" t="s">
        <v>8215</v>
      </c>
      <c r="B8417">
        <v>1.0986122886681</v>
      </c>
      <c r="C8417">
        <v>3</v>
      </c>
      <c r="D8417">
        <v>21</v>
      </c>
      <c r="E8417">
        <v>21</v>
      </c>
      <c r="F8417" t="str">
        <f>VLOOKUP(E8417,$L$1:$M$25,2,FALSE)</f>
        <v>soybean</v>
      </c>
      <c r="G8417">
        <f>LOG(C8417)</f>
        <v>0.47712125471966244</v>
      </c>
      <c r="H8417">
        <f>G8417/(B8417-1)</f>
        <v>4.8383549470747242</v>
      </c>
    </row>
    <row r="8418" spans="1:8">
      <c r="A8418" t="s">
        <v>8245</v>
      </c>
      <c r="B8418">
        <v>1.0986122886681</v>
      </c>
      <c r="C8418">
        <v>3</v>
      </c>
      <c r="D8418">
        <v>17</v>
      </c>
      <c r="E8418">
        <v>17</v>
      </c>
      <c r="F8418" t="str">
        <f>VLOOKUP(E8418,$L$1:$M$25,2,FALSE)</f>
        <v>nat-gas</v>
      </c>
      <c r="G8418">
        <f>LOG(C8418)</f>
        <v>0.47712125471966244</v>
      </c>
      <c r="H8418">
        <f>G8418/(B8418-1)</f>
        <v>4.8383549470747242</v>
      </c>
    </row>
    <row r="8419" spans="1:8">
      <c r="A8419" t="s">
        <v>8257</v>
      </c>
      <c r="B8419">
        <v>1.0986122886681</v>
      </c>
      <c r="C8419">
        <v>3</v>
      </c>
      <c r="D8419">
        <v>20</v>
      </c>
      <c r="E8419">
        <v>20</v>
      </c>
      <c r="F8419" t="str">
        <f>VLOOKUP(E8419,$L$1:$M$25,2,FALSE)</f>
        <v>ship</v>
      </c>
      <c r="G8419">
        <f>LOG(C8419)</f>
        <v>0.47712125471966244</v>
      </c>
      <c r="H8419">
        <f>G8419/(B8419-1)</f>
        <v>4.8383549470747242</v>
      </c>
    </row>
    <row r="8420" spans="1:8">
      <c r="A8420" t="s">
        <v>8267</v>
      </c>
      <c r="B8420">
        <v>1.0986122886681</v>
      </c>
      <c r="C8420">
        <v>3</v>
      </c>
      <c r="D8420">
        <v>8</v>
      </c>
      <c r="E8420">
        <v>8</v>
      </c>
      <c r="F8420" t="str">
        <f>VLOOKUP(E8420,$L$1:$M$25,2,FALSE)</f>
        <v>dlr</v>
      </c>
      <c r="G8420">
        <f>LOG(C8420)</f>
        <v>0.47712125471966244</v>
      </c>
      <c r="H8420">
        <f>G8420/(B8420-1)</f>
        <v>4.8383549470747242</v>
      </c>
    </row>
    <row r="8421" spans="1:8">
      <c r="A8421" t="s">
        <v>8296</v>
      </c>
      <c r="B8421">
        <v>1.0986122886681</v>
      </c>
      <c r="C8421">
        <v>3</v>
      </c>
      <c r="D8421">
        <v>3</v>
      </c>
      <c r="E8421">
        <v>3</v>
      </c>
      <c r="F8421" t="str">
        <f>VLOOKUP(E8421,$L$1:$M$25,2,FALSE)</f>
        <v>cocoa</v>
      </c>
      <c r="G8421">
        <f>LOG(C8421)</f>
        <v>0.47712125471966244</v>
      </c>
      <c r="H8421">
        <f>G8421/(B8421-1)</f>
        <v>4.8383549470747242</v>
      </c>
    </row>
    <row r="8422" spans="1:8">
      <c r="A8422" t="s">
        <v>8362</v>
      </c>
      <c r="B8422">
        <v>1.0986122886681</v>
      </c>
      <c r="C8422">
        <v>3</v>
      </c>
      <c r="D8422">
        <v>16</v>
      </c>
      <c r="E8422">
        <v>16</v>
      </c>
      <c r="F8422" t="str">
        <f>VLOOKUP(E8422,$L$1:$M$25,2,FALSE)</f>
        <v>money-supply</v>
      </c>
      <c r="G8422">
        <f>LOG(C8422)</f>
        <v>0.47712125471966244</v>
      </c>
      <c r="H8422">
        <f>G8422/(B8422-1)</f>
        <v>4.8383549470747242</v>
      </c>
    </row>
    <row r="8423" spans="1:8">
      <c r="A8423" t="s">
        <v>8375</v>
      </c>
      <c r="B8423">
        <v>1.0986122886681</v>
      </c>
      <c r="C8423">
        <v>3</v>
      </c>
      <c r="D8423">
        <v>17</v>
      </c>
      <c r="E8423">
        <v>17</v>
      </c>
      <c r="F8423" t="str">
        <f>VLOOKUP(E8423,$L$1:$M$25,2,FALSE)</f>
        <v>nat-gas</v>
      </c>
      <c r="G8423">
        <f>LOG(C8423)</f>
        <v>0.47712125471966244</v>
      </c>
      <c r="H8423">
        <f>G8423/(B8423-1)</f>
        <v>4.8383549470747242</v>
      </c>
    </row>
    <row r="8424" spans="1:8">
      <c r="A8424" t="s">
        <v>8402</v>
      </c>
      <c r="B8424">
        <v>1.0986122886681</v>
      </c>
      <c r="C8424">
        <v>3</v>
      </c>
      <c r="D8424">
        <v>2</v>
      </c>
      <c r="E8424">
        <v>2</v>
      </c>
      <c r="F8424" t="str">
        <f>VLOOKUP(E8424,$L$1:$M$25,2,FALSE)</f>
        <v>bop</v>
      </c>
      <c r="G8424">
        <f>LOG(C8424)</f>
        <v>0.47712125471966244</v>
      </c>
      <c r="H8424">
        <f>G8424/(B8424-1)</f>
        <v>4.8383549470747242</v>
      </c>
    </row>
    <row r="8425" spans="1:8">
      <c r="A8425" t="s">
        <v>8482</v>
      </c>
      <c r="B8425">
        <v>1.0986122886681</v>
      </c>
      <c r="C8425">
        <v>3</v>
      </c>
      <c r="D8425">
        <v>23</v>
      </c>
      <c r="E8425">
        <v>23</v>
      </c>
      <c r="F8425" t="str">
        <f>VLOOKUP(E8425,$L$1:$M$25,2,FALSE)</f>
        <v>trade</v>
      </c>
      <c r="G8425">
        <f>LOG(C8425)</f>
        <v>0.47712125471966244</v>
      </c>
      <c r="H8425">
        <f>G8425/(B8425-1)</f>
        <v>4.8383549470747242</v>
      </c>
    </row>
    <row r="8426" spans="1:8">
      <c r="A8426" t="s">
        <v>8484</v>
      </c>
      <c r="B8426">
        <v>1.0986122886681</v>
      </c>
      <c r="C8426">
        <v>3</v>
      </c>
      <c r="D8426">
        <v>16</v>
      </c>
      <c r="E8426">
        <v>16</v>
      </c>
      <c r="F8426" t="str">
        <f>VLOOKUP(E8426,$L$1:$M$25,2,FALSE)</f>
        <v>money-supply</v>
      </c>
      <c r="G8426">
        <f>LOG(C8426)</f>
        <v>0.47712125471966244</v>
      </c>
      <c r="H8426">
        <f>G8426/(B8426-1)</f>
        <v>4.8383549470747242</v>
      </c>
    </row>
    <row r="8427" spans="1:8">
      <c r="A8427" t="s">
        <v>8486</v>
      </c>
      <c r="B8427">
        <v>1.0986122886681</v>
      </c>
      <c r="C8427">
        <v>3</v>
      </c>
      <c r="D8427">
        <v>18</v>
      </c>
      <c r="E8427">
        <v>18</v>
      </c>
      <c r="F8427" t="str">
        <f>VLOOKUP(E8427,$L$1:$M$25,2,FALSE)</f>
        <v>oilseed</v>
      </c>
      <c r="G8427">
        <f>LOG(C8427)</f>
        <v>0.47712125471966244</v>
      </c>
      <c r="H8427">
        <f>G8427/(B8427-1)</f>
        <v>4.8383549470747242</v>
      </c>
    </row>
    <row r="8428" spans="1:8">
      <c r="A8428" t="s">
        <v>8491</v>
      </c>
      <c r="B8428">
        <v>1.0986122886681</v>
      </c>
      <c r="C8428">
        <v>3</v>
      </c>
      <c r="D8428">
        <v>17</v>
      </c>
      <c r="E8428">
        <v>17</v>
      </c>
      <c r="F8428" t="str">
        <f>VLOOKUP(E8428,$L$1:$M$25,2,FALSE)</f>
        <v>nat-gas</v>
      </c>
      <c r="G8428">
        <f>LOG(C8428)</f>
        <v>0.47712125471966244</v>
      </c>
      <c r="H8428">
        <f>G8428/(B8428-1)</f>
        <v>4.8383549470747242</v>
      </c>
    </row>
    <row r="8429" spans="1:8">
      <c r="A8429" t="s">
        <v>8496</v>
      </c>
      <c r="B8429">
        <v>1.0986122886681</v>
      </c>
      <c r="C8429">
        <v>3</v>
      </c>
      <c r="D8429">
        <v>8</v>
      </c>
      <c r="E8429">
        <v>8</v>
      </c>
      <c r="F8429" t="str">
        <f>VLOOKUP(E8429,$L$1:$M$25,2,FALSE)</f>
        <v>dlr</v>
      </c>
      <c r="G8429">
        <f>LOG(C8429)</f>
        <v>0.47712125471966244</v>
      </c>
      <c r="H8429">
        <f>G8429/(B8429-1)</f>
        <v>4.8383549470747242</v>
      </c>
    </row>
    <row r="8430" spans="1:8">
      <c r="A8430" t="s">
        <v>8525</v>
      </c>
      <c r="B8430">
        <v>1.0986122886681</v>
      </c>
      <c r="C8430">
        <v>3</v>
      </c>
      <c r="D8430">
        <v>25</v>
      </c>
      <c r="E8430">
        <v>25</v>
      </c>
      <c r="F8430" t="str">
        <f>VLOOKUP(E8430,$L$1:$M$25,2,FALSE)</f>
        <v>wheat</v>
      </c>
      <c r="G8430">
        <f>LOG(C8430)</f>
        <v>0.47712125471966244</v>
      </c>
      <c r="H8430">
        <f>G8430/(B8430-1)</f>
        <v>4.8383549470747242</v>
      </c>
    </row>
    <row r="8431" spans="1:8">
      <c r="A8431" t="s">
        <v>8554</v>
      </c>
      <c r="B8431">
        <v>1.0986122886681</v>
      </c>
      <c r="C8431">
        <v>3</v>
      </c>
      <c r="D8431">
        <v>18</v>
      </c>
      <c r="E8431">
        <v>18</v>
      </c>
      <c r="F8431" t="str">
        <f>VLOOKUP(E8431,$L$1:$M$25,2,FALSE)</f>
        <v>oilseed</v>
      </c>
      <c r="G8431">
        <f>LOG(C8431)</f>
        <v>0.47712125471966244</v>
      </c>
      <c r="H8431">
        <f>G8431/(B8431-1)</f>
        <v>4.8383549470747242</v>
      </c>
    </row>
    <row r="8432" spans="1:8">
      <c r="A8432" t="s">
        <v>8562</v>
      </c>
      <c r="B8432">
        <v>1.0986122886681</v>
      </c>
      <c r="C8432">
        <v>3</v>
      </c>
      <c r="D8432">
        <v>18</v>
      </c>
      <c r="E8432">
        <v>18</v>
      </c>
      <c r="F8432" t="str">
        <f>VLOOKUP(E8432,$L$1:$M$25,2,FALSE)</f>
        <v>oilseed</v>
      </c>
      <c r="G8432">
        <f>LOG(C8432)</f>
        <v>0.47712125471966244</v>
      </c>
      <c r="H8432">
        <f>G8432/(B8432-1)</f>
        <v>4.8383549470747242</v>
      </c>
    </row>
    <row r="8433" spans="1:8">
      <c r="A8433" t="s">
        <v>8673</v>
      </c>
      <c r="B8433">
        <v>1.0986122886681</v>
      </c>
      <c r="C8433">
        <v>3</v>
      </c>
      <c r="D8433">
        <v>20</v>
      </c>
      <c r="E8433">
        <v>20</v>
      </c>
      <c r="F8433" t="str">
        <f>VLOOKUP(E8433,$L$1:$M$25,2,FALSE)</f>
        <v>ship</v>
      </c>
      <c r="G8433">
        <f>LOG(C8433)</f>
        <v>0.47712125471966244</v>
      </c>
      <c r="H8433">
        <f>G8433/(B8433-1)</f>
        <v>4.8383549470747242</v>
      </c>
    </row>
    <row r="8434" spans="1:8">
      <c r="A8434" t="s">
        <v>8691</v>
      </c>
      <c r="B8434">
        <v>1.0986122886681</v>
      </c>
      <c r="C8434">
        <v>3</v>
      </c>
      <c r="D8434">
        <v>2</v>
      </c>
      <c r="E8434">
        <v>2</v>
      </c>
      <c r="F8434" t="str">
        <f>VLOOKUP(E8434,$L$1:$M$25,2,FALSE)</f>
        <v>bop</v>
      </c>
      <c r="G8434">
        <f>LOG(C8434)</f>
        <v>0.47712125471966244</v>
      </c>
      <c r="H8434">
        <f>G8434/(B8434-1)</f>
        <v>4.8383549470747242</v>
      </c>
    </row>
    <row r="8435" spans="1:8">
      <c r="A8435" t="s">
        <v>8701</v>
      </c>
      <c r="B8435">
        <v>1.0986122886681</v>
      </c>
      <c r="C8435">
        <v>3</v>
      </c>
      <c r="D8435">
        <v>16</v>
      </c>
      <c r="E8435">
        <v>16</v>
      </c>
      <c r="F8435" t="str">
        <f>VLOOKUP(E8435,$L$1:$M$25,2,FALSE)</f>
        <v>money-supply</v>
      </c>
      <c r="G8435">
        <f>LOG(C8435)</f>
        <v>0.47712125471966244</v>
      </c>
      <c r="H8435">
        <f>G8435/(B8435-1)</f>
        <v>4.8383549470747242</v>
      </c>
    </row>
    <row r="8436" spans="1:8">
      <c r="A8436" t="s">
        <v>8718</v>
      </c>
      <c r="B8436">
        <v>1.0986122886681</v>
      </c>
      <c r="C8436">
        <v>3</v>
      </c>
      <c r="D8436">
        <v>18</v>
      </c>
      <c r="E8436">
        <v>18</v>
      </c>
      <c r="F8436" t="str">
        <f>VLOOKUP(E8436,$L$1:$M$25,2,FALSE)</f>
        <v>oilseed</v>
      </c>
      <c r="G8436">
        <f>LOG(C8436)</f>
        <v>0.47712125471966244</v>
      </c>
      <c r="H8436">
        <f>G8436/(B8436-1)</f>
        <v>4.8383549470747242</v>
      </c>
    </row>
    <row r="8437" spans="1:8">
      <c r="A8437" t="s">
        <v>8737</v>
      </c>
      <c r="B8437">
        <v>1.0986122886681</v>
      </c>
      <c r="C8437">
        <v>3</v>
      </c>
      <c r="D8437">
        <v>22</v>
      </c>
      <c r="E8437">
        <v>22</v>
      </c>
      <c r="F8437" t="str">
        <f>VLOOKUP(E8437,$L$1:$M$25,2,FALSE)</f>
        <v>sugar</v>
      </c>
      <c r="G8437">
        <f>LOG(C8437)</f>
        <v>0.47712125471966244</v>
      </c>
      <c r="H8437">
        <f>G8437/(B8437-1)</f>
        <v>4.8383549470747242</v>
      </c>
    </row>
    <row r="8438" spans="1:8">
      <c r="A8438" t="s">
        <v>8799</v>
      </c>
      <c r="B8438">
        <v>1.0986122886681</v>
      </c>
      <c r="C8438">
        <v>3</v>
      </c>
      <c r="D8438">
        <v>18</v>
      </c>
      <c r="E8438">
        <v>18</v>
      </c>
      <c r="F8438" t="str">
        <f>VLOOKUP(E8438,$L$1:$M$25,2,FALSE)</f>
        <v>oilseed</v>
      </c>
      <c r="G8438">
        <f>LOG(C8438)</f>
        <v>0.47712125471966244</v>
      </c>
      <c r="H8438">
        <f>G8438/(B8438-1)</f>
        <v>4.8383549470747242</v>
      </c>
    </row>
    <row r="8439" spans="1:8">
      <c r="A8439" t="s">
        <v>8837</v>
      </c>
      <c r="B8439">
        <v>1.0986122886681</v>
      </c>
      <c r="C8439">
        <v>3</v>
      </c>
      <c r="D8439">
        <v>8</v>
      </c>
      <c r="E8439">
        <v>8</v>
      </c>
      <c r="F8439" t="str">
        <f>VLOOKUP(E8439,$L$1:$M$25,2,FALSE)</f>
        <v>dlr</v>
      </c>
      <c r="G8439">
        <f>LOG(C8439)</f>
        <v>0.47712125471966244</v>
      </c>
      <c r="H8439">
        <f>G8439/(B8439-1)</f>
        <v>4.8383549470747242</v>
      </c>
    </row>
    <row r="8440" spans="1:8">
      <c r="A8440" t="s">
        <v>8843</v>
      </c>
      <c r="B8440">
        <v>1.0986122886681</v>
      </c>
      <c r="C8440">
        <v>3</v>
      </c>
      <c r="D8440">
        <v>23</v>
      </c>
      <c r="E8440">
        <v>23</v>
      </c>
      <c r="F8440" t="str">
        <f>VLOOKUP(E8440,$L$1:$M$25,2,FALSE)</f>
        <v>trade</v>
      </c>
      <c r="G8440">
        <f>LOG(C8440)</f>
        <v>0.47712125471966244</v>
      </c>
      <c r="H8440">
        <f>G8440/(B8440-1)</f>
        <v>4.8383549470747242</v>
      </c>
    </row>
    <row r="8441" spans="1:8">
      <c r="A8441" t="s">
        <v>8850</v>
      </c>
      <c r="B8441">
        <v>1.0986122886681</v>
      </c>
      <c r="C8441">
        <v>3</v>
      </c>
      <c r="D8441">
        <v>5</v>
      </c>
      <c r="E8441">
        <v>5</v>
      </c>
      <c r="F8441" t="str">
        <f>VLOOKUP(E8441,$L$1:$M$25,2,FALSE)</f>
        <v>corn</v>
      </c>
      <c r="G8441">
        <f>LOG(C8441)</f>
        <v>0.47712125471966244</v>
      </c>
      <c r="H8441">
        <f>G8441/(B8441-1)</f>
        <v>4.8383549470747242</v>
      </c>
    </row>
    <row r="8442" spans="1:8">
      <c r="A8442" t="s">
        <v>8927</v>
      </c>
      <c r="B8442">
        <v>1.0986122886681</v>
      </c>
      <c r="C8442">
        <v>3</v>
      </c>
      <c r="D8442">
        <v>5</v>
      </c>
      <c r="E8442">
        <v>5</v>
      </c>
      <c r="F8442" t="str">
        <f>VLOOKUP(E8442,$L$1:$M$25,2,FALSE)</f>
        <v>corn</v>
      </c>
      <c r="G8442">
        <f>LOG(C8442)</f>
        <v>0.47712125471966244</v>
      </c>
      <c r="H8442">
        <f>G8442/(B8442-1)</f>
        <v>4.8383549470747242</v>
      </c>
    </row>
    <row r="8443" spans="1:8">
      <c r="A8443" t="s">
        <v>8968</v>
      </c>
      <c r="B8443">
        <v>1.0986122886681</v>
      </c>
      <c r="C8443">
        <v>3</v>
      </c>
      <c r="D8443">
        <v>18</v>
      </c>
      <c r="E8443">
        <v>18</v>
      </c>
      <c r="F8443" t="str">
        <f>VLOOKUP(E8443,$L$1:$M$25,2,FALSE)</f>
        <v>oilseed</v>
      </c>
      <c r="G8443">
        <f>LOG(C8443)</f>
        <v>0.47712125471966244</v>
      </c>
      <c r="H8443">
        <f>G8443/(B8443-1)</f>
        <v>4.8383549470747242</v>
      </c>
    </row>
    <row r="8444" spans="1:8">
      <c r="A8444" t="s">
        <v>8987</v>
      </c>
      <c r="B8444">
        <v>1.0986122886681</v>
      </c>
      <c r="C8444">
        <v>3</v>
      </c>
      <c r="D8444">
        <v>18</v>
      </c>
      <c r="E8444">
        <v>18</v>
      </c>
      <c r="F8444" t="str">
        <f>VLOOKUP(E8444,$L$1:$M$25,2,FALSE)</f>
        <v>oilseed</v>
      </c>
      <c r="G8444">
        <f>LOG(C8444)</f>
        <v>0.47712125471966244</v>
      </c>
      <c r="H8444">
        <f>G8444/(B8444-1)</f>
        <v>4.8383549470747242</v>
      </c>
    </row>
    <row r="8445" spans="1:8">
      <c r="A8445" t="s">
        <v>8992</v>
      </c>
      <c r="B8445">
        <v>1.0986122886681</v>
      </c>
      <c r="C8445">
        <v>3</v>
      </c>
      <c r="D8445">
        <v>18</v>
      </c>
      <c r="E8445">
        <v>18</v>
      </c>
      <c r="F8445" t="str">
        <f>VLOOKUP(E8445,$L$1:$M$25,2,FALSE)</f>
        <v>oilseed</v>
      </c>
      <c r="G8445">
        <f>LOG(C8445)</f>
        <v>0.47712125471966244</v>
      </c>
      <c r="H8445">
        <f>G8445/(B8445-1)</f>
        <v>4.8383549470747242</v>
      </c>
    </row>
    <row r="8446" spans="1:8">
      <c r="A8446" t="s">
        <v>9019</v>
      </c>
      <c r="B8446">
        <v>1.0986122886681</v>
      </c>
      <c r="C8446">
        <v>3</v>
      </c>
      <c r="D8446">
        <v>22</v>
      </c>
      <c r="E8446">
        <v>22</v>
      </c>
      <c r="F8446" t="str">
        <f>VLOOKUP(E8446,$L$1:$M$25,2,FALSE)</f>
        <v>sugar</v>
      </c>
      <c r="G8446">
        <f>LOG(C8446)</f>
        <v>0.47712125471966244</v>
      </c>
      <c r="H8446">
        <f>G8446/(B8446-1)</f>
        <v>4.8383549470747242</v>
      </c>
    </row>
    <row r="8447" spans="1:8">
      <c r="A8447" t="s">
        <v>9052</v>
      </c>
      <c r="B8447">
        <v>1.0986122886681</v>
      </c>
      <c r="C8447">
        <v>3</v>
      </c>
      <c r="D8447">
        <v>3</v>
      </c>
      <c r="E8447">
        <v>3</v>
      </c>
      <c r="F8447" t="str">
        <f>VLOOKUP(E8447,$L$1:$M$25,2,FALSE)</f>
        <v>cocoa</v>
      </c>
      <c r="G8447">
        <f>LOG(C8447)</f>
        <v>0.47712125471966244</v>
      </c>
      <c r="H8447">
        <f>G8447/(B8447-1)</f>
        <v>4.8383549470747242</v>
      </c>
    </row>
    <row r="8448" spans="1:8">
      <c r="A8448" t="s">
        <v>9129</v>
      </c>
      <c r="B8448">
        <v>1.0986122886681</v>
      </c>
      <c r="C8448">
        <v>3</v>
      </c>
      <c r="D8448">
        <v>3</v>
      </c>
      <c r="E8448">
        <v>3</v>
      </c>
      <c r="F8448" t="str">
        <f>VLOOKUP(E8448,$L$1:$M$25,2,FALSE)</f>
        <v>cocoa</v>
      </c>
      <c r="G8448">
        <f>LOG(C8448)</f>
        <v>0.47712125471966244</v>
      </c>
      <c r="H8448">
        <f>G8448/(B8448-1)</f>
        <v>4.8383549470747242</v>
      </c>
    </row>
    <row r="8449" spans="1:8">
      <c r="A8449" t="s">
        <v>9171</v>
      </c>
      <c r="B8449">
        <v>1.0986122886681</v>
      </c>
      <c r="C8449">
        <v>3</v>
      </c>
      <c r="D8449">
        <v>18</v>
      </c>
      <c r="E8449">
        <v>18</v>
      </c>
      <c r="F8449" t="str">
        <f>VLOOKUP(E8449,$L$1:$M$25,2,FALSE)</f>
        <v>oilseed</v>
      </c>
      <c r="G8449">
        <f>LOG(C8449)</f>
        <v>0.47712125471966244</v>
      </c>
      <c r="H8449">
        <f>G8449/(B8449-1)</f>
        <v>4.8383549470747242</v>
      </c>
    </row>
    <row r="8450" spans="1:8">
      <c r="A8450" t="s">
        <v>9188</v>
      </c>
      <c r="B8450">
        <v>1.0986122886681</v>
      </c>
      <c r="C8450">
        <v>3</v>
      </c>
      <c r="D8450">
        <v>2</v>
      </c>
      <c r="E8450">
        <v>2</v>
      </c>
      <c r="F8450" t="str">
        <f>VLOOKUP(E8450,$L$1:$M$25,2,FALSE)</f>
        <v>bop</v>
      </c>
      <c r="G8450">
        <f>LOG(C8450)</f>
        <v>0.47712125471966244</v>
      </c>
      <c r="H8450">
        <f>G8450/(B8450-1)</f>
        <v>4.8383549470747242</v>
      </c>
    </row>
    <row r="8451" spans="1:8">
      <c r="A8451" t="s">
        <v>9202</v>
      </c>
      <c r="B8451">
        <v>1.0986122886681</v>
      </c>
      <c r="C8451">
        <v>3</v>
      </c>
      <c r="D8451">
        <v>16</v>
      </c>
      <c r="E8451">
        <v>16</v>
      </c>
      <c r="F8451" t="str">
        <f>VLOOKUP(E8451,$L$1:$M$25,2,FALSE)</f>
        <v>money-supply</v>
      </c>
      <c r="G8451">
        <f>LOG(C8451)</f>
        <v>0.47712125471966244</v>
      </c>
      <c r="H8451">
        <f>G8451/(B8451-1)</f>
        <v>4.8383549470747242</v>
      </c>
    </row>
    <row r="8452" spans="1:8">
      <c r="A8452" t="s">
        <v>9216</v>
      </c>
      <c r="B8452">
        <v>1.0986122886681</v>
      </c>
      <c r="C8452">
        <v>3</v>
      </c>
      <c r="D8452">
        <v>18</v>
      </c>
      <c r="E8452">
        <v>18</v>
      </c>
      <c r="F8452" t="str">
        <f>VLOOKUP(E8452,$L$1:$M$25,2,FALSE)</f>
        <v>oilseed</v>
      </c>
      <c r="G8452">
        <f>LOG(C8452)</f>
        <v>0.47712125471966244</v>
      </c>
      <c r="H8452">
        <f>G8452/(B8452-1)</f>
        <v>4.8383549470747242</v>
      </c>
    </row>
    <row r="8453" spans="1:8">
      <c r="A8453" t="s">
        <v>9235</v>
      </c>
      <c r="B8453">
        <v>1.0986122886681</v>
      </c>
      <c r="C8453">
        <v>3</v>
      </c>
      <c r="D8453">
        <v>18</v>
      </c>
      <c r="E8453">
        <v>18</v>
      </c>
      <c r="F8453" t="str">
        <f>VLOOKUP(E8453,$L$1:$M$25,2,FALSE)</f>
        <v>oilseed</v>
      </c>
      <c r="G8453">
        <f>LOG(C8453)</f>
        <v>0.47712125471966244</v>
      </c>
      <c r="H8453">
        <f>G8453/(B8453-1)</f>
        <v>4.8383549470747242</v>
      </c>
    </row>
    <row r="8454" spans="1:8">
      <c r="A8454" t="s">
        <v>9257</v>
      </c>
      <c r="B8454">
        <v>1.0986122886681</v>
      </c>
      <c r="C8454">
        <v>3</v>
      </c>
      <c r="D8454">
        <v>5</v>
      </c>
      <c r="E8454">
        <v>5</v>
      </c>
      <c r="F8454" t="str">
        <f>VLOOKUP(E8454,$L$1:$M$25,2,FALSE)</f>
        <v>corn</v>
      </c>
      <c r="G8454">
        <f>LOG(C8454)</f>
        <v>0.47712125471966244</v>
      </c>
      <c r="H8454">
        <f>G8454/(B8454-1)</f>
        <v>4.8383549470747242</v>
      </c>
    </row>
    <row r="8455" spans="1:8">
      <c r="A8455" t="s">
        <v>9269</v>
      </c>
      <c r="B8455">
        <v>1.0986122886681</v>
      </c>
      <c r="C8455">
        <v>3</v>
      </c>
      <c r="D8455">
        <v>18</v>
      </c>
      <c r="E8455">
        <v>18</v>
      </c>
      <c r="F8455" t="str">
        <f>VLOOKUP(E8455,$L$1:$M$25,2,FALSE)</f>
        <v>oilseed</v>
      </c>
      <c r="G8455">
        <f>LOG(C8455)</f>
        <v>0.47712125471966244</v>
      </c>
      <c r="H8455">
        <f>G8455/(B8455-1)</f>
        <v>4.8383549470747242</v>
      </c>
    </row>
    <row r="8456" spans="1:8">
      <c r="A8456" t="s">
        <v>9279</v>
      </c>
      <c r="B8456">
        <v>1.0986122886681</v>
      </c>
      <c r="C8456">
        <v>3</v>
      </c>
      <c r="D8456">
        <v>6</v>
      </c>
      <c r="E8456">
        <v>6</v>
      </c>
      <c r="F8456" t="str">
        <f>VLOOKUP(E8456,$L$1:$M$25,2,FALSE)</f>
        <v>cpi</v>
      </c>
      <c r="G8456">
        <f>LOG(C8456)</f>
        <v>0.47712125471966244</v>
      </c>
      <c r="H8456">
        <f>G8456/(B8456-1)</f>
        <v>4.8383549470747242</v>
      </c>
    </row>
    <row r="8457" spans="1:8">
      <c r="A8457" t="s">
        <v>9305</v>
      </c>
      <c r="B8457">
        <v>1.0986122886681</v>
      </c>
      <c r="C8457">
        <v>3</v>
      </c>
      <c r="D8457">
        <v>18</v>
      </c>
      <c r="E8457">
        <v>18</v>
      </c>
      <c r="F8457" t="str">
        <f>VLOOKUP(E8457,$L$1:$M$25,2,FALSE)</f>
        <v>oilseed</v>
      </c>
      <c r="G8457">
        <f>LOG(C8457)</f>
        <v>0.47712125471966244</v>
      </c>
      <c r="H8457">
        <f>G8457/(B8457-1)</f>
        <v>4.8383549470747242</v>
      </c>
    </row>
    <row r="8458" spans="1:8">
      <c r="A8458" t="s">
        <v>9395</v>
      </c>
      <c r="B8458">
        <v>1.0986122886681</v>
      </c>
      <c r="C8458">
        <v>3</v>
      </c>
      <c r="D8458">
        <v>3</v>
      </c>
      <c r="E8458">
        <v>3</v>
      </c>
      <c r="F8458" t="str">
        <f>VLOOKUP(E8458,$L$1:$M$25,2,FALSE)</f>
        <v>cocoa</v>
      </c>
      <c r="G8458">
        <f>LOG(C8458)</f>
        <v>0.47712125471966244</v>
      </c>
      <c r="H8458">
        <f>G8458/(B8458-1)</f>
        <v>4.8383549470747242</v>
      </c>
    </row>
    <row r="8459" spans="1:8">
      <c r="A8459" t="s">
        <v>9487</v>
      </c>
      <c r="B8459">
        <v>1.0986122886681</v>
      </c>
      <c r="C8459">
        <v>3</v>
      </c>
      <c r="D8459">
        <v>18</v>
      </c>
      <c r="E8459">
        <v>18</v>
      </c>
      <c r="F8459" t="str">
        <f>VLOOKUP(E8459,$L$1:$M$25,2,FALSE)</f>
        <v>oilseed</v>
      </c>
      <c r="G8459">
        <f>LOG(C8459)</f>
        <v>0.47712125471966244</v>
      </c>
      <c r="H8459">
        <f>G8459/(B8459-1)</f>
        <v>4.8383549470747242</v>
      </c>
    </row>
    <row r="8460" spans="1:8">
      <c r="A8460" t="s">
        <v>9489</v>
      </c>
      <c r="B8460">
        <v>1.0986122886681</v>
      </c>
      <c r="C8460">
        <v>3</v>
      </c>
      <c r="D8460">
        <v>8</v>
      </c>
      <c r="E8460">
        <v>8</v>
      </c>
      <c r="F8460" t="str">
        <f>VLOOKUP(E8460,$L$1:$M$25,2,FALSE)</f>
        <v>dlr</v>
      </c>
      <c r="G8460">
        <f>LOG(C8460)</f>
        <v>0.47712125471966244</v>
      </c>
      <c r="H8460">
        <f>G8460/(B8460-1)</f>
        <v>4.8383549470747242</v>
      </c>
    </row>
    <row r="8461" spans="1:8">
      <c r="A8461" t="s">
        <v>9547</v>
      </c>
      <c r="B8461">
        <v>1.0986122886681</v>
      </c>
      <c r="C8461">
        <v>3</v>
      </c>
      <c r="D8461">
        <v>19</v>
      </c>
      <c r="E8461">
        <v>19</v>
      </c>
      <c r="F8461" t="str">
        <f>VLOOKUP(E8461,$L$1:$M$25,2,FALSE)</f>
        <v>reserves</v>
      </c>
      <c r="G8461">
        <f>LOG(C8461)</f>
        <v>0.47712125471966244</v>
      </c>
      <c r="H8461">
        <f>G8461/(B8461-1)</f>
        <v>4.8383549470747242</v>
      </c>
    </row>
    <row r="8462" spans="1:8">
      <c r="A8462" t="s">
        <v>9557</v>
      </c>
      <c r="B8462">
        <v>1.0986122886681</v>
      </c>
      <c r="C8462">
        <v>3</v>
      </c>
      <c r="D8462">
        <v>2</v>
      </c>
      <c r="E8462">
        <v>2</v>
      </c>
      <c r="F8462" t="str">
        <f>VLOOKUP(E8462,$L$1:$M$25,2,FALSE)</f>
        <v>bop</v>
      </c>
      <c r="G8462">
        <f>LOG(C8462)</f>
        <v>0.47712125471966244</v>
      </c>
      <c r="H8462">
        <f>G8462/(B8462-1)</f>
        <v>4.8383549470747242</v>
      </c>
    </row>
    <row r="8463" spans="1:8">
      <c r="A8463" t="s">
        <v>9565</v>
      </c>
      <c r="B8463">
        <v>1.0986122886681</v>
      </c>
      <c r="C8463">
        <v>3</v>
      </c>
      <c r="D8463">
        <v>3</v>
      </c>
      <c r="E8463">
        <v>3</v>
      </c>
      <c r="F8463" t="str">
        <f>VLOOKUP(E8463,$L$1:$M$25,2,FALSE)</f>
        <v>cocoa</v>
      </c>
      <c r="G8463">
        <f>LOG(C8463)</f>
        <v>0.47712125471966244</v>
      </c>
      <c r="H8463">
        <f>G8463/(B8463-1)</f>
        <v>4.8383549470747242</v>
      </c>
    </row>
    <row r="8464" spans="1:8">
      <c r="A8464" t="s">
        <v>9567</v>
      </c>
      <c r="B8464">
        <v>1.0986122886681</v>
      </c>
      <c r="C8464">
        <v>3</v>
      </c>
      <c r="D8464">
        <v>16</v>
      </c>
      <c r="E8464">
        <v>16</v>
      </c>
      <c r="F8464" t="str">
        <f>VLOOKUP(E8464,$L$1:$M$25,2,FALSE)</f>
        <v>money-supply</v>
      </c>
      <c r="G8464">
        <f>LOG(C8464)</f>
        <v>0.47712125471966244</v>
      </c>
      <c r="H8464">
        <f>G8464/(B8464-1)</f>
        <v>4.8383549470747242</v>
      </c>
    </row>
    <row r="8465" spans="1:8">
      <c r="A8465" t="s">
        <v>9598</v>
      </c>
      <c r="B8465">
        <v>1.0986122886681</v>
      </c>
      <c r="C8465">
        <v>3</v>
      </c>
      <c r="D8465">
        <v>18</v>
      </c>
      <c r="E8465">
        <v>18</v>
      </c>
      <c r="F8465" t="str">
        <f>VLOOKUP(E8465,$L$1:$M$25,2,FALSE)</f>
        <v>oilseed</v>
      </c>
      <c r="G8465">
        <f>LOG(C8465)</f>
        <v>0.47712125471966244</v>
      </c>
      <c r="H8465">
        <f>G8465/(B8465-1)</f>
        <v>4.8383549470747242</v>
      </c>
    </row>
    <row r="8466" spans="1:8">
      <c r="A8466" t="s">
        <v>9601</v>
      </c>
      <c r="B8466">
        <v>1.0986122886681</v>
      </c>
      <c r="C8466">
        <v>3</v>
      </c>
      <c r="D8466">
        <v>20</v>
      </c>
      <c r="E8466">
        <v>20</v>
      </c>
      <c r="F8466" t="str">
        <f>VLOOKUP(E8466,$L$1:$M$25,2,FALSE)</f>
        <v>ship</v>
      </c>
      <c r="G8466">
        <f>LOG(C8466)</f>
        <v>0.47712125471966244</v>
      </c>
      <c r="H8466">
        <f>G8466/(B8466-1)</f>
        <v>4.8383549470747242</v>
      </c>
    </row>
    <row r="8467" spans="1:8">
      <c r="A8467" t="s">
        <v>9609</v>
      </c>
      <c r="B8467">
        <v>1.0986122886681</v>
      </c>
      <c r="C8467">
        <v>3</v>
      </c>
      <c r="D8467">
        <v>20</v>
      </c>
      <c r="E8467">
        <v>20</v>
      </c>
      <c r="F8467" t="str">
        <f>VLOOKUP(E8467,$L$1:$M$25,2,FALSE)</f>
        <v>ship</v>
      </c>
      <c r="G8467">
        <f>LOG(C8467)</f>
        <v>0.47712125471966244</v>
      </c>
      <c r="H8467">
        <f>G8467/(B8467-1)</f>
        <v>4.8383549470747242</v>
      </c>
    </row>
    <row r="8468" spans="1:8">
      <c r="A8468" t="s">
        <v>9712</v>
      </c>
      <c r="B8468">
        <v>1.0986122886681</v>
      </c>
      <c r="C8468">
        <v>3</v>
      </c>
      <c r="D8468">
        <v>17</v>
      </c>
      <c r="E8468">
        <v>17</v>
      </c>
      <c r="F8468" t="str">
        <f>VLOOKUP(E8468,$L$1:$M$25,2,FALSE)</f>
        <v>nat-gas</v>
      </c>
      <c r="G8468">
        <f>LOG(C8468)</f>
        <v>0.47712125471966244</v>
      </c>
      <c r="H8468">
        <f>G8468/(B8468-1)</f>
        <v>4.8383549470747242</v>
      </c>
    </row>
    <row r="8469" spans="1:8">
      <c r="A8469" t="s">
        <v>9715</v>
      </c>
      <c r="B8469">
        <v>1.0986122886681</v>
      </c>
      <c r="C8469">
        <v>3</v>
      </c>
      <c r="D8469">
        <v>19</v>
      </c>
      <c r="E8469">
        <v>19</v>
      </c>
      <c r="F8469" t="str">
        <f>VLOOKUP(E8469,$L$1:$M$25,2,FALSE)</f>
        <v>reserves</v>
      </c>
      <c r="G8469">
        <f>LOG(C8469)</f>
        <v>0.47712125471966244</v>
      </c>
      <c r="H8469">
        <f>G8469/(B8469-1)</f>
        <v>4.8383549470747242</v>
      </c>
    </row>
    <row r="8470" spans="1:8">
      <c r="A8470" t="e">
        <f>-septemb</f>
        <v>#NAME?</v>
      </c>
      <c r="B8470">
        <v>1.0986122886681</v>
      </c>
      <c r="C8470">
        <v>3</v>
      </c>
      <c r="D8470">
        <v>5</v>
      </c>
      <c r="E8470">
        <v>5</v>
      </c>
      <c r="F8470" t="str">
        <f>VLOOKUP(E8470,$L$1:$M$25,2,FALSE)</f>
        <v>corn</v>
      </c>
      <c r="G8470">
        <f>LOG(C8470)</f>
        <v>0.47712125471966244</v>
      </c>
      <c r="H8470">
        <f>G8470/(B8470-1)</f>
        <v>4.8383549470747242</v>
      </c>
    </row>
    <row r="8471" spans="1:8">
      <c r="A8471" t="s">
        <v>9758</v>
      </c>
      <c r="B8471">
        <v>1.0986122886681</v>
      </c>
      <c r="C8471">
        <v>3</v>
      </c>
      <c r="D8471">
        <v>3</v>
      </c>
      <c r="E8471">
        <v>3</v>
      </c>
      <c r="F8471" t="str">
        <f>VLOOKUP(E8471,$L$1:$M$25,2,FALSE)</f>
        <v>cocoa</v>
      </c>
      <c r="G8471">
        <f>LOG(C8471)</f>
        <v>0.47712125471966244</v>
      </c>
      <c r="H8471">
        <f>G8471/(B8471-1)</f>
        <v>4.8383549470747242</v>
      </c>
    </row>
    <row r="8472" spans="1:8">
      <c r="A8472" t="s">
        <v>9765</v>
      </c>
      <c r="B8472">
        <v>1.0986122886681</v>
      </c>
      <c r="C8472">
        <v>3</v>
      </c>
      <c r="D8472">
        <v>3</v>
      </c>
      <c r="E8472">
        <v>3</v>
      </c>
      <c r="F8472" t="str">
        <f>VLOOKUP(E8472,$L$1:$M$25,2,FALSE)</f>
        <v>cocoa</v>
      </c>
      <c r="G8472">
        <f>LOG(C8472)</f>
        <v>0.47712125471966244</v>
      </c>
      <c r="H8472">
        <f>G8472/(B8472-1)</f>
        <v>4.8383549470747242</v>
      </c>
    </row>
    <row r="8473" spans="1:8">
      <c r="A8473" t="s">
        <v>9792</v>
      </c>
      <c r="B8473">
        <v>1.0986122886681</v>
      </c>
      <c r="C8473">
        <v>3</v>
      </c>
      <c r="D8473">
        <v>5</v>
      </c>
      <c r="E8473">
        <v>5</v>
      </c>
      <c r="F8473" t="str">
        <f>VLOOKUP(E8473,$L$1:$M$25,2,FALSE)</f>
        <v>corn</v>
      </c>
      <c r="G8473">
        <f>LOG(C8473)</f>
        <v>0.47712125471966244</v>
      </c>
      <c r="H8473">
        <f>G8473/(B8473-1)</f>
        <v>4.8383549470747242</v>
      </c>
    </row>
    <row r="8474" spans="1:8">
      <c r="A8474" t="s">
        <v>9810</v>
      </c>
      <c r="B8474">
        <v>1.0986122886681</v>
      </c>
      <c r="C8474">
        <v>3</v>
      </c>
      <c r="D8474">
        <v>2</v>
      </c>
      <c r="E8474">
        <v>2</v>
      </c>
      <c r="F8474" t="str">
        <f>VLOOKUP(E8474,$L$1:$M$25,2,FALSE)</f>
        <v>bop</v>
      </c>
      <c r="G8474">
        <f>LOG(C8474)</f>
        <v>0.47712125471966244</v>
      </c>
      <c r="H8474">
        <f>G8474/(B8474-1)</f>
        <v>4.8383549470747242</v>
      </c>
    </row>
    <row r="8475" spans="1:8">
      <c r="A8475" t="s">
        <v>9860</v>
      </c>
      <c r="B8475">
        <v>1.0986122886681</v>
      </c>
      <c r="C8475">
        <v>3</v>
      </c>
      <c r="D8475">
        <v>16</v>
      </c>
      <c r="E8475">
        <v>16</v>
      </c>
      <c r="F8475" t="str">
        <f>VLOOKUP(E8475,$L$1:$M$25,2,FALSE)</f>
        <v>money-supply</v>
      </c>
      <c r="G8475">
        <f>LOG(C8475)</f>
        <v>0.47712125471966244</v>
      </c>
      <c r="H8475">
        <f>G8475/(B8475-1)</f>
        <v>4.8383549470747242</v>
      </c>
    </row>
    <row r="8476" spans="1:8">
      <c r="A8476" t="s">
        <v>9864</v>
      </c>
      <c r="B8476">
        <v>1.0986122886681</v>
      </c>
      <c r="C8476">
        <v>3</v>
      </c>
      <c r="D8476">
        <v>3</v>
      </c>
      <c r="E8476">
        <v>3</v>
      </c>
      <c r="F8476" t="str">
        <f>VLOOKUP(E8476,$L$1:$M$25,2,FALSE)</f>
        <v>cocoa</v>
      </c>
      <c r="G8476">
        <f>LOG(C8476)</f>
        <v>0.47712125471966244</v>
      </c>
      <c r="H8476">
        <f>G8476/(B8476-1)</f>
        <v>4.8383549470747242</v>
      </c>
    </row>
    <row r="8477" spans="1:8">
      <c r="A8477" t="s">
        <v>9882</v>
      </c>
      <c r="B8477">
        <v>1.0986122886681</v>
      </c>
      <c r="C8477">
        <v>3</v>
      </c>
      <c r="D8477">
        <v>17</v>
      </c>
      <c r="E8477">
        <v>17</v>
      </c>
      <c r="F8477" t="str">
        <f>VLOOKUP(E8477,$L$1:$M$25,2,FALSE)</f>
        <v>nat-gas</v>
      </c>
      <c r="G8477">
        <f>LOG(C8477)</f>
        <v>0.47712125471966244</v>
      </c>
      <c r="H8477">
        <f>G8477/(B8477-1)</f>
        <v>4.8383549470747242</v>
      </c>
    </row>
    <row r="8478" spans="1:8">
      <c r="A8478" t="s">
        <v>9900</v>
      </c>
      <c r="B8478">
        <v>1.0986122886681</v>
      </c>
      <c r="C8478">
        <v>3</v>
      </c>
      <c r="D8478">
        <v>19</v>
      </c>
      <c r="E8478">
        <v>19</v>
      </c>
      <c r="F8478" t="str">
        <f>VLOOKUP(E8478,$L$1:$M$25,2,FALSE)</f>
        <v>reserves</v>
      </c>
      <c r="G8478">
        <f>LOG(C8478)</f>
        <v>0.47712125471966244</v>
      </c>
      <c r="H8478">
        <f>G8478/(B8478-1)</f>
        <v>4.8383549470747242</v>
      </c>
    </row>
    <row r="8479" spans="1:8">
      <c r="A8479" t="s">
        <v>9902</v>
      </c>
      <c r="B8479">
        <v>1.0986122886681</v>
      </c>
      <c r="C8479">
        <v>3</v>
      </c>
      <c r="D8479">
        <v>3</v>
      </c>
      <c r="E8479">
        <v>3</v>
      </c>
      <c r="F8479" t="str">
        <f>VLOOKUP(E8479,$L$1:$M$25,2,FALSE)</f>
        <v>cocoa</v>
      </c>
      <c r="G8479">
        <f>LOG(C8479)</f>
        <v>0.47712125471966244</v>
      </c>
      <c r="H8479">
        <f>G8479/(B8479-1)</f>
        <v>4.8383549470747242</v>
      </c>
    </row>
    <row r="8480" spans="1:8">
      <c r="A8480" t="s">
        <v>9906</v>
      </c>
      <c r="B8480">
        <v>1.0986122886681</v>
      </c>
      <c r="C8480">
        <v>3</v>
      </c>
      <c r="D8480">
        <v>18</v>
      </c>
      <c r="E8480">
        <v>18</v>
      </c>
      <c r="F8480" t="str">
        <f>VLOOKUP(E8480,$L$1:$M$25,2,FALSE)</f>
        <v>oilseed</v>
      </c>
      <c r="G8480">
        <f>LOG(C8480)</f>
        <v>0.47712125471966244</v>
      </c>
      <c r="H8480">
        <f>G8480/(B8480-1)</f>
        <v>4.8383549470747242</v>
      </c>
    </row>
    <row r="8481" spans="1:8">
      <c r="A8481" t="s">
        <v>9912</v>
      </c>
      <c r="B8481">
        <v>1.0986122886681</v>
      </c>
      <c r="C8481">
        <v>3</v>
      </c>
      <c r="D8481">
        <v>4</v>
      </c>
      <c r="E8481">
        <v>4</v>
      </c>
      <c r="F8481" t="str">
        <f>VLOOKUP(E8481,$L$1:$M$25,2,FALSE)</f>
        <v>coffee</v>
      </c>
      <c r="G8481">
        <f>LOG(C8481)</f>
        <v>0.47712125471966244</v>
      </c>
      <c r="H8481">
        <f>G8481/(B8481-1)</f>
        <v>4.8383549470747242</v>
      </c>
    </row>
    <row r="8482" spans="1:8">
      <c r="A8482" t="s">
        <v>9927</v>
      </c>
      <c r="B8482">
        <v>1.0986122886681</v>
      </c>
      <c r="C8482">
        <v>3</v>
      </c>
      <c r="D8482">
        <v>20</v>
      </c>
      <c r="E8482">
        <v>20</v>
      </c>
      <c r="F8482" t="str">
        <f>VLOOKUP(E8482,$L$1:$M$25,2,FALSE)</f>
        <v>ship</v>
      </c>
      <c r="G8482">
        <f>LOG(C8482)</f>
        <v>0.47712125471966244</v>
      </c>
      <c r="H8482">
        <f>G8482/(B8482-1)</f>
        <v>4.8383549470747242</v>
      </c>
    </row>
    <row r="8483" spans="1:8">
      <c r="A8483" t="s">
        <v>9981</v>
      </c>
      <c r="B8483">
        <v>1.0986122886681</v>
      </c>
      <c r="C8483">
        <v>3</v>
      </c>
      <c r="D8483">
        <v>16</v>
      </c>
      <c r="E8483">
        <v>16</v>
      </c>
      <c r="F8483" t="str">
        <f>VLOOKUP(E8483,$L$1:$M$25,2,FALSE)</f>
        <v>money-supply</v>
      </c>
      <c r="G8483">
        <f>LOG(C8483)</f>
        <v>0.47712125471966244</v>
      </c>
      <c r="H8483">
        <f>G8483/(B8483-1)</f>
        <v>4.8383549470747242</v>
      </c>
    </row>
    <row r="8484" spans="1:8">
      <c r="A8484" t="s">
        <v>9985</v>
      </c>
      <c r="B8484">
        <v>1.0986122886681</v>
      </c>
      <c r="C8484">
        <v>3</v>
      </c>
      <c r="D8484">
        <v>18</v>
      </c>
      <c r="E8484">
        <v>18</v>
      </c>
      <c r="F8484" t="str">
        <f>VLOOKUP(E8484,$L$1:$M$25,2,FALSE)</f>
        <v>oilseed</v>
      </c>
      <c r="G8484">
        <f>LOG(C8484)</f>
        <v>0.47712125471966244</v>
      </c>
      <c r="H8484">
        <f>G8484/(B8484-1)</f>
        <v>4.8383549470747242</v>
      </c>
    </row>
    <row r="8485" spans="1:8">
      <c r="A8485" t="s">
        <v>10003</v>
      </c>
      <c r="B8485">
        <v>1.0986122886681</v>
      </c>
      <c r="C8485">
        <v>3</v>
      </c>
      <c r="D8485">
        <v>5</v>
      </c>
      <c r="E8485">
        <v>5</v>
      </c>
      <c r="F8485" t="str">
        <f>VLOOKUP(E8485,$L$1:$M$25,2,FALSE)</f>
        <v>corn</v>
      </c>
      <c r="G8485">
        <f>LOG(C8485)</f>
        <v>0.47712125471966244</v>
      </c>
      <c r="H8485">
        <f>G8485/(B8485-1)</f>
        <v>4.8383549470747242</v>
      </c>
    </row>
    <row r="8486" spans="1:8">
      <c r="A8486" t="s">
        <v>10007</v>
      </c>
      <c r="B8486">
        <v>1.0986122886681</v>
      </c>
      <c r="C8486">
        <v>3</v>
      </c>
      <c r="D8486">
        <v>3</v>
      </c>
      <c r="E8486">
        <v>3</v>
      </c>
      <c r="F8486" t="str">
        <f>VLOOKUP(E8486,$L$1:$M$25,2,FALSE)</f>
        <v>cocoa</v>
      </c>
      <c r="G8486">
        <f>LOG(C8486)</f>
        <v>0.47712125471966244</v>
      </c>
      <c r="H8486">
        <f>G8486/(B8486-1)</f>
        <v>4.8383549470747242</v>
      </c>
    </row>
    <row r="8487" spans="1:8">
      <c r="A8487" t="s">
        <v>10040</v>
      </c>
      <c r="B8487">
        <v>1.0986122886681</v>
      </c>
      <c r="C8487">
        <v>3</v>
      </c>
      <c r="D8487">
        <v>1</v>
      </c>
      <c r="E8487">
        <v>1</v>
      </c>
      <c r="F8487" t="str">
        <f>VLOOKUP(E8487,$L$1:$M$25,2,FALSE)</f>
        <v>acq</v>
      </c>
      <c r="G8487">
        <f>LOG(C8487)</f>
        <v>0.47712125471966244</v>
      </c>
      <c r="H8487">
        <f>G8487/(B8487-1)</f>
        <v>4.8383549470747242</v>
      </c>
    </row>
    <row r="8488" spans="1:8">
      <c r="A8488" t="s">
        <v>10061</v>
      </c>
      <c r="B8488">
        <v>1.0986122886681</v>
      </c>
      <c r="C8488">
        <v>3</v>
      </c>
      <c r="D8488">
        <v>18</v>
      </c>
      <c r="E8488">
        <v>18</v>
      </c>
      <c r="F8488" t="str">
        <f>VLOOKUP(E8488,$L$1:$M$25,2,FALSE)</f>
        <v>oilseed</v>
      </c>
      <c r="G8488">
        <f>LOG(C8488)</f>
        <v>0.47712125471966244</v>
      </c>
      <c r="H8488">
        <f>G8488/(B8488-1)</f>
        <v>4.8383549470747242</v>
      </c>
    </row>
    <row r="8489" spans="1:8">
      <c r="A8489" t="s">
        <v>10067</v>
      </c>
      <c r="B8489">
        <v>1.0986122886681</v>
      </c>
      <c r="C8489">
        <v>3</v>
      </c>
      <c r="D8489">
        <v>20</v>
      </c>
      <c r="E8489">
        <v>20</v>
      </c>
      <c r="F8489" t="str">
        <f>VLOOKUP(E8489,$L$1:$M$25,2,FALSE)</f>
        <v>ship</v>
      </c>
      <c r="G8489">
        <f>LOG(C8489)</f>
        <v>0.47712125471966244</v>
      </c>
      <c r="H8489">
        <f>G8489/(B8489-1)</f>
        <v>4.8383549470747242</v>
      </c>
    </row>
    <row r="8490" spans="1:8">
      <c r="A8490" t="s">
        <v>10073</v>
      </c>
      <c r="B8490">
        <v>1.0986122886681</v>
      </c>
      <c r="C8490">
        <v>3</v>
      </c>
      <c r="D8490">
        <v>3</v>
      </c>
      <c r="E8490">
        <v>3</v>
      </c>
      <c r="F8490" t="str">
        <f>VLOOKUP(E8490,$L$1:$M$25,2,FALSE)</f>
        <v>cocoa</v>
      </c>
      <c r="G8490">
        <f>LOG(C8490)</f>
        <v>0.47712125471966244</v>
      </c>
      <c r="H8490">
        <f>G8490/(B8490-1)</f>
        <v>4.8383549470747242</v>
      </c>
    </row>
    <row r="8491" spans="1:8">
      <c r="A8491" t="s">
        <v>10114</v>
      </c>
      <c r="B8491">
        <v>1.0986122886681</v>
      </c>
      <c r="C8491">
        <v>3</v>
      </c>
      <c r="D8491">
        <v>3</v>
      </c>
      <c r="E8491">
        <v>3</v>
      </c>
      <c r="F8491" t="str">
        <f>VLOOKUP(E8491,$L$1:$M$25,2,FALSE)</f>
        <v>cocoa</v>
      </c>
      <c r="G8491">
        <f>LOG(C8491)</f>
        <v>0.47712125471966244</v>
      </c>
      <c r="H8491">
        <f>G8491/(B8491-1)</f>
        <v>4.8383549470747242</v>
      </c>
    </row>
    <row r="8492" spans="1:8">
      <c r="A8492" t="s">
        <v>10156</v>
      </c>
      <c r="B8492">
        <v>1.0986122886681</v>
      </c>
      <c r="C8492">
        <v>3</v>
      </c>
      <c r="D8492">
        <v>3</v>
      </c>
      <c r="E8492">
        <v>3</v>
      </c>
      <c r="F8492" t="str">
        <f>VLOOKUP(E8492,$L$1:$M$25,2,FALSE)</f>
        <v>cocoa</v>
      </c>
      <c r="G8492">
        <f>LOG(C8492)</f>
        <v>0.47712125471966244</v>
      </c>
      <c r="H8492">
        <f>G8492/(B8492-1)</f>
        <v>4.8383549470747242</v>
      </c>
    </row>
    <row r="8493" spans="1:8">
      <c r="A8493" t="s">
        <v>10187</v>
      </c>
      <c r="B8493">
        <v>1.0986122886681</v>
      </c>
      <c r="C8493">
        <v>3</v>
      </c>
      <c r="D8493">
        <v>25</v>
      </c>
      <c r="E8493">
        <v>25</v>
      </c>
      <c r="F8493" t="str">
        <f>VLOOKUP(E8493,$L$1:$M$25,2,FALSE)</f>
        <v>wheat</v>
      </c>
      <c r="G8493">
        <f>LOG(C8493)</f>
        <v>0.47712125471966244</v>
      </c>
      <c r="H8493">
        <f>G8493/(B8493-1)</f>
        <v>4.8383549470747242</v>
      </c>
    </row>
    <row r="8494" spans="1:8">
      <c r="A8494" t="s">
        <v>10237</v>
      </c>
      <c r="B8494">
        <v>1.0986122886681</v>
      </c>
      <c r="C8494">
        <v>3</v>
      </c>
      <c r="D8494">
        <v>10</v>
      </c>
      <c r="E8494">
        <v>10</v>
      </c>
      <c r="F8494" t="str">
        <f>VLOOKUP(E8494,$L$1:$M$25,2,FALSE)</f>
        <v>gnp</v>
      </c>
      <c r="G8494">
        <f>LOG(C8494)</f>
        <v>0.47712125471966244</v>
      </c>
      <c r="H8494">
        <f>G8494/(B8494-1)</f>
        <v>4.8383549470747242</v>
      </c>
    </row>
    <row r="8495" spans="1:8">
      <c r="A8495" t="s">
        <v>10254</v>
      </c>
      <c r="B8495">
        <v>1.0986122886681</v>
      </c>
      <c r="C8495">
        <v>3</v>
      </c>
      <c r="D8495">
        <v>4</v>
      </c>
      <c r="E8495">
        <v>4</v>
      </c>
      <c r="F8495" t="str">
        <f>VLOOKUP(E8495,$L$1:$M$25,2,FALSE)</f>
        <v>coffee</v>
      </c>
      <c r="G8495">
        <f>LOG(C8495)</f>
        <v>0.47712125471966244</v>
      </c>
      <c r="H8495">
        <f>G8495/(B8495-1)</f>
        <v>4.8383549470747242</v>
      </c>
    </row>
    <row r="8496" spans="1:8">
      <c r="A8496" t="s">
        <v>10258</v>
      </c>
      <c r="B8496">
        <v>1.0986122886681</v>
      </c>
      <c r="C8496">
        <v>3</v>
      </c>
      <c r="D8496">
        <v>18</v>
      </c>
      <c r="E8496">
        <v>18</v>
      </c>
      <c r="F8496" t="str">
        <f>VLOOKUP(E8496,$L$1:$M$25,2,FALSE)</f>
        <v>oilseed</v>
      </c>
      <c r="G8496">
        <f>LOG(C8496)</f>
        <v>0.47712125471966244</v>
      </c>
      <c r="H8496">
        <f>G8496/(B8496-1)</f>
        <v>4.8383549470747242</v>
      </c>
    </row>
    <row r="8497" spans="1:8">
      <c r="A8497" t="s">
        <v>10347</v>
      </c>
      <c r="B8497">
        <v>1.0986122886681</v>
      </c>
      <c r="C8497">
        <v>3</v>
      </c>
      <c r="D8497">
        <v>16</v>
      </c>
      <c r="E8497">
        <v>16</v>
      </c>
      <c r="F8497" t="str">
        <f>VLOOKUP(E8497,$L$1:$M$25,2,FALSE)</f>
        <v>money-supply</v>
      </c>
      <c r="G8497">
        <f>LOG(C8497)</f>
        <v>0.47712125471966244</v>
      </c>
      <c r="H8497">
        <f>G8497/(B8497-1)</f>
        <v>4.8383549470747242</v>
      </c>
    </row>
    <row r="8498" spans="1:8">
      <c r="A8498" t="s">
        <v>10348</v>
      </c>
      <c r="B8498">
        <v>1.0986122886681</v>
      </c>
      <c r="C8498">
        <v>3</v>
      </c>
      <c r="D8498">
        <v>3</v>
      </c>
      <c r="E8498">
        <v>3</v>
      </c>
      <c r="F8498" t="str">
        <f>VLOOKUP(E8498,$L$1:$M$25,2,FALSE)</f>
        <v>cocoa</v>
      </c>
      <c r="G8498">
        <f>LOG(C8498)</f>
        <v>0.47712125471966244</v>
      </c>
      <c r="H8498">
        <f>G8498/(B8498-1)</f>
        <v>4.8383549470747242</v>
      </c>
    </row>
    <row r="8499" spans="1:8">
      <c r="A8499" t="s">
        <v>10386</v>
      </c>
      <c r="B8499">
        <v>1.0986122886681</v>
      </c>
      <c r="C8499">
        <v>3</v>
      </c>
      <c r="D8499">
        <v>22</v>
      </c>
      <c r="E8499">
        <v>22</v>
      </c>
      <c r="F8499" t="str">
        <f>VLOOKUP(E8499,$L$1:$M$25,2,FALSE)</f>
        <v>sugar</v>
      </c>
      <c r="G8499">
        <f>LOG(C8499)</f>
        <v>0.47712125471966244</v>
      </c>
      <c r="H8499">
        <f>G8499/(B8499-1)</f>
        <v>4.8383549470747242</v>
      </c>
    </row>
    <row r="8500" spans="1:8">
      <c r="A8500" t="s">
        <v>10475</v>
      </c>
      <c r="B8500">
        <v>1.0986122886681</v>
      </c>
      <c r="C8500">
        <v>3</v>
      </c>
      <c r="D8500">
        <v>1</v>
      </c>
      <c r="E8500">
        <v>1</v>
      </c>
      <c r="F8500" t="str">
        <f>VLOOKUP(E8500,$L$1:$M$25,2,FALSE)</f>
        <v>acq</v>
      </c>
      <c r="G8500">
        <f>LOG(C8500)</f>
        <v>0.47712125471966244</v>
      </c>
      <c r="H8500">
        <f>G8500/(B8500-1)</f>
        <v>4.8383549470747242</v>
      </c>
    </row>
    <row r="8501" spans="1:8">
      <c r="A8501" t="s">
        <v>10505</v>
      </c>
      <c r="B8501">
        <v>1.0986122886681</v>
      </c>
      <c r="C8501">
        <v>3</v>
      </c>
      <c r="D8501">
        <v>3</v>
      </c>
      <c r="E8501">
        <v>3</v>
      </c>
      <c r="F8501" t="str">
        <f>VLOOKUP(E8501,$L$1:$M$25,2,FALSE)</f>
        <v>cocoa</v>
      </c>
      <c r="G8501">
        <f>LOG(C8501)</f>
        <v>0.47712125471966244</v>
      </c>
      <c r="H8501">
        <f>G8501/(B8501-1)</f>
        <v>4.8383549470747242</v>
      </c>
    </row>
    <row r="8502" spans="1:8">
      <c r="A8502" t="s">
        <v>10528</v>
      </c>
      <c r="B8502">
        <v>1.0986122886681</v>
      </c>
      <c r="C8502">
        <v>3</v>
      </c>
      <c r="D8502">
        <v>3</v>
      </c>
      <c r="E8502">
        <v>3</v>
      </c>
      <c r="F8502" t="str">
        <f>VLOOKUP(E8502,$L$1:$M$25,2,FALSE)</f>
        <v>cocoa</v>
      </c>
      <c r="G8502">
        <f>LOG(C8502)</f>
        <v>0.47712125471966244</v>
      </c>
      <c r="H8502">
        <f>G8502/(B8502-1)</f>
        <v>4.8383549470747242</v>
      </c>
    </row>
    <row r="8503" spans="1:8">
      <c r="A8503" t="s">
        <v>10548</v>
      </c>
      <c r="B8503">
        <v>1.0986122886681</v>
      </c>
      <c r="C8503">
        <v>3</v>
      </c>
      <c r="D8503">
        <v>3</v>
      </c>
      <c r="E8503">
        <v>3</v>
      </c>
      <c r="F8503" t="str">
        <f>VLOOKUP(E8503,$L$1:$M$25,2,FALSE)</f>
        <v>cocoa</v>
      </c>
      <c r="G8503">
        <f>LOG(C8503)</f>
        <v>0.47712125471966244</v>
      </c>
      <c r="H8503">
        <f>G8503/(B8503-1)</f>
        <v>4.8383549470747242</v>
      </c>
    </row>
    <row r="8504" spans="1:8">
      <c r="A8504" t="s">
        <v>10553</v>
      </c>
      <c r="B8504">
        <v>1.0986122886681</v>
      </c>
      <c r="C8504">
        <v>3</v>
      </c>
      <c r="D8504">
        <v>2</v>
      </c>
      <c r="E8504">
        <v>2</v>
      </c>
      <c r="F8504" t="str">
        <f>VLOOKUP(E8504,$L$1:$M$25,2,FALSE)</f>
        <v>bop</v>
      </c>
      <c r="G8504">
        <f>LOG(C8504)</f>
        <v>0.47712125471966244</v>
      </c>
      <c r="H8504">
        <f>G8504/(B8504-1)</f>
        <v>4.8383549470747242</v>
      </c>
    </row>
    <row r="8505" spans="1:8">
      <c r="A8505" t="s">
        <v>10570</v>
      </c>
      <c r="B8505">
        <v>1.0986122886681</v>
      </c>
      <c r="C8505">
        <v>3</v>
      </c>
      <c r="D8505">
        <v>1</v>
      </c>
      <c r="E8505">
        <v>1</v>
      </c>
      <c r="F8505" t="str">
        <f>VLOOKUP(E8505,$L$1:$M$25,2,FALSE)</f>
        <v>acq</v>
      </c>
      <c r="G8505">
        <f>LOG(C8505)</f>
        <v>0.47712125471966244</v>
      </c>
      <c r="H8505">
        <f>G8505/(B8505-1)</f>
        <v>4.8383549470747242</v>
      </c>
    </row>
    <row r="8506" spans="1:8">
      <c r="A8506" t="s">
        <v>10649</v>
      </c>
      <c r="B8506">
        <v>1.0986122886681</v>
      </c>
      <c r="C8506">
        <v>3</v>
      </c>
      <c r="D8506">
        <v>25</v>
      </c>
      <c r="E8506">
        <v>25</v>
      </c>
      <c r="F8506" t="str">
        <f>VLOOKUP(E8506,$L$1:$M$25,2,FALSE)</f>
        <v>wheat</v>
      </c>
      <c r="G8506">
        <f>LOG(C8506)</f>
        <v>0.47712125471966244</v>
      </c>
      <c r="H8506">
        <f>G8506/(B8506-1)</f>
        <v>4.8383549470747242</v>
      </c>
    </row>
    <row r="8507" spans="1:8">
      <c r="A8507" t="s">
        <v>10662</v>
      </c>
      <c r="B8507">
        <v>1.0986122886681</v>
      </c>
      <c r="C8507">
        <v>3</v>
      </c>
      <c r="D8507">
        <v>20</v>
      </c>
      <c r="E8507">
        <v>20</v>
      </c>
      <c r="F8507" t="str">
        <f>VLOOKUP(E8507,$L$1:$M$25,2,FALSE)</f>
        <v>ship</v>
      </c>
      <c r="G8507">
        <f>LOG(C8507)</f>
        <v>0.47712125471966244</v>
      </c>
      <c r="H8507">
        <f>G8507/(B8507-1)</f>
        <v>4.8383549470747242</v>
      </c>
    </row>
    <row r="8508" spans="1:8">
      <c r="A8508" t="s">
        <v>10696</v>
      </c>
      <c r="B8508">
        <v>1.0986122886681</v>
      </c>
      <c r="C8508">
        <v>3</v>
      </c>
      <c r="D8508">
        <v>18</v>
      </c>
      <c r="E8508">
        <v>18</v>
      </c>
      <c r="F8508" t="str">
        <f>VLOOKUP(E8508,$L$1:$M$25,2,FALSE)</f>
        <v>oilseed</v>
      </c>
      <c r="G8508">
        <f>LOG(C8508)</f>
        <v>0.47712125471966244</v>
      </c>
      <c r="H8508">
        <f>G8508/(B8508-1)</f>
        <v>4.8383549470747242</v>
      </c>
    </row>
    <row r="8509" spans="1:8">
      <c r="A8509" t="s">
        <v>10706</v>
      </c>
      <c r="B8509">
        <v>1.0986122886681</v>
      </c>
      <c r="C8509">
        <v>3</v>
      </c>
      <c r="D8509">
        <v>2</v>
      </c>
      <c r="E8509">
        <v>2</v>
      </c>
      <c r="F8509" t="str">
        <f>VLOOKUP(E8509,$L$1:$M$25,2,FALSE)</f>
        <v>bop</v>
      </c>
      <c r="G8509">
        <f>LOG(C8509)</f>
        <v>0.47712125471966244</v>
      </c>
      <c r="H8509">
        <f>G8509/(B8509-1)</f>
        <v>4.8383549470747242</v>
      </c>
    </row>
    <row r="8510" spans="1:8">
      <c r="A8510" t="s">
        <v>10721</v>
      </c>
      <c r="B8510">
        <v>1.0986122886681</v>
      </c>
      <c r="C8510">
        <v>3</v>
      </c>
      <c r="D8510">
        <v>17</v>
      </c>
      <c r="E8510">
        <v>17</v>
      </c>
      <c r="F8510" t="str">
        <f>VLOOKUP(E8510,$L$1:$M$25,2,FALSE)</f>
        <v>nat-gas</v>
      </c>
      <c r="G8510">
        <f>LOG(C8510)</f>
        <v>0.47712125471966244</v>
      </c>
      <c r="H8510">
        <f>G8510/(B8510-1)</f>
        <v>4.8383549470747242</v>
      </c>
    </row>
    <row r="8511" spans="1:8">
      <c r="A8511" t="s">
        <v>10725</v>
      </c>
      <c r="B8511">
        <v>1.0986122886681</v>
      </c>
      <c r="C8511">
        <v>3</v>
      </c>
      <c r="D8511">
        <v>3</v>
      </c>
      <c r="E8511">
        <v>3</v>
      </c>
      <c r="F8511" t="str">
        <f>VLOOKUP(E8511,$L$1:$M$25,2,FALSE)</f>
        <v>cocoa</v>
      </c>
      <c r="G8511">
        <f>LOG(C8511)</f>
        <v>0.47712125471966244</v>
      </c>
      <c r="H8511">
        <f>G8511/(B8511-1)</f>
        <v>4.8383549470747242</v>
      </c>
    </row>
    <row r="8512" spans="1:8">
      <c r="A8512" t="s">
        <v>10748</v>
      </c>
      <c r="B8512">
        <v>1.0986122886681</v>
      </c>
      <c r="C8512">
        <v>3</v>
      </c>
      <c r="D8512">
        <v>3</v>
      </c>
      <c r="E8512">
        <v>3</v>
      </c>
      <c r="F8512" t="str">
        <f>VLOOKUP(E8512,$L$1:$M$25,2,FALSE)</f>
        <v>cocoa</v>
      </c>
      <c r="G8512">
        <f>LOG(C8512)</f>
        <v>0.47712125471966244</v>
      </c>
      <c r="H8512">
        <f>G8512/(B8512-1)</f>
        <v>4.8383549470747242</v>
      </c>
    </row>
    <row r="8513" spans="1:8">
      <c r="A8513" t="s">
        <v>10762</v>
      </c>
      <c r="B8513">
        <v>1.0986122886681</v>
      </c>
      <c r="C8513">
        <v>3</v>
      </c>
      <c r="D8513">
        <v>3</v>
      </c>
      <c r="E8513">
        <v>3</v>
      </c>
      <c r="F8513" t="str">
        <f>VLOOKUP(E8513,$L$1:$M$25,2,FALSE)</f>
        <v>cocoa</v>
      </c>
      <c r="G8513">
        <f>LOG(C8513)</f>
        <v>0.47712125471966244</v>
      </c>
      <c r="H8513">
        <f>G8513/(B8513-1)</f>
        <v>4.8383549470747242</v>
      </c>
    </row>
    <row r="8514" spans="1:8">
      <c r="A8514" t="s">
        <v>10827</v>
      </c>
      <c r="B8514">
        <v>1.0986122886681</v>
      </c>
      <c r="C8514">
        <v>3</v>
      </c>
      <c r="D8514">
        <v>17</v>
      </c>
      <c r="E8514">
        <v>17</v>
      </c>
      <c r="F8514" t="str">
        <f>VLOOKUP(E8514,$L$1:$M$25,2,FALSE)</f>
        <v>nat-gas</v>
      </c>
      <c r="G8514">
        <f>LOG(C8514)</f>
        <v>0.47712125471966244</v>
      </c>
      <c r="H8514">
        <f>G8514/(B8514-1)</f>
        <v>4.8383549470747242</v>
      </c>
    </row>
    <row r="8515" spans="1:8">
      <c r="A8515" t="s">
        <v>10838</v>
      </c>
      <c r="B8515">
        <v>1.0986122886681</v>
      </c>
      <c r="C8515">
        <v>3</v>
      </c>
      <c r="D8515">
        <v>1</v>
      </c>
      <c r="E8515">
        <v>1</v>
      </c>
      <c r="F8515" t="str">
        <f>VLOOKUP(E8515,$L$1:$M$25,2,FALSE)</f>
        <v>acq</v>
      </c>
      <c r="G8515">
        <f>LOG(C8515)</f>
        <v>0.47712125471966244</v>
      </c>
      <c r="H8515">
        <f>G8515/(B8515-1)</f>
        <v>4.8383549470747242</v>
      </c>
    </row>
    <row r="8516" spans="1:8">
      <c r="A8516" t="s">
        <v>10844</v>
      </c>
      <c r="B8516">
        <v>1.0986122886681</v>
      </c>
      <c r="C8516">
        <v>3</v>
      </c>
      <c r="D8516">
        <v>18</v>
      </c>
      <c r="E8516">
        <v>18</v>
      </c>
      <c r="F8516" t="str">
        <f>VLOOKUP(E8516,$L$1:$M$25,2,FALSE)</f>
        <v>oilseed</v>
      </c>
      <c r="G8516">
        <f>LOG(C8516)</f>
        <v>0.47712125471966244</v>
      </c>
      <c r="H8516">
        <f>G8516/(B8516-1)</f>
        <v>4.8383549470747242</v>
      </c>
    </row>
    <row r="8517" spans="1:8">
      <c r="A8517" t="s">
        <v>10854</v>
      </c>
      <c r="B8517">
        <v>1.0986122886681</v>
      </c>
      <c r="C8517">
        <v>3</v>
      </c>
      <c r="D8517">
        <v>3</v>
      </c>
      <c r="E8517">
        <v>3</v>
      </c>
      <c r="F8517" t="str">
        <f>VLOOKUP(E8517,$L$1:$M$25,2,FALSE)</f>
        <v>cocoa</v>
      </c>
      <c r="G8517">
        <f>LOG(C8517)</f>
        <v>0.47712125471966244</v>
      </c>
      <c r="H8517">
        <f>G8517/(B8517-1)</f>
        <v>4.8383549470747242</v>
      </c>
    </row>
    <row r="8518" spans="1:8">
      <c r="A8518" t="s">
        <v>10862</v>
      </c>
      <c r="B8518">
        <v>1.0986122886681</v>
      </c>
      <c r="C8518">
        <v>3</v>
      </c>
      <c r="D8518">
        <v>9</v>
      </c>
      <c r="E8518">
        <v>9</v>
      </c>
      <c r="F8518" t="str">
        <f>VLOOKUP(E8518,$L$1:$M$25,2,FALSE)</f>
        <v>earn</v>
      </c>
      <c r="G8518">
        <f>LOG(C8518)</f>
        <v>0.47712125471966244</v>
      </c>
      <c r="H8518">
        <f>G8518/(B8518-1)</f>
        <v>4.8383549470747242</v>
      </c>
    </row>
    <row r="8519" spans="1:8">
      <c r="A8519" t="s">
        <v>10889</v>
      </c>
      <c r="B8519">
        <v>1.0986122886681</v>
      </c>
      <c r="C8519">
        <v>3</v>
      </c>
      <c r="D8519">
        <v>18</v>
      </c>
      <c r="E8519">
        <v>18</v>
      </c>
      <c r="F8519" t="str">
        <f>VLOOKUP(E8519,$L$1:$M$25,2,FALSE)</f>
        <v>oilseed</v>
      </c>
      <c r="G8519">
        <f>LOG(C8519)</f>
        <v>0.47712125471966244</v>
      </c>
      <c r="H8519">
        <f>G8519/(B8519-1)</f>
        <v>4.8383549470747242</v>
      </c>
    </row>
    <row r="8520" spans="1:8">
      <c r="A8520" t="s">
        <v>10998</v>
      </c>
      <c r="B8520">
        <v>1.0986122886681</v>
      </c>
      <c r="C8520">
        <v>3</v>
      </c>
      <c r="D8520">
        <v>6</v>
      </c>
      <c r="E8520">
        <v>6</v>
      </c>
      <c r="F8520" t="str">
        <f>VLOOKUP(E8520,$L$1:$M$25,2,FALSE)</f>
        <v>cpi</v>
      </c>
      <c r="G8520">
        <f>LOG(C8520)</f>
        <v>0.47712125471966244</v>
      </c>
      <c r="H8520">
        <f>G8520/(B8520-1)</f>
        <v>4.8383549470747242</v>
      </c>
    </row>
    <row r="8521" spans="1:8">
      <c r="A8521" t="s">
        <v>11008</v>
      </c>
      <c r="B8521">
        <v>1.0986122886681</v>
      </c>
      <c r="C8521">
        <v>3</v>
      </c>
      <c r="D8521">
        <v>16</v>
      </c>
      <c r="E8521">
        <v>16</v>
      </c>
      <c r="F8521" t="str">
        <f>VLOOKUP(E8521,$L$1:$M$25,2,FALSE)</f>
        <v>money-supply</v>
      </c>
      <c r="G8521">
        <f>LOG(C8521)</f>
        <v>0.47712125471966244</v>
      </c>
      <c r="H8521">
        <f>G8521/(B8521-1)</f>
        <v>4.8383549470747242</v>
      </c>
    </row>
    <row r="8522" spans="1:8">
      <c r="A8522" t="s">
        <v>11017</v>
      </c>
      <c r="B8522">
        <v>1.0986122886681</v>
      </c>
      <c r="C8522">
        <v>3</v>
      </c>
      <c r="D8522">
        <v>1</v>
      </c>
      <c r="E8522">
        <v>1</v>
      </c>
      <c r="F8522" t="str">
        <f>VLOOKUP(E8522,$L$1:$M$25,2,FALSE)</f>
        <v>acq</v>
      </c>
      <c r="G8522">
        <f>LOG(C8522)</f>
        <v>0.47712125471966244</v>
      </c>
      <c r="H8522">
        <f>G8522/(B8522-1)</f>
        <v>4.8383549470747242</v>
      </c>
    </row>
    <row r="8523" spans="1:8">
      <c r="A8523" t="s">
        <v>11029</v>
      </c>
      <c r="B8523">
        <v>1.0986122886681</v>
      </c>
      <c r="C8523">
        <v>3</v>
      </c>
      <c r="D8523">
        <v>23</v>
      </c>
      <c r="E8523">
        <v>23</v>
      </c>
      <c r="F8523" t="str">
        <f>VLOOKUP(E8523,$L$1:$M$25,2,FALSE)</f>
        <v>trade</v>
      </c>
      <c r="G8523">
        <f>LOG(C8523)</f>
        <v>0.47712125471966244</v>
      </c>
      <c r="H8523">
        <f>G8523/(B8523-1)</f>
        <v>4.8383549470747242</v>
      </c>
    </row>
    <row r="8524" spans="1:8">
      <c r="A8524" t="s">
        <v>11032</v>
      </c>
      <c r="B8524">
        <v>1.0986122886681</v>
      </c>
      <c r="C8524">
        <v>3</v>
      </c>
      <c r="D8524">
        <v>18</v>
      </c>
      <c r="E8524">
        <v>18</v>
      </c>
      <c r="F8524" t="str">
        <f>VLOOKUP(E8524,$L$1:$M$25,2,FALSE)</f>
        <v>oilseed</v>
      </c>
      <c r="G8524">
        <f>LOG(C8524)</f>
        <v>0.47712125471966244</v>
      </c>
      <c r="H8524">
        <f>G8524/(B8524-1)</f>
        <v>4.8383549470747242</v>
      </c>
    </row>
    <row r="8525" spans="1:8">
      <c r="A8525" t="s">
        <v>11034</v>
      </c>
      <c r="B8525">
        <v>1.0986122886681</v>
      </c>
      <c r="C8525">
        <v>3</v>
      </c>
      <c r="D8525">
        <v>19</v>
      </c>
      <c r="E8525">
        <v>19</v>
      </c>
      <c r="F8525" t="str">
        <f>VLOOKUP(E8525,$L$1:$M$25,2,FALSE)</f>
        <v>reserves</v>
      </c>
      <c r="G8525">
        <f>LOG(C8525)</f>
        <v>0.47712125471966244</v>
      </c>
      <c r="H8525">
        <f>G8525/(B8525-1)</f>
        <v>4.8383549470747242</v>
      </c>
    </row>
    <row r="8526" spans="1:8">
      <c r="A8526" t="s">
        <v>11044</v>
      </c>
      <c r="B8526">
        <v>1.0986122886681</v>
      </c>
      <c r="C8526">
        <v>3</v>
      </c>
      <c r="D8526">
        <v>2</v>
      </c>
      <c r="E8526">
        <v>2</v>
      </c>
      <c r="F8526" t="str">
        <f>VLOOKUP(E8526,$L$1:$M$25,2,FALSE)</f>
        <v>bop</v>
      </c>
      <c r="G8526">
        <f>LOG(C8526)</f>
        <v>0.47712125471966244</v>
      </c>
      <c r="H8526">
        <f>G8526/(B8526-1)</f>
        <v>4.8383549470747242</v>
      </c>
    </row>
    <row r="8527" spans="1:8">
      <c r="A8527" t="s">
        <v>11047</v>
      </c>
      <c r="B8527">
        <v>1.0986122886681</v>
      </c>
      <c r="C8527">
        <v>3</v>
      </c>
      <c r="D8527">
        <v>18</v>
      </c>
      <c r="E8527">
        <v>18</v>
      </c>
      <c r="F8527" t="str">
        <f>VLOOKUP(E8527,$L$1:$M$25,2,FALSE)</f>
        <v>oilseed</v>
      </c>
      <c r="G8527">
        <f>LOG(C8527)</f>
        <v>0.47712125471966244</v>
      </c>
      <c r="H8527">
        <f>G8527/(B8527-1)</f>
        <v>4.8383549470747242</v>
      </c>
    </row>
    <row r="8528" spans="1:8">
      <c r="A8528" t="s">
        <v>11050</v>
      </c>
      <c r="B8528">
        <v>1.0986122886681</v>
      </c>
      <c r="C8528">
        <v>3</v>
      </c>
      <c r="D8528">
        <v>19</v>
      </c>
      <c r="E8528">
        <v>19</v>
      </c>
      <c r="F8528" t="str">
        <f>VLOOKUP(E8528,$L$1:$M$25,2,FALSE)</f>
        <v>reserves</v>
      </c>
      <c r="G8528">
        <f>LOG(C8528)</f>
        <v>0.47712125471966244</v>
      </c>
      <c r="H8528">
        <f>G8528/(B8528-1)</f>
        <v>4.8383549470747242</v>
      </c>
    </row>
    <row r="8529" spans="1:8">
      <c r="A8529" t="s">
        <v>11065</v>
      </c>
      <c r="B8529">
        <v>1.0986122886681</v>
      </c>
      <c r="C8529">
        <v>3</v>
      </c>
      <c r="D8529">
        <v>1</v>
      </c>
      <c r="E8529">
        <v>1</v>
      </c>
      <c r="F8529" t="str">
        <f>VLOOKUP(E8529,$L$1:$M$25,2,FALSE)</f>
        <v>acq</v>
      </c>
      <c r="G8529">
        <f>LOG(C8529)</f>
        <v>0.47712125471966244</v>
      </c>
      <c r="H8529">
        <f>G8529/(B8529-1)</f>
        <v>4.8383549470747242</v>
      </c>
    </row>
    <row r="8530" spans="1:8">
      <c r="A8530" t="s">
        <v>11074</v>
      </c>
      <c r="B8530">
        <v>1.0986122886681</v>
      </c>
      <c r="C8530">
        <v>3</v>
      </c>
      <c r="D8530">
        <v>5</v>
      </c>
      <c r="E8530">
        <v>5</v>
      </c>
      <c r="F8530" t="str">
        <f>VLOOKUP(E8530,$L$1:$M$25,2,FALSE)</f>
        <v>corn</v>
      </c>
      <c r="G8530">
        <f>LOG(C8530)</f>
        <v>0.47712125471966244</v>
      </c>
      <c r="H8530">
        <f>G8530/(B8530-1)</f>
        <v>4.8383549470747242</v>
      </c>
    </row>
    <row r="8531" spans="1:8">
      <c r="A8531" t="s">
        <v>11096</v>
      </c>
      <c r="B8531">
        <v>1.0986122886681</v>
      </c>
      <c r="C8531">
        <v>3</v>
      </c>
      <c r="D8531">
        <v>3</v>
      </c>
      <c r="E8531">
        <v>3</v>
      </c>
      <c r="F8531" t="str">
        <f>VLOOKUP(E8531,$L$1:$M$25,2,FALSE)</f>
        <v>cocoa</v>
      </c>
      <c r="G8531">
        <f>LOG(C8531)</f>
        <v>0.47712125471966244</v>
      </c>
      <c r="H8531">
        <f>G8531/(B8531-1)</f>
        <v>4.8383549470747242</v>
      </c>
    </row>
    <row r="8532" spans="1:8">
      <c r="A8532" t="s">
        <v>11113</v>
      </c>
      <c r="B8532">
        <v>1.0986122886681</v>
      </c>
      <c r="C8532">
        <v>3</v>
      </c>
      <c r="D8532">
        <v>18</v>
      </c>
      <c r="E8532">
        <v>18</v>
      </c>
      <c r="F8532" t="str">
        <f>VLOOKUP(E8532,$L$1:$M$25,2,FALSE)</f>
        <v>oilseed</v>
      </c>
      <c r="G8532">
        <f>LOG(C8532)</f>
        <v>0.47712125471966244</v>
      </c>
      <c r="H8532">
        <f>G8532/(B8532-1)</f>
        <v>4.8383549470747242</v>
      </c>
    </row>
    <row r="8533" spans="1:8">
      <c r="A8533" t="s">
        <v>11148</v>
      </c>
      <c r="B8533">
        <v>1.0986122886681</v>
      </c>
      <c r="C8533">
        <v>3</v>
      </c>
      <c r="D8533">
        <v>3</v>
      </c>
      <c r="E8533">
        <v>3</v>
      </c>
      <c r="F8533" t="str">
        <f>VLOOKUP(E8533,$L$1:$M$25,2,FALSE)</f>
        <v>cocoa</v>
      </c>
      <c r="G8533">
        <f>LOG(C8533)</f>
        <v>0.47712125471966244</v>
      </c>
      <c r="H8533">
        <f>G8533/(B8533-1)</f>
        <v>4.8383549470747242</v>
      </c>
    </row>
    <row r="8534" spans="1:8">
      <c r="A8534" t="s">
        <v>11151</v>
      </c>
      <c r="B8534">
        <v>1.0986122886681</v>
      </c>
      <c r="C8534">
        <v>3</v>
      </c>
      <c r="D8534">
        <v>3</v>
      </c>
      <c r="E8534">
        <v>3</v>
      </c>
      <c r="F8534" t="str">
        <f>VLOOKUP(E8534,$L$1:$M$25,2,FALSE)</f>
        <v>cocoa</v>
      </c>
      <c r="G8534">
        <f>LOG(C8534)</f>
        <v>0.47712125471966244</v>
      </c>
      <c r="H8534">
        <f>G8534/(B8534-1)</f>
        <v>4.8383549470747242</v>
      </c>
    </row>
    <row r="8535" spans="1:8">
      <c r="A8535" t="s">
        <v>11174</v>
      </c>
      <c r="B8535">
        <v>1.0986122886681</v>
      </c>
      <c r="C8535">
        <v>3</v>
      </c>
      <c r="D8535">
        <v>1</v>
      </c>
      <c r="E8535">
        <v>1</v>
      </c>
      <c r="F8535" t="str">
        <f>VLOOKUP(E8535,$L$1:$M$25,2,FALSE)</f>
        <v>acq</v>
      </c>
      <c r="G8535">
        <f>LOG(C8535)</f>
        <v>0.47712125471966244</v>
      </c>
      <c r="H8535">
        <f>G8535/(B8535-1)</f>
        <v>4.8383549470747242</v>
      </c>
    </row>
    <row r="8536" spans="1:8">
      <c r="A8536" t="s">
        <v>11182</v>
      </c>
      <c r="B8536">
        <v>1.0986122886681</v>
      </c>
      <c r="C8536">
        <v>3</v>
      </c>
      <c r="D8536">
        <v>18</v>
      </c>
      <c r="E8536">
        <v>18</v>
      </c>
      <c r="F8536" t="str">
        <f>VLOOKUP(E8536,$L$1:$M$25,2,FALSE)</f>
        <v>oilseed</v>
      </c>
      <c r="G8536">
        <f>LOG(C8536)</f>
        <v>0.47712125471966244</v>
      </c>
      <c r="H8536">
        <f>G8536/(B8536-1)</f>
        <v>4.8383549470747242</v>
      </c>
    </row>
    <row r="8537" spans="1:8">
      <c r="A8537" t="s">
        <v>11211</v>
      </c>
      <c r="B8537">
        <v>1.0986122886681</v>
      </c>
      <c r="C8537">
        <v>3</v>
      </c>
      <c r="D8537">
        <v>19</v>
      </c>
      <c r="E8537">
        <v>19</v>
      </c>
      <c r="F8537" t="str">
        <f>VLOOKUP(E8537,$L$1:$M$25,2,FALSE)</f>
        <v>reserves</v>
      </c>
      <c r="G8537">
        <f>LOG(C8537)</f>
        <v>0.47712125471966244</v>
      </c>
      <c r="H8537">
        <f>G8537/(B8537-1)</f>
        <v>4.8383549470747242</v>
      </c>
    </row>
    <row r="8538" spans="1:8">
      <c r="A8538" t="s">
        <v>11256</v>
      </c>
      <c r="B8538">
        <v>1.0986122886681</v>
      </c>
      <c r="C8538">
        <v>3</v>
      </c>
      <c r="D8538">
        <v>20</v>
      </c>
      <c r="E8538">
        <v>20</v>
      </c>
      <c r="F8538" t="str">
        <f>VLOOKUP(E8538,$L$1:$M$25,2,FALSE)</f>
        <v>ship</v>
      </c>
      <c r="G8538">
        <f>LOG(C8538)</f>
        <v>0.47712125471966244</v>
      </c>
      <c r="H8538">
        <f>G8538/(B8538-1)</f>
        <v>4.8383549470747242</v>
      </c>
    </row>
    <row r="8539" spans="1:8">
      <c r="A8539" t="s">
        <v>11271</v>
      </c>
      <c r="B8539">
        <v>1.0986122886681</v>
      </c>
      <c r="C8539">
        <v>3</v>
      </c>
      <c r="D8539">
        <v>19</v>
      </c>
      <c r="E8539">
        <v>19</v>
      </c>
      <c r="F8539" t="str">
        <f>VLOOKUP(E8539,$L$1:$M$25,2,FALSE)</f>
        <v>reserves</v>
      </c>
      <c r="G8539">
        <f>LOG(C8539)</f>
        <v>0.47712125471966244</v>
      </c>
      <c r="H8539">
        <f>G8539/(B8539-1)</f>
        <v>4.8383549470747242</v>
      </c>
    </row>
    <row r="8540" spans="1:8">
      <c r="A8540" t="s">
        <v>11327</v>
      </c>
      <c r="B8540">
        <v>1.0986122886681</v>
      </c>
      <c r="C8540">
        <v>3</v>
      </c>
      <c r="D8540">
        <v>3</v>
      </c>
      <c r="E8540">
        <v>3</v>
      </c>
      <c r="F8540" t="str">
        <f>VLOOKUP(E8540,$L$1:$M$25,2,FALSE)</f>
        <v>cocoa</v>
      </c>
      <c r="G8540">
        <f>LOG(C8540)</f>
        <v>0.47712125471966244</v>
      </c>
      <c r="H8540">
        <f>G8540/(B8540-1)</f>
        <v>4.8383549470747242</v>
      </c>
    </row>
    <row r="8541" spans="1:8">
      <c r="A8541" t="s">
        <v>11389</v>
      </c>
      <c r="B8541">
        <v>1.0986122886681</v>
      </c>
      <c r="C8541">
        <v>3</v>
      </c>
      <c r="D8541">
        <v>16</v>
      </c>
      <c r="E8541">
        <v>16</v>
      </c>
      <c r="F8541" t="str">
        <f>VLOOKUP(E8541,$L$1:$M$25,2,FALSE)</f>
        <v>money-supply</v>
      </c>
      <c r="G8541">
        <f>LOG(C8541)</f>
        <v>0.47712125471966244</v>
      </c>
      <c r="H8541">
        <f>G8541/(B8541-1)</f>
        <v>4.8383549470747242</v>
      </c>
    </row>
    <row r="8542" spans="1:8">
      <c r="A8542" t="s">
        <v>11404</v>
      </c>
      <c r="B8542">
        <v>1.0986122886681</v>
      </c>
      <c r="C8542">
        <v>3</v>
      </c>
      <c r="D8542">
        <v>5</v>
      </c>
      <c r="E8542">
        <v>5</v>
      </c>
      <c r="F8542" t="str">
        <f>VLOOKUP(E8542,$L$1:$M$25,2,FALSE)</f>
        <v>corn</v>
      </c>
      <c r="G8542">
        <f>LOG(C8542)</f>
        <v>0.47712125471966244</v>
      </c>
      <c r="H8542">
        <f>G8542/(B8542-1)</f>
        <v>4.8383549470747242</v>
      </c>
    </row>
    <row r="8543" spans="1:8">
      <c r="A8543" t="s">
        <v>11418</v>
      </c>
      <c r="B8543">
        <v>1.0986122886681</v>
      </c>
      <c r="C8543">
        <v>3</v>
      </c>
      <c r="D8543">
        <v>6</v>
      </c>
      <c r="E8543">
        <v>6</v>
      </c>
      <c r="F8543" t="str">
        <f>VLOOKUP(E8543,$L$1:$M$25,2,FALSE)</f>
        <v>cpi</v>
      </c>
      <c r="G8543">
        <f>LOG(C8543)</f>
        <v>0.47712125471966244</v>
      </c>
      <c r="H8543">
        <f>G8543/(B8543-1)</f>
        <v>4.8383549470747242</v>
      </c>
    </row>
    <row r="8544" spans="1:8">
      <c r="A8544" t="s">
        <v>11440</v>
      </c>
      <c r="B8544">
        <v>1.0986122886681</v>
      </c>
      <c r="C8544">
        <v>3</v>
      </c>
      <c r="D8544">
        <v>6</v>
      </c>
      <c r="E8544">
        <v>6</v>
      </c>
      <c r="F8544" t="str">
        <f>VLOOKUP(E8544,$L$1:$M$25,2,FALSE)</f>
        <v>cpi</v>
      </c>
      <c r="G8544">
        <f>LOG(C8544)</f>
        <v>0.47712125471966244</v>
      </c>
      <c r="H8544">
        <f>G8544/(B8544-1)</f>
        <v>4.8383549470747242</v>
      </c>
    </row>
    <row r="8545" spans="1:8">
      <c r="A8545" t="s">
        <v>11447</v>
      </c>
      <c r="B8545">
        <v>1.0986122886681</v>
      </c>
      <c r="C8545">
        <v>3</v>
      </c>
      <c r="D8545">
        <v>8</v>
      </c>
      <c r="E8545">
        <v>8</v>
      </c>
      <c r="F8545" t="str">
        <f>VLOOKUP(E8545,$L$1:$M$25,2,FALSE)</f>
        <v>dlr</v>
      </c>
      <c r="G8545">
        <f>LOG(C8545)</f>
        <v>0.47712125471966244</v>
      </c>
      <c r="H8545">
        <f>G8545/(B8545-1)</f>
        <v>4.8383549470747242</v>
      </c>
    </row>
    <row r="8546" spans="1:8">
      <c r="A8546" t="s">
        <v>11456</v>
      </c>
      <c r="B8546">
        <v>1.0986122886681</v>
      </c>
      <c r="C8546">
        <v>3</v>
      </c>
      <c r="D8546">
        <v>20</v>
      </c>
      <c r="E8546">
        <v>20</v>
      </c>
      <c r="F8546" t="str">
        <f>VLOOKUP(E8546,$L$1:$M$25,2,FALSE)</f>
        <v>ship</v>
      </c>
      <c r="G8546">
        <f>LOG(C8546)</f>
        <v>0.47712125471966244</v>
      </c>
      <c r="H8546">
        <f>G8546/(B8546-1)</f>
        <v>4.8383549470747242</v>
      </c>
    </row>
    <row r="8547" spans="1:8">
      <c r="A8547" t="s">
        <v>11480</v>
      </c>
      <c r="B8547">
        <v>1.0986122886681</v>
      </c>
      <c r="C8547">
        <v>3</v>
      </c>
      <c r="D8547">
        <v>18</v>
      </c>
      <c r="E8547">
        <v>18</v>
      </c>
      <c r="F8547" t="str">
        <f>VLOOKUP(E8547,$L$1:$M$25,2,FALSE)</f>
        <v>oilseed</v>
      </c>
      <c r="G8547">
        <f>LOG(C8547)</f>
        <v>0.47712125471966244</v>
      </c>
      <c r="H8547">
        <f>G8547/(B8547-1)</f>
        <v>4.8383549470747242</v>
      </c>
    </row>
    <row r="8548" spans="1:8">
      <c r="A8548" t="s">
        <v>11499</v>
      </c>
      <c r="B8548">
        <v>1.0986122886681</v>
      </c>
      <c r="C8548">
        <v>3</v>
      </c>
      <c r="D8548">
        <v>16</v>
      </c>
      <c r="E8548">
        <v>16</v>
      </c>
      <c r="F8548" t="str">
        <f>VLOOKUP(E8548,$L$1:$M$25,2,FALSE)</f>
        <v>money-supply</v>
      </c>
      <c r="G8548">
        <f>LOG(C8548)</f>
        <v>0.47712125471966244</v>
      </c>
      <c r="H8548">
        <f>G8548/(B8548-1)</f>
        <v>4.8383549470747242</v>
      </c>
    </row>
    <row r="8549" spans="1:8">
      <c r="A8549" t="s">
        <v>11522</v>
      </c>
      <c r="B8549">
        <v>1.0986122886681</v>
      </c>
      <c r="C8549">
        <v>3</v>
      </c>
      <c r="D8549">
        <v>23</v>
      </c>
      <c r="E8549">
        <v>23</v>
      </c>
      <c r="F8549" t="str">
        <f>VLOOKUP(E8549,$L$1:$M$25,2,FALSE)</f>
        <v>trade</v>
      </c>
      <c r="G8549">
        <f>LOG(C8549)</f>
        <v>0.47712125471966244</v>
      </c>
      <c r="H8549">
        <f>G8549/(B8549-1)</f>
        <v>4.8383549470747242</v>
      </c>
    </row>
    <row r="8550" spans="1:8">
      <c r="A8550" t="s">
        <v>11523</v>
      </c>
      <c r="B8550">
        <v>1.0986122886681</v>
      </c>
      <c r="C8550">
        <v>3</v>
      </c>
      <c r="D8550">
        <v>5</v>
      </c>
      <c r="E8550">
        <v>5</v>
      </c>
      <c r="F8550" t="str">
        <f>VLOOKUP(E8550,$L$1:$M$25,2,FALSE)</f>
        <v>corn</v>
      </c>
      <c r="G8550">
        <f>LOG(C8550)</f>
        <v>0.47712125471966244</v>
      </c>
      <c r="H8550">
        <f>G8550/(B8550-1)</f>
        <v>4.8383549470747242</v>
      </c>
    </row>
    <row r="8551" spans="1:8">
      <c r="A8551" t="s">
        <v>11529</v>
      </c>
      <c r="B8551">
        <v>1.0986122886681</v>
      </c>
      <c r="C8551">
        <v>3</v>
      </c>
      <c r="D8551">
        <v>2</v>
      </c>
      <c r="E8551">
        <v>2</v>
      </c>
      <c r="F8551" t="str">
        <f>VLOOKUP(E8551,$L$1:$M$25,2,FALSE)</f>
        <v>bop</v>
      </c>
      <c r="G8551">
        <f>LOG(C8551)</f>
        <v>0.47712125471966244</v>
      </c>
      <c r="H8551">
        <f>G8551/(B8551-1)</f>
        <v>4.8383549470747242</v>
      </c>
    </row>
    <row r="8552" spans="1:8">
      <c r="A8552" t="s">
        <v>11541</v>
      </c>
      <c r="B8552">
        <v>1.0986122886681</v>
      </c>
      <c r="C8552">
        <v>3</v>
      </c>
      <c r="D8552">
        <v>9</v>
      </c>
      <c r="E8552">
        <v>9</v>
      </c>
      <c r="F8552" t="str">
        <f>VLOOKUP(E8552,$L$1:$M$25,2,FALSE)</f>
        <v>earn</v>
      </c>
      <c r="G8552">
        <f>LOG(C8552)</f>
        <v>0.47712125471966244</v>
      </c>
      <c r="H8552">
        <f>G8552/(B8552-1)</f>
        <v>4.8383549470747242</v>
      </c>
    </row>
    <row r="8553" spans="1:8">
      <c r="A8553" t="s">
        <v>11556</v>
      </c>
      <c r="B8553">
        <v>1.0986122886681</v>
      </c>
      <c r="C8553">
        <v>3</v>
      </c>
      <c r="D8553">
        <v>17</v>
      </c>
      <c r="E8553">
        <v>17</v>
      </c>
      <c r="F8553" t="str">
        <f>VLOOKUP(E8553,$L$1:$M$25,2,FALSE)</f>
        <v>nat-gas</v>
      </c>
      <c r="G8553">
        <f>LOG(C8553)</f>
        <v>0.47712125471966244</v>
      </c>
      <c r="H8553">
        <f>G8553/(B8553-1)</f>
        <v>4.8383549470747242</v>
      </c>
    </row>
    <row r="8554" spans="1:8">
      <c r="A8554" t="s">
        <v>11558</v>
      </c>
      <c r="B8554">
        <v>1.0986122886681</v>
      </c>
      <c r="C8554">
        <v>3</v>
      </c>
      <c r="D8554">
        <v>3</v>
      </c>
      <c r="E8554">
        <v>3</v>
      </c>
      <c r="F8554" t="str">
        <f>VLOOKUP(E8554,$L$1:$M$25,2,FALSE)</f>
        <v>cocoa</v>
      </c>
      <c r="G8554">
        <f>LOG(C8554)</f>
        <v>0.47712125471966244</v>
      </c>
      <c r="H8554">
        <f>G8554/(B8554-1)</f>
        <v>4.8383549470747242</v>
      </c>
    </row>
    <row r="8555" spans="1:8">
      <c r="A8555" t="s">
        <v>11562</v>
      </c>
      <c r="B8555">
        <v>1.0986122886681</v>
      </c>
      <c r="C8555">
        <v>3</v>
      </c>
      <c r="D8555">
        <v>10</v>
      </c>
      <c r="E8555">
        <v>10</v>
      </c>
      <c r="F8555" t="str">
        <f>VLOOKUP(E8555,$L$1:$M$25,2,FALSE)</f>
        <v>gnp</v>
      </c>
      <c r="G8555">
        <f>LOG(C8555)</f>
        <v>0.47712125471966244</v>
      </c>
      <c r="H8555">
        <f>G8555/(B8555-1)</f>
        <v>4.8383549470747242</v>
      </c>
    </row>
    <row r="8556" spans="1:8">
      <c r="A8556" t="s">
        <v>11575</v>
      </c>
      <c r="B8556">
        <v>1.0986122886681</v>
      </c>
      <c r="C8556">
        <v>3</v>
      </c>
      <c r="D8556">
        <v>7</v>
      </c>
      <c r="E8556">
        <v>7</v>
      </c>
      <c r="F8556" t="str">
        <f>VLOOKUP(E8556,$L$1:$M$25,2,FALSE)</f>
        <v>crude</v>
      </c>
      <c r="G8556">
        <f>LOG(C8556)</f>
        <v>0.47712125471966244</v>
      </c>
      <c r="H8556">
        <f>G8556/(B8556-1)</f>
        <v>4.8383549470747242</v>
      </c>
    </row>
    <row r="8557" spans="1:8">
      <c r="A8557" t="s">
        <v>11582</v>
      </c>
      <c r="B8557">
        <v>1.0986122886681</v>
      </c>
      <c r="C8557">
        <v>3</v>
      </c>
      <c r="D8557">
        <v>18</v>
      </c>
      <c r="E8557">
        <v>18</v>
      </c>
      <c r="F8557" t="str">
        <f>VLOOKUP(E8557,$L$1:$M$25,2,FALSE)</f>
        <v>oilseed</v>
      </c>
      <c r="G8557">
        <f>LOG(C8557)</f>
        <v>0.47712125471966244</v>
      </c>
      <c r="H8557">
        <f>G8557/(B8557-1)</f>
        <v>4.8383549470747242</v>
      </c>
    </row>
    <row r="8558" spans="1:8">
      <c r="A8558" t="s">
        <v>11588</v>
      </c>
      <c r="B8558">
        <v>1.0986122886681</v>
      </c>
      <c r="C8558">
        <v>3</v>
      </c>
      <c r="D8558">
        <v>18</v>
      </c>
      <c r="E8558">
        <v>18</v>
      </c>
      <c r="F8558" t="str">
        <f>VLOOKUP(E8558,$L$1:$M$25,2,FALSE)</f>
        <v>oilseed</v>
      </c>
      <c r="G8558">
        <f>LOG(C8558)</f>
        <v>0.47712125471966244</v>
      </c>
      <c r="H8558">
        <f>G8558/(B8558-1)</f>
        <v>4.8383549470747242</v>
      </c>
    </row>
    <row r="8559" spans="1:8">
      <c r="A8559" t="s">
        <v>11592</v>
      </c>
      <c r="B8559">
        <v>1.0986122886681</v>
      </c>
      <c r="C8559">
        <v>3</v>
      </c>
      <c r="D8559">
        <v>16</v>
      </c>
      <c r="E8559">
        <v>16</v>
      </c>
      <c r="F8559" t="str">
        <f>VLOOKUP(E8559,$L$1:$M$25,2,FALSE)</f>
        <v>money-supply</v>
      </c>
      <c r="G8559">
        <f>LOG(C8559)</f>
        <v>0.47712125471966244</v>
      </c>
      <c r="H8559">
        <f>G8559/(B8559-1)</f>
        <v>4.8383549470747242</v>
      </c>
    </row>
    <row r="8560" spans="1:8">
      <c r="A8560" t="s">
        <v>11624</v>
      </c>
      <c r="B8560">
        <v>1.0986122886681</v>
      </c>
      <c r="C8560">
        <v>3</v>
      </c>
      <c r="D8560">
        <v>3</v>
      </c>
      <c r="E8560">
        <v>3</v>
      </c>
      <c r="F8560" t="str">
        <f>VLOOKUP(E8560,$L$1:$M$25,2,FALSE)</f>
        <v>cocoa</v>
      </c>
      <c r="G8560">
        <f>LOG(C8560)</f>
        <v>0.47712125471966244</v>
      </c>
      <c r="H8560">
        <f>G8560/(B8560-1)</f>
        <v>4.8383549470747242</v>
      </c>
    </row>
    <row r="8561" spans="1:8">
      <c r="A8561" t="s">
        <v>11674</v>
      </c>
      <c r="B8561">
        <v>1.0986122886681</v>
      </c>
      <c r="C8561">
        <v>3</v>
      </c>
      <c r="D8561">
        <v>6</v>
      </c>
      <c r="E8561">
        <v>6</v>
      </c>
      <c r="F8561" t="str">
        <f>VLOOKUP(E8561,$L$1:$M$25,2,FALSE)</f>
        <v>cpi</v>
      </c>
      <c r="G8561">
        <f>LOG(C8561)</f>
        <v>0.47712125471966244</v>
      </c>
      <c r="H8561">
        <f>G8561/(B8561-1)</f>
        <v>4.8383549470747242</v>
      </c>
    </row>
    <row r="8562" spans="1:8">
      <c r="A8562" t="s">
        <v>11678</v>
      </c>
      <c r="B8562">
        <v>1.0986122886681</v>
      </c>
      <c r="C8562">
        <v>3</v>
      </c>
      <c r="D8562">
        <v>18</v>
      </c>
      <c r="E8562">
        <v>18</v>
      </c>
      <c r="F8562" t="str">
        <f>VLOOKUP(E8562,$L$1:$M$25,2,FALSE)</f>
        <v>oilseed</v>
      </c>
      <c r="G8562">
        <f>LOG(C8562)</f>
        <v>0.47712125471966244</v>
      </c>
      <c r="H8562">
        <f>G8562/(B8562-1)</f>
        <v>4.8383549470747242</v>
      </c>
    </row>
    <row r="8563" spans="1:8">
      <c r="A8563" t="s">
        <v>11729</v>
      </c>
      <c r="B8563">
        <v>1.0986122886681</v>
      </c>
      <c r="C8563">
        <v>3</v>
      </c>
      <c r="D8563">
        <v>17</v>
      </c>
      <c r="E8563">
        <v>17</v>
      </c>
      <c r="F8563" t="str">
        <f>VLOOKUP(E8563,$L$1:$M$25,2,FALSE)</f>
        <v>nat-gas</v>
      </c>
      <c r="G8563">
        <f>LOG(C8563)</f>
        <v>0.47712125471966244</v>
      </c>
      <c r="H8563">
        <f>G8563/(B8563-1)</f>
        <v>4.8383549470747242</v>
      </c>
    </row>
    <row r="8564" spans="1:8">
      <c r="A8564" t="s">
        <v>11744</v>
      </c>
      <c r="B8564">
        <v>1.0986122886681</v>
      </c>
      <c r="C8564">
        <v>3</v>
      </c>
      <c r="D8564">
        <v>4</v>
      </c>
      <c r="E8564">
        <v>4</v>
      </c>
      <c r="F8564" t="str">
        <f>VLOOKUP(E8564,$L$1:$M$25,2,FALSE)</f>
        <v>coffee</v>
      </c>
      <c r="G8564">
        <f>LOG(C8564)</f>
        <v>0.47712125471966244</v>
      </c>
      <c r="H8564">
        <f>G8564/(B8564-1)</f>
        <v>4.8383549470747242</v>
      </c>
    </row>
    <row r="8565" spans="1:8">
      <c r="A8565" t="s">
        <v>11781</v>
      </c>
      <c r="B8565">
        <v>1.0986122886681</v>
      </c>
      <c r="C8565">
        <v>3</v>
      </c>
      <c r="D8565">
        <v>20</v>
      </c>
      <c r="E8565">
        <v>20</v>
      </c>
      <c r="F8565" t="str">
        <f>VLOOKUP(E8565,$L$1:$M$25,2,FALSE)</f>
        <v>ship</v>
      </c>
      <c r="G8565">
        <f>LOG(C8565)</f>
        <v>0.47712125471966244</v>
      </c>
      <c r="H8565">
        <f>G8565/(B8565-1)</f>
        <v>4.8383549470747242</v>
      </c>
    </row>
    <row r="8566" spans="1:8">
      <c r="A8566" t="s">
        <v>11816</v>
      </c>
      <c r="B8566">
        <v>1.0986122886681</v>
      </c>
      <c r="C8566">
        <v>3</v>
      </c>
      <c r="D8566">
        <v>17</v>
      </c>
      <c r="E8566">
        <v>17</v>
      </c>
      <c r="F8566" t="str">
        <f>VLOOKUP(E8566,$L$1:$M$25,2,FALSE)</f>
        <v>nat-gas</v>
      </c>
      <c r="G8566">
        <f>LOG(C8566)</f>
        <v>0.47712125471966244</v>
      </c>
      <c r="H8566">
        <f>G8566/(B8566-1)</f>
        <v>4.8383549470747242</v>
      </c>
    </row>
    <row r="8567" spans="1:8">
      <c r="A8567" t="s">
        <v>11843</v>
      </c>
      <c r="B8567">
        <v>1.0986122886681</v>
      </c>
      <c r="C8567">
        <v>3</v>
      </c>
      <c r="D8567">
        <v>19</v>
      </c>
      <c r="E8567">
        <v>19</v>
      </c>
      <c r="F8567" t="str">
        <f>VLOOKUP(E8567,$L$1:$M$25,2,FALSE)</f>
        <v>reserves</v>
      </c>
      <c r="G8567">
        <f>LOG(C8567)</f>
        <v>0.47712125471966244</v>
      </c>
      <c r="H8567">
        <f>G8567/(B8567-1)</f>
        <v>4.8383549470747242</v>
      </c>
    </row>
    <row r="8568" spans="1:8">
      <c r="A8568" t="s">
        <v>11846</v>
      </c>
      <c r="B8568">
        <v>1.0986122886681</v>
      </c>
      <c r="C8568">
        <v>3</v>
      </c>
      <c r="D8568">
        <v>20</v>
      </c>
      <c r="E8568">
        <v>20</v>
      </c>
      <c r="F8568" t="str">
        <f>VLOOKUP(E8568,$L$1:$M$25,2,FALSE)</f>
        <v>ship</v>
      </c>
      <c r="G8568">
        <f>LOG(C8568)</f>
        <v>0.47712125471966244</v>
      </c>
      <c r="H8568">
        <f>G8568/(B8568-1)</f>
        <v>4.8383549470747242</v>
      </c>
    </row>
    <row r="8569" spans="1:8">
      <c r="A8569" t="s">
        <v>11876</v>
      </c>
      <c r="B8569">
        <v>1.0986122886681</v>
      </c>
      <c r="C8569">
        <v>3</v>
      </c>
      <c r="D8569">
        <v>3</v>
      </c>
      <c r="E8569">
        <v>3</v>
      </c>
      <c r="F8569" t="str">
        <f>VLOOKUP(E8569,$L$1:$M$25,2,FALSE)</f>
        <v>cocoa</v>
      </c>
      <c r="G8569">
        <f>LOG(C8569)</f>
        <v>0.47712125471966244</v>
      </c>
      <c r="H8569">
        <f>G8569/(B8569-1)</f>
        <v>4.8383549470747242</v>
      </c>
    </row>
    <row r="8570" spans="1:8">
      <c r="A8570" t="s">
        <v>11968</v>
      </c>
      <c r="B8570">
        <v>1.0986122886681</v>
      </c>
      <c r="C8570">
        <v>3</v>
      </c>
      <c r="D8570">
        <v>17</v>
      </c>
      <c r="E8570">
        <v>17</v>
      </c>
      <c r="F8570" t="str">
        <f>VLOOKUP(E8570,$L$1:$M$25,2,FALSE)</f>
        <v>nat-gas</v>
      </c>
      <c r="G8570">
        <f>LOG(C8570)</f>
        <v>0.47712125471966244</v>
      </c>
      <c r="H8570">
        <f>G8570/(B8570-1)</f>
        <v>4.8383549470747242</v>
      </c>
    </row>
    <row r="8571" spans="1:8">
      <c r="A8571" t="s">
        <v>12024</v>
      </c>
      <c r="B8571">
        <v>1.0986122886681</v>
      </c>
      <c r="C8571">
        <v>3</v>
      </c>
      <c r="D8571">
        <v>3</v>
      </c>
      <c r="E8571">
        <v>3</v>
      </c>
      <c r="F8571" t="str">
        <f>VLOOKUP(E8571,$L$1:$M$25,2,FALSE)</f>
        <v>cocoa</v>
      </c>
      <c r="G8571">
        <f>LOG(C8571)</f>
        <v>0.47712125471966244</v>
      </c>
      <c r="H8571">
        <f>G8571/(B8571-1)</f>
        <v>4.8383549470747242</v>
      </c>
    </row>
    <row r="8572" spans="1:8">
      <c r="A8572" t="s">
        <v>12045</v>
      </c>
      <c r="B8572">
        <v>1.0986122886681</v>
      </c>
      <c r="C8572">
        <v>3</v>
      </c>
      <c r="D8572">
        <v>3</v>
      </c>
      <c r="E8572">
        <v>3</v>
      </c>
      <c r="F8572" t="str">
        <f>VLOOKUP(E8572,$L$1:$M$25,2,FALSE)</f>
        <v>cocoa</v>
      </c>
      <c r="G8572">
        <f>LOG(C8572)</f>
        <v>0.47712125471966244</v>
      </c>
      <c r="H8572">
        <f>G8572/(B8572-1)</f>
        <v>4.8383549470747242</v>
      </c>
    </row>
    <row r="8573" spans="1:8">
      <c r="A8573" t="s">
        <v>12048</v>
      </c>
      <c r="B8573">
        <v>1.0986122886681</v>
      </c>
      <c r="C8573">
        <v>3</v>
      </c>
      <c r="D8573">
        <v>4</v>
      </c>
      <c r="E8573">
        <v>4</v>
      </c>
      <c r="F8573" t="str">
        <f>VLOOKUP(E8573,$L$1:$M$25,2,FALSE)</f>
        <v>coffee</v>
      </c>
      <c r="G8573">
        <f>LOG(C8573)</f>
        <v>0.47712125471966244</v>
      </c>
      <c r="H8573">
        <f>G8573/(B8573-1)</f>
        <v>4.8383549470747242</v>
      </c>
    </row>
    <row r="8574" spans="1:8">
      <c r="A8574" t="s">
        <v>12075</v>
      </c>
      <c r="B8574">
        <v>1.0986122886681</v>
      </c>
      <c r="C8574">
        <v>3</v>
      </c>
      <c r="D8574">
        <v>1</v>
      </c>
      <c r="E8574">
        <v>1</v>
      </c>
      <c r="F8574" t="str">
        <f>VLOOKUP(E8574,$L$1:$M$25,2,FALSE)</f>
        <v>acq</v>
      </c>
      <c r="G8574">
        <f>LOG(C8574)</f>
        <v>0.47712125471966244</v>
      </c>
      <c r="H8574">
        <f>G8574/(B8574-1)</f>
        <v>4.8383549470747242</v>
      </c>
    </row>
    <row r="8575" spans="1:8">
      <c r="A8575" t="s">
        <v>12082</v>
      </c>
      <c r="B8575">
        <v>1.0986122886681</v>
      </c>
      <c r="C8575">
        <v>3</v>
      </c>
      <c r="D8575">
        <v>6</v>
      </c>
      <c r="E8575">
        <v>6</v>
      </c>
      <c r="F8575" t="str">
        <f>VLOOKUP(E8575,$L$1:$M$25,2,FALSE)</f>
        <v>cpi</v>
      </c>
      <c r="G8575">
        <f>LOG(C8575)</f>
        <v>0.47712125471966244</v>
      </c>
      <c r="H8575">
        <f>G8575/(B8575-1)</f>
        <v>4.8383549470747242</v>
      </c>
    </row>
    <row r="8576" spans="1:8">
      <c r="A8576" t="s">
        <v>12096</v>
      </c>
      <c r="B8576">
        <v>1.0986122886681</v>
      </c>
      <c r="C8576">
        <v>3</v>
      </c>
      <c r="D8576">
        <v>3</v>
      </c>
      <c r="E8576">
        <v>3</v>
      </c>
      <c r="F8576" t="str">
        <f>VLOOKUP(E8576,$L$1:$M$25,2,FALSE)</f>
        <v>cocoa</v>
      </c>
      <c r="G8576">
        <f>LOG(C8576)</f>
        <v>0.47712125471966244</v>
      </c>
      <c r="H8576">
        <f>G8576/(B8576-1)</f>
        <v>4.8383549470747242</v>
      </c>
    </row>
    <row r="8577" spans="1:8">
      <c r="A8577" t="s">
        <v>12108</v>
      </c>
      <c r="B8577">
        <v>1.0986122886681</v>
      </c>
      <c r="C8577">
        <v>3</v>
      </c>
      <c r="D8577">
        <v>5</v>
      </c>
      <c r="E8577">
        <v>5</v>
      </c>
      <c r="F8577" t="str">
        <f>VLOOKUP(E8577,$L$1:$M$25,2,FALSE)</f>
        <v>corn</v>
      </c>
      <c r="G8577">
        <f>LOG(C8577)</f>
        <v>0.47712125471966244</v>
      </c>
      <c r="H8577">
        <f>G8577/(B8577-1)</f>
        <v>4.8383549470747242</v>
      </c>
    </row>
    <row r="8578" spans="1:8">
      <c r="A8578" t="s">
        <v>12130</v>
      </c>
      <c r="B8578">
        <v>1.0986122886681</v>
      </c>
      <c r="C8578">
        <v>3</v>
      </c>
      <c r="D8578">
        <v>18</v>
      </c>
      <c r="E8578">
        <v>18</v>
      </c>
      <c r="F8578" t="str">
        <f>VLOOKUP(E8578,$L$1:$M$25,2,FALSE)</f>
        <v>oilseed</v>
      </c>
      <c r="G8578">
        <f>LOG(C8578)</f>
        <v>0.47712125471966244</v>
      </c>
      <c r="H8578">
        <f>G8578/(B8578-1)</f>
        <v>4.8383549470747242</v>
      </c>
    </row>
    <row r="8579" spans="1:8">
      <c r="A8579" t="s">
        <v>12148</v>
      </c>
      <c r="B8579">
        <v>1.0986122886681</v>
      </c>
      <c r="C8579">
        <v>3</v>
      </c>
      <c r="D8579">
        <v>5</v>
      </c>
      <c r="E8579">
        <v>5</v>
      </c>
      <c r="F8579" t="str">
        <f>VLOOKUP(E8579,$L$1:$M$25,2,FALSE)</f>
        <v>corn</v>
      </c>
      <c r="G8579">
        <f>LOG(C8579)</f>
        <v>0.47712125471966244</v>
      </c>
      <c r="H8579">
        <f>G8579/(B8579-1)</f>
        <v>4.8383549470747242</v>
      </c>
    </row>
    <row r="8580" spans="1:8">
      <c r="A8580" t="s">
        <v>12221</v>
      </c>
      <c r="B8580">
        <v>1.0986122886681</v>
      </c>
      <c r="C8580">
        <v>3</v>
      </c>
      <c r="D8580">
        <v>1</v>
      </c>
      <c r="E8580">
        <v>1</v>
      </c>
      <c r="F8580" t="str">
        <f>VLOOKUP(E8580,$L$1:$M$25,2,FALSE)</f>
        <v>acq</v>
      </c>
      <c r="G8580">
        <f>LOG(C8580)</f>
        <v>0.47712125471966244</v>
      </c>
      <c r="H8580">
        <f>G8580/(B8580-1)</f>
        <v>4.8383549470747242</v>
      </c>
    </row>
    <row r="8581" spans="1:8">
      <c r="A8581" t="s">
        <v>12231</v>
      </c>
      <c r="B8581">
        <v>1.0986122886681</v>
      </c>
      <c r="C8581">
        <v>3</v>
      </c>
      <c r="D8581">
        <v>3</v>
      </c>
      <c r="E8581">
        <v>3</v>
      </c>
      <c r="F8581" t="str">
        <f>VLOOKUP(E8581,$L$1:$M$25,2,FALSE)</f>
        <v>cocoa</v>
      </c>
      <c r="G8581">
        <f>LOG(C8581)</f>
        <v>0.47712125471966244</v>
      </c>
      <c r="H8581">
        <f>G8581/(B8581-1)</f>
        <v>4.8383549470747242</v>
      </c>
    </row>
    <row r="8582" spans="1:8">
      <c r="A8582" t="s">
        <v>12281</v>
      </c>
      <c r="B8582">
        <v>1.0986122886681</v>
      </c>
      <c r="C8582">
        <v>3</v>
      </c>
      <c r="D8582">
        <v>18</v>
      </c>
      <c r="E8582">
        <v>18</v>
      </c>
      <c r="F8582" t="str">
        <f>VLOOKUP(E8582,$L$1:$M$25,2,FALSE)</f>
        <v>oilseed</v>
      </c>
      <c r="G8582">
        <f>LOG(C8582)</f>
        <v>0.47712125471966244</v>
      </c>
      <c r="H8582">
        <f>G8582/(B8582-1)</f>
        <v>4.8383549470747242</v>
      </c>
    </row>
    <row r="8583" spans="1:8">
      <c r="A8583" t="s">
        <v>1026</v>
      </c>
      <c r="B8583">
        <v>1.0986122886681</v>
      </c>
      <c r="C8583">
        <v>6</v>
      </c>
      <c r="D8583">
        <v>5</v>
      </c>
      <c r="E8583">
        <v>5</v>
      </c>
      <c r="F8583" t="str">
        <f>VLOOKUP(E8583,$L$1:$M$25,2,FALSE)</f>
        <v>corn</v>
      </c>
      <c r="G8583">
        <f>LOG(C8583)</f>
        <v>0.77815125038364363</v>
      </c>
      <c r="H8583">
        <f>G8583/(B8583-1)</f>
        <v>7.8910170415238214</v>
      </c>
    </row>
    <row r="8584" spans="1:8">
      <c r="A8584" t="s">
        <v>1050</v>
      </c>
      <c r="B8584">
        <v>1.0986122886681</v>
      </c>
      <c r="C8584">
        <v>6</v>
      </c>
      <c r="D8584">
        <v>25</v>
      </c>
      <c r="E8584">
        <v>25</v>
      </c>
      <c r="F8584" t="str">
        <f>VLOOKUP(E8584,$L$1:$M$25,2,FALSE)</f>
        <v>wheat</v>
      </c>
      <c r="G8584">
        <f>LOG(C8584)</f>
        <v>0.77815125038364363</v>
      </c>
      <c r="H8584">
        <f>G8584/(B8584-1)</f>
        <v>7.8910170415238214</v>
      </c>
    </row>
    <row r="8585" spans="1:8">
      <c r="A8585" t="s">
        <v>1228</v>
      </c>
      <c r="B8585">
        <v>1.0986122886681</v>
      </c>
      <c r="C8585">
        <v>6</v>
      </c>
      <c r="D8585">
        <v>2</v>
      </c>
      <c r="E8585">
        <v>2</v>
      </c>
      <c r="F8585" t="str">
        <f>VLOOKUP(E8585,$L$1:$M$25,2,FALSE)</f>
        <v>bop</v>
      </c>
      <c r="G8585">
        <f>LOG(C8585)</f>
        <v>0.77815125038364363</v>
      </c>
      <c r="H8585">
        <f>G8585/(B8585-1)</f>
        <v>7.8910170415238214</v>
      </c>
    </row>
    <row r="8586" spans="1:8">
      <c r="A8586" t="s">
        <v>1257</v>
      </c>
      <c r="B8586">
        <v>1.0986122886681</v>
      </c>
      <c r="C8586">
        <v>6</v>
      </c>
      <c r="D8586">
        <v>2</v>
      </c>
      <c r="E8586">
        <v>2</v>
      </c>
      <c r="F8586" t="str">
        <f>VLOOKUP(E8586,$L$1:$M$25,2,FALSE)</f>
        <v>bop</v>
      </c>
      <c r="G8586">
        <f>LOG(C8586)</f>
        <v>0.77815125038364363</v>
      </c>
      <c r="H8586">
        <f>G8586/(B8586-1)</f>
        <v>7.8910170415238214</v>
      </c>
    </row>
    <row r="8587" spans="1:8">
      <c r="A8587" t="s">
        <v>1497</v>
      </c>
      <c r="B8587">
        <v>1.0986122886681</v>
      </c>
      <c r="C8587">
        <v>6</v>
      </c>
      <c r="D8587">
        <v>2</v>
      </c>
      <c r="E8587">
        <v>2</v>
      </c>
      <c r="F8587" t="str">
        <f>VLOOKUP(E8587,$L$1:$M$25,2,FALSE)</f>
        <v>bop</v>
      </c>
      <c r="G8587">
        <f>LOG(C8587)</f>
        <v>0.77815125038364363</v>
      </c>
      <c r="H8587">
        <f>G8587/(B8587-1)</f>
        <v>7.8910170415238214</v>
      </c>
    </row>
    <row r="8588" spans="1:8">
      <c r="A8588" t="s">
        <v>2076</v>
      </c>
      <c r="B8588">
        <v>1.0986122886681</v>
      </c>
      <c r="C8588">
        <v>6</v>
      </c>
      <c r="D8588">
        <v>25</v>
      </c>
      <c r="E8588">
        <v>25</v>
      </c>
      <c r="F8588" t="str">
        <f>VLOOKUP(E8588,$L$1:$M$25,2,FALSE)</f>
        <v>wheat</v>
      </c>
      <c r="G8588">
        <f>LOG(C8588)</f>
        <v>0.77815125038364363</v>
      </c>
      <c r="H8588">
        <f>G8588/(B8588-1)</f>
        <v>7.8910170415238214</v>
      </c>
    </row>
    <row r="8589" spans="1:8">
      <c r="A8589" t="s">
        <v>2320</v>
      </c>
      <c r="B8589">
        <v>1.0986122886681</v>
      </c>
      <c r="C8589">
        <v>6</v>
      </c>
      <c r="D8589">
        <v>22</v>
      </c>
      <c r="E8589">
        <v>22</v>
      </c>
      <c r="F8589" t="str">
        <f>VLOOKUP(E8589,$L$1:$M$25,2,FALSE)</f>
        <v>sugar</v>
      </c>
      <c r="G8589">
        <f>LOG(C8589)</f>
        <v>0.77815125038364363</v>
      </c>
      <c r="H8589">
        <f>G8589/(B8589-1)</f>
        <v>7.8910170415238214</v>
      </c>
    </row>
    <row r="8590" spans="1:8">
      <c r="A8590" t="s">
        <v>2334</v>
      </c>
      <c r="B8590">
        <v>1.0986122886681</v>
      </c>
      <c r="C8590">
        <v>6</v>
      </c>
      <c r="D8590">
        <v>1</v>
      </c>
      <c r="E8590">
        <v>1</v>
      </c>
      <c r="F8590" t="str">
        <f>VLOOKUP(E8590,$L$1:$M$25,2,FALSE)</f>
        <v>acq</v>
      </c>
      <c r="G8590">
        <f>LOG(C8590)</f>
        <v>0.77815125038364363</v>
      </c>
      <c r="H8590">
        <f>G8590/(B8590-1)</f>
        <v>7.8910170415238214</v>
      </c>
    </row>
    <row r="8591" spans="1:8">
      <c r="A8591" t="s">
        <v>2546</v>
      </c>
      <c r="B8591">
        <v>1.0986122886681</v>
      </c>
      <c r="C8591">
        <v>6</v>
      </c>
      <c r="D8591">
        <v>2</v>
      </c>
      <c r="E8591">
        <v>2</v>
      </c>
      <c r="F8591" t="str">
        <f>VLOOKUP(E8591,$L$1:$M$25,2,FALSE)</f>
        <v>bop</v>
      </c>
      <c r="G8591">
        <f>LOG(C8591)</f>
        <v>0.77815125038364363</v>
      </c>
      <c r="H8591">
        <f>G8591/(B8591-1)</f>
        <v>7.8910170415238214</v>
      </c>
    </row>
    <row r="8592" spans="1:8">
      <c r="A8592" t="s">
        <v>2557</v>
      </c>
      <c r="B8592">
        <v>1.0986122886681</v>
      </c>
      <c r="C8592">
        <v>6</v>
      </c>
      <c r="D8592">
        <v>2</v>
      </c>
      <c r="E8592">
        <v>2</v>
      </c>
      <c r="F8592" t="str">
        <f>VLOOKUP(E8592,$L$1:$M$25,2,FALSE)</f>
        <v>bop</v>
      </c>
      <c r="G8592">
        <f>LOG(C8592)</f>
        <v>0.77815125038364363</v>
      </c>
      <c r="H8592">
        <f>G8592/(B8592-1)</f>
        <v>7.8910170415238214</v>
      </c>
    </row>
    <row r="8593" spans="1:8">
      <c r="A8593" t="s">
        <v>2823</v>
      </c>
      <c r="B8593">
        <v>1.0986122886681</v>
      </c>
      <c r="C8593">
        <v>6</v>
      </c>
      <c r="D8593">
        <v>20</v>
      </c>
      <c r="E8593">
        <v>20</v>
      </c>
      <c r="F8593" t="str">
        <f>VLOOKUP(E8593,$L$1:$M$25,2,FALSE)</f>
        <v>ship</v>
      </c>
      <c r="G8593">
        <f>LOG(C8593)</f>
        <v>0.77815125038364363</v>
      </c>
      <c r="H8593">
        <f>G8593/(B8593-1)</f>
        <v>7.8910170415238214</v>
      </c>
    </row>
    <row r="8594" spans="1:8">
      <c r="A8594" t="s">
        <v>2982</v>
      </c>
      <c r="B8594">
        <v>1.0986122886681</v>
      </c>
      <c r="C8594">
        <v>6</v>
      </c>
      <c r="D8594">
        <v>1</v>
      </c>
      <c r="E8594">
        <v>1</v>
      </c>
      <c r="F8594" t="str">
        <f>VLOOKUP(E8594,$L$1:$M$25,2,FALSE)</f>
        <v>acq</v>
      </c>
      <c r="G8594">
        <f>LOG(C8594)</f>
        <v>0.77815125038364363</v>
      </c>
      <c r="H8594">
        <f>G8594/(B8594-1)</f>
        <v>7.8910170415238214</v>
      </c>
    </row>
    <row r="8595" spans="1:8">
      <c r="A8595" t="s">
        <v>2993</v>
      </c>
      <c r="B8595">
        <v>1.0986122886681</v>
      </c>
      <c r="C8595">
        <v>6</v>
      </c>
      <c r="D8595">
        <v>18</v>
      </c>
      <c r="E8595">
        <v>18</v>
      </c>
      <c r="F8595" t="str">
        <f>VLOOKUP(E8595,$L$1:$M$25,2,FALSE)</f>
        <v>oilseed</v>
      </c>
      <c r="G8595">
        <f>LOG(C8595)</f>
        <v>0.77815125038364363</v>
      </c>
      <c r="H8595">
        <f>G8595/(B8595-1)</f>
        <v>7.8910170415238214</v>
      </c>
    </row>
    <row r="8596" spans="1:8">
      <c r="A8596" t="s">
        <v>3230</v>
      </c>
      <c r="B8596">
        <v>1.0986122886681</v>
      </c>
      <c r="C8596">
        <v>6</v>
      </c>
      <c r="D8596">
        <v>2</v>
      </c>
      <c r="E8596">
        <v>2</v>
      </c>
      <c r="F8596" t="str">
        <f>VLOOKUP(E8596,$L$1:$M$25,2,FALSE)</f>
        <v>bop</v>
      </c>
      <c r="G8596">
        <f>LOG(C8596)</f>
        <v>0.77815125038364363</v>
      </c>
      <c r="H8596">
        <f>G8596/(B8596-1)</f>
        <v>7.8910170415238214</v>
      </c>
    </row>
    <row r="8597" spans="1:8">
      <c r="A8597" t="s">
        <v>3232</v>
      </c>
      <c r="B8597">
        <v>1.0986122886681</v>
      </c>
      <c r="C8597">
        <v>6</v>
      </c>
      <c r="D8597">
        <v>2</v>
      </c>
      <c r="E8597">
        <v>2</v>
      </c>
      <c r="F8597" t="str">
        <f>VLOOKUP(E8597,$L$1:$M$25,2,FALSE)</f>
        <v>bop</v>
      </c>
      <c r="G8597">
        <f>LOG(C8597)</f>
        <v>0.77815125038364363</v>
      </c>
      <c r="H8597">
        <f>G8597/(B8597-1)</f>
        <v>7.8910170415238214</v>
      </c>
    </row>
    <row r="8598" spans="1:8">
      <c r="A8598" t="s">
        <v>3529</v>
      </c>
      <c r="B8598">
        <v>1.0986122886681</v>
      </c>
      <c r="C8598">
        <v>6</v>
      </c>
      <c r="D8598">
        <v>18</v>
      </c>
      <c r="E8598">
        <v>18</v>
      </c>
      <c r="F8598" t="str">
        <f>VLOOKUP(E8598,$L$1:$M$25,2,FALSE)</f>
        <v>oilseed</v>
      </c>
      <c r="G8598">
        <f>LOG(C8598)</f>
        <v>0.77815125038364363</v>
      </c>
      <c r="H8598">
        <f>G8598/(B8598-1)</f>
        <v>7.8910170415238214</v>
      </c>
    </row>
    <row r="8599" spans="1:8">
      <c r="A8599" t="s">
        <v>3756</v>
      </c>
      <c r="B8599">
        <v>1.0986122886681</v>
      </c>
      <c r="C8599">
        <v>6</v>
      </c>
      <c r="D8599">
        <v>2</v>
      </c>
      <c r="E8599">
        <v>2</v>
      </c>
      <c r="F8599" t="str">
        <f>VLOOKUP(E8599,$L$1:$M$25,2,FALSE)</f>
        <v>bop</v>
      </c>
      <c r="G8599">
        <f>LOG(C8599)</f>
        <v>0.77815125038364363</v>
      </c>
      <c r="H8599">
        <f>G8599/(B8599-1)</f>
        <v>7.8910170415238214</v>
      </c>
    </row>
    <row r="8600" spans="1:8">
      <c r="A8600" t="s">
        <v>4051</v>
      </c>
      <c r="B8600">
        <v>1.0986122886681</v>
      </c>
      <c r="C8600">
        <v>6</v>
      </c>
      <c r="D8600">
        <v>17</v>
      </c>
      <c r="E8600">
        <v>17</v>
      </c>
      <c r="F8600" t="str">
        <f>VLOOKUP(E8600,$L$1:$M$25,2,FALSE)</f>
        <v>nat-gas</v>
      </c>
      <c r="G8600">
        <f>LOG(C8600)</f>
        <v>0.77815125038364363</v>
      </c>
      <c r="H8600">
        <f>G8600/(B8600-1)</f>
        <v>7.8910170415238214</v>
      </c>
    </row>
    <row r="8601" spans="1:8">
      <c r="A8601" t="s">
        <v>4484</v>
      </c>
      <c r="B8601">
        <v>1.0986122886681</v>
      </c>
      <c r="C8601">
        <v>6</v>
      </c>
      <c r="D8601">
        <v>19</v>
      </c>
      <c r="E8601">
        <v>19</v>
      </c>
      <c r="F8601" t="str">
        <f>VLOOKUP(E8601,$L$1:$M$25,2,FALSE)</f>
        <v>reserves</v>
      </c>
      <c r="G8601">
        <f>LOG(C8601)</f>
        <v>0.77815125038364363</v>
      </c>
      <c r="H8601">
        <f>G8601/(B8601-1)</f>
        <v>7.8910170415238214</v>
      </c>
    </row>
    <row r="8602" spans="1:8">
      <c r="A8602" t="s">
        <v>5252</v>
      </c>
      <c r="B8602">
        <v>1.0986122886681</v>
      </c>
      <c r="C8602">
        <v>6</v>
      </c>
      <c r="D8602">
        <v>2</v>
      </c>
      <c r="E8602">
        <v>2</v>
      </c>
      <c r="F8602" t="str">
        <f>VLOOKUP(E8602,$L$1:$M$25,2,FALSE)</f>
        <v>bop</v>
      </c>
      <c r="G8602">
        <f>LOG(C8602)</f>
        <v>0.77815125038364363</v>
      </c>
      <c r="H8602">
        <f>G8602/(B8602-1)</f>
        <v>7.8910170415238214</v>
      </c>
    </row>
    <row r="8603" spans="1:8">
      <c r="A8603" t="s">
        <v>5341</v>
      </c>
      <c r="B8603">
        <v>1.0986122886681</v>
      </c>
      <c r="C8603">
        <v>6</v>
      </c>
      <c r="D8603">
        <v>17</v>
      </c>
      <c r="E8603">
        <v>17</v>
      </c>
      <c r="F8603" t="str">
        <f>VLOOKUP(E8603,$L$1:$M$25,2,FALSE)</f>
        <v>nat-gas</v>
      </c>
      <c r="G8603">
        <f>LOG(C8603)</f>
        <v>0.77815125038364363</v>
      </c>
      <c r="H8603">
        <f>G8603/(B8603-1)</f>
        <v>7.8910170415238214</v>
      </c>
    </row>
    <row r="8604" spans="1:8">
      <c r="A8604" t="s">
        <v>5386</v>
      </c>
      <c r="B8604">
        <v>1.0986122886681</v>
      </c>
      <c r="C8604">
        <v>6</v>
      </c>
      <c r="D8604">
        <v>23</v>
      </c>
      <c r="E8604">
        <v>23</v>
      </c>
      <c r="F8604" t="str">
        <f>VLOOKUP(E8604,$L$1:$M$25,2,FALSE)</f>
        <v>trade</v>
      </c>
      <c r="G8604">
        <f>LOG(C8604)</f>
        <v>0.77815125038364363</v>
      </c>
      <c r="H8604">
        <f>G8604/(B8604-1)</f>
        <v>7.8910170415238214</v>
      </c>
    </row>
    <row r="8605" spans="1:8">
      <c r="A8605" t="s">
        <v>5444</v>
      </c>
      <c r="B8605">
        <v>1.0986122886681</v>
      </c>
      <c r="C8605">
        <v>6</v>
      </c>
      <c r="D8605">
        <v>20</v>
      </c>
      <c r="E8605">
        <v>20</v>
      </c>
      <c r="F8605" t="str">
        <f>VLOOKUP(E8605,$L$1:$M$25,2,FALSE)</f>
        <v>ship</v>
      </c>
      <c r="G8605">
        <f>LOG(C8605)</f>
        <v>0.77815125038364363</v>
      </c>
      <c r="H8605">
        <f>G8605/(B8605-1)</f>
        <v>7.8910170415238214</v>
      </c>
    </row>
    <row r="8606" spans="1:8">
      <c r="A8606" t="s">
        <v>5938</v>
      </c>
      <c r="B8606">
        <v>1.0986122886681</v>
      </c>
      <c r="C8606">
        <v>6</v>
      </c>
      <c r="D8606">
        <v>1</v>
      </c>
      <c r="E8606">
        <v>1</v>
      </c>
      <c r="F8606" t="str">
        <f>VLOOKUP(E8606,$L$1:$M$25,2,FALSE)</f>
        <v>acq</v>
      </c>
      <c r="G8606">
        <f>LOG(C8606)</f>
        <v>0.77815125038364363</v>
      </c>
      <c r="H8606">
        <f>G8606/(B8606-1)</f>
        <v>7.8910170415238214</v>
      </c>
    </row>
    <row r="8607" spans="1:8">
      <c r="A8607" t="s">
        <v>6292</v>
      </c>
      <c r="B8607">
        <v>1.0986122886681</v>
      </c>
      <c r="C8607">
        <v>6</v>
      </c>
      <c r="D8607">
        <v>18</v>
      </c>
      <c r="E8607">
        <v>18</v>
      </c>
      <c r="F8607" t="str">
        <f>VLOOKUP(E8607,$L$1:$M$25,2,FALSE)</f>
        <v>oilseed</v>
      </c>
      <c r="G8607">
        <f>LOG(C8607)</f>
        <v>0.77815125038364363</v>
      </c>
      <c r="H8607">
        <f>G8607/(B8607-1)</f>
        <v>7.8910170415238214</v>
      </c>
    </row>
    <row r="8608" spans="1:8">
      <c r="A8608" t="s">
        <v>6735</v>
      </c>
      <c r="B8608">
        <v>1.0986122886681</v>
      </c>
      <c r="C8608">
        <v>6</v>
      </c>
      <c r="D8608">
        <v>2</v>
      </c>
      <c r="E8608">
        <v>2</v>
      </c>
      <c r="F8608" t="str">
        <f>VLOOKUP(E8608,$L$1:$M$25,2,FALSE)</f>
        <v>bop</v>
      </c>
      <c r="G8608">
        <f>LOG(C8608)</f>
        <v>0.77815125038364363</v>
      </c>
      <c r="H8608">
        <f>G8608/(B8608-1)</f>
        <v>7.8910170415238214</v>
      </c>
    </row>
    <row r="8609" spans="1:8">
      <c r="A8609" t="s">
        <v>6992</v>
      </c>
      <c r="B8609">
        <v>1.0986122886681</v>
      </c>
      <c r="C8609">
        <v>6</v>
      </c>
      <c r="D8609">
        <v>2</v>
      </c>
      <c r="E8609">
        <v>2</v>
      </c>
      <c r="F8609" t="str">
        <f>VLOOKUP(E8609,$L$1:$M$25,2,FALSE)</f>
        <v>bop</v>
      </c>
      <c r="G8609">
        <f>LOG(C8609)</f>
        <v>0.77815125038364363</v>
      </c>
      <c r="H8609">
        <f>G8609/(B8609-1)</f>
        <v>7.8910170415238214</v>
      </c>
    </row>
    <row r="8610" spans="1:8">
      <c r="A8610" t="s">
        <v>7256</v>
      </c>
      <c r="B8610">
        <v>1.0986122886681</v>
      </c>
      <c r="C8610">
        <v>6</v>
      </c>
      <c r="D8610">
        <v>25</v>
      </c>
      <c r="E8610">
        <v>25</v>
      </c>
      <c r="F8610" t="str">
        <f>VLOOKUP(E8610,$L$1:$M$25,2,FALSE)</f>
        <v>wheat</v>
      </c>
      <c r="G8610">
        <f>LOG(C8610)</f>
        <v>0.77815125038364363</v>
      </c>
      <c r="H8610">
        <f>G8610/(B8610-1)</f>
        <v>7.8910170415238214</v>
      </c>
    </row>
    <row r="8611" spans="1:8">
      <c r="A8611" t="s">
        <v>8183</v>
      </c>
      <c r="B8611">
        <v>1.0986122886681</v>
      </c>
      <c r="C8611">
        <v>6</v>
      </c>
      <c r="D8611">
        <v>18</v>
      </c>
      <c r="E8611">
        <v>18</v>
      </c>
      <c r="F8611" t="str">
        <f>VLOOKUP(E8611,$L$1:$M$25,2,FALSE)</f>
        <v>oilseed</v>
      </c>
      <c r="G8611">
        <f>LOG(C8611)</f>
        <v>0.77815125038364363</v>
      </c>
      <c r="H8611">
        <f>G8611/(B8611-1)</f>
        <v>7.8910170415238214</v>
      </c>
    </row>
    <row r="8612" spans="1:8">
      <c r="A8612" t="s">
        <v>8327</v>
      </c>
      <c r="B8612">
        <v>1.0986122886681</v>
      </c>
      <c r="C8612">
        <v>6</v>
      </c>
      <c r="D8612">
        <v>20</v>
      </c>
      <c r="E8612">
        <v>20</v>
      </c>
      <c r="F8612" t="str">
        <f>VLOOKUP(E8612,$L$1:$M$25,2,FALSE)</f>
        <v>ship</v>
      </c>
      <c r="G8612">
        <f>LOG(C8612)</f>
        <v>0.77815125038364363</v>
      </c>
      <c r="H8612">
        <f>G8612/(B8612-1)</f>
        <v>7.8910170415238214</v>
      </c>
    </row>
    <row r="8613" spans="1:8">
      <c r="A8613" t="s">
        <v>8722</v>
      </c>
      <c r="B8613">
        <v>1.0986122886681</v>
      </c>
      <c r="C8613">
        <v>6</v>
      </c>
      <c r="D8613">
        <v>5</v>
      </c>
      <c r="E8613">
        <v>5</v>
      </c>
      <c r="F8613" t="str">
        <f>VLOOKUP(E8613,$L$1:$M$25,2,FALSE)</f>
        <v>corn</v>
      </c>
      <c r="G8613">
        <f>LOG(C8613)</f>
        <v>0.77815125038364363</v>
      </c>
      <c r="H8613">
        <f>G8613/(B8613-1)</f>
        <v>7.8910170415238214</v>
      </c>
    </row>
    <row r="8614" spans="1:8">
      <c r="A8614" t="s">
        <v>8814</v>
      </c>
      <c r="B8614">
        <v>1.0986122886681</v>
      </c>
      <c r="C8614">
        <v>6</v>
      </c>
      <c r="D8614">
        <v>3</v>
      </c>
      <c r="E8614">
        <v>3</v>
      </c>
      <c r="F8614" t="str">
        <f>VLOOKUP(E8614,$L$1:$M$25,2,FALSE)</f>
        <v>cocoa</v>
      </c>
      <c r="G8614">
        <f>LOG(C8614)</f>
        <v>0.77815125038364363</v>
      </c>
      <c r="H8614">
        <f>G8614/(B8614-1)</f>
        <v>7.8910170415238214</v>
      </c>
    </row>
    <row r="8615" spans="1:8">
      <c r="A8615" t="s">
        <v>9180</v>
      </c>
      <c r="B8615">
        <v>1.0986122886681</v>
      </c>
      <c r="C8615">
        <v>6</v>
      </c>
      <c r="D8615">
        <v>3</v>
      </c>
      <c r="E8615">
        <v>3</v>
      </c>
      <c r="F8615" t="str">
        <f>VLOOKUP(E8615,$L$1:$M$25,2,FALSE)</f>
        <v>cocoa</v>
      </c>
      <c r="G8615">
        <f>LOG(C8615)</f>
        <v>0.77815125038364363</v>
      </c>
      <c r="H8615">
        <f>G8615/(B8615-1)</f>
        <v>7.8910170415238214</v>
      </c>
    </row>
    <row r="8616" spans="1:8">
      <c r="A8616" t="s">
        <v>10066</v>
      </c>
      <c r="B8616">
        <v>1.0986122886681</v>
      </c>
      <c r="C8616">
        <v>6</v>
      </c>
      <c r="D8616">
        <v>2</v>
      </c>
      <c r="E8616">
        <v>2</v>
      </c>
      <c r="F8616" t="str">
        <f>VLOOKUP(E8616,$L$1:$M$25,2,FALSE)</f>
        <v>bop</v>
      </c>
      <c r="G8616">
        <f>LOG(C8616)</f>
        <v>0.77815125038364363</v>
      </c>
      <c r="H8616">
        <f>G8616/(B8616-1)</f>
        <v>7.8910170415238214</v>
      </c>
    </row>
    <row r="8617" spans="1:8">
      <c r="A8617" t="s">
        <v>10309</v>
      </c>
      <c r="B8617">
        <v>1.0986122886681</v>
      </c>
      <c r="C8617">
        <v>6</v>
      </c>
      <c r="D8617">
        <v>2</v>
      </c>
      <c r="E8617">
        <v>2</v>
      </c>
      <c r="F8617" t="str">
        <f>VLOOKUP(E8617,$L$1:$M$25,2,FALSE)</f>
        <v>bop</v>
      </c>
      <c r="G8617">
        <f>LOG(C8617)</f>
        <v>0.77815125038364363</v>
      </c>
      <c r="H8617">
        <f>G8617/(B8617-1)</f>
        <v>7.8910170415238214</v>
      </c>
    </row>
    <row r="8618" spans="1:8">
      <c r="A8618" t="s">
        <v>10396</v>
      </c>
      <c r="B8618">
        <v>1.0986122886681</v>
      </c>
      <c r="C8618">
        <v>6</v>
      </c>
      <c r="D8618">
        <v>3</v>
      </c>
      <c r="E8618">
        <v>3</v>
      </c>
      <c r="F8618" t="str">
        <f>VLOOKUP(E8618,$L$1:$M$25,2,FALSE)</f>
        <v>cocoa</v>
      </c>
      <c r="G8618">
        <f>LOG(C8618)</f>
        <v>0.77815125038364363</v>
      </c>
      <c r="H8618">
        <f>G8618/(B8618-1)</f>
        <v>7.8910170415238214</v>
      </c>
    </row>
    <row r="8619" spans="1:8">
      <c r="A8619" t="s">
        <v>10900</v>
      </c>
      <c r="B8619">
        <v>1.0986122886681</v>
      </c>
      <c r="C8619">
        <v>6</v>
      </c>
      <c r="D8619">
        <v>2</v>
      </c>
      <c r="E8619">
        <v>2</v>
      </c>
      <c r="F8619" t="str">
        <f>VLOOKUP(E8619,$L$1:$M$25,2,FALSE)</f>
        <v>bop</v>
      </c>
      <c r="G8619">
        <f>LOG(C8619)</f>
        <v>0.77815125038364363</v>
      </c>
      <c r="H8619">
        <f>G8619/(B8619-1)</f>
        <v>7.8910170415238214</v>
      </c>
    </row>
    <row r="8620" spans="1:8">
      <c r="A8620" t="s">
        <v>11907</v>
      </c>
      <c r="B8620">
        <v>1.0986122886681</v>
      </c>
      <c r="C8620">
        <v>6</v>
      </c>
      <c r="D8620">
        <v>1</v>
      </c>
      <c r="E8620">
        <v>1</v>
      </c>
      <c r="F8620" t="str">
        <f>VLOOKUP(E8620,$L$1:$M$25,2,FALSE)</f>
        <v>acq</v>
      </c>
      <c r="G8620">
        <f>LOG(C8620)</f>
        <v>0.77815125038364363</v>
      </c>
      <c r="H8620">
        <f>G8620/(B8620-1)</f>
        <v>7.8910170415238214</v>
      </c>
    </row>
    <row r="8621" spans="1:8">
      <c r="A8621" t="s">
        <v>12126</v>
      </c>
      <c r="B8621">
        <v>1.0986122886681</v>
      </c>
      <c r="C8621">
        <v>6</v>
      </c>
      <c r="D8621">
        <v>2</v>
      </c>
      <c r="E8621">
        <v>2</v>
      </c>
      <c r="F8621" t="str">
        <f>VLOOKUP(E8621,$L$1:$M$25,2,FALSE)</f>
        <v>bop</v>
      </c>
      <c r="G8621">
        <f>LOG(C8621)</f>
        <v>0.77815125038364363</v>
      </c>
      <c r="H8621">
        <f>G8621/(B8621-1)</f>
        <v>7.8910170415238214</v>
      </c>
    </row>
    <row r="8622" spans="1:8">
      <c r="A8622" t="s">
        <v>2363</v>
      </c>
      <c r="B8622">
        <v>1.0986122886681</v>
      </c>
      <c r="C8622">
        <v>9</v>
      </c>
      <c r="D8622">
        <v>3</v>
      </c>
      <c r="E8622">
        <v>3</v>
      </c>
      <c r="F8622" t="str">
        <f>VLOOKUP(E8622,$L$1:$M$25,2,FALSE)</f>
        <v>cocoa</v>
      </c>
      <c r="G8622">
        <f>LOG(C8622)</f>
        <v>0.95424250943932487</v>
      </c>
      <c r="H8622">
        <f>G8622/(B8622-1)</f>
        <v>9.6767098941494485</v>
      </c>
    </row>
    <row r="8623" spans="1:8">
      <c r="A8623" t="s">
        <v>2739</v>
      </c>
      <c r="B8623">
        <v>1.0986122886681</v>
      </c>
      <c r="C8623">
        <v>9</v>
      </c>
      <c r="D8623">
        <v>19</v>
      </c>
      <c r="E8623">
        <v>19</v>
      </c>
      <c r="F8623" t="str">
        <f>VLOOKUP(E8623,$L$1:$M$25,2,FALSE)</f>
        <v>reserves</v>
      </c>
      <c r="G8623">
        <f>LOG(C8623)</f>
        <v>0.95424250943932487</v>
      </c>
      <c r="H8623">
        <f>G8623/(B8623-1)</f>
        <v>9.6767098941494485</v>
      </c>
    </row>
    <row r="8624" spans="1:8">
      <c r="A8624" t="s">
        <v>2778</v>
      </c>
      <c r="B8624">
        <v>1.0986122886681</v>
      </c>
      <c r="C8624">
        <v>9</v>
      </c>
      <c r="D8624">
        <v>18</v>
      </c>
      <c r="E8624">
        <v>18</v>
      </c>
      <c r="F8624" t="str">
        <f>VLOOKUP(E8624,$L$1:$M$25,2,FALSE)</f>
        <v>oilseed</v>
      </c>
      <c r="G8624">
        <f>LOG(C8624)</f>
        <v>0.95424250943932487</v>
      </c>
      <c r="H8624">
        <f>G8624/(B8624-1)</f>
        <v>9.6767098941494485</v>
      </c>
    </row>
    <row r="8625" spans="1:8">
      <c r="A8625" t="s">
        <v>4740</v>
      </c>
      <c r="B8625">
        <v>1.0986122886681</v>
      </c>
      <c r="C8625">
        <v>9</v>
      </c>
      <c r="D8625">
        <v>3</v>
      </c>
      <c r="E8625">
        <v>3</v>
      </c>
      <c r="F8625" t="str">
        <f>VLOOKUP(E8625,$L$1:$M$25,2,FALSE)</f>
        <v>cocoa</v>
      </c>
      <c r="G8625">
        <f>LOG(C8625)</f>
        <v>0.95424250943932487</v>
      </c>
      <c r="H8625">
        <f>G8625/(B8625-1)</f>
        <v>9.6767098941494485</v>
      </c>
    </row>
    <row r="8626" spans="1:8">
      <c r="A8626" t="s">
        <v>4746</v>
      </c>
      <c r="B8626">
        <v>1.0986122886681</v>
      </c>
      <c r="C8626">
        <v>9</v>
      </c>
      <c r="D8626">
        <v>22</v>
      </c>
      <c r="E8626">
        <v>22</v>
      </c>
      <c r="F8626" t="str">
        <f>VLOOKUP(E8626,$L$1:$M$25,2,FALSE)</f>
        <v>sugar</v>
      </c>
      <c r="G8626">
        <f>LOG(C8626)</f>
        <v>0.95424250943932487</v>
      </c>
      <c r="H8626">
        <f>G8626/(B8626-1)</f>
        <v>9.6767098941494485</v>
      </c>
    </row>
    <row r="8627" spans="1:8">
      <c r="A8627" t="s">
        <v>5894</v>
      </c>
      <c r="B8627">
        <v>1.0986122886681</v>
      </c>
      <c r="C8627">
        <v>9</v>
      </c>
      <c r="D8627">
        <v>3</v>
      </c>
      <c r="E8627">
        <v>3</v>
      </c>
      <c r="F8627" t="str">
        <f>VLOOKUP(E8627,$L$1:$M$25,2,FALSE)</f>
        <v>cocoa</v>
      </c>
      <c r="G8627">
        <f>LOG(C8627)</f>
        <v>0.95424250943932487</v>
      </c>
      <c r="H8627">
        <f>G8627/(B8627-1)</f>
        <v>9.6767098941494485</v>
      </c>
    </row>
    <row r="8628" spans="1:8">
      <c r="A8628" t="s">
        <v>6072</v>
      </c>
      <c r="B8628">
        <v>1.0986122886681</v>
      </c>
      <c r="C8628">
        <v>9</v>
      </c>
      <c r="D8628">
        <v>18</v>
      </c>
      <c r="E8628">
        <v>18</v>
      </c>
      <c r="F8628" t="str">
        <f>VLOOKUP(E8628,$L$1:$M$25,2,FALSE)</f>
        <v>oilseed</v>
      </c>
      <c r="G8628">
        <f>LOG(C8628)</f>
        <v>0.95424250943932487</v>
      </c>
      <c r="H8628">
        <f>G8628/(B8628-1)</f>
        <v>9.6767098941494485</v>
      </c>
    </row>
    <row r="8629" spans="1:8">
      <c r="A8629" t="s">
        <v>7345</v>
      </c>
      <c r="B8629">
        <v>1.0986122886681</v>
      </c>
      <c r="C8629">
        <v>9</v>
      </c>
      <c r="D8629">
        <v>3</v>
      </c>
      <c r="E8629">
        <v>3</v>
      </c>
      <c r="F8629" t="str">
        <f>VLOOKUP(E8629,$L$1:$M$25,2,FALSE)</f>
        <v>cocoa</v>
      </c>
      <c r="G8629">
        <f>LOG(C8629)</f>
        <v>0.95424250943932487</v>
      </c>
      <c r="H8629">
        <f>G8629/(B8629-1)</f>
        <v>9.6767098941494485</v>
      </c>
    </row>
    <row r="8630" spans="1:8">
      <c r="A8630" t="s">
        <v>9033</v>
      </c>
      <c r="B8630">
        <v>1.0986122886681</v>
      </c>
      <c r="C8630">
        <v>9</v>
      </c>
      <c r="D8630">
        <v>3</v>
      </c>
      <c r="E8630">
        <v>3</v>
      </c>
      <c r="F8630" t="str">
        <f>VLOOKUP(E8630,$L$1:$M$25,2,FALSE)</f>
        <v>cocoa</v>
      </c>
      <c r="G8630">
        <f>LOG(C8630)</f>
        <v>0.95424250943932487</v>
      </c>
      <c r="H8630">
        <f>G8630/(B8630-1)</f>
        <v>9.6767098941494485</v>
      </c>
    </row>
    <row r="8631" spans="1:8">
      <c r="A8631" t="s">
        <v>10979</v>
      </c>
      <c r="B8631">
        <v>1.0986122886681</v>
      </c>
      <c r="C8631">
        <v>9</v>
      </c>
      <c r="D8631">
        <v>22</v>
      </c>
      <c r="E8631">
        <v>22</v>
      </c>
      <c r="F8631" t="str">
        <f>VLOOKUP(E8631,$L$1:$M$25,2,FALSE)</f>
        <v>sugar</v>
      </c>
      <c r="G8631">
        <f>LOG(C8631)</f>
        <v>0.95424250943932487</v>
      </c>
      <c r="H8631">
        <f>G8631/(B8631-1)</f>
        <v>9.6767098941494485</v>
      </c>
    </row>
    <row r="8632" spans="1:8">
      <c r="A8632" t="s">
        <v>11061</v>
      </c>
      <c r="B8632">
        <v>1.0986122886681</v>
      </c>
      <c r="C8632">
        <v>9</v>
      </c>
      <c r="D8632">
        <v>19</v>
      </c>
      <c r="E8632">
        <v>19</v>
      </c>
      <c r="F8632" t="str">
        <f>VLOOKUP(E8632,$L$1:$M$25,2,FALSE)</f>
        <v>reserves</v>
      </c>
      <c r="G8632">
        <f>LOG(C8632)</f>
        <v>0.95424250943932487</v>
      </c>
      <c r="H8632">
        <f>G8632/(B8632-1)</f>
        <v>9.6767098941494485</v>
      </c>
    </row>
    <row r="8633" spans="1:8">
      <c r="A8633" t="s">
        <v>11675</v>
      </c>
      <c r="B8633">
        <v>1.0986122886681</v>
      </c>
      <c r="C8633">
        <v>9</v>
      </c>
      <c r="D8633">
        <v>18</v>
      </c>
      <c r="E8633">
        <v>18</v>
      </c>
      <c r="F8633" t="str">
        <f>VLOOKUP(E8633,$L$1:$M$25,2,FALSE)</f>
        <v>oilseed</v>
      </c>
      <c r="G8633">
        <f>LOG(C8633)</f>
        <v>0.95424250943932487</v>
      </c>
      <c r="H8633">
        <f>G8633/(B8633-1)</f>
        <v>9.6767098941494485</v>
      </c>
    </row>
    <row r="8634" spans="1:8">
      <c r="A8634" t="s">
        <v>2229</v>
      </c>
      <c r="B8634">
        <v>1.0986122886681</v>
      </c>
      <c r="C8634">
        <v>12</v>
      </c>
      <c r="D8634">
        <v>7</v>
      </c>
      <c r="E8634">
        <v>7</v>
      </c>
      <c r="F8634" t="str">
        <f>VLOOKUP(E8634,$L$1:$M$25,2,FALSE)</f>
        <v>crude</v>
      </c>
      <c r="G8634">
        <f>LOG(C8634)</f>
        <v>1.0791812460476249</v>
      </c>
      <c r="H8634">
        <f>G8634/(B8634-1)</f>
        <v>10.94367913597292</v>
      </c>
    </row>
    <row r="8635" spans="1:8">
      <c r="A8635" t="s">
        <v>4046</v>
      </c>
      <c r="B8635">
        <v>1.0986122886681</v>
      </c>
      <c r="C8635">
        <v>12</v>
      </c>
      <c r="D8635">
        <v>4</v>
      </c>
      <c r="E8635">
        <v>4</v>
      </c>
      <c r="F8635" t="str">
        <f>VLOOKUP(E8635,$L$1:$M$25,2,FALSE)</f>
        <v>coffee</v>
      </c>
      <c r="G8635">
        <f>LOG(C8635)</f>
        <v>1.0791812460476249</v>
      </c>
      <c r="H8635">
        <f>G8635/(B8635-1)</f>
        <v>10.94367913597292</v>
      </c>
    </row>
    <row r="8636" spans="1:8">
      <c r="A8636" t="s">
        <v>6236</v>
      </c>
      <c r="B8636">
        <v>1.0986122886681</v>
      </c>
      <c r="C8636">
        <v>12</v>
      </c>
      <c r="D8636">
        <v>5</v>
      </c>
      <c r="E8636">
        <v>5</v>
      </c>
      <c r="F8636" t="str">
        <f>VLOOKUP(E8636,$L$1:$M$25,2,FALSE)</f>
        <v>corn</v>
      </c>
      <c r="G8636">
        <f>LOG(C8636)</f>
        <v>1.0791812460476249</v>
      </c>
      <c r="H8636">
        <f>G8636/(B8636-1)</f>
        <v>10.94367913597292</v>
      </c>
    </row>
    <row r="8637" spans="1:8">
      <c r="A8637" t="s">
        <v>8067</v>
      </c>
      <c r="B8637">
        <v>1.0986122886681</v>
      </c>
      <c r="C8637">
        <v>12</v>
      </c>
      <c r="D8637">
        <v>3</v>
      </c>
      <c r="E8637">
        <v>3</v>
      </c>
      <c r="F8637" t="str">
        <f>VLOOKUP(E8637,$L$1:$M$25,2,FALSE)</f>
        <v>cocoa</v>
      </c>
      <c r="G8637">
        <f>LOG(C8637)</f>
        <v>1.0791812460476249</v>
      </c>
      <c r="H8637">
        <f>G8637/(B8637-1)</f>
        <v>10.94367913597292</v>
      </c>
    </row>
    <row r="8638" spans="1:8">
      <c r="A8638" t="s">
        <v>6119</v>
      </c>
      <c r="B8638">
        <v>1.0986122886681</v>
      </c>
      <c r="C8638">
        <v>15</v>
      </c>
      <c r="D8638">
        <v>2</v>
      </c>
      <c r="E8638">
        <v>2</v>
      </c>
      <c r="F8638" t="str">
        <f>VLOOKUP(E8638,$L$1:$M$25,2,FALSE)</f>
        <v>bop</v>
      </c>
      <c r="G8638">
        <f>LOG(C8638)</f>
        <v>1.1760912590556813</v>
      </c>
      <c r="H8638">
        <f>G8638/(B8638-1)</f>
        <v>11.926416828373783</v>
      </c>
    </row>
    <row r="8639" spans="1:8">
      <c r="A8639" t="s">
        <v>6662</v>
      </c>
      <c r="B8639">
        <v>1.0986122886681</v>
      </c>
      <c r="C8639">
        <v>18</v>
      </c>
      <c r="D8639">
        <v>8</v>
      </c>
      <c r="E8639">
        <v>8</v>
      </c>
      <c r="F8639" t="str">
        <f>VLOOKUP(E8639,$L$1:$M$25,2,FALSE)</f>
        <v>dlr</v>
      </c>
      <c r="G8639">
        <f>LOG(C8639)</f>
        <v>1.255272505103306</v>
      </c>
      <c r="H8639">
        <f>G8639/(B8639-1)</f>
        <v>12.729371988598546</v>
      </c>
    </row>
    <row r="8640" spans="1:8">
      <c r="A8640" t="s">
        <v>9581</v>
      </c>
      <c r="B8640">
        <v>1.0986122886681</v>
      </c>
      <c r="C8640">
        <v>18</v>
      </c>
      <c r="D8640">
        <v>18</v>
      </c>
      <c r="E8640">
        <v>18</v>
      </c>
      <c r="F8640" t="str">
        <f>VLOOKUP(E8640,$L$1:$M$25,2,FALSE)</f>
        <v>oilseed</v>
      </c>
      <c r="G8640">
        <f>LOG(C8640)</f>
        <v>1.255272505103306</v>
      </c>
      <c r="H8640">
        <f>G8640/(B8640-1)</f>
        <v>12.729371988598546</v>
      </c>
    </row>
    <row r="8641" spans="1:8">
      <c r="A8641" t="s">
        <v>5819</v>
      </c>
      <c r="B8641">
        <v>1.0986122886681</v>
      </c>
      <c r="C8641">
        <v>21</v>
      </c>
      <c r="D8641">
        <v>10</v>
      </c>
      <c r="E8641">
        <v>10</v>
      </c>
      <c r="F8641" t="str">
        <f>VLOOKUP(E8641,$L$1:$M$25,2,FALSE)</f>
        <v>gnp</v>
      </c>
      <c r="G8641">
        <f>LOG(C8641)</f>
        <v>1.3222192947339193</v>
      </c>
      <c r="H8641">
        <f>G8641/(B8641-1)</f>
        <v>13.408260903305074</v>
      </c>
    </row>
    <row r="8642" spans="1:8">
      <c r="A8642" t="s">
        <v>3741</v>
      </c>
      <c r="B8642">
        <v>1.0986122886681</v>
      </c>
      <c r="C8642">
        <v>24</v>
      </c>
      <c r="D8642">
        <v>18</v>
      </c>
      <c r="E8642">
        <v>18</v>
      </c>
      <c r="F8642" t="str">
        <f>VLOOKUP(E8642,$L$1:$M$25,2,FALSE)</f>
        <v>oilseed</v>
      </c>
      <c r="G8642">
        <f>LOG(C8642)</f>
        <v>1.3802112417116059</v>
      </c>
      <c r="H8642">
        <f>G8642/(B8642-1)</f>
        <v>13.996341230422015</v>
      </c>
    </row>
    <row r="8643" spans="1:8">
      <c r="A8643" t="s">
        <v>8914</v>
      </c>
      <c r="B8643">
        <v>1.0986122886681</v>
      </c>
      <c r="C8643">
        <v>27</v>
      </c>
      <c r="D8643">
        <v>19</v>
      </c>
      <c r="E8643">
        <v>19</v>
      </c>
      <c r="F8643" t="str">
        <f>VLOOKUP(E8643,$L$1:$M$25,2,FALSE)</f>
        <v>reserves</v>
      </c>
      <c r="G8643">
        <f>LOG(C8643)</f>
        <v>1.4313637641589874</v>
      </c>
      <c r="H8643">
        <f>G8643/(B8643-1)</f>
        <v>14.515064841224172</v>
      </c>
    </row>
    <row r="8644" spans="1:8">
      <c r="A8644" t="s">
        <v>331</v>
      </c>
      <c r="B8644">
        <v>1.0986122886681</v>
      </c>
      <c r="C8644">
        <v>36</v>
      </c>
      <c r="D8644">
        <v>19</v>
      </c>
      <c r="E8644">
        <v>19</v>
      </c>
      <c r="F8644" t="str">
        <f>VLOOKUP(E8644,$L$1:$M$25,2,FALSE)</f>
        <v>reserves</v>
      </c>
      <c r="G8644">
        <f>LOG(C8644)</f>
        <v>1.5563025007672873</v>
      </c>
      <c r="H8644">
        <f>G8644/(B8644-1)</f>
        <v>15.782034083047643</v>
      </c>
    </row>
    <row r="8645" spans="1:8">
      <c r="A8645" t="s">
        <v>2561</v>
      </c>
      <c r="B8645">
        <v>1.0986122886681</v>
      </c>
      <c r="C8645">
        <v>39</v>
      </c>
      <c r="D8645">
        <v>2</v>
      </c>
      <c r="E8645">
        <v>2</v>
      </c>
      <c r="F8645" t="str">
        <f>VLOOKUP(E8645,$L$1:$M$25,2,FALSE)</f>
        <v>bop</v>
      </c>
      <c r="G8645">
        <f>LOG(C8645)</f>
        <v>1.5910646070264991</v>
      </c>
      <c r="H8645">
        <f>G8645/(B8645-1)</f>
        <v>16.134547007437938</v>
      </c>
    </row>
    <row r="8646" spans="1:8">
      <c r="A8646" t="s">
        <v>354</v>
      </c>
      <c r="B8646">
        <v>1.1023452738842301</v>
      </c>
      <c r="C8646">
        <v>26</v>
      </c>
      <c r="D8646">
        <v>19</v>
      </c>
      <c r="E8646">
        <v>19</v>
      </c>
      <c r="F8646" t="str">
        <f>VLOOKUP(E8646,$L$1:$M$25,2,FALSE)</f>
        <v>reserves</v>
      </c>
      <c r="G8646">
        <f>LOG(C8646)</f>
        <v>1.414973347970818</v>
      </c>
      <c r="H8646">
        <f>G8646/(B8646-1)</f>
        <v>13.825487922103695</v>
      </c>
    </row>
    <row r="8647" spans="1:8">
      <c r="A8647" t="s">
        <v>1785</v>
      </c>
      <c r="B8647">
        <v>1.1026292923346399</v>
      </c>
      <c r="C8647">
        <v>41</v>
      </c>
      <c r="D8647">
        <v>8</v>
      </c>
      <c r="E8647">
        <v>8</v>
      </c>
      <c r="F8647" t="str">
        <f>VLOOKUP(E8647,$L$1:$M$25,2,FALSE)</f>
        <v>dlr</v>
      </c>
      <c r="G8647">
        <f>LOG(C8647)</f>
        <v>1.6127838567197355</v>
      </c>
      <c r="H8647">
        <f>G8647/(B8647-1)</f>
        <v>15.714654364574443</v>
      </c>
    </row>
    <row r="8648" spans="1:8">
      <c r="A8648" t="s">
        <v>165</v>
      </c>
      <c r="B8648">
        <v>1.10641072406561</v>
      </c>
      <c r="C8648">
        <v>235</v>
      </c>
      <c r="D8648">
        <v>7</v>
      </c>
      <c r="E8648">
        <v>7</v>
      </c>
      <c r="F8648" t="str">
        <f>VLOOKUP(E8648,$L$1:$M$25,2,FALSE)</f>
        <v>crude</v>
      </c>
      <c r="G8648">
        <f>LOG(C8648)</f>
        <v>2.3710678622717363</v>
      </c>
      <c r="H8648">
        <f>G8648/(B8648-1)</f>
        <v>22.282226562144231</v>
      </c>
    </row>
    <row r="8649" spans="1:8">
      <c r="A8649" t="s">
        <v>145</v>
      </c>
      <c r="B8649">
        <v>1.10797880999035</v>
      </c>
      <c r="C8649">
        <v>37</v>
      </c>
      <c r="D8649">
        <v>1</v>
      </c>
      <c r="E8649">
        <v>1</v>
      </c>
      <c r="F8649" t="str">
        <f>VLOOKUP(E8649,$L$1:$M$25,2,FALSE)</f>
        <v>acq</v>
      </c>
      <c r="G8649">
        <f>LOG(C8649)</f>
        <v>1.568201724066995</v>
      </c>
      <c r="H8649">
        <f>G8649/(B8649-1)</f>
        <v>14.523235847914455</v>
      </c>
    </row>
    <row r="8650" spans="1:8">
      <c r="A8650" t="s">
        <v>10852</v>
      </c>
      <c r="B8650">
        <v>1.1097173342292801</v>
      </c>
      <c r="C8650">
        <v>24</v>
      </c>
      <c r="D8650">
        <v>4</v>
      </c>
      <c r="E8650">
        <v>4</v>
      </c>
      <c r="F8650" t="str">
        <f>VLOOKUP(E8650,$L$1:$M$25,2,FALSE)</f>
        <v>coffee</v>
      </c>
      <c r="G8650">
        <f>LOG(C8650)</f>
        <v>1.3802112417116059</v>
      </c>
      <c r="H8650">
        <f>G8650/(B8650-1)</f>
        <v>12.579700841321309</v>
      </c>
    </row>
    <row r="8651" spans="1:8">
      <c r="A8651" t="s">
        <v>433</v>
      </c>
      <c r="B8651">
        <v>1.1150659840964201</v>
      </c>
      <c r="C8651">
        <v>17</v>
      </c>
      <c r="D8651">
        <v>9</v>
      </c>
      <c r="E8651">
        <v>9</v>
      </c>
      <c r="F8651" t="str">
        <f>VLOOKUP(E8651,$L$1:$M$25,2,FALSE)</f>
        <v>earn</v>
      </c>
      <c r="G8651">
        <f>LOG(C8651)</f>
        <v>1.2304489213782739</v>
      </c>
      <c r="H8651">
        <f>G8651/(B8651-1)</f>
        <v>10.693420223540722</v>
      </c>
    </row>
    <row r="8652" spans="1:8">
      <c r="A8652" t="s">
        <v>7307</v>
      </c>
      <c r="B8652">
        <v>1.11636707528933</v>
      </c>
      <c r="C8652">
        <v>14</v>
      </c>
      <c r="D8652">
        <v>22</v>
      </c>
      <c r="E8652">
        <v>22</v>
      </c>
      <c r="F8652" t="str">
        <f>VLOOKUP(E8652,$L$1:$M$25,2,FALSE)</f>
        <v>sugar</v>
      </c>
      <c r="G8652">
        <f>LOG(C8652)</f>
        <v>1.146128035678238</v>
      </c>
      <c r="H8652">
        <f>G8652/(B8652-1)</f>
        <v>9.8492467291848271</v>
      </c>
    </row>
    <row r="8653" spans="1:8">
      <c r="A8653" t="s">
        <v>11027</v>
      </c>
      <c r="B8653">
        <v>1.11651076821276</v>
      </c>
      <c r="C8653">
        <v>19</v>
      </c>
      <c r="D8653">
        <v>23</v>
      </c>
      <c r="E8653">
        <v>23</v>
      </c>
      <c r="F8653" t="str">
        <f>VLOOKUP(E8653,$L$1:$M$25,2,FALSE)</f>
        <v>trade</v>
      </c>
      <c r="G8653">
        <f>LOG(C8653)</f>
        <v>1.2787536009528289</v>
      </c>
      <c r="H8653">
        <f>G8653/(B8653-1)</f>
        <v>10.975411290892021</v>
      </c>
    </row>
    <row r="8654" spans="1:8">
      <c r="A8654" t="s">
        <v>352</v>
      </c>
      <c r="B8654">
        <v>1.11854059564316</v>
      </c>
      <c r="C8654">
        <v>17</v>
      </c>
      <c r="D8654">
        <v>9</v>
      </c>
      <c r="E8654">
        <v>9</v>
      </c>
      <c r="F8654" t="str">
        <f>VLOOKUP(E8654,$L$1:$M$25,2,FALSE)</f>
        <v>earn</v>
      </c>
      <c r="G8654">
        <f>LOG(C8654)</f>
        <v>1.2304489213782739</v>
      </c>
      <c r="H8654">
        <f>G8654/(B8654-1)</f>
        <v>10.379979235824541</v>
      </c>
    </row>
    <row r="8655" spans="1:8">
      <c r="A8655" t="s">
        <v>3182</v>
      </c>
      <c r="B8655">
        <v>1.1189600186289701</v>
      </c>
      <c r="C8655">
        <v>23</v>
      </c>
      <c r="D8655">
        <v>20</v>
      </c>
      <c r="E8655">
        <v>20</v>
      </c>
      <c r="F8655" t="str">
        <f>VLOOKUP(E8655,$L$1:$M$25,2,FALSE)</f>
        <v>ship</v>
      </c>
      <c r="G8655">
        <f>LOG(C8655)</f>
        <v>1.3617278360175928</v>
      </c>
      <c r="H8655">
        <f>G8655/(B8655-1)</f>
        <v>11.446936976907752</v>
      </c>
    </row>
    <row r="8656" spans="1:8">
      <c r="A8656" t="s">
        <v>10238</v>
      </c>
      <c r="B8656">
        <v>1.12178531357477</v>
      </c>
      <c r="C8656">
        <v>17</v>
      </c>
      <c r="D8656">
        <v>14</v>
      </c>
      <c r="E8656">
        <v>14</v>
      </c>
      <c r="F8656" t="str">
        <f>VLOOKUP(E8656,$L$1:$M$25,2,FALSE)</f>
        <v>livestock</v>
      </c>
      <c r="G8656">
        <f>LOG(C8656)</f>
        <v>1.2304489213782739</v>
      </c>
      <c r="H8656">
        <f>G8656/(B8656-1)</f>
        <v>10.103426146066793</v>
      </c>
    </row>
    <row r="8657" spans="1:8">
      <c r="A8657" t="s">
        <v>8694</v>
      </c>
      <c r="B8657">
        <v>1.1326475284847199</v>
      </c>
      <c r="C8657">
        <v>19</v>
      </c>
      <c r="D8657">
        <v>4</v>
      </c>
      <c r="E8657">
        <v>4</v>
      </c>
      <c r="F8657" t="str">
        <f>VLOOKUP(E8657,$L$1:$M$25,2,FALSE)</f>
        <v>coffee</v>
      </c>
      <c r="G8657">
        <f>LOG(C8657)</f>
        <v>1.2787536009528289</v>
      </c>
      <c r="H8657">
        <f>G8657/(B8657-1)</f>
        <v>9.6402369162885098</v>
      </c>
    </row>
    <row r="8658" spans="1:8">
      <c r="A8658" t="s">
        <v>8074</v>
      </c>
      <c r="B8658">
        <v>1.13629076369746</v>
      </c>
      <c r="C8658">
        <v>19</v>
      </c>
      <c r="D8658">
        <v>20</v>
      </c>
      <c r="E8658">
        <v>20</v>
      </c>
      <c r="F8658" t="str">
        <f>VLOOKUP(E8658,$L$1:$M$25,2,FALSE)</f>
        <v>ship</v>
      </c>
      <c r="G8658">
        <f>LOG(C8658)</f>
        <v>1.2787536009528289</v>
      </c>
      <c r="H8658">
        <f>G8658/(B8658-1)</f>
        <v>9.38254043239073</v>
      </c>
    </row>
    <row r="8659" spans="1:8">
      <c r="A8659" t="s">
        <v>205</v>
      </c>
      <c r="B8659">
        <v>1.13717496486196</v>
      </c>
      <c r="C8659">
        <v>34</v>
      </c>
      <c r="D8659">
        <v>18</v>
      </c>
      <c r="E8659">
        <v>18</v>
      </c>
      <c r="F8659" t="str">
        <f>VLOOKUP(E8659,$L$1:$M$25,2,FALSE)</f>
        <v>oilseed</v>
      </c>
      <c r="G8659">
        <f>LOG(C8659)</f>
        <v>1.5314789170422551</v>
      </c>
      <c r="H8659">
        <f>G8659/(B8659-1)</f>
        <v>11.164419969659853</v>
      </c>
    </row>
    <row r="8660" spans="1:8">
      <c r="A8660" t="s">
        <v>7125</v>
      </c>
      <c r="B8660">
        <v>1.14069710410337</v>
      </c>
      <c r="C8660">
        <v>25</v>
      </c>
      <c r="D8660">
        <v>22</v>
      </c>
      <c r="E8660">
        <v>22</v>
      </c>
      <c r="F8660" t="str">
        <f>VLOOKUP(E8660,$L$1:$M$25,2,FALSE)</f>
        <v>sugar</v>
      </c>
      <c r="G8660">
        <f>LOG(C8660)</f>
        <v>1.3979400086720377</v>
      </c>
      <c r="H8660">
        <f>G8660/(B8660-1)</f>
        <v>9.9358122370803947</v>
      </c>
    </row>
    <row r="8661" spans="1:8">
      <c r="A8661" t="s">
        <v>22</v>
      </c>
      <c r="B8661">
        <v>1.1422017844462</v>
      </c>
      <c r="C8661">
        <v>155</v>
      </c>
      <c r="D8661">
        <v>24</v>
      </c>
      <c r="E8661">
        <v>24</v>
      </c>
      <c r="F8661" t="str">
        <f>VLOOKUP(E8661,$L$1:$M$25,2,FALSE)</f>
        <v>veg-oil</v>
      </c>
      <c r="G8661">
        <f>LOG(C8661)</f>
        <v>2.1903316981702914</v>
      </c>
      <c r="H8661">
        <f>G8661/(B8661-1)</f>
        <v>15.402983209391241</v>
      </c>
    </row>
    <row r="8662" spans="1:8">
      <c r="A8662" t="s">
        <v>8823</v>
      </c>
      <c r="B8662">
        <v>1.1428074196753899</v>
      </c>
      <c r="C8662">
        <v>21</v>
      </c>
      <c r="D8662">
        <v>4</v>
      </c>
      <c r="E8662">
        <v>4</v>
      </c>
      <c r="F8662" t="str">
        <f>VLOOKUP(E8662,$L$1:$M$25,2,FALSE)</f>
        <v>coffee</v>
      </c>
      <c r="G8662">
        <f>LOG(C8662)</f>
        <v>1.3222192947339193</v>
      </c>
      <c r="H8662">
        <f>G8662/(B8662-1)</f>
        <v>9.258757687376507</v>
      </c>
    </row>
    <row r="8663" spans="1:8">
      <c r="A8663" t="s">
        <v>11871</v>
      </c>
      <c r="B8663">
        <v>1.1488491992243499</v>
      </c>
      <c r="C8663">
        <v>19</v>
      </c>
      <c r="D8663">
        <v>8</v>
      </c>
      <c r="E8663">
        <v>8</v>
      </c>
      <c r="F8663" t="str">
        <f>VLOOKUP(E8663,$L$1:$M$25,2,FALSE)</f>
        <v>dlr</v>
      </c>
      <c r="G8663">
        <f>LOG(C8663)</f>
        <v>1.2787536009528289</v>
      </c>
      <c r="H8663">
        <f>G8663/(B8663-1)</f>
        <v>8.5909336940768739</v>
      </c>
    </row>
    <row r="8664" spans="1:8">
      <c r="A8664" t="s">
        <v>1101</v>
      </c>
      <c r="B8664">
        <v>1.1490596969706199</v>
      </c>
      <c r="C8664">
        <v>9</v>
      </c>
      <c r="D8664">
        <v>8</v>
      </c>
      <c r="E8664">
        <v>8</v>
      </c>
      <c r="F8664" t="str">
        <f>VLOOKUP(E8664,$L$1:$M$25,2,FALSE)</f>
        <v>dlr</v>
      </c>
      <c r="G8664">
        <f>LOG(C8664)</f>
        <v>0.95424250943932487</v>
      </c>
      <c r="H8664">
        <f>G8664/(B8664-1)</f>
        <v>6.4017472786584868</v>
      </c>
    </row>
    <row r="8665" spans="1:8">
      <c r="A8665" t="s">
        <v>1148</v>
      </c>
      <c r="B8665">
        <v>1.1490596969706199</v>
      </c>
      <c r="C8665">
        <v>9</v>
      </c>
      <c r="D8665">
        <v>5</v>
      </c>
      <c r="E8665">
        <v>5</v>
      </c>
      <c r="F8665" t="str">
        <f>VLOOKUP(E8665,$L$1:$M$25,2,FALSE)</f>
        <v>corn</v>
      </c>
      <c r="G8665">
        <f>LOG(C8665)</f>
        <v>0.95424250943932487</v>
      </c>
      <c r="H8665">
        <f>G8665/(B8665-1)</f>
        <v>6.4017472786584868</v>
      </c>
    </row>
    <row r="8666" spans="1:8">
      <c r="A8666" t="s">
        <v>2435</v>
      </c>
      <c r="B8666">
        <v>1.1490596969706199</v>
      </c>
      <c r="C8666">
        <v>9</v>
      </c>
      <c r="D8666">
        <v>11</v>
      </c>
      <c r="E8666">
        <v>11</v>
      </c>
      <c r="F8666" t="str">
        <f>VLOOKUP(E8666,$L$1:$M$25,2,FALSE)</f>
        <v>gold</v>
      </c>
      <c r="G8666">
        <f>LOG(C8666)</f>
        <v>0.95424250943932487</v>
      </c>
      <c r="H8666">
        <f>G8666/(B8666-1)</f>
        <v>6.4017472786584868</v>
      </c>
    </row>
    <row r="8667" spans="1:8">
      <c r="A8667" t="s">
        <v>2897</v>
      </c>
      <c r="B8667">
        <v>1.1490596969706199</v>
      </c>
      <c r="C8667">
        <v>9</v>
      </c>
      <c r="D8667">
        <v>20</v>
      </c>
      <c r="E8667">
        <v>20</v>
      </c>
      <c r="F8667" t="str">
        <f>VLOOKUP(E8667,$L$1:$M$25,2,FALSE)</f>
        <v>ship</v>
      </c>
      <c r="G8667">
        <f>LOG(C8667)</f>
        <v>0.95424250943932487</v>
      </c>
      <c r="H8667">
        <f>G8667/(B8667-1)</f>
        <v>6.4017472786584868</v>
      </c>
    </row>
    <row r="8668" spans="1:8">
      <c r="A8668" t="s">
        <v>4702</v>
      </c>
      <c r="B8668">
        <v>1.1490596969706199</v>
      </c>
      <c r="C8668">
        <v>9</v>
      </c>
      <c r="D8668">
        <v>13</v>
      </c>
      <c r="E8668">
        <v>13</v>
      </c>
      <c r="F8668" t="str">
        <f>VLOOKUP(E8668,$L$1:$M$25,2,FALSE)</f>
        <v>interest</v>
      </c>
      <c r="G8668">
        <f>LOG(C8668)</f>
        <v>0.95424250943932487</v>
      </c>
      <c r="H8668">
        <f>G8668/(B8668-1)</f>
        <v>6.4017472786584868</v>
      </c>
    </row>
    <row r="8669" spans="1:8">
      <c r="A8669" t="s">
        <v>7478</v>
      </c>
      <c r="B8669">
        <v>1.1490596969706199</v>
      </c>
      <c r="C8669">
        <v>9</v>
      </c>
      <c r="D8669">
        <v>17</v>
      </c>
      <c r="E8669">
        <v>17</v>
      </c>
      <c r="F8669" t="str">
        <f>VLOOKUP(E8669,$L$1:$M$25,2,FALSE)</f>
        <v>nat-gas</v>
      </c>
      <c r="G8669">
        <f>LOG(C8669)</f>
        <v>0.95424250943932487</v>
      </c>
      <c r="H8669">
        <f>G8669/(B8669-1)</f>
        <v>6.4017472786584868</v>
      </c>
    </row>
    <row r="8670" spans="1:8">
      <c r="A8670" t="s">
        <v>12019</v>
      </c>
      <c r="B8670">
        <v>1.1490596969706199</v>
      </c>
      <c r="C8670">
        <v>9</v>
      </c>
      <c r="D8670">
        <v>10</v>
      </c>
      <c r="E8670">
        <v>10</v>
      </c>
      <c r="F8670" t="str">
        <f>VLOOKUP(E8670,$L$1:$M$25,2,FALSE)</f>
        <v>gnp</v>
      </c>
      <c r="G8670">
        <f>LOG(C8670)</f>
        <v>0.95424250943932487</v>
      </c>
      <c r="H8670">
        <f>G8670/(B8670-1)</f>
        <v>6.4017472786584868</v>
      </c>
    </row>
    <row r="8671" spans="1:8">
      <c r="A8671" t="s">
        <v>4735</v>
      </c>
      <c r="B8671">
        <v>1.1499171377909201</v>
      </c>
      <c r="C8671">
        <v>17</v>
      </c>
      <c r="D8671">
        <v>24</v>
      </c>
      <c r="E8671">
        <v>24</v>
      </c>
      <c r="F8671" t="str">
        <f>VLOOKUP(E8671,$L$1:$M$25,2,FALSE)</f>
        <v>veg-oil</v>
      </c>
      <c r="G8671">
        <f>LOG(C8671)</f>
        <v>1.2304489213782739</v>
      </c>
      <c r="H8671">
        <f>G8671/(B8671-1)</f>
        <v>8.2075267678489361</v>
      </c>
    </row>
    <row r="8672" spans="1:8">
      <c r="A8672" t="s">
        <v>1033</v>
      </c>
      <c r="B8672">
        <v>1.15374194270109</v>
      </c>
      <c r="C8672">
        <v>7</v>
      </c>
      <c r="D8672">
        <v>1</v>
      </c>
      <c r="E8672">
        <v>1</v>
      </c>
      <c r="F8672" t="str">
        <f>VLOOKUP(E8672,$L$1:$M$25,2,FALSE)</f>
        <v>acq</v>
      </c>
      <c r="G8672">
        <f>LOG(C8672)</f>
        <v>0.84509804001425681</v>
      </c>
      <c r="H8672">
        <f>G8672/(B8672-1)</f>
        <v>5.4968606820412278</v>
      </c>
    </row>
    <row r="8673" spans="1:8">
      <c r="A8673" t="s">
        <v>2362</v>
      </c>
      <c r="B8673">
        <v>1.15374194270109</v>
      </c>
      <c r="C8673">
        <v>7</v>
      </c>
      <c r="D8673">
        <v>20</v>
      </c>
      <c r="E8673">
        <v>20</v>
      </c>
      <c r="F8673" t="str">
        <f>VLOOKUP(E8673,$L$1:$M$25,2,FALSE)</f>
        <v>ship</v>
      </c>
      <c r="G8673">
        <f>LOG(C8673)</f>
        <v>0.84509804001425681</v>
      </c>
      <c r="H8673">
        <f>G8673/(B8673-1)</f>
        <v>5.4968606820412278</v>
      </c>
    </row>
    <row r="8674" spans="1:8">
      <c r="A8674" t="s">
        <v>2539</v>
      </c>
      <c r="B8674">
        <v>1.15374194270109</v>
      </c>
      <c r="C8674">
        <v>7</v>
      </c>
      <c r="D8674">
        <v>11</v>
      </c>
      <c r="E8674">
        <v>11</v>
      </c>
      <c r="F8674" t="str">
        <f>VLOOKUP(E8674,$L$1:$M$25,2,FALSE)</f>
        <v>gold</v>
      </c>
      <c r="G8674">
        <f>LOG(C8674)</f>
        <v>0.84509804001425681</v>
      </c>
      <c r="H8674">
        <f>G8674/(B8674-1)</f>
        <v>5.4968606820412278</v>
      </c>
    </row>
    <row r="8675" spans="1:8">
      <c r="A8675" t="s">
        <v>3525</v>
      </c>
      <c r="B8675">
        <v>1.15374194270109</v>
      </c>
      <c r="C8675">
        <v>7</v>
      </c>
      <c r="D8675">
        <v>10</v>
      </c>
      <c r="E8675">
        <v>10</v>
      </c>
      <c r="F8675" t="str">
        <f>VLOOKUP(E8675,$L$1:$M$25,2,FALSE)</f>
        <v>gnp</v>
      </c>
      <c r="G8675">
        <f>LOG(C8675)</f>
        <v>0.84509804001425681</v>
      </c>
      <c r="H8675">
        <f>G8675/(B8675-1)</f>
        <v>5.4968606820412278</v>
      </c>
    </row>
    <row r="8676" spans="1:8">
      <c r="A8676" t="s">
        <v>4253</v>
      </c>
      <c r="B8676">
        <v>1.15374194270109</v>
      </c>
      <c r="C8676">
        <v>7</v>
      </c>
      <c r="D8676">
        <v>1</v>
      </c>
      <c r="E8676">
        <v>1</v>
      </c>
      <c r="F8676" t="str">
        <f>VLOOKUP(E8676,$L$1:$M$25,2,FALSE)</f>
        <v>acq</v>
      </c>
      <c r="G8676">
        <f>LOG(C8676)</f>
        <v>0.84509804001425681</v>
      </c>
      <c r="H8676">
        <f>G8676/(B8676-1)</f>
        <v>5.4968606820412278</v>
      </c>
    </row>
    <row r="8677" spans="1:8">
      <c r="A8677" t="s">
        <v>6054</v>
      </c>
      <c r="B8677">
        <v>1.15374194270109</v>
      </c>
      <c r="C8677">
        <v>7</v>
      </c>
      <c r="D8677">
        <v>7</v>
      </c>
      <c r="E8677">
        <v>7</v>
      </c>
      <c r="F8677" t="str">
        <f>VLOOKUP(E8677,$L$1:$M$25,2,FALSE)</f>
        <v>crude</v>
      </c>
      <c r="G8677">
        <f>LOG(C8677)</f>
        <v>0.84509804001425681</v>
      </c>
      <c r="H8677">
        <f>G8677/(B8677-1)</f>
        <v>5.4968606820412278</v>
      </c>
    </row>
    <row r="8678" spans="1:8">
      <c r="A8678" t="s">
        <v>7143</v>
      </c>
      <c r="B8678">
        <v>1.15374194270109</v>
      </c>
      <c r="C8678">
        <v>7</v>
      </c>
      <c r="D8678">
        <v>11</v>
      </c>
      <c r="E8678">
        <v>11</v>
      </c>
      <c r="F8678" t="str">
        <f>VLOOKUP(E8678,$L$1:$M$25,2,FALSE)</f>
        <v>gold</v>
      </c>
      <c r="G8678">
        <f>LOG(C8678)</f>
        <v>0.84509804001425681</v>
      </c>
      <c r="H8678">
        <f>G8678/(B8678-1)</f>
        <v>5.4968606820412278</v>
      </c>
    </row>
    <row r="8679" spans="1:8">
      <c r="A8679" t="s">
        <v>9698</v>
      </c>
      <c r="B8679">
        <v>1.15374194270109</v>
      </c>
      <c r="C8679">
        <v>7</v>
      </c>
      <c r="D8679">
        <v>10</v>
      </c>
      <c r="E8679">
        <v>10</v>
      </c>
      <c r="F8679" t="str">
        <f>VLOOKUP(E8679,$L$1:$M$25,2,FALSE)</f>
        <v>gnp</v>
      </c>
      <c r="G8679">
        <f>LOG(C8679)</f>
        <v>0.84509804001425681</v>
      </c>
      <c r="H8679">
        <f>G8679/(B8679-1)</f>
        <v>5.4968606820412278</v>
      </c>
    </row>
    <row r="8680" spans="1:8">
      <c r="A8680" t="s">
        <v>10048</v>
      </c>
      <c r="B8680">
        <v>1.15374194270109</v>
      </c>
      <c r="C8680">
        <v>7</v>
      </c>
      <c r="D8680">
        <v>4</v>
      </c>
      <c r="E8680">
        <v>4</v>
      </c>
      <c r="F8680" t="str">
        <f>VLOOKUP(E8680,$L$1:$M$25,2,FALSE)</f>
        <v>coffee</v>
      </c>
      <c r="G8680">
        <f>LOG(C8680)</f>
        <v>0.84509804001425681</v>
      </c>
      <c r="H8680">
        <f>G8680/(B8680-1)</f>
        <v>5.4968606820412278</v>
      </c>
    </row>
    <row r="8681" spans="1:8">
      <c r="A8681" t="s">
        <v>10383</v>
      </c>
      <c r="B8681">
        <v>1.15374194270109</v>
      </c>
      <c r="C8681">
        <v>7</v>
      </c>
      <c r="D8681">
        <v>23</v>
      </c>
      <c r="E8681">
        <v>23</v>
      </c>
      <c r="F8681" t="str">
        <f>VLOOKUP(E8681,$L$1:$M$25,2,FALSE)</f>
        <v>trade</v>
      </c>
      <c r="G8681">
        <f>LOG(C8681)</f>
        <v>0.84509804001425681</v>
      </c>
      <c r="H8681">
        <f>G8681/(B8681-1)</f>
        <v>5.4968606820412278</v>
      </c>
    </row>
    <row r="8682" spans="1:8">
      <c r="A8682" t="s">
        <v>10457</v>
      </c>
      <c r="B8682">
        <v>1.15374194270109</v>
      </c>
      <c r="C8682">
        <v>7</v>
      </c>
      <c r="D8682">
        <v>22</v>
      </c>
      <c r="E8682">
        <v>22</v>
      </c>
      <c r="F8682" t="str">
        <f>VLOOKUP(E8682,$L$1:$M$25,2,FALSE)</f>
        <v>sugar</v>
      </c>
      <c r="G8682">
        <f>LOG(C8682)</f>
        <v>0.84509804001425681</v>
      </c>
      <c r="H8682">
        <f>G8682/(B8682-1)</f>
        <v>5.4968606820412278</v>
      </c>
    </row>
    <row r="8683" spans="1:8">
      <c r="A8683" t="s">
        <v>2699</v>
      </c>
      <c r="B8683">
        <v>1.15374194270109</v>
      </c>
      <c r="C8683">
        <v>21</v>
      </c>
      <c r="D8683">
        <v>12</v>
      </c>
      <c r="E8683">
        <v>12</v>
      </c>
      <c r="F8683" t="str">
        <f>VLOOKUP(E8683,$L$1:$M$25,2,FALSE)</f>
        <v>grain</v>
      </c>
      <c r="G8683">
        <f>LOG(C8683)</f>
        <v>1.3222192947339193</v>
      </c>
      <c r="H8683">
        <f>G8683/(B8683-1)</f>
        <v>8.6002509887924372</v>
      </c>
    </row>
    <row r="8684" spans="1:8">
      <c r="A8684" t="s">
        <v>822</v>
      </c>
      <c r="B8684">
        <v>1.1567509713086099</v>
      </c>
      <c r="C8684">
        <v>18</v>
      </c>
      <c r="D8684">
        <v>14</v>
      </c>
      <c r="E8684">
        <v>14</v>
      </c>
      <c r="F8684" t="str">
        <f>VLOOKUP(E8684,$L$1:$M$25,2,FALSE)</f>
        <v>livestock</v>
      </c>
      <c r="G8684">
        <f>LOG(C8684)</f>
        <v>1.255272505103306</v>
      </c>
      <c r="H8684">
        <f>G8684/(B8684-1)</f>
        <v>8.0080684325198632</v>
      </c>
    </row>
    <row r="8685" spans="1:8">
      <c r="A8685" t="s">
        <v>1908</v>
      </c>
      <c r="B8685">
        <v>1.16018624397851</v>
      </c>
      <c r="C8685">
        <v>16</v>
      </c>
      <c r="D8685">
        <v>20</v>
      </c>
      <c r="E8685">
        <v>20</v>
      </c>
      <c r="F8685" t="str">
        <f>VLOOKUP(E8685,$L$1:$M$25,2,FALSE)</f>
        <v>ship</v>
      </c>
      <c r="G8685">
        <f>LOG(C8685)</f>
        <v>1.2041199826559248</v>
      </c>
      <c r="H8685">
        <f>G8685/(B8685-1)</f>
        <v>7.5169999167810255</v>
      </c>
    </row>
    <row r="8686" spans="1:8">
      <c r="A8686" t="s">
        <v>699</v>
      </c>
      <c r="B8686">
        <v>1.1671601704107599</v>
      </c>
      <c r="C8686">
        <v>25</v>
      </c>
      <c r="D8686">
        <v>17</v>
      </c>
      <c r="E8686">
        <v>17</v>
      </c>
      <c r="F8686" t="str">
        <f>VLOOKUP(E8686,$L$1:$M$25,2,FALSE)</f>
        <v>nat-gas</v>
      </c>
      <c r="G8686">
        <f>LOG(C8686)</f>
        <v>1.3979400086720377</v>
      </c>
      <c r="H8686">
        <f>G8686/(B8686-1)</f>
        <v>8.3628773842291668</v>
      </c>
    </row>
    <row r="8687" spans="1:8">
      <c r="A8687" t="s">
        <v>7159</v>
      </c>
      <c r="B8687">
        <v>1.16851840574308</v>
      </c>
      <c r="C8687">
        <v>11</v>
      </c>
      <c r="D8687">
        <v>13</v>
      </c>
      <c r="E8687">
        <v>13</v>
      </c>
      <c r="F8687" t="str">
        <f>VLOOKUP(E8687,$L$1:$M$25,2,FALSE)</f>
        <v>interest</v>
      </c>
      <c r="G8687">
        <f>LOG(C8687)</f>
        <v>1.0413926851582251</v>
      </c>
      <c r="H8687">
        <f>G8687/(B8687-1)</f>
        <v>6.1796969925404648</v>
      </c>
    </row>
    <row r="8688" spans="1:8">
      <c r="A8688" t="s">
        <v>11509</v>
      </c>
      <c r="B8688">
        <v>1.16851840574308</v>
      </c>
      <c r="C8688">
        <v>11</v>
      </c>
      <c r="D8688">
        <v>11</v>
      </c>
      <c r="E8688">
        <v>11</v>
      </c>
      <c r="F8688" t="str">
        <f>VLOOKUP(E8688,$L$1:$M$25,2,FALSE)</f>
        <v>gold</v>
      </c>
      <c r="G8688">
        <f>LOG(C8688)</f>
        <v>1.0413926851582251</v>
      </c>
      <c r="H8688">
        <f>G8688/(B8688-1)</f>
        <v>6.1796969925404648</v>
      </c>
    </row>
    <row r="8689" spans="1:8">
      <c r="A8689" t="s">
        <v>416</v>
      </c>
      <c r="B8689">
        <v>1.1751959549467801</v>
      </c>
      <c r="C8689">
        <v>52</v>
      </c>
      <c r="D8689">
        <v>6</v>
      </c>
      <c r="E8689">
        <v>6</v>
      </c>
      <c r="F8689" t="str">
        <f>VLOOKUP(E8689,$L$1:$M$25,2,FALSE)</f>
        <v>cpi</v>
      </c>
      <c r="G8689">
        <f>LOG(C8689)</f>
        <v>1.7160033436347992</v>
      </c>
      <c r="H8689">
        <f>G8689/(B8689-1)</f>
        <v>9.7947657761623308</v>
      </c>
    </row>
    <row r="8690" spans="1:8">
      <c r="A8690" t="s">
        <v>1777</v>
      </c>
      <c r="B8690">
        <v>1.17619482963586</v>
      </c>
      <c r="C8690">
        <v>31</v>
      </c>
      <c r="D8690">
        <v>18</v>
      </c>
      <c r="E8690">
        <v>18</v>
      </c>
      <c r="F8690" t="str">
        <f>VLOOKUP(E8690,$L$1:$M$25,2,FALSE)</f>
        <v>oilseed</v>
      </c>
      <c r="G8690">
        <f>LOG(C8690)</f>
        <v>1.4913616938342726</v>
      </c>
      <c r="H8690">
        <f>G8690/(B8690-1)</f>
        <v>8.4642761476965838</v>
      </c>
    </row>
    <row r="8691" spans="1:8">
      <c r="A8691" t="s">
        <v>2014</v>
      </c>
      <c r="B8691">
        <v>1.1822230016451001</v>
      </c>
      <c r="C8691">
        <v>15</v>
      </c>
      <c r="D8691">
        <v>5</v>
      </c>
      <c r="E8691">
        <v>5</v>
      </c>
      <c r="F8691" t="str">
        <f>VLOOKUP(E8691,$L$1:$M$25,2,FALSE)</f>
        <v>corn</v>
      </c>
      <c r="G8691">
        <f>LOG(C8691)</f>
        <v>1.1760912590556813</v>
      </c>
      <c r="H8691">
        <f>G8691/(B8691-1)</f>
        <v>6.4541317420851856</v>
      </c>
    </row>
    <row r="8692" spans="1:8">
      <c r="A8692" t="s">
        <v>3528</v>
      </c>
      <c r="B8692">
        <v>1.1827391996895</v>
      </c>
      <c r="C8692">
        <v>37</v>
      </c>
      <c r="D8692">
        <v>18</v>
      </c>
      <c r="E8692">
        <v>18</v>
      </c>
      <c r="F8692" t="str">
        <f>VLOOKUP(E8692,$L$1:$M$25,2,FALSE)</f>
        <v>oilseed</v>
      </c>
      <c r="G8692">
        <f>LOG(C8692)</f>
        <v>1.568201724066995</v>
      </c>
      <c r="H8692">
        <f>G8692/(B8692-1)</f>
        <v>8.5816383497990216</v>
      </c>
    </row>
    <row r="8693" spans="1:8">
      <c r="A8693" t="s">
        <v>2262</v>
      </c>
      <c r="B8693">
        <v>1.18604355378586</v>
      </c>
      <c r="C8693">
        <v>38</v>
      </c>
      <c r="D8693">
        <v>7</v>
      </c>
      <c r="E8693">
        <v>7</v>
      </c>
      <c r="F8693" t="str">
        <f>VLOOKUP(E8693,$L$1:$M$25,2,FALSE)</f>
        <v>crude</v>
      </c>
      <c r="G8693">
        <f>LOG(C8693)</f>
        <v>1.5797835966168101</v>
      </c>
      <c r="H8693">
        <f>G8693/(B8693-1)</f>
        <v>8.4914718326396503</v>
      </c>
    </row>
    <row r="8694" spans="1:8">
      <c r="A8694" t="s">
        <v>647</v>
      </c>
      <c r="B8694">
        <v>1.1923348127712401</v>
      </c>
      <c r="C8694">
        <v>24</v>
      </c>
      <c r="D8694">
        <v>24</v>
      </c>
      <c r="E8694">
        <v>24</v>
      </c>
      <c r="F8694" t="str">
        <f>VLOOKUP(E8694,$L$1:$M$25,2,FALSE)</f>
        <v>veg-oil</v>
      </c>
      <c r="G8694">
        <f>LOG(C8694)</f>
        <v>1.3802112417116059</v>
      </c>
      <c r="H8694">
        <f>G8694/(B8694-1)</f>
        <v>7.1760864391887642</v>
      </c>
    </row>
    <row r="8695" spans="1:8">
      <c r="A8695" t="s">
        <v>8884</v>
      </c>
      <c r="B8695">
        <v>1.1935496040981299</v>
      </c>
      <c r="C8695">
        <v>10</v>
      </c>
      <c r="D8695">
        <v>7</v>
      </c>
      <c r="E8695">
        <v>7</v>
      </c>
      <c r="F8695" t="str">
        <f>VLOOKUP(E8695,$L$1:$M$25,2,FALSE)</f>
        <v>crude</v>
      </c>
      <c r="G8695">
        <f>LOG(C8695)</f>
        <v>1</v>
      </c>
      <c r="H8695">
        <f>G8695/(B8695-1)</f>
        <v>5.1666341796958601</v>
      </c>
    </row>
    <row r="8696" spans="1:8">
      <c r="A8696" t="s">
        <v>10507</v>
      </c>
      <c r="B8696">
        <v>1.1935496040981299</v>
      </c>
      <c r="C8696">
        <v>10</v>
      </c>
      <c r="D8696">
        <v>19</v>
      </c>
      <c r="E8696">
        <v>19</v>
      </c>
      <c r="F8696" t="str">
        <f>VLOOKUP(E8696,$L$1:$M$25,2,FALSE)</f>
        <v>reserves</v>
      </c>
      <c r="G8696">
        <f>LOG(C8696)</f>
        <v>1</v>
      </c>
      <c r="H8696">
        <f>G8696/(B8696-1)</f>
        <v>5.1666341796958601</v>
      </c>
    </row>
    <row r="8697" spans="1:8">
      <c r="A8697" t="s">
        <v>362</v>
      </c>
      <c r="B8697">
        <v>1.1938149145384001</v>
      </c>
      <c r="C8697">
        <v>62</v>
      </c>
      <c r="D8697">
        <v>13</v>
      </c>
      <c r="E8697">
        <v>13</v>
      </c>
      <c r="F8697" t="str">
        <f>VLOOKUP(E8697,$L$1:$M$25,2,FALSE)</f>
        <v>interest</v>
      </c>
      <c r="G8697">
        <f>LOG(C8697)</f>
        <v>1.7923916894982539</v>
      </c>
      <c r="H8697">
        <f>G8697/(B8697-1)</f>
        <v>9.2479554205986148</v>
      </c>
    </row>
    <row r="8698" spans="1:8">
      <c r="A8698" t="s">
        <v>1939</v>
      </c>
      <c r="B8698">
        <v>1.19671112942575</v>
      </c>
      <c r="C8698">
        <v>24</v>
      </c>
      <c r="D8698">
        <v>4</v>
      </c>
      <c r="E8698">
        <v>4</v>
      </c>
      <c r="F8698" t="str">
        <f>VLOOKUP(E8698,$L$1:$M$25,2,FALSE)</f>
        <v>coffee</v>
      </c>
      <c r="G8698">
        <f>LOG(C8698)</f>
        <v>1.3802112417116059</v>
      </c>
      <c r="H8698">
        <f>G8698/(B8698-1)</f>
        <v>7.0164369740583314</v>
      </c>
    </row>
    <row r="8699" spans="1:8">
      <c r="A8699" t="s">
        <v>9854</v>
      </c>
      <c r="B8699">
        <v>1.19734013399677</v>
      </c>
      <c r="C8699">
        <v>14</v>
      </c>
      <c r="D8699">
        <v>25</v>
      </c>
      <c r="E8699">
        <v>25</v>
      </c>
      <c r="F8699" t="str">
        <f>VLOOKUP(E8699,$L$1:$M$25,2,FALSE)</f>
        <v>wheat</v>
      </c>
      <c r="G8699">
        <f>LOG(C8699)</f>
        <v>1.146128035678238</v>
      </c>
      <c r="H8699">
        <f>G8699/(B8699-1)</f>
        <v>5.8078811059132933</v>
      </c>
    </row>
    <row r="8700" spans="1:8">
      <c r="A8700" t="s">
        <v>9786</v>
      </c>
      <c r="B8700">
        <v>1.2000873227678599</v>
      </c>
      <c r="C8700">
        <v>17</v>
      </c>
      <c r="D8700">
        <v>11</v>
      </c>
      <c r="E8700">
        <v>11</v>
      </c>
      <c r="F8700" t="str">
        <f>VLOOKUP(E8700,$L$1:$M$25,2,FALSE)</f>
        <v>gold</v>
      </c>
      <c r="G8700">
        <f>LOG(C8700)</f>
        <v>1.2304489213782739</v>
      </c>
      <c r="H8700">
        <f>G8700/(B8700-1)</f>
        <v>6.1495596240539099</v>
      </c>
    </row>
    <row r="8701" spans="1:8">
      <c r="A8701" t="s">
        <v>5264</v>
      </c>
      <c r="B8701">
        <v>1.2006845623412401</v>
      </c>
      <c r="C8701">
        <v>17</v>
      </c>
      <c r="D8701">
        <v>10</v>
      </c>
      <c r="E8701">
        <v>10</v>
      </c>
      <c r="F8701" t="str">
        <f>VLOOKUP(E8701,$L$1:$M$25,2,FALSE)</f>
        <v>gnp</v>
      </c>
      <c r="G8701">
        <f>LOG(C8701)</f>
        <v>1.2304489213782739</v>
      </c>
      <c r="H8701">
        <f>G8701/(B8701-1)</f>
        <v>6.131258463648253</v>
      </c>
    </row>
    <row r="8702" spans="1:8">
      <c r="A8702" t="s">
        <v>3872</v>
      </c>
      <c r="B8702">
        <v>1.2022845246426299</v>
      </c>
      <c r="C8702">
        <v>28</v>
      </c>
      <c r="D8702">
        <v>17</v>
      </c>
      <c r="E8702">
        <v>17</v>
      </c>
      <c r="F8702" t="str">
        <f>VLOOKUP(E8702,$L$1:$M$25,2,FALSE)</f>
        <v>nat-gas</v>
      </c>
      <c r="G8702">
        <f>LOG(C8702)</f>
        <v>1.4471580313422192</v>
      </c>
      <c r="H8702">
        <f>G8702/(B8702-1)</f>
        <v>7.1540718890823234</v>
      </c>
    </row>
    <row r="8703" spans="1:8">
      <c r="A8703" t="s">
        <v>4843</v>
      </c>
      <c r="B8703">
        <v>1.2023982217183</v>
      </c>
      <c r="C8703">
        <v>25</v>
      </c>
      <c r="D8703">
        <v>15</v>
      </c>
      <c r="E8703">
        <v>15</v>
      </c>
      <c r="F8703" t="str">
        <f>VLOOKUP(E8703,$L$1:$M$25,2,FALSE)</f>
        <v>money-fx</v>
      </c>
      <c r="G8703">
        <f>LOG(C8703)</f>
        <v>1.3979400086720377</v>
      </c>
      <c r="H8703">
        <f>G8703/(B8703-1)</f>
        <v>6.9068789083419189</v>
      </c>
    </row>
    <row r="8704" spans="1:8">
      <c r="A8704" t="s">
        <v>778</v>
      </c>
      <c r="B8704">
        <v>1.20487620655115</v>
      </c>
      <c r="C8704">
        <v>15</v>
      </c>
      <c r="D8704">
        <v>11</v>
      </c>
      <c r="E8704">
        <v>11</v>
      </c>
      <c r="F8704" t="str">
        <f>VLOOKUP(E8704,$L$1:$M$25,2,FALSE)</f>
        <v>gold</v>
      </c>
      <c r="G8704">
        <f>LOG(C8704)</f>
        <v>1.1760912590556813</v>
      </c>
      <c r="H8704">
        <f>G8704/(B8704-1)</f>
        <v>5.7404970486997708</v>
      </c>
    </row>
    <row r="8705" spans="1:8">
      <c r="A8705" t="s">
        <v>8164</v>
      </c>
      <c r="B8705">
        <v>1.2056977720115101</v>
      </c>
      <c r="C8705">
        <v>17</v>
      </c>
      <c r="D8705">
        <v>10</v>
      </c>
      <c r="E8705">
        <v>10</v>
      </c>
      <c r="F8705" t="str">
        <f>VLOOKUP(E8705,$L$1:$M$25,2,FALSE)</f>
        <v>gnp</v>
      </c>
      <c r="G8705">
        <f>LOG(C8705)</f>
        <v>1.2304489213782739</v>
      </c>
      <c r="H8705">
        <f>G8705/(B8705-1)</f>
        <v>5.9818291143640714</v>
      </c>
    </row>
    <row r="8706" spans="1:8">
      <c r="A8706" t="s">
        <v>5609</v>
      </c>
      <c r="B8706">
        <v>1.2077239818393799</v>
      </c>
      <c r="C8706">
        <v>21</v>
      </c>
      <c r="D8706">
        <v>5</v>
      </c>
      <c r="E8706">
        <v>5</v>
      </c>
      <c r="F8706" t="str">
        <f>VLOOKUP(E8706,$L$1:$M$25,2,FALSE)</f>
        <v>corn</v>
      </c>
      <c r="G8706">
        <f>LOG(C8706)</f>
        <v>1.3222192947339193</v>
      </c>
      <c r="H8706">
        <f>G8706/(B8706-1)</f>
        <v>6.3652703121987599</v>
      </c>
    </row>
    <row r="8707" spans="1:8">
      <c r="A8707" t="s">
        <v>5605</v>
      </c>
      <c r="B8707">
        <v>1.20797368759223</v>
      </c>
      <c r="C8707">
        <v>20</v>
      </c>
      <c r="D8707">
        <v>16</v>
      </c>
      <c r="E8707">
        <v>16</v>
      </c>
      <c r="F8707" t="str">
        <f>VLOOKUP(E8707,$L$1:$M$25,2,FALSE)</f>
        <v>money-supply</v>
      </c>
      <c r="G8707">
        <f>LOG(C8707)</f>
        <v>1.3010299956639813</v>
      </c>
      <c r="H8707">
        <f>G8707/(B8707-1)</f>
        <v>6.2557432660177934</v>
      </c>
    </row>
    <row r="8708" spans="1:8">
      <c r="A8708" t="s">
        <v>9329</v>
      </c>
      <c r="B8708">
        <v>1.20875983391508</v>
      </c>
      <c r="C8708">
        <v>26</v>
      </c>
      <c r="D8708">
        <v>3</v>
      </c>
      <c r="E8708">
        <v>3</v>
      </c>
      <c r="F8708" t="str">
        <f>VLOOKUP(E8708,$L$1:$M$25,2,FALSE)</f>
        <v>cocoa</v>
      </c>
      <c r="G8708">
        <f>LOG(C8708)</f>
        <v>1.414973347970818</v>
      </c>
      <c r="H8708">
        <f>G8708/(B8708-1)</f>
        <v>6.7779961376401809</v>
      </c>
    </row>
    <row r="8709" spans="1:8">
      <c r="A8709" t="s">
        <v>2449</v>
      </c>
      <c r="B8709">
        <v>1.2130075659799</v>
      </c>
      <c r="C8709">
        <v>8</v>
      </c>
      <c r="D8709">
        <v>4</v>
      </c>
      <c r="E8709">
        <v>4</v>
      </c>
      <c r="F8709" t="str">
        <f>VLOOKUP(E8709,$L$1:$M$25,2,FALSE)</f>
        <v>coffee</v>
      </c>
      <c r="G8709">
        <f>LOG(C8709)</f>
        <v>0.90308998699194354</v>
      </c>
      <c r="H8709">
        <f>G8709/(B8709-1)</f>
        <v>4.239708495036095</v>
      </c>
    </row>
    <row r="8710" spans="1:8">
      <c r="A8710" t="s">
        <v>4034</v>
      </c>
      <c r="B8710">
        <v>1.2130075659799</v>
      </c>
      <c r="C8710">
        <v>8</v>
      </c>
      <c r="D8710">
        <v>23</v>
      </c>
      <c r="E8710">
        <v>23</v>
      </c>
      <c r="F8710" t="str">
        <f>VLOOKUP(E8710,$L$1:$M$25,2,FALSE)</f>
        <v>trade</v>
      </c>
      <c r="G8710">
        <f>LOG(C8710)</f>
        <v>0.90308998699194354</v>
      </c>
      <c r="H8710">
        <f>G8710/(B8710-1)</f>
        <v>4.239708495036095</v>
      </c>
    </row>
    <row r="8711" spans="1:8">
      <c r="A8711" t="s">
        <v>8217</v>
      </c>
      <c r="B8711">
        <v>1.2130075659799</v>
      </c>
      <c r="C8711">
        <v>8</v>
      </c>
      <c r="D8711">
        <v>14</v>
      </c>
      <c r="E8711">
        <v>14</v>
      </c>
      <c r="F8711" t="str">
        <f>VLOOKUP(E8711,$L$1:$M$25,2,FALSE)</f>
        <v>livestock</v>
      </c>
      <c r="G8711">
        <f>LOG(C8711)</f>
        <v>0.90308998699194354</v>
      </c>
      <c r="H8711">
        <f>G8711/(B8711-1)</f>
        <v>4.239708495036095</v>
      </c>
    </row>
    <row r="8712" spans="1:8">
      <c r="A8712" t="s">
        <v>8374</v>
      </c>
      <c r="B8712">
        <v>1.2130075659799</v>
      </c>
      <c r="C8712">
        <v>8</v>
      </c>
      <c r="D8712">
        <v>8</v>
      </c>
      <c r="E8712">
        <v>8</v>
      </c>
      <c r="F8712" t="str">
        <f>VLOOKUP(E8712,$L$1:$M$25,2,FALSE)</f>
        <v>dlr</v>
      </c>
      <c r="G8712">
        <f>LOG(C8712)</f>
        <v>0.90308998699194354</v>
      </c>
      <c r="H8712">
        <f>G8712/(B8712-1)</f>
        <v>4.239708495036095</v>
      </c>
    </row>
    <row r="8713" spans="1:8">
      <c r="A8713" t="s">
        <v>4606</v>
      </c>
      <c r="B8713">
        <v>1.21353458321526</v>
      </c>
      <c r="C8713">
        <v>23</v>
      </c>
      <c r="D8713">
        <v>3</v>
      </c>
      <c r="E8713">
        <v>3</v>
      </c>
      <c r="F8713" t="str">
        <f>VLOOKUP(E8713,$L$1:$M$25,2,FALSE)</f>
        <v>cocoa</v>
      </c>
      <c r="G8713">
        <f>LOG(C8713)</f>
        <v>1.3617278360175928</v>
      </c>
      <c r="H8713">
        <f>G8713/(B8713-1)</f>
        <v>6.3770833534953075</v>
      </c>
    </row>
    <row r="8714" spans="1:8">
      <c r="A8714" t="s">
        <v>1860</v>
      </c>
      <c r="B8714">
        <v>1.2148896539491201</v>
      </c>
      <c r="C8714">
        <v>9</v>
      </c>
      <c r="D8714">
        <v>4</v>
      </c>
      <c r="E8714">
        <v>4</v>
      </c>
      <c r="F8714" t="str">
        <f>VLOOKUP(E8714,$L$1:$M$25,2,FALSE)</f>
        <v>coffee</v>
      </c>
      <c r="G8714">
        <f>LOG(C8714)</f>
        <v>0.95424250943932487</v>
      </c>
      <c r="H8714">
        <f>G8714/(B8714-1)</f>
        <v>4.4406163437969104</v>
      </c>
    </row>
    <row r="8715" spans="1:8">
      <c r="A8715" t="s">
        <v>5449</v>
      </c>
      <c r="B8715">
        <v>1.2148896539491201</v>
      </c>
      <c r="C8715">
        <v>9</v>
      </c>
      <c r="D8715">
        <v>23</v>
      </c>
      <c r="E8715">
        <v>23</v>
      </c>
      <c r="F8715" t="str">
        <f>VLOOKUP(E8715,$L$1:$M$25,2,FALSE)</f>
        <v>trade</v>
      </c>
      <c r="G8715">
        <f>LOG(C8715)</f>
        <v>0.95424250943932487</v>
      </c>
      <c r="H8715">
        <f>G8715/(B8715-1)</f>
        <v>4.4406163437969104</v>
      </c>
    </row>
    <row r="8716" spans="1:8">
      <c r="A8716" t="s">
        <v>5576</v>
      </c>
      <c r="B8716">
        <v>1.2148896539491201</v>
      </c>
      <c r="C8716">
        <v>9</v>
      </c>
      <c r="D8716">
        <v>22</v>
      </c>
      <c r="E8716">
        <v>22</v>
      </c>
      <c r="F8716" t="str">
        <f>VLOOKUP(E8716,$L$1:$M$25,2,FALSE)</f>
        <v>sugar</v>
      </c>
      <c r="G8716">
        <f>LOG(C8716)</f>
        <v>0.95424250943932487</v>
      </c>
      <c r="H8716">
        <f>G8716/(B8716-1)</f>
        <v>4.4406163437969104</v>
      </c>
    </row>
    <row r="8717" spans="1:8">
      <c r="A8717" t="s">
        <v>74</v>
      </c>
      <c r="B8717">
        <v>1.2195330773216999</v>
      </c>
      <c r="C8717">
        <v>83</v>
      </c>
      <c r="D8717">
        <v>22</v>
      </c>
      <c r="E8717">
        <v>22</v>
      </c>
      <c r="F8717" t="str">
        <f>VLOOKUP(E8717,$L$1:$M$25,2,FALSE)</f>
        <v>sugar</v>
      </c>
      <c r="G8717">
        <f>LOG(C8717)</f>
        <v>1.919078092376074</v>
      </c>
      <c r="H8717">
        <f>G8717/(B8717-1)</f>
        <v>8.7416352733209806</v>
      </c>
    </row>
    <row r="8718" spans="1:8">
      <c r="A8718" t="s">
        <v>4215</v>
      </c>
      <c r="B8718">
        <v>1.2206072645530099</v>
      </c>
      <c r="C8718">
        <v>10</v>
      </c>
      <c r="D8718">
        <v>20</v>
      </c>
      <c r="E8718">
        <v>20</v>
      </c>
      <c r="F8718" t="str">
        <f>VLOOKUP(E8718,$L$1:$M$25,2,FALSE)</f>
        <v>ship</v>
      </c>
      <c r="G8718">
        <f>LOG(C8718)</f>
        <v>1</v>
      </c>
      <c r="H8718">
        <f>G8718/(B8718-1)</f>
        <v>4.5329422946528082</v>
      </c>
    </row>
    <row r="8719" spans="1:8">
      <c r="A8719" t="s">
        <v>9048</v>
      </c>
      <c r="B8719">
        <v>1.2206072645530099</v>
      </c>
      <c r="C8719">
        <v>10</v>
      </c>
      <c r="D8719">
        <v>17</v>
      </c>
      <c r="E8719">
        <v>17</v>
      </c>
      <c r="F8719" t="str">
        <f>VLOOKUP(E8719,$L$1:$M$25,2,FALSE)</f>
        <v>nat-gas</v>
      </c>
      <c r="G8719">
        <f>LOG(C8719)</f>
        <v>1</v>
      </c>
      <c r="H8719">
        <f>G8719/(B8719-1)</f>
        <v>4.5329422946528082</v>
      </c>
    </row>
    <row r="8720" spans="1:8">
      <c r="A8720" t="s">
        <v>92</v>
      </c>
      <c r="B8720">
        <v>1.2248893991627301</v>
      </c>
      <c r="C8720">
        <v>54</v>
      </c>
      <c r="D8720">
        <v>4</v>
      </c>
      <c r="E8720">
        <v>4</v>
      </c>
      <c r="F8720" t="str">
        <f>VLOOKUP(E8720,$L$1:$M$25,2,FALSE)</f>
        <v>coffee</v>
      </c>
      <c r="G8720">
        <f>LOG(C8720)</f>
        <v>1.7323937598229686</v>
      </c>
      <c r="H8720">
        <f>G8720/(B8720-1)</f>
        <v>7.7033144571185748</v>
      </c>
    </row>
    <row r="8721" spans="1:8">
      <c r="A8721" t="s">
        <v>9637</v>
      </c>
      <c r="B8721">
        <v>1.22752941145721</v>
      </c>
      <c r="C8721">
        <v>10</v>
      </c>
      <c r="D8721">
        <v>23</v>
      </c>
      <c r="E8721">
        <v>23</v>
      </c>
      <c r="F8721" t="str">
        <f>VLOOKUP(E8721,$L$1:$M$25,2,FALSE)</f>
        <v>trade</v>
      </c>
      <c r="G8721">
        <f>LOG(C8721)</f>
        <v>1</v>
      </c>
      <c r="H8721">
        <f>G8721/(B8721-1)</f>
        <v>4.395036200355416</v>
      </c>
    </row>
    <row r="8722" spans="1:8">
      <c r="A8722" t="s">
        <v>374</v>
      </c>
      <c r="B8722">
        <v>1.2287326636763201</v>
      </c>
      <c r="C8722">
        <v>62</v>
      </c>
      <c r="D8722">
        <v>13</v>
      </c>
      <c r="E8722">
        <v>13</v>
      </c>
      <c r="F8722" t="str">
        <f>VLOOKUP(E8722,$L$1:$M$25,2,FALSE)</f>
        <v>interest</v>
      </c>
      <c r="G8722">
        <f>LOG(C8722)</f>
        <v>1.7923916894982539</v>
      </c>
      <c r="H8722">
        <f>G8722/(B8722-1)</f>
        <v>7.8361859678890031</v>
      </c>
    </row>
    <row r="8723" spans="1:8">
      <c r="A8723" t="s">
        <v>3792</v>
      </c>
      <c r="B8723">
        <v>1.2326432844987301</v>
      </c>
      <c r="C8723">
        <v>14</v>
      </c>
      <c r="D8723">
        <v>3</v>
      </c>
      <c r="E8723">
        <v>3</v>
      </c>
      <c r="F8723" t="str">
        <f>VLOOKUP(E8723,$L$1:$M$25,2,FALSE)</f>
        <v>cocoa</v>
      </c>
      <c r="G8723">
        <f>LOG(C8723)</f>
        <v>1.146128035678238</v>
      </c>
      <c r="H8723">
        <f>G8723/(B8723-1)</f>
        <v>4.9265468296141357</v>
      </c>
    </row>
    <row r="8724" spans="1:8">
      <c r="A8724" t="s">
        <v>1045</v>
      </c>
      <c r="B8724">
        <v>1.23358276562369</v>
      </c>
      <c r="C8724">
        <v>22</v>
      </c>
      <c r="D8724">
        <v>22</v>
      </c>
      <c r="E8724">
        <v>22</v>
      </c>
      <c r="F8724" t="str">
        <f>VLOOKUP(E8724,$L$1:$M$25,2,FALSE)</f>
        <v>sugar</v>
      </c>
      <c r="G8724">
        <f>LOG(C8724)</f>
        <v>1.3424226808222062</v>
      </c>
      <c r="H8724">
        <f>G8724/(B8724-1)</f>
        <v>5.7470964402609059</v>
      </c>
    </row>
    <row r="8725" spans="1:8">
      <c r="A8725" t="s">
        <v>1490</v>
      </c>
      <c r="B8725">
        <v>1.23426786607907</v>
      </c>
      <c r="C8725">
        <v>12</v>
      </c>
      <c r="D8725">
        <v>10</v>
      </c>
      <c r="E8725">
        <v>10</v>
      </c>
      <c r="F8725" t="str">
        <f>VLOOKUP(E8725,$L$1:$M$25,2,FALSE)</f>
        <v>gnp</v>
      </c>
      <c r="G8725">
        <f>LOG(C8725)</f>
        <v>1.0791812460476249</v>
      </c>
      <c r="H8725">
        <f>G8725/(B8725-1)</f>
        <v>4.6066123540963142</v>
      </c>
    </row>
    <row r="8726" spans="1:8">
      <c r="A8726" t="s">
        <v>5312</v>
      </c>
      <c r="B8726">
        <v>1.2365992962153201</v>
      </c>
      <c r="C8726">
        <v>27</v>
      </c>
      <c r="D8726">
        <v>20</v>
      </c>
      <c r="E8726">
        <v>20</v>
      </c>
      <c r="F8726" t="str">
        <f>VLOOKUP(E8726,$L$1:$M$25,2,FALSE)</f>
        <v>ship</v>
      </c>
      <c r="G8726">
        <f>LOG(C8726)</f>
        <v>1.4313637641589874</v>
      </c>
      <c r="H8726">
        <f>G8726/(B8726-1)</f>
        <v>6.0497380467960369</v>
      </c>
    </row>
    <row r="8727" spans="1:8">
      <c r="A8727" t="s">
        <v>5169</v>
      </c>
      <c r="B8727">
        <v>1.2366848691404999</v>
      </c>
      <c r="C8727">
        <v>12</v>
      </c>
      <c r="D8727">
        <v>16</v>
      </c>
      <c r="E8727">
        <v>16</v>
      </c>
      <c r="F8727" t="str">
        <f>VLOOKUP(E8727,$L$1:$M$25,2,FALSE)</f>
        <v>money-supply</v>
      </c>
      <c r="G8727">
        <f>LOG(C8727)</f>
        <v>1.0791812460476249</v>
      </c>
      <c r="H8727">
        <f>G8727/(B8727-1)</f>
        <v>4.5595700729268236</v>
      </c>
    </row>
    <row r="8728" spans="1:8">
      <c r="A8728" t="s">
        <v>5079</v>
      </c>
      <c r="B8728">
        <v>1.2413762777412001</v>
      </c>
      <c r="C8728">
        <v>21</v>
      </c>
      <c r="D8728">
        <v>4</v>
      </c>
      <c r="E8728">
        <v>4</v>
      </c>
      <c r="F8728" t="str">
        <f>VLOOKUP(E8728,$L$1:$M$25,2,FALSE)</f>
        <v>coffee</v>
      </c>
      <c r="G8728">
        <f>LOG(C8728)</f>
        <v>1.3222192947339193</v>
      </c>
      <c r="H8728">
        <f>G8728/(B8728-1)</f>
        <v>5.4778344711719456</v>
      </c>
    </row>
    <row r="8729" spans="1:8">
      <c r="A8729" t="s">
        <v>652</v>
      </c>
      <c r="B8729">
        <v>1.242453324894</v>
      </c>
      <c r="C8729">
        <v>6</v>
      </c>
      <c r="D8729">
        <v>4</v>
      </c>
      <c r="E8729">
        <v>4</v>
      </c>
      <c r="F8729" t="str">
        <f>VLOOKUP(E8729,$L$1:$M$25,2,FALSE)</f>
        <v>coffee</v>
      </c>
      <c r="G8729">
        <f>LOG(C8729)</f>
        <v>0.77815125038364363</v>
      </c>
      <c r="H8729">
        <f>G8729/(B8729-1)</f>
        <v>3.2094888808963522</v>
      </c>
    </row>
    <row r="8730" spans="1:8">
      <c r="A8730" t="s">
        <v>888</v>
      </c>
      <c r="B8730">
        <v>1.242453324894</v>
      </c>
      <c r="C8730">
        <v>6</v>
      </c>
      <c r="D8730">
        <v>17</v>
      </c>
      <c r="E8730">
        <v>17</v>
      </c>
      <c r="F8730" t="str">
        <f>VLOOKUP(E8730,$L$1:$M$25,2,FALSE)</f>
        <v>nat-gas</v>
      </c>
      <c r="G8730">
        <f>LOG(C8730)</f>
        <v>0.77815125038364363</v>
      </c>
      <c r="H8730">
        <f>G8730/(B8730-1)</f>
        <v>3.2094888808963522</v>
      </c>
    </row>
    <row r="8731" spans="1:8">
      <c r="A8731" t="s">
        <v>1055</v>
      </c>
      <c r="B8731">
        <v>1.242453324894</v>
      </c>
      <c r="C8731">
        <v>6</v>
      </c>
      <c r="D8731">
        <v>9</v>
      </c>
      <c r="E8731">
        <v>9</v>
      </c>
      <c r="F8731" t="str">
        <f>VLOOKUP(E8731,$L$1:$M$25,2,FALSE)</f>
        <v>earn</v>
      </c>
      <c r="G8731">
        <f>LOG(C8731)</f>
        <v>0.77815125038364363</v>
      </c>
      <c r="H8731">
        <f>G8731/(B8731-1)</f>
        <v>3.2094888808963522</v>
      </c>
    </row>
    <row r="8732" spans="1:8">
      <c r="A8732" t="s">
        <v>1081</v>
      </c>
      <c r="B8732">
        <v>1.242453324894</v>
      </c>
      <c r="C8732">
        <v>6</v>
      </c>
      <c r="D8732">
        <v>5</v>
      </c>
      <c r="E8732">
        <v>5</v>
      </c>
      <c r="F8732" t="str">
        <f>VLOOKUP(E8732,$L$1:$M$25,2,FALSE)</f>
        <v>corn</v>
      </c>
      <c r="G8732">
        <f>LOG(C8732)</f>
        <v>0.77815125038364363</v>
      </c>
      <c r="H8732">
        <f>G8732/(B8732-1)</f>
        <v>3.2094888808963522</v>
      </c>
    </row>
    <row r="8733" spans="1:8">
      <c r="A8733" t="s">
        <v>1533</v>
      </c>
      <c r="B8733">
        <v>1.242453324894</v>
      </c>
      <c r="C8733">
        <v>6</v>
      </c>
      <c r="D8733">
        <v>13</v>
      </c>
      <c r="E8733">
        <v>13</v>
      </c>
      <c r="F8733" t="str">
        <f>VLOOKUP(E8733,$L$1:$M$25,2,FALSE)</f>
        <v>interest</v>
      </c>
      <c r="G8733">
        <f>LOG(C8733)</f>
        <v>0.77815125038364363</v>
      </c>
      <c r="H8733">
        <f>G8733/(B8733-1)</f>
        <v>3.2094888808963522</v>
      </c>
    </row>
    <row r="8734" spans="1:8">
      <c r="A8734" t="s">
        <v>2417</v>
      </c>
      <c r="B8734">
        <v>1.242453324894</v>
      </c>
      <c r="C8734">
        <v>6</v>
      </c>
      <c r="D8734">
        <v>11</v>
      </c>
      <c r="E8734">
        <v>11</v>
      </c>
      <c r="F8734" t="str">
        <f>VLOOKUP(E8734,$L$1:$M$25,2,FALSE)</f>
        <v>gold</v>
      </c>
      <c r="G8734">
        <f>LOG(C8734)</f>
        <v>0.77815125038364363</v>
      </c>
      <c r="H8734">
        <f>G8734/(B8734-1)</f>
        <v>3.2094888808963522</v>
      </c>
    </row>
    <row r="8735" spans="1:8">
      <c r="A8735" t="s">
        <v>2492</v>
      </c>
      <c r="B8735">
        <v>1.242453324894</v>
      </c>
      <c r="C8735">
        <v>6</v>
      </c>
      <c r="D8735">
        <v>25</v>
      </c>
      <c r="E8735">
        <v>25</v>
      </c>
      <c r="F8735" t="str">
        <f>VLOOKUP(E8735,$L$1:$M$25,2,FALSE)</f>
        <v>wheat</v>
      </c>
      <c r="G8735">
        <f>LOG(C8735)</f>
        <v>0.77815125038364363</v>
      </c>
      <c r="H8735">
        <f>G8735/(B8735-1)</f>
        <v>3.2094888808963522</v>
      </c>
    </row>
    <row r="8736" spans="1:8">
      <c r="A8736" t="s">
        <v>3060</v>
      </c>
      <c r="B8736">
        <v>1.242453324894</v>
      </c>
      <c r="C8736">
        <v>6</v>
      </c>
      <c r="D8736">
        <v>23</v>
      </c>
      <c r="E8736">
        <v>23</v>
      </c>
      <c r="F8736" t="str">
        <f>VLOOKUP(E8736,$L$1:$M$25,2,FALSE)</f>
        <v>trade</v>
      </c>
      <c r="G8736">
        <f>LOG(C8736)</f>
        <v>0.77815125038364363</v>
      </c>
      <c r="H8736">
        <f>G8736/(B8736-1)</f>
        <v>3.2094888808963522</v>
      </c>
    </row>
    <row r="8737" spans="1:8">
      <c r="A8737" t="s">
        <v>3168</v>
      </c>
      <c r="B8737">
        <v>1.242453324894</v>
      </c>
      <c r="C8737">
        <v>6</v>
      </c>
      <c r="D8737">
        <v>20</v>
      </c>
      <c r="E8737">
        <v>20</v>
      </c>
      <c r="F8737" t="str">
        <f>VLOOKUP(E8737,$L$1:$M$25,2,FALSE)</f>
        <v>ship</v>
      </c>
      <c r="G8737">
        <f>LOG(C8737)</f>
        <v>0.77815125038364363</v>
      </c>
      <c r="H8737">
        <f>G8737/(B8737-1)</f>
        <v>3.2094888808963522</v>
      </c>
    </row>
    <row r="8738" spans="1:8">
      <c r="A8738" t="s">
        <v>3285</v>
      </c>
      <c r="B8738">
        <v>1.242453324894</v>
      </c>
      <c r="C8738">
        <v>6</v>
      </c>
      <c r="D8738">
        <v>4</v>
      </c>
      <c r="E8738">
        <v>4</v>
      </c>
      <c r="F8738" t="str">
        <f>VLOOKUP(E8738,$L$1:$M$25,2,FALSE)</f>
        <v>coffee</v>
      </c>
      <c r="G8738">
        <f>LOG(C8738)</f>
        <v>0.77815125038364363</v>
      </c>
      <c r="H8738">
        <f>G8738/(B8738-1)</f>
        <v>3.2094888808963522</v>
      </c>
    </row>
    <row r="8739" spans="1:8">
      <c r="A8739" t="s">
        <v>4033</v>
      </c>
      <c r="B8739">
        <v>1.242453324894</v>
      </c>
      <c r="C8739">
        <v>6</v>
      </c>
      <c r="D8739">
        <v>6</v>
      </c>
      <c r="E8739">
        <v>6</v>
      </c>
      <c r="F8739" t="str">
        <f>VLOOKUP(E8739,$L$1:$M$25,2,FALSE)</f>
        <v>cpi</v>
      </c>
      <c r="G8739">
        <f>LOG(C8739)</f>
        <v>0.77815125038364363</v>
      </c>
      <c r="H8739">
        <f>G8739/(B8739-1)</f>
        <v>3.2094888808963522</v>
      </c>
    </row>
    <row r="8740" spans="1:8">
      <c r="A8740" t="s">
        <v>5259</v>
      </c>
      <c r="B8740">
        <v>1.242453324894</v>
      </c>
      <c r="C8740">
        <v>6</v>
      </c>
      <c r="D8740">
        <v>23</v>
      </c>
      <c r="E8740">
        <v>23</v>
      </c>
      <c r="F8740" t="str">
        <f>VLOOKUP(E8740,$L$1:$M$25,2,FALSE)</f>
        <v>trade</v>
      </c>
      <c r="G8740">
        <f>LOG(C8740)</f>
        <v>0.77815125038364363</v>
      </c>
      <c r="H8740">
        <f>G8740/(B8740-1)</f>
        <v>3.2094888808963522</v>
      </c>
    </row>
    <row r="8741" spans="1:8">
      <c r="A8741" t="s">
        <v>5523</v>
      </c>
      <c r="B8741">
        <v>1.242453324894</v>
      </c>
      <c r="C8741">
        <v>6</v>
      </c>
      <c r="D8741">
        <v>22</v>
      </c>
      <c r="E8741">
        <v>22</v>
      </c>
      <c r="F8741" t="str">
        <f>VLOOKUP(E8741,$L$1:$M$25,2,FALSE)</f>
        <v>sugar</v>
      </c>
      <c r="G8741">
        <f>LOG(C8741)</f>
        <v>0.77815125038364363</v>
      </c>
      <c r="H8741">
        <f>G8741/(B8741-1)</f>
        <v>3.2094888808963522</v>
      </c>
    </row>
    <row r="8742" spans="1:8">
      <c r="A8742" t="s">
        <v>5642</v>
      </c>
      <c r="B8742">
        <v>1.242453324894</v>
      </c>
      <c r="C8742">
        <v>6</v>
      </c>
      <c r="D8742">
        <v>4</v>
      </c>
      <c r="E8742">
        <v>4</v>
      </c>
      <c r="F8742" t="str">
        <f>VLOOKUP(E8742,$L$1:$M$25,2,FALSE)</f>
        <v>coffee</v>
      </c>
      <c r="G8742">
        <f>LOG(C8742)</f>
        <v>0.77815125038364363</v>
      </c>
      <c r="H8742">
        <f>G8742/(B8742-1)</f>
        <v>3.2094888808963522</v>
      </c>
    </row>
    <row r="8743" spans="1:8">
      <c r="A8743" t="s">
        <v>6061</v>
      </c>
      <c r="B8743">
        <v>1.242453324894</v>
      </c>
      <c r="C8743">
        <v>6</v>
      </c>
      <c r="D8743">
        <v>23</v>
      </c>
      <c r="E8743">
        <v>23</v>
      </c>
      <c r="F8743" t="str">
        <f>VLOOKUP(E8743,$L$1:$M$25,2,FALSE)</f>
        <v>trade</v>
      </c>
      <c r="G8743">
        <f>LOG(C8743)</f>
        <v>0.77815125038364363</v>
      </c>
      <c r="H8743">
        <f>G8743/(B8743-1)</f>
        <v>3.2094888808963522</v>
      </c>
    </row>
    <row r="8744" spans="1:8">
      <c r="A8744" t="s">
        <v>6284</v>
      </c>
      <c r="B8744">
        <v>1.242453324894</v>
      </c>
      <c r="C8744">
        <v>6</v>
      </c>
      <c r="D8744">
        <v>17</v>
      </c>
      <c r="E8744">
        <v>17</v>
      </c>
      <c r="F8744" t="str">
        <f>VLOOKUP(E8744,$L$1:$M$25,2,FALSE)</f>
        <v>nat-gas</v>
      </c>
      <c r="G8744">
        <f>LOG(C8744)</f>
        <v>0.77815125038364363</v>
      </c>
      <c r="H8744">
        <f>G8744/(B8744-1)</f>
        <v>3.2094888808963522</v>
      </c>
    </row>
    <row r="8745" spans="1:8">
      <c r="A8745" t="s">
        <v>6618</v>
      </c>
      <c r="B8745">
        <v>1.242453324894</v>
      </c>
      <c r="C8745">
        <v>6</v>
      </c>
      <c r="D8745">
        <v>23</v>
      </c>
      <c r="E8745">
        <v>23</v>
      </c>
      <c r="F8745" t="str">
        <f>VLOOKUP(E8745,$L$1:$M$25,2,FALSE)</f>
        <v>trade</v>
      </c>
      <c r="G8745">
        <f>LOG(C8745)</f>
        <v>0.77815125038364363</v>
      </c>
      <c r="H8745">
        <f>G8745/(B8745-1)</f>
        <v>3.2094888808963522</v>
      </c>
    </row>
    <row r="8746" spans="1:8">
      <c r="A8746" t="s">
        <v>6828</v>
      </c>
      <c r="B8746">
        <v>1.242453324894</v>
      </c>
      <c r="C8746">
        <v>6</v>
      </c>
      <c r="D8746">
        <v>21</v>
      </c>
      <c r="E8746">
        <v>21</v>
      </c>
      <c r="F8746" t="str">
        <f>VLOOKUP(E8746,$L$1:$M$25,2,FALSE)</f>
        <v>soybean</v>
      </c>
      <c r="G8746">
        <f>LOG(C8746)</f>
        <v>0.77815125038364363</v>
      </c>
      <c r="H8746">
        <f>G8746/(B8746-1)</f>
        <v>3.2094888808963522</v>
      </c>
    </row>
    <row r="8747" spans="1:8">
      <c r="A8747" t="s">
        <v>6924</v>
      </c>
      <c r="B8747">
        <v>1.242453324894</v>
      </c>
      <c r="C8747">
        <v>6</v>
      </c>
      <c r="D8747">
        <v>5</v>
      </c>
      <c r="E8747">
        <v>5</v>
      </c>
      <c r="F8747" t="str">
        <f>VLOOKUP(E8747,$L$1:$M$25,2,FALSE)</f>
        <v>corn</v>
      </c>
      <c r="G8747">
        <f>LOG(C8747)</f>
        <v>0.77815125038364363</v>
      </c>
      <c r="H8747">
        <f>G8747/(B8747-1)</f>
        <v>3.2094888808963522</v>
      </c>
    </row>
    <row r="8748" spans="1:8">
      <c r="A8748" t="s">
        <v>7281</v>
      </c>
      <c r="B8748">
        <v>1.242453324894</v>
      </c>
      <c r="C8748">
        <v>6</v>
      </c>
      <c r="D8748">
        <v>15</v>
      </c>
      <c r="E8748">
        <v>15</v>
      </c>
      <c r="F8748" t="str">
        <f>VLOOKUP(E8748,$L$1:$M$25,2,FALSE)</f>
        <v>money-fx</v>
      </c>
      <c r="G8748">
        <f>LOG(C8748)</f>
        <v>0.77815125038364363</v>
      </c>
      <c r="H8748">
        <f>G8748/(B8748-1)</f>
        <v>3.2094888808963522</v>
      </c>
    </row>
    <row r="8749" spans="1:8">
      <c r="A8749" t="s">
        <v>7529</v>
      </c>
      <c r="B8749">
        <v>1.242453324894</v>
      </c>
      <c r="C8749">
        <v>6</v>
      </c>
      <c r="D8749">
        <v>22</v>
      </c>
      <c r="E8749">
        <v>22</v>
      </c>
      <c r="F8749" t="str">
        <f>VLOOKUP(E8749,$L$1:$M$25,2,FALSE)</f>
        <v>sugar</v>
      </c>
      <c r="G8749">
        <f>LOG(C8749)</f>
        <v>0.77815125038364363</v>
      </c>
      <c r="H8749">
        <f>G8749/(B8749-1)</f>
        <v>3.2094888808963522</v>
      </c>
    </row>
    <row r="8750" spans="1:8">
      <c r="A8750" t="s">
        <v>7704</v>
      </c>
      <c r="B8750">
        <v>1.242453324894</v>
      </c>
      <c r="C8750">
        <v>6</v>
      </c>
      <c r="D8750">
        <v>8</v>
      </c>
      <c r="E8750">
        <v>8</v>
      </c>
      <c r="F8750" t="str">
        <f>VLOOKUP(E8750,$L$1:$M$25,2,FALSE)</f>
        <v>dlr</v>
      </c>
      <c r="G8750">
        <f>LOG(C8750)</f>
        <v>0.77815125038364363</v>
      </c>
      <c r="H8750">
        <f>G8750/(B8750-1)</f>
        <v>3.2094888808963522</v>
      </c>
    </row>
    <row r="8751" spans="1:8">
      <c r="A8751" t="s">
        <v>7806</v>
      </c>
      <c r="B8751">
        <v>1.242453324894</v>
      </c>
      <c r="C8751">
        <v>6</v>
      </c>
      <c r="D8751">
        <v>23</v>
      </c>
      <c r="E8751">
        <v>23</v>
      </c>
      <c r="F8751" t="str">
        <f>VLOOKUP(E8751,$L$1:$M$25,2,FALSE)</f>
        <v>trade</v>
      </c>
      <c r="G8751">
        <f>LOG(C8751)</f>
        <v>0.77815125038364363</v>
      </c>
      <c r="H8751">
        <f>G8751/(B8751-1)</f>
        <v>3.2094888808963522</v>
      </c>
    </row>
    <row r="8752" spans="1:8">
      <c r="A8752" t="s">
        <v>7809</v>
      </c>
      <c r="B8752">
        <v>1.242453324894</v>
      </c>
      <c r="C8752">
        <v>6</v>
      </c>
      <c r="D8752">
        <v>10</v>
      </c>
      <c r="E8752">
        <v>10</v>
      </c>
      <c r="F8752" t="str">
        <f>VLOOKUP(E8752,$L$1:$M$25,2,FALSE)</f>
        <v>gnp</v>
      </c>
      <c r="G8752">
        <f>LOG(C8752)</f>
        <v>0.77815125038364363</v>
      </c>
      <c r="H8752">
        <f>G8752/(B8752-1)</f>
        <v>3.2094888808963522</v>
      </c>
    </row>
    <row r="8753" spans="1:8">
      <c r="A8753" t="s">
        <v>7897</v>
      </c>
      <c r="B8753">
        <v>1.242453324894</v>
      </c>
      <c r="C8753">
        <v>6</v>
      </c>
      <c r="D8753">
        <v>23</v>
      </c>
      <c r="E8753">
        <v>23</v>
      </c>
      <c r="F8753" t="str">
        <f>VLOOKUP(E8753,$L$1:$M$25,2,FALSE)</f>
        <v>trade</v>
      </c>
      <c r="G8753">
        <f>LOG(C8753)</f>
        <v>0.77815125038364363</v>
      </c>
      <c r="H8753">
        <f>G8753/(B8753-1)</f>
        <v>3.2094888808963522</v>
      </c>
    </row>
    <row r="8754" spans="1:8">
      <c r="A8754" t="s">
        <v>7969</v>
      </c>
      <c r="B8754">
        <v>1.242453324894</v>
      </c>
      <c r="C8754">
        <v>6</v>
      </c>
      <c r="D8754">
        <v>2</v>
      </c>
      <c r="E8754">
        <v>2</v>
      </c>
      <c r="F8754" t="str">
        <f>VLOOKUP(E8754,$L$1:$M$25,2,FALSE)</f>
        <v>bop</v>
      </c>
      <c r="G8754">
        <f>LOG(C8754)</f>
        <v>0.77815125038364363</v>
      </c>
      <c r="H8754">
        <f>G8754/(B8754-1)</f>
        <v>3.2094888808963522</v>
      </c>
    </row>
    <row r="8755" spans="1:8">
      <c r="A8755" t="s">
        <v>8226</v>
      </c>
      <c r="B8755">
        <v>1.242453324894</v>
      </c>
      <c r="C8755">
        <v>6</v>
      </c>
      <c r="D8755">
        <v>1</v>
      </c>
      <c r="E8755">
        <v>1</v>
      </c>
      <c r="F8755" t="str">
        <f>VLOOKUP(E8755,$L$1:$M$25,2,FALSE)</f>
        <v>acq</v>
      </c>
      <c r="G8755">
        <f>LOG(C8755)</f>
        <v>0.77815125038364363</v>
      </c>
      <c r="H8755">
        <f>G8755/(B8755-1)</f>
        <v>3.2094888808963522</v>
      </c>
    </row>
    <row r="8756" spans="1:8">
      <c r="A8756" t="s">
        <v>8342</v>
      </c>
      <c r="B8756">
        <v>1.242453324894</v>
      </c>
      <c r="C8756">
        <v>6</v>
      </c>
      <c r="D8756">
        <v>18</v>
      </c>
      <c r="E8756">
        <v>18</v>
      </c>
      <c r="F8756" t="str">
        <f>VLOOKUP(E8756,$L$1:$M$25,2,FALSE)</f>
        <v>oilseed</v>
      </c>
      <c r="G8756">
        <f>LOG(C8756)</f>
        <v>0.77815125038364363</v>
      </c>
      <c r="H8756">
        <f>G8756/(B8756-1)</f>
        <v>3.2094888808963522</v>
      </c>
    </row>
    <row r="8757" spans="1:8">
      <c r="A8757" t="s">
        <v>9649</v>
      </c>
      <c r="B8757">
        <v>1.242453324894</v>
      </c>
      <c r="C8757">
        <v>6</v>
      </c>
      <c r="D8757">
        <v>24</v>
      </c>
      <c r="E8757">
        <v>24</v>
      </c>
      <c r="F8757" t="str">
        <f>VLOOKUP(E8757,$L$1:$M$25,2,FALSE)</f>
        <v>veg-oil</v>
      </c>
      <c r="G8757">
        <f>LOG(C8757)</f>
        <v>0.77815125038364363</v>
      </c>
      <c r="H8757">
        <f>G8757/(B8757-1)</f>
        <v>3.2094888808963522</v>
      </c>
    </row>
    <row r="8758" spans="1:8">
      <c r="A8758" t="s">
        <v>9998</v>
      </c>
      <c r="B8758">
        <v>1.242453324894</v>
      </c>
      <c r="C8758">
        <v>6</v>
      </c>
      <c r="D8758">
        <v>17</v>
      </c>
      <c r="E8758">
        <v>17</v>
      </c>
      <c r="F8758" t="str">
        <f>VLOOKUP(E8758,$L$1:$M$25,2,FALSE)</f>
        <v>nat-gas</v>
      </c>
      <c r="G8758">
        <f>LOG(C8758)</f>
        <v>0.77815125038364363</v>
      </c>
      <c r="H8758">
        <f>G8758/(B8758-1)</f>
        <v>3.2094888808963522</v>
      </c>
    </row>
    <row r="8759" spans="1:8">
      <c r="A8759" t="s">
        <v>10296</v>
      </c>
      <c r="B8759">
        <v>1.242453324894</v>
      </c>
      <c r="C8759">
        <v>6</v>
      </c>
      <c r="D8759">
        <v>22</v>
      </c>
      <c r="E8759">
        <v>22</v>
      </c>
      <c r="F8759" t="str">
        <f>VLOOKUP(E8759,$L$1:$M$25,2,FALSE)</f>
        <v>sugar</v>
      </c>
      <c r="G8759">
        <f>LOG(C8759)</f>
        <v>0.77815125038364363</v>
      </c>
      <c r="H8759">
        <f>G8759/(B8759-1)</f>
        <v>3.2094888808963522</v>
      </c>
    </row>
    <row r="8760" spans="1:8">
      <c r="A8760" t="s">
        <v>10975</v>
      </c>
      <c r="B8760">
        <v>1.242453324894</v>
      </c>
      <c r="C8760">
        <v>6</v>
      </c>
      <c r="D8760">
        <v>3</v>
      </c>
      <c r="E8760">
        <v>3</v>
      </c>
      <c r="F8760" t="str">
        <f>VLOOKUP(E8760,$L$1:$M$25,2,FALSE)</f>
        <v>cocoa</v>
      </c>
      <c r="G8760">
        <f>LOG(C8760)</f>
        <v>0.77815125038364363</v>
      </c>
      <c r="H8760">
        <f>G8760/(B8760-1)</f>
        <v>3.2094888808963522</v>
      </c>
    </row>
    <row r="8761" spans="1:8">
      <c r="A8761" t="s">
        <v>11186</v>
      </c>
      <c r="B8761">
        <v>1.242453324894</v>
      </c>
      <c r="C8761">
        <v>6</v>
      </c>
      <c r="D8761">
        <v>24</v>
      </c>
      <c r="E8761">
        <v>24</v>
      </c>
      <c r="F8761" t="str">
        <f>VLOOKUP(E8761,$L$1:$M$25,2,FALSE)</f>
        <v>veg-oil</v>
      </c>
      <c r="G8761">
        <f>LOG(C8761)</f>
        <v>0.77815125038364363</v>
      </c>
      <c r="H8761">
        <f>G8761/(B8761-1)</f>
        <v>3.2094888808963522</v>
      </c>
    </row>
    <row r="8762" spans="1:8">
      <c r="A8762" t="s">
        <v>12140</v>
      </c>
      <c r="B8762">
        <v>1.242453324894</v>
      </c>
      <c r="C8762">
        <v>6</v>
      </c>
      <c r="D8762">
        <v>17</v>
      </c>
      <c r="E8762">
        <v>17</v>
      </c>
      <c r="F8762" t="str">
        <f>VLOOKUP(E8762,$L$1:$M$25,2,FALSE)</f>
        <v>nat-gas</v>
      </c>
      <c r="G8762">
        <f>LOG(C8762)</f>
        <v>0.77815125038364363</v>
      </c>
      <c r="H8762">
        <f>G8762/(B8762-1)</f>
        <v>3.2094888808963522</v>
      </c>
    </row>
    <row r="8763" spans="1:8">
      <c r="A8763" t="s">
        <v>8997</v>
      </c>
      <c r="B8763">
        <v>1.24401669579289</v>
      </c>
      <c r="C8763">
        <v>16</v>
      </c>
      <c r="D8763">
        <v>20</v>
      </c>
      <c r="E8763">
        <v>20</v>
      </c>
      <c r="F8763" t="str">
        <f>VLOOKUP(E8763,$L$1:$M$25,2,FALSE)</f>
        <v>ship</v>
      </c>
      <c r="G8763">
        <f>LOG(C8763)</f>
        <v>1.2041199826559248</v>
      </c>
      <c r="H8763">
        <f>G8763/(B8763-1)</f>
        <v>4.93458031116824</v>
      </c>
    </row>
    <row r="8764" spans="1:8">
      <c r="A8764" t="s">
        <v>6675</v>
      </c>
      <c r="B8764">
        <v>1.2489408865839999</v>
      </c>
      <c r="C8764">
        <v>37</v>
      </c>
      <c r="D8764">
        <v>22</v>
      </c>
      <c r="E8764">
        <v>22</v>
      </c>
      <c r="F8764" t="str">
        <f>VLOOKUP(E8764,$L$1:$M$25,2,FALSE)</f>
        <v>sugar</v>
      </c>
      <c r="G8764">
        <f>LOG(C8764)</f>
        <v>1.568201724066995</v>
      </c>
      <c r="H8764">
        <f>G8764/(B8764-1)</f>
        <v>6.2994944124529653</v>
      </c>
    </row>
    <row r="8765" spans="1:8">
      <c r="A8765" t="s">
        <v>3259</v>
      </c>
      <c r="B8765">
        <v>1.2540419017334401</v>
      </c>
      <c r="C8765">
        <v>14</v>
      </c>
      <c r="D8765">
        <v>13</v>
      </c>
      <c r="E8765">
        <v>13</v>
      </c>
      <c r="F8765" t="str">
        <f>VLOOKUP(E8765,$L$1:$M$25,2,FALSE)</f>
        <v>interest</v>
      </c>
      <c r="G8765">
        <f>LOG(C8765)</f>
        <v>1.146128035678238</v>
      </c>
      <c r="H8765">
        <f>G8765/(B8765-1)</f>
        <v>4.5115708387384137</v>
      </c>
    </row>
    <row r="8766" spans="1:8">
      <c r="A8766" t="s">
        <v>1152</v>
      </c>
      <c r="B8766">
        <v>1.2554823251787499</v>
      </c>
      <c r="C8766">
        <v>8</v>
      </c>
      <c r="D8766">
        <v>25</v>
      </c>
      <c r="E8766">
        <v>25</v>
      </c>
      <c r="F8766" t="str">
        <f>VLOOKUP(E8766,$L$1:$M$25,2,FALSE)</f>
        <v>wheat</v>
      </c>
      <c r="G8766">
        <f>LOG(C8766)</f>
        <v>0.90308998699194354</v>
      </c>
      <c r="H8766">
        <f>G8766/(B8766-1)</f>
        <v>3.5348433061273048</v>
      </c>
    </row>
    <row r="8767" spans="1:8">
      <c r="A8767" t="s">
        <v>1209</v>
      </c>
      <c r="B8767">
        <v>1.2554823251787499</v>
      </c>
      <c r="C8767">
        <v>8</v>
      </c>
      <c r="D8767">
        <v>22</v>
      </c>
      <c r="E8767">
        <v>22</v>
      </c>
      <c r="F8767" t="str">
        <f>VLOOKUP(E8767,$L$1:$M$25,2,FALSE)</f>
        <v>sugar</v>
      </c>
      <c r="G8767">
        <f>LOG(C8767)</f>
        <v>0.90308998699194354</v>
      </c>
      <c r="H8767">
        <f>G8767/(B8767-1)</f>
        <v>3.5348433061273048</v>
      </c>
    </row>
    <row r="8768" spans="1:8">
      <c r="A8768" t="s">
        <v>2432</v>
      </c>
      <c r="B8768">
        <v>1.2554823251787499</v>
      </c>
      <c r="C8768">
        <v>8</v>
      </c>
      <c r="D8768">
        <v>18</v>
      </c>
      <c r="E8768">
        <v>18</v>
      </c>
      <c r="F8768" t="str">
        <f>VLOOKUP(E8768,$L$1:$M$25,2,FALSE)</f>
        <v>oilseed</v>
      </c>
      <c r="G8768">
        <f>LOG(C8768)</f>
        <v>0.90308998699194354</v>
      </c>
      <c r="H8768">
        <f>G8768/(B8768-1)</f>
        <v>3.5348433061273048</v>
      </c>
    </row>
    <row r="8769" spans="1:8">
      <c r="A8769" t="s">
        <v>3324</v>
      </c>
      <c r="B8769">
        <v>1.2554823251787499</v>
      </c>
      <c r="C8769">
        <v>8</v>
      </c>
      <c r="D8769">
        <v>18</v>
      </c>
      <c r="E8769">
        <v>18</v>
      </c>
      <c r="F8769" t="str">
        <f>VLOOKUP(E8769,$L$1:$M$25,2,FALSE)</f>
        <v>oilseed</v>
      </c>
      <c r="G8769">
        <f>LOG(C8769)</f>
        <v>0.90308998699194354</v>
      </c>
      <c r="H8769">
        <f>G8769/(B8769-1)</f>
        <v>3.5348433061273048</v>
      </c>
    </row>
    <row r="8770" spans="1:8">
      <c r="A8770" t="s">
        <v>5629</v>
      </c>
      <c r="B8770">
        <v>1.2554823251787499</v>
      </c>
      <c r="C8770">
        <v>8</v>
      </c>
      <c r="D8770">
        <v>4</v>
      </c>
      <c r="E8770">
        <v>4</v>
      </c>
      <c r="F8770" t="str">
        <f>VLOOKUP(E8770,$L$1:$M$25,2,FALSE)</f>
        <v>coffee</v>
      </c>
      <c r="G8770">
        <f>LOG(C8770)</f>
        <v>0.90308998699194354</v>
      </c>
      <c r="H8770">
        <f>G8770/(B8770-1)</f>
        <v>3.5348433061273048</v>
      </c>
    </row>
    <row r="8771" spans="1:8">
      <c r="A8771" t="s">
        <v>7667</v>
      </c>
      <c r="B8771">
        <v>1.2554823251787499</v>
      </c>
      <c r="C8771">
        <v>8</v>
      </c>
      <c r="D8771">
        <v>18</v>
      </c>
      <c r="E8771">
        <v>18</v>
      </c>
      <c r="F8771" t="str">
        <f>VLOOKUP(E8771,$L$1:$M$25,2,FALSE)</f>
        <v>oilseed</v>
      </c>
      <c r="G8771">
        <f>LOG(C8771)</f>
        <v>0.90308998699194354</v>
      </c>
      <c r="H8771">
        <f>G8771/(B8771-1)</f>
        <v>3.5348433061273048</v>
      </c>
    </row>
    <row r="8772" spans="1:8">
      <c r="A8772" t="s">
        <v>7787</v>
      </c>
      <c r="B8772">
        <v>1.2554823251787499</v>
      </c>
      <c r="C8772">
        <v>8</v>
      </c>
      <c r="D8772">
        <v>8</v>
      </c>
      <c r="E8772">
        <v>8</v>
      </c>
      <c r="F8772" t="str">
        <f>VLOOKUP(E8772,$L$1:$M$25,2,FALSE)</f>
        <v>dlr</v>
      </c>
      <c r="G8772">
        <f>LOG(C8772)</f>
        <v>0.90308998699194354</v>
      </c>
      <c r="H8772">
        <f>G8772/(B8772-1)</f>
        <v>3.5348433061273048</v>
      </c>
    </row>
    <row r="8773" spans="1:8">
      <c r="A8773" t="s">
        <v>9008</v>
      </c>
      <c r="B8773">
        <v>1.2554823251787499</v>
      </c>
      <c r="C8773">
        <v>8</v>
      </c>
      <c r="D8773">
        <v>20</v>
      </c>
      <c r="E8773">
        <v>20</v>
      </c>
      <c r="F8773" t="str">
        <f>VLOOKUP(E8773,$L$1:$M$25,2,FALSE)</f>
        <v>ship</v>
      </c>
      <c r="G8773">
        <f>LOG(C8773)</f>
        <v>0.90308998699194354</v>
      </c>
      <c r="H8773">
        <f>G8773/(B8773-1)</f>
        <v>3.5348433061273048</v>
      </c>
    </row>
    <row r="8774" spans="1:8">
      <c r="A8774" t="s">
        <v>9092</v>
      </c>
      <c r="B8774">
        <v>1.2554823251787499</v>
      </c>
      <c r="C8774">
        <v>8</v>
      </c>
      <c r="D8774">
        <v>25</v>
      </c>
      <c r="E8774">
        <v>25</v>
      </c>
      <c r="F8774" t="str">
        <f>VLOOKUP(E8774,$L$1:$M$25,2,FALSE)</f>
        <v>wheat</v>
      </c>
      <c r="G8774">
        <f>LOG(C8774)</f>
        <v>0.90308998699194354</v>
      </c>
      <c r="H8774">
        <f>G8774/(B8774-1)</f>
        <v>3.5348433061273048</v>
      </c>
    </row>
    <row r="8775" spans="1:8">
      <c r="A8775" t="s">
        <v>7562</v>
      </c>
      <c r="B8775">
        <v>1.2554823251787499</v>
      </c>
      <c r="C8775">
        <v>16</v>
      </c>
      <c r="D8775">
        <v>17</v>
      </c>
      <c r="E8775">
        <v>17</v>
      </c>
      <c r="F8775" t="str">
        <f>VLOOKUP(E8775,$L$1:$M$25,2,FALSE)</f>
        <v>nat-gas</v>
      </c>
      <c r="G8775">
        <f>LOG(C8775)</f>
        <v>1.2041199826559248</v>
      </c>
      <c r="H8775">
        <f>G8775/(B8775-1)</f>
        <v>4.7131244081697403</v>
      </c>
    </row>
    <row r="8776" spans="1:8">
      <c r="A8776" t="s">
        <v>1806</v>
      </c>
      <c r="B8776">
        <v>1.2587735251985499</v>
      </c>
      <c r="C8776">
        <v>28</v>
      </c>
      <c r="D8776">
        <v>11</v>
      </c>
      <c r="E8776">
        <v>11</v>
      </c>
      <c r="F8776" t="str">
        <f>VLOOKUP(E8776,$L$1:$M$25,2,FALSE)</f>
        <v>gold</v>
      </c>
      <c r="G8776">
        <f>LOG(C8776)</f>
        <v>1.4471580313422192</v>
      </c>
      <c r="H8776">
        <f>G8776/(B8776-1)</f>
        <v>5.592372829607875</v>
      </c>
    </row>
    <row r="8777" spans="1:8">
      <c r="A8777" t="s">
        <v>5767</v>
      </c>
      <c r="B8777">
        <v>1.2623064132652799</v>
      </c>
      <c r="C8777">
        <v>31</v>
      </c>
      <c r="D8777">
        <v>25</v>
      </c>
      <c r="E8777">
        <v>25</v>
      </c>
      <c r="F8777" t="str">
        <f>VLOOKUP(E8777,$L$1:$M$25,2,FALSE)</f>
        <v>wheat</v>
      </c>
      <c r="G8777">
        <f>LOG(C8777)</f>
        <v>1.4913616938342726</v>
      </c>
      <c r="H8777">
        <f>G8777/(B8777-1)</f>
        <v>5.6855708378201371</v>
      </c>
    </row>
    <row r="8778" spans="1:8">
      <c r="A8778" t="s">
        <v>9650</v>
      </c>
      <c r="B8778">
        <v>1.26362567212372</v>
      </c>
      <c r="C8778">
        <v>13</v>
      </c>
      <c r="D8778">
        <v>13</v>
      </c>
      <c r="E8778">
        <v>13</v>
      </c>
      <c r="F8778" t="str">
        <f>VLOOKUP(E8778,$L$1:$M$25,2,FALSE)</f>
        <v>interest</v>
      </c>
      <c r="G8778">
        <f>LOG(C8778)</f>
        <v>1.1139433523068367</v>
      </c>
      <c r="H8778">
        <f>G8778/(B8778-1)</f>
        <v>4.2254737307376535</v>
      </c>
    </row>
    <row r="8779" spans="1:8">
      <c r="A8779" t="s">
        <v>3651</v>
      </c>
      <c r="B8779">
        <v>1.2636544318820899</v>
      </c>
      <c r="C8779">
        <v>11</v>
      </c>
      <c r="D8779">
        <v>16</v>
      </c>
      <c r="E8779">
        <v>16</v>
      </c>
      <c r="F8779" t="str">
        <f>VLOOKUP(E8779,$L$1:$M$25,2,FALSE)</f>
        <v>money-supply</v>
      </c>
      <c r="G8779">
        <f>LOG(C8779)</f>
        <v>1.0413926851582251</v>
      </c>
      <c r="H8779">
        <f>G8779/(B8779-1)</f>
        <v>3.949839483919432</v>
      </c>
    </row>
    <row r="8780" spans="1:8">
      <c r="A8780" t="s">
        <v>267</v>
      </c>
      <c r="B8780">
        <v>1.2643435646553201</v>
      </c>
      <c r="C8780">
        <v>134</v>
      </c>
      <c r="D8780">
        <v>17</v>
      </c>
      <c r="E8780">
        <v>17</v>
      </c>
      <c r="F8780" t="str">
        <f>VLOOKUP(E8780,$L$1:$M$25,2,FALSE)</f>
        <v>nat-gas</v>
      </c>
      <c r="G8780">
        <f>LOG(C8780)</f>
        <v>2.1271047983648077</v>
      </c>
      <c r="H8780">
        <f>G8780/(B8780-1)</f>
        <v>8.0467432643512957</v>
      </c>
    </row>
    <row r="8781" spans="1:8">
      <c r="A8781" t="s">
        <v>10988</v>
      </c>
      <c r="B8781">
        <v>1.26500137527307</v>
      </c>
      <c r="C8781">
        <v>12</v>
      </c>
      <c r="D8781">
        <v>24</v>
      </c>
      <c r="E8781">
        <v>24</v>
      </c>
      <c r="F8781" t="str">
        <f>VLOOKUP(E8781,$L$1:$M$25,2,FALSE)</f>
        <v>veg-oil</v>
      </c>
      <c r="G8781">
        <f>LOG(C8781)</f>
        <v>1.0791812460476249</v>
      </c>
      <c r="H8781">
        <f>G8781/(B8781-1)</f>
        <v>4.0723609261860823</v>
      </c>
    </row>
    <row r="8782" spans="1:8">
      <c r="A8782" t="s">
        <v>4865</v>
      </c>
      <c r="B8782">
        <v>1.2700181519104901</v>
      </c>
      <c r="C8782">
        <v>14</v>
      </c>
      <c r="D8782">
        <v>17</v>
      </c>
      <c r="E8782">
        <v>17</v>
      </c>
      <c r="F8782" t="str">
        <f>VLOOKUP(E8782,$L$1:$M$25,2,FALSE)</f>
        <v>nat-gas</v>
      </c>
      <c r="G8782">
        <f>LOG(C8782)</f>
        <v>1.146128035678238</v>
      </c>
      <c r="H8782">
        <f>G8782/(B8782-1)</f>
        <v>4.244633286943519</v>
      </c>
    </row>
    <row r="8783" spans="1:8">
      <c r="A8783" t="s">
        <v>4842</v>
      </c>
      <c r="B8783">
        <v>1.2718990838080899</v>
      </c>
      <c r="C8783">
        <v>24</v>
      </c>
      <c r="D8783">
        <v>23</v>
      </c>
      <c r="E8783">
        <v>23</v>
      </c>
      <c r="F8783" t="str">
        <f>VLOOKUP(E8783,$L$1:$M$25,2,FALSE)</f>
        <v>trade</v>
      </c>
      <c r="G8783">
        <f>LOG(C8783)</f>
        <v>1.3802112417116059</v>
      </c>
      <c r="H8783">
        <f>G8783/(B8783-1)</f>
        <v>5.0761893801958449</v>
      </c>
    </row>
    <row r="8784" spans="1:8">
      <c r="A8784" t="s">
        <v>9368</v>
      </c>
      <c r="B8784">
        <v>1.27208986882028</v>
      </c>
      <c r="C8784">
        <v>14</v>
      </c>
      <c r="D8784">
        <v>4</v>
      </c>
      <c r="E8784">
        <v>4</v>
      </c>
      <c r="F8784" t="str">
        <f>VLOOKUP(E8784,$L$1:$M$25,2,FALSE)</f>
        <v>coffee</v>
      </c>
      <c r="G8784">
        <f>LOG(C8784)</f>
        <v>1.146128035678238</v>
      </c>
      <c r="H8784">
        <f>G8784/(B8784-1)</f>
        <v>4.2123142645758529</v>
      </c>
    </row>
    <row r="8785" spans="1:8">
      <c r="A8785" t="s">
        <v>4366</v>
      </c>
      <c r="B8785">
        <v>1.27302833658962</v>
      </c>
      <c r="C8785">
        <v>9</v>
      </c>
      <c r="D8785">
        <v>5</v>
      </c>
      <c r="E8785">
        <v>5</v>
      </c>
      <c r="F8785" t="str">
        <f>VLOOKUP(E8785,$L$1:$M$25,2,FALSE)</f>
        <v>corn</v>
      </c>
      <c r="G8785">
        <f>LOG(C8785)</f>
        <v>0.95424250943932487</v>
      </c>
      <c r="H8785">
        <f>G8785/(B8785-1)</f>
        <v>3.4950310336235013</v>
      </c>
    </row>
    <row r="8786" spans="1:8">
      <c r="A8786" t="s">
        <v>5067</v>
      </c>
      <c r="B8786">
        <v>1.27302833658962</v>
      </c>
      <c r="C8786">
        <v>9</v>
      </c>
      <c r="D8786">
        <v>20</v>
      </c>
      <c r="E8786">
        <v>20</v>
      </c>
      <c r="F8786" t="str">
        <f>VLOOKUP(E8786,$L$1:$M$25,2,FALSE)</f>
        <v>ship</v>
      </c>
      <c r="G8786">
        <f>LOG(C8786)</f>
        <v>0.95424250943932487</v>
      </c>
      <c r="H8786">
        <f>G8786/(B8786-1)</f>
        <v>3.4950310336235013</v>
      </c>
    </row>
    <row r="8787" spans="1:8">
      <c r="A8787" t="s">
        <v>8280</v>
      </c>
      <c r="B8787">
        <v>1.27302833658962</v>
      </c>
      <c r="C8787">
        <v>9</v>
      </c>
      <c r="D8787">
        <v>9</v>
      </c>
      <c r="E8787">
        <v>9</v>
      </c>
      <c r="F8787" t="str">
        <f>VLOOKUP(E8787,$L$1:$M$25,2,FALSE)</f>
        <v>earn</v>
      </c>
      <c r="G8787">
        <f>LOG(C8787)</f>
        <v>0.95424250943932487</v>
      </c>
      <c r="H8787">
        <f>G8787/(B8787-1)</f>
        <v>3.4950310336235013</v>
      </c>
    </row>
    <row r="8788" spans="1:8">
      <c r="A8788" t="s">
        <v>10871</v>
      </c>
      <c r="B8788">
        <v>1.27302833658962</v>
      </c>
      <c r="C8788">
        <v>9</v>
      </c>
      <c r="D8788">
        <v>14</v>
      </c>
      <c r="E8788">
        <v>14</v>
      </c>
      <c r="F8788" t="str">
        <f>VLOOKUP(E8788,$L$1:$M$25,2,FALSE)</f>
        <v>livestock</v>
      </c>
      <c r="G8788">
        <f>LOG(C8788)</f>
        <v>0.95424250943932487</v>
      </c>
      <c r="H8788">
        <f>G8788/(B8788-1)</f>
        <v>3.4950310336235013</v>
      </c>
    </row>
    <row r="8789" spans="1:8">
      <c r="A8789" t="s">
        <v>60</v>
      </c>
      <c r="B8789">
        <v>1.27609287051404</v>
      </c>
      <c r="C8789">
        <v>81</v>
      </c>
      <c r="D8789">
        <v>8</v>
      </c>
      <c r="E8789">
        <v>8</v>
      </c>
      <c r="F8789" t="str">
        <f>VLOOKUP(E8789,$L$1:$M$25,2,FALSE)</f>
        <v>dlr</v>
      </c>
      <c r="G8789">
        <f>LOG(C8789)</f>
        <v>1.9084850188786497</v>
      </c>
      <c r="H8789">
        <f>G8789/(B8789-1)</f>
        <v>6.9124748325639898</v>
      </c>
    </row>
    <row r="8790" spans="1:8">
      <c r="A8790" t="s">
        <v>915</v>
      </c>
      <c r="B8790">
        <v>1.2770342594661299</v>
      </c>
      <c r="C8790">
        <v>7</v>
      </c>
      <c r="D8790">
        <v>7</v>
      </c>
      <c r="E8790">
        <v>7</v>
      </c>
      <c r="F8790" t="str">
        <f>VLOOKUP(E8790,$L$1:$M$25,2,FALSE)</f>
        <v>crude</v>
      </c>
      <c r="G8790">
        <f>LOG(C8790)</f>
        <v>0.84509804001425681</v>
      </c>
      <c r="H8790">
        <f>G8790/(B8790-1)</f>
        <v>3.0505181620599457</v>
      </c>
    </row>
    <row r="8791" spans="1:8">
      <c r="A8791" t="s">
        <v>1707</v>
      </c>
      <c r="B8791">
        <v>1.2770342594661299</v>
      </c>
      <c r="C8791">
        <v>7</v>
      </c>
      <c r="D8791">
        <v>2</v>
      </c>
      <c r="E8791">
        <v>2</v>
      </c>
      <c r="F8791" t="str">
        <f>VLOOKUP(E8791,$L$1:$M$25,2,FALSE)</f>
        <v>bop</v>
      </c>
      <c r="G8791">
        <f>LOG(C8791)</f>
        <v>0.84509804001425681</v>
      </c>
      <c r="H8791">
        <f>G8791/(B8791-1)</f>
        <v>3.0505181620599457</v>
      </c>
    </row>
    <row r="8792" spans="1:8">
      <c r="A8792" t="s">
        <v>1726</v>
      </c>
      <c r="B8792">
        <v>1.2770342594661299</v>
      </c>
      <c r="C8792">
        <v>7</v>
      </c>
      <c r="D8792">
        <v>11</v>
      </c>
      <c r="E8792">
        <v>11</v>
      </c>
      <c r="F8792" t="str">
        <f>VLOOKUP(E8792,$L$1:$M$25,2,FALSE)</f>
        <v>gold</v>
      </c>
      <c r="G8792">
        <f>LOG(C8792)</f>
        <v>0.84509804001425681</v>
      </c>
      <c r="H8792">
        <f>G8792/(B8792-1)</f>
        <v>3.0505181620599457</v>
      </c>
    </row>
    <row r="8793" spans="1:8">
      <c r="A8793" t="s">
        <v>1746</v>
      </c>
      <c r="B8793">
        <v>1.2770342594661299</v>
      </c>
      <c r="C8793">
        <v>7</v>
      </c>
      <c r="D8793">
        <v>14</v>
      </c>
      <c r="E8793">
        <v>14</v>
      </c>
      <c r="F8793" t="str">
        <f>VLOOKUP(E8793,$L$1:$M$25,2,FALSE)</f>
        <v>livestock</v>
      </c>
      <c r="G8793">
        <f>LOG(C8793)</f>
        <v>0.84509804001425681</v>
      </c>
      <c r="H8793">
        <f>G8793/(B8793-1)</f>
        <v>3.0505181620599457</v>
      </c>
    </row>
    <row r="8794" spans="1:8">
      <c r="A8794" t="s">
        <v>3129</v>
      </c>
      <c r="B8794">
        <v>1.2770342594661299</v>
      </c>
      <c r="C8794">
        <v>7</v>
      </c>
      <c r="D8794">
        <v>4</v>
      </c>
      <c r="E8794">
        <v>4</v>
      </c>
      <c r="F8794" t="str">
        <f>VLOOKUP(E8794,$L$1:$M$25,2,FALSE)</f>
        <v>coffee</v>
      </c>
      <c r="G8794">
        <f>LOG(C8794)</f>
        <v>0.84509804001425681</v>
      </c>
      <c r="H8794">
        <f>G8794/(B8794-1)</f>
        <v>3.0505181620599457</v>
      </c>
    </row>
    <row r="8795" spans="1:8">
      <c r="A8795" t="s">
        <v>3624</v>
      </c>
      <c r="B8795">
        <v>1.2770342594661299</v>
      </c>
      <c r="C8795">
        <v>7</v>
      </c>
      <c r="D8795">
        <v>16</v>
      </c>
      <c r="E8795">
        <v>16</v>
      </c>
      <c r="F8795" t="str">
        <f>VLOOKUP(E8795,$L$1:$M$25,2,FALSE)</f>
        <v>money-supply</v>
      </c>
      <c r="G8795">
        <f>LOG(C8795)</f>
        <v>0.84509804001425681</v>
      </c>
      <c r="H8795">
        <f>G8795/(B8795-1)</f>
        <v>3.0505181620599457</v>
      </c>
    </row>
    <row r="8796" spans="1:8">
      <c r="A8796" t="s">
        <v>4575</v>
      </c>
      <c r="B8796">
        <v>1.2770342594661299</v>
      </c>
      <c r="C8796">
        <v>7</v>
      </c>
      <c r="D8796">
        <v>10</v>
      </c>
      <c r="E8796">
        <v>10</v>
      </c>
      <c r="F8796" t="str">
        <f>VLOOKUP(E8796,$L$1:$M$25,2,FALSE)</f>
        <v>gnp</v>
      </c>
      <c r="G8796">
        <f>LOG(C8796)</f>
        <v>0.84509804001425681</v>
      </c>
      <c r="H8796">
        <f>G8796/(B8796-1)</f>
        <v>3.0505181620599457</v>
      </c>
    </row>
    <row r="8797" spans="1:8">
      <c r="A8797" t="s">
        <v>5774</v>
      </c>
      <c r="B8797">
        <v>1.2770342594661299</v>
      </c>
      <c r="C8797">
        <v>7</v>
      </c>
      <c r="D8797">
        <v>17</v>
      </c>
      <c r="E8797">
        <v>17</v>
      </c>
      <c r="F8797" t="str">
        <f>VLOOKUP(E8797,$L$1:$M$25,2,FALSE)</f>
        <v>nat-gas</v>
      </c>
      <c r="G8797">
        <f>LOG(C8797)</f>
        <v>0.84509804001425681</v>
      </c>
      <c r="H8797">
        <f>G8797/(B8797-1)</f>
        <v>3.0505181620599457</v>
      </c>
    </row>
    <row r="8798" spans="1:8">
      <c r="A8798" t="s">
        <v>5955</v>
      </c>
      <c r="B8798">
        <v>1.2770342594661299</v>
      </c>
      <c r="C8798">
        <v>7</v>
      </c>
      <c r="D8798">
        <v>10</v>
      </c>
      <c r="E8798">
        <v>10</v>
      </c>
      <c r="F8798" t="str">
        <f>VLOOKUP(E8798,$L$1:$M$25,2,FALSE)</f>
        <v>gnp</v>
      </c>
      <c r="G8798">
        <f>LOG(C8798)</f>
        <v>0.84509804001425681</v>
      </c>
      <c r="H8798">
        <f>G8798/(B8798-1)</f>
        <v>3.0505181620599457</v>
      </c>
    </row>
    <row r="8799" spans="1:8">
      <c r="A8799" t="s">
        <v>6326</v>
      </c>
      <c r="B8799">
        <v>1.2770342594661299</v>
      </c>
      <c r="C8799">
        <v>7</v>
      </c>
      <c r="D8799">
        <v>10</v>
      </c>
      <c r="E8799">
        <v>10</v>
      </c>
      <c r="F8799" t="str">
        <f>VLOOKUP(E8799,$L$1:$M$25,2,FALSE)</f>
        <v>gnp</v>
      </c>
      <c r="G8799">
        <f>LOG(C8799)</f>
        <v>0.84509804001425681</v>
      </c>
      <c r="H8799">
        <f>G8799/(B8799-1)</f>
        <v>3.0505181620599457</v>
      </c>
    </row>
    <row r="8800" spans="1:8">
      <c r="A8800" t="s">
        <v>7891</v>
      </c>
      <c r="B8800">
        <v>1.2770342594661299</v>
      </c>
      <c r="C8800">
        <v>7</v>
      </c>
      <c r="D8800">
        <v>18</v>
      </c>
      <c r="E8800">
        <v>18</v>
      </c>
      <c r="F8800" t="str">
        <f>VLOOKUP(E8800,$L$1:$M$25,2,FALSE)</f>
        <v>oilseed</v>
      </c>
      <c r="G8800">
        <f>LOG(C8800)</f>
        <v>0.84509804001425681</v>
      </c>
      <c r="H8800">
        <f>G8800/(B8800-1)</f>
        <v>3.0505181620599457</v>
      </c>
    </row>
    <row r="8801" spans="1:8">
      <c r="A8801" t="s">
        <v>7974</v>
      </c>
      <c r="B8801">
        <v>1.2770342594661299</v>
      </c>
      <c r="C8801">
        <v>7</v>
      </c>
      <c r="D8801">
        <v>8</v>
      </c>
      <c r="E8801">
        <v>8</v>
      </c>
      <c r="F8801" t="str">
        <f>VLOOKUP(E8801,$L$1:$M$25,2,FALSE)</f>
        <v>dlr</v>
      </c>
      <c r="G8801">
        <f>LOG(C8801)</f>
        <v>0.84509804001425681</v>
      </c>
      <c r="H8801">
        <f>G8801/(B8801-1)</f>
        <v>3.0505181620599457</v>
      </c>
    </row>
    <row r="8802" spans="1:8">
      <c r="A8802" t="s">
        <v>9313</v>
      </c>
      <c r="B8802">
        <v>1.2770342594661299</v>
      </c>
      <c r="C8802">
        <v>7</v>
      </c>
      <c r="D8802">
        <v>15</v>
      </c>
      <c r="E8802">
        <v>15</v>
      </c>
      <c r="F8802" t="str">
        <f>VLOOKUP(E8802,$L$1:$M$25,2,FALSE)</f>
        <v>money-fx</v>
      </c>
      <c r="G8802">
        <f>LOG(C8802)</f>
        <v>0.84509804001425681</v>
      </c>
      <c r="H8802">
        <f>G8802/(B8802-1)</f>
        <v>3.0505181620599457</v>
      </c>
    </row>
    <row r="8803" spans="1:8">
      <c r="A8803" t="s">
        <v>10849</v>
      </c>
      <c r="B8803">
        <v>1.2770342594661299</v>
      </c>
      <c r="C8803">
        <v>7</v>
      </c>
      <c r="D8803">
        <v>4</v>
      </c>
      <c r="E8803">
        <v>4</v>
      </c>
      <c r="F8803" t="str">
        <f>VLOOKUP(E8803,$L$1:$M$25,2,FALSE)</f>
        <v>coffee</v>
      </c>
      <c r="G8803">
        <f>LOG(C8803)</f>
        <v>0.84509804001425681</v>
      </c>
      <c r="H8803">
        <f>G8803/(B8803-1)</f>
        <v>3.0505181620599457</v>
      </c>
    </row>
    <row r="8804" spans="1:8">
      <c r="A8804" t="s">
        <v>11397</v>
      </c>
      <c r="B8804">
        <v>1.2770342594661299</v>
      </c>
      <c r="C8804">
        <v>7</v>
      </c>
      <c r="D8804">
        <v>15</v>
      </c>
      <c r="E8804">
        <v>15</v>
      </c>
      <c r="F8804" t="str">
        <f>VLOOKUP(E8804,$L$1:$M$25,2,FALSE)</f>
        <v>money-fx</v>
      </c>
      <c r="G8804">
        <f>LOG(C8804)</f>
        <v>0.84509804001425681</v>
      </c>
      <c r="H8804">
        <f>G8804/(B8804-1)</f>
        <v>3.0505181620599457</v>
      </c>
    </row>
    <row r="8805" spans="1:8">
      <c r="A8805" t="s">
        <v>11987</v>
      </c>
      <c r="B8805">
        <v>1.2770342594661299</v>
      </c>
      <c r="C8805">
        <v>7</v>
      </c>
      <c r="D8805">
        <v>4</v>
      </c>
      <c r="E8805">
        <v>4</v>
      </c>
      <c r="F8805" t="str">
        <f>VLOOKUP(E8805,$L$1:$M$25,2,FALSE)</f>
        <v>coffee</v>
      </c>
      <c r="G8805">
        <f>LOG(C8805)</f>
        <v>0.84509804001425681</v>
      </c>
      <c r="H8805">
        <f>G8805/(B8805-1)</f>
        <v>3.0505181620599457</v>
      </c>
    </row>
    <row r="8806" spans="1:8">
      <c r="A8806" t="s">
        <v>12138</v>
      </c>
      <c r="B8806">
        <v>1.2770342594661299</v>
      </c>
      <c r="C8806">
        <v>7</v>
      </c>
      <c r="D8806">
        <v>4</v>
      </c>
      <c r="E8806">
        <v>4</v>
      </c>
      <c r="F8806" t="str">
        <f>VLOOKUP(E8806,$L$1:$M$25,2,FALSE)</f>
        <v>coffee</v>
      </c>
      <c r="G8806">
        <f>LOG(C8806)</f>
        <v>0.84509804001425681</v>
      </c>
      <c r="H8806">
        <f>G8806/(B8806-1)</f>
        <v>3.0505181620599457</v>
      </c>
    </row>
    <row r="8807" spans="1:8">
      <c r="A8807" t="s">
        <v>12257</v>
      </c>
      <c r="B8807">
        <v>1.2770342594661299</v>
      </c>
      <c r="C8807">
        <v>7</v>
      </c>
      <c r="D8807">
        <v>14</v>
      </c>
      <c r="E8807">
        <v>14</v>
      </c>
      <c r="F8807" t="str">
        <f>VLOOKUP(E8807,$L$1:$M$25,2,FALSE)</f>
        <v>livestock</v>
      </c>
      <c r="G8807">
        <f>LOG(C8807)</f>
        <v>0.84509804001425681</v>
      </c>
      <c r="H8807">
        <f>G8807/(B8807-1)</f>
        <v>3.0505181620599457</v>
      </c>
    </row>
    <row r="8808" spans="1:8">
      <c r="A8808" t="s">
        <v>213</v>
      </c>
      <c r="B8808">
        <v>1.2785254563767501</v>
      </c>
      <c r="C8808">
        <v>32</v>
      </c>
      <c r="D8808">
        <v>14</v>
      </c>
      <c r="E8808">
        <v>14</v>
      </c>
      <c r="F8808" t="str">
        <f>VLOOKUP(E8808,$L$1:$M$25,2,FALSE)</f>
        <v>livestock</v>
      </c>
      <c r="G8808">
        <f>LOG(C8808)</f>
        <v>1.505149978319906</v>
      </c>
      <c r="H8808">
        <f>G8808/(B8808-1)</f>
        <v>5.4039942987615133</v>
      </c>
    </row>
    <row r="8809" spans="1:8">
      <c r="A8809" t="s">
        <v>687</v>
      </c>
      <c r="B8809">
        <v>1.27985422583366</v>
      </c>
      <c r="C8809">
        <v>10</v>
      </c>
      <c r="D8809">
        <v>25</v>
      </c>
      <c r="E8809">
        <v>25</v>
      </c>
      <c r="F8809" t="str">
        <f>VLOOKUP(E8809,$L$1:$M$25,2,FALSE)</f>
        <v>wheat</v>
      </c>
      <c r="G8809">
        <f>LOG(C8809)</f>
        <v>1</v>
      </c>
      <c r="H8809">
        <f>G8809/(B8809-1)</f>
        <v>3.5732889043254281</v>
      </c>
    </row>
    <row r="8810" spans="1:8">
      <c r="A8810" t="s">
        <v>2772</v>
      </c>
      <c r="B8810">
        <v>1.27985422583366</v>
      </c>
      <c r="C8810">
        <v>10</v>
      </c>
      <c r="D8810">
        <v>16</v>
      </c>
      <c r="E8810">
        <v>16</v>
      </c>
      <c r="F8810" t="str">
        <f>VLOOKUP(E8810,$L$1:$M$25,2,FALSE)</f>
        <v>money-supply</v>
      </c>
      <c r="G8810">
        <f>LOG(C8810)</f>
        <v>1</v>
      </c>
      <c r="H8810">
        <f>G8810/(B8810-1)</f>
        <v>3.5732889043254281</v>
      </c>
    </row>
    <row r="8811" spans="1:8">
      <c r="A8811" t="s">
        <v>5842</v>
      </c>
      <c r="B8811">
        <v>1.27985422583366</v>
      </c>
      <c r="C8811">
        <v>10</v>
      </c>
      <c r="D8811">
        <v>17</v>
      </c>
      <c r="E8811">
        <v>17</v>
      </c>
      <c r="F8811" t="str">
        <f>VLOOKUP(E8811,$L$1:$M$25,2,FALSE)</f>
        <v>nat-gas</v>
      </c>
      <c r="G8811">
        <f>LOG(C8811)</f>
        <v>1</v>
      </c>
      <c r="H8811">
        <f>G8811/(B8811-1)</f>
        <v>3.5732889043254281</v>
      </c>
    </row>
    <row r="8812" spans="1:8">
      <c r="A8812" t="s">
        <v>5885</v>
      </c>
      <c r="B8812">
        <v>1.27985422583366</v>
      </c>
      <c r="C8812">
        <v>10</v>
      </c>
      <c r="D8812">
        <v>1</v>
      </c>
      <c r="E8812">
        <v>1</v>
      </c>
      <c r="F8812" t="str">
        <f>VLOOKUP(E8812,$L$1:$M$25,2,FALSE)</f>
        <v>acq</v>
      </c>
      <c r="G8812">
        <f>LOG(C8812)</f>
        <v>1</v>
      </c>
      <c r="H8812">
        <f>G8812/(B8812-1)</f>
        <v>3.5732889043254281</v>
      </c>
    </row>
    <row r="8813" spans="1:8">
      <c r="A8813" t="s">
        <v>6592</v>
      </c>
      <c r="B8813">
        <v>1.28053404752388</v>
      </c>
      <c r="C8813">
        <v>19</v>
      </c>
      <c r="D8813">
        <v>25</v>
      </c>
      <c r="E8813">
        <v>25</v>
      </c>
      <c r="F8813" t="str">
        <f>VLOOKUP(E8813,$L$1:$M$25,2,FALSE)</f>
        <v>wheat</v>
      </c>
      <c r="G8813">
        <f>LOG(C8813)</f>
        <v>1.2787536009528289</v>
      </c>
      <c r="H8813">
        <f>G8813/(B8813-1)</f>
        <v>4.5582830755827493</v>
      </c>
    </row>
    <row r="8814" spans="1:8">
      <c r="A8814" t="s">
        <v>2848</v>
      </c>
      <c r="B8814">
        <v>1.28487876782417</v>
      </c>
      <c r="C8814">
        <v>17</v>
      </c>
      <c r="D8814">
        <v>23</v>
      </c>
      <c r="E8814">
        <v>23</v>
      </c>
      <c r="F8814" t="str">
        <f>VLOOKUP(E8814,$L$1:$M$25,2,FALSE)</f>
        <v>trade</v>
      </c>
      <c r="G8814">
        <f>LOG(C8814)</f>
        <v>1.2304489213782739</v>
      </c>
      <c r="H8814">
        <f>G8814/(B8814-1)</f>
        <v>4.3192019214914579</v>
      </c>
    </row>
    <row r="8815" spans="1:8">
      <c r="A8815" t="s">
        <v>6224</v>
      </c>
      <c r="B8815">
        <v>1.2852930241200899</v>
      </c>
      <c r="C8815">
        <v>13</v>
      </c>
      <c r="D8815">
        <v>8</v>
      </c>
      <c r="E8815">
        <v>8</v>
      </c>
      <c r="F8815" t="str">
        <f>VLOOKUP(E8815,$L$1:$M$25,2,FALSE)</f>
        <v>dlr</v>
      </c>
      <c r="G8815">
        <f>LOG(C8815)</f>
        <v>1.1139433523068367</v>
      </c>
      <c r="H8815">
        <f>G8815/(B8815-1)</f>
        <v>3.9045586752164625</v>
      </c>
    </row>
    <row r="8816" spans="1:8">
      <c r="A8816" t="s">
        <v>65</v>
      </c>
      <c r="B8816">
        <v>1.2855134325620601</v>
      </c>
      <c r="C8816">
        <v>80</v>
      </c>
      <c r="D8816">
        <v>20</v>
      </c>
      <c r="E8816">
        <v>20</v>
      </c>
      <c r="F8816" t="str">
        <f>VLOOKUP(E8816,$L$1:$M$25,2,FALSE)</f>
        <v>ship</v>
      </c>
      <c r="G8816">
        <f>LOG(C8816)</f>
        <v>1.9030899869919435</v>
      </c>
      <c r="H8816">
        <f>G8816/(B8816-1)</f>
        <v>6.6655007083713373</v>
      </c>
    </row>
    <row r="8817" spans="1:8">
      <c r="A8817" t="s">
        <v>2024</v>
      </c>
      <c r="B8817">
        <v>1.2882523050229</v>
      </c>
      <c r="C8817">
        <v>11</v>
      </c>
      <c r="D8817">
        <v>17</v>
      </c>
      <c r="E8817">
        <v>17</v>
      </c>
      <c r="F8817" t="str">
        <f>VLOOKUP(E8817,$L$1:$M$25,2,FALSE)</f>
        <v>nat-gas</v>
      </c>
      <c r="G8817">
        <f>LOG(C8817)</f>
        <v>1.0413926851582251</v>
      </c>
      <c r="H8817">
        <f>G8817/(B8817-1)</f>
        <v>3.612781813056074</v>
      </c>
    </row>
    <row r="8818" spans="1:8">
      <c r="A8818" t="s">
        <v>883</v>
      </c>
      <c r="B8818">
        <v>1.2945451658448901</v>
      </c>
      <c r="C8818">
        <v>11</v>
      </c>
      <c r="D8818">
        <v>5</v>
      </c>
      <c r="E8818">
        <v>5</v>
      </c>
      <c r="F8818" t="str">
        <f>VLOOKUP(E8818,$L$1:$M$25,2,FALSE)</f>
        <v>corn</v>
      </c>
      <c r="G8818">
        <f>LOG(C8818)</f>
        <v>1.0413926851582251</v>
      </c>
      <c r="H8818">
        <f>G8818/(B8818-1)</f>
        <v>3.5355959150476468</v>
      </c>
    </row>
    <row r="8819" spans="1:8">
      <c r="A8819" t="s">
        <v>4303</v>
      </c>
      <c r="B8819">
        <v>1.2945451658448901</v>
      </c>
      <c r="C8819">
        <v>11</v>
      </c>
      <c r="D8819">
        <v>7</v>
      </c>
      <c r="E8819">
        <v>7</v>
      </c>
      <c r="F8819" t="str">
        <f>VLOOKUP(E8819,$L$1:$M$25,2,FALSE)</f>
        <v>crude</v>
      </c>
      <c r="G8819">
        <f>LOG(C8819)</f>
        <v>1.0413926851582251</v>
      </c>
      <c r="H8819">
        <f>G8819/(B8819-1)</f>
        <v>3.5355959150476468</v>
      </c>
    </row>
    <row r="8820" spans="1:8">
      <c r="A8820" t="s">
        <v>9941</v>
      </c>
      <c r="B8820">
        <v>1.2945451658448901</v>
      </c>
      <c r="C8820">
        <v>11</v>
      </c>
      <c r="D8820">
        <v>10</v>
      </c>
      <c r="E8820">
        <v>10</v>
      </c>
      <c r="F8820" t="str">
        <f>VLOOKUP(E8820,$L$1:$M$25,2,FALSE)</f>
        <v>gnp</v>
      </c>
      <c r="G8820">
        <f>LOG(C8820)</f>
        <v>1.0413926851582251</v>
      </c>
      <c r="H8820">
        <f>G8820/(B8820-1)</f>
        <v>3.5355959150476468</v>
      </c>
    </row>
    <row r="8821" spans="1:8">
      <c r="A8821" t="s">
        <v>10994</v>
      </c>
      <c r="B8821">
        <v>1.2945451658448901</v>
      </c>
      <c r="C8821">
        <v>11</v>
      </c>
      <c r="D8821">
        <v>5</v>
      </c>
      <c r="E8821">
        <v>5</v>
      </c>
      <c r="F8821" t="str">
        <f>VLOOKUP(E8821,$L$1:$M$25,2,FALSE)</f>
        <v>corn</v>
      </c>
      <c r="G8821">
        <f>LOG(C8821)</f>
        <v>1.0413926851582251</v>
      </c>
      <c r="H8821">
        <f>G8821/(B8821-1)</f>
        <v>3.5355959150476468</v>
      </c>
    </row>
    <row r="8822" spans="1:8">
      <c r="A8822" t="s">
        <v>2109</v>
      </c>
      <c r="B8822">
        <v>1.2980356797346699</v>
      </c>
      <c r="C8822">
        <v>17</v>
      </c>
      <c r="D8822">
        <v>23</v>
      </c>
      <c r="E8822">
        <v>23</v>
      </c>
      <c r="F8822" t="str">
        <f>VLOOKUP(E8822,$L$1:$M$25,2,FALSE)</f>
        <v>trade</v>
      </c>
      <c r="G8822">
        <f>LOG(C8822)</f>
        <v>1.2304489213782739</v>
      </c>
      <c r="H8822">
        <f>G8822/(B8822-1)</f>
        <v>4.1285289146376591</v>
      </c>
    </row>
    <row r="8823" spans="1:8">
      <c r="A8823" t="s">
        <v>439</v>
      </c>
      <c r="B8823">
        <v>1.2988738346555799</v>
      </c>
      <c r="C8823">
        <v>62</v>
      </c>
      <c r="D8823">
        <v>21</v>
      </c>
      <c r="E8823">
        <v>21</v>
      </c>
      <c r="F8823" t="str">
        <f>VLOOKUP(E8823,$L$1:$M$25,2,FALSE)</f>
        <v>soybean</v>
      </c>
      <c r="G8823">
        <f>LOG(C8823)</f>
        <v>1.7923916894982539</v>
      </c>
      <c r="H8823">
        <f>G8823/(B8823-1)</f>
        <v>5.9971515792400938</v>
      </c>
    </row>
    <row r="8824" spans="1:8">
      <c r="A8824" t="s">
        <v>10142</v>
      </c>
      <c r="B8824">
        <v>1.3013483047341901</v>
      </c>
      <c r="C8824">
        <v>23</v>
      </c>
      <c r="D8824">
        <v>2</v>
      </c>
      <c r="E8824">
        <v>2</v>
      </c>
      <c r="F8824" t="str">
        <f>VLOOKUP(E8824,$L$1:$M$25,2,FALSE)</f>
        <v>bop</v>
      </c>
      <c r="G8824">
        <f>LOG(C8824)</f>
        <v>1.3617278360175928</v>
      </c>
      <c r="H8824">
        <f>G8824/(B8824-1)</f>
        <v>4.5187837947810277</v>
      </c>
    </row>
    <row r="8825" spans="1:8">
      <c r="A8825" t="s">
        <v>7537</v>
      </c>
      <c r="B8825">
        <v>1.3014810683874301</v>
      </c>
      <c r="C8825">
        <v>18</v>
      </c>
      <c r="D8825">
        <v>21</v>
      </c>
      <c r="E8825">
        <v>21</v>
      </c>
      <c r="F8825" t="str">
        <f>VLOOKUP(E8825,$L$1:$M$25,2,FALSE)</f>
        <v>soybean</v>
      </c>
      <c r="G8825">
        <f>LOG(C8825)</f>
        <v>1.255272505103306</v>
      </c>
      <c r="H8825">
        <f>G8825/(B8825-1)</f>
        <v>4.1636860046222504</v>
      </c>
    </row>
    <row r="8826" spans="1:8">
      <c r="A8826" t="s">
        <v>2666</v>
      </c>
      <c r="B8826">
        <v>1.30309240376171</v>
      </c>
      <c r="C8826">
        <v>9</v>
      </c>
      <c r="D8826">
        <v>20</v>
      </c>
      <c r="E8826">
        <v>20</v>
      </c>
      <c r="F8826" t="str">
        <f>VLOOKUP(E8826,$L$1:$M$25,2,FALSE)</f>
        <v>ship</v>
      </c>
      <c r="G8826">
        <f>LOG(C8826)</f>
        <v>0.95424250943932487</v>
      </c>
      <c r="H8826">
        <f>G8826/(B8826-1)</f>
        <v>3.148355081143988</v>
      </c>
    </row>
    <row r="8827" spans="1:8">
      <c r="A8827" t="s">
        <v>9850</v>
      </c>
      <c r="B8827">
        <v>1.30309240376171</v>
      </c>
      <c r="C8827">
        <v>9</v>
      </c>
      <c r="D8827">
        <v>20</v>
      </c>
      <c r="E8827">
        <v>20</v>
      </c>
      <c r="F8827" t="str">
        <f>VLOOKUP(E8827,$L$1:$M$25,2,FALSE)</f>
        <v>ship</v>
      </c>
      <c r="G8827">
        <f>LOG(C8827)</f>
        <v>0.95424250943932487</v>
      </c>
      <c r="H8827">
        <f>G8827/(B8827-1)</f>
        <v>3.148355081143988</v>
      </c>
    </row>
    <row r="8828" spans="1:8">
      <c r="A8828" t="s">
        <v>5779</v>
      </c>
      <c r="B8828">
        <v>1.30387552933638</v>
      </c>
      <c r="C8828">
        <v>13</v>
      </c>
      <c r="D8828">
        <v>10</v>
      </c>
      <c r="E8828">
        <v>10</v>
      </c>
      <c r="F8828" t="str">
        <f>VLOOKUP(E8828,$L$1:$M$25,2,FALSE)</f>
        <v>gnp</v>
      </c>
      <c r="G8828">
        <f>LOG(C8828)</f>
        <v>1.1139433523068367</v>
      </c>
      <c r="H8828">
        <f>G8828/(B8828-1)</f>
        <v>3.6657882743619643</v>
      </c>
    </row>
    <row r="8829" spans="1:8">
      <c r="A8829" t="s">
        <v>200</v>
      </c>
      <c r="B8829">
        <v>1.3055010412811401</v>
      </c>
      <c r="C8829">
        <v>31</v>
      </c>
      <c r="D8829">
        <v>11</v>
      </c>
      <c r="E8829">
        <v>11</v>
      </c>
      <c r="F8829" t="str">
        <f>VLOOKUP(E8829,$L$1:$M$25,2,FALSE)</f>
        <v>gold</v>
      </c>
      <c r="G8829">
        <f>LOG(C8829)</f>
        <v>1.4913616938342726</v>
      </c>
      <c r="H8829">
        <f>G8829/(B8829-1)</f>
        <v>4.8816910331308287</v>
      </c>
    </row>
    <row r="8830" spans="1:8">
      <c r="A8830" t="s">
        <v>5221</v>
      </c>
      <c r="B8830">
        <v>1.3106865553679601</v>
      </c>
      <c r="C8830">
        <v>21</v>
      </c>
      <c r="D8830">
        <v>7</v>
      </c>
      <c r="E8830">
        <v>7</v>
      </c>
      <c r="F8830" t="str">
        <f>VLOOKUP(E8830,$L$1:$M$25,2,FALSE)</f>
        <v>crude</v>
      </c>
      <c r="G8830">
        <f>LOG(C8830)</f>
        <v>1.3222192947339193</v>
      </c>
      <c r="H8830">
        <f>G8830/(B8830-1)</f>
        <v>4.2557982374485288</v>
      </c>
    </row>
    <row r="8831" spans="1:8">
      <c r="A8831" t="s">
        <v>768</v>
      </c>
      <c r="B8831">
        <v>1.31078367809971</v>
      </c>
      <c r="C8831">
        <v>9</v>
      </c>
      <c r="D8831">
        <v>13</v>
      </c>
      <c r="E8831">
        <v>13</v>
      </c>
      <c r="F8831" t="str">
        <f>VLOOKUP(E8831,$L$1:$M$25,2,FALSE)</f>
        <v>interest</v>
      </c>
      <c r="G8831">
        <f>LOG(C8831)</f>
        <v>0.95424250943932487</v>
      </c>
      <c r="H8831">
        <f>G8831/(B8831-1)</f>
        <v>3.0704395908885904</v>
      </c>
    </row>
    <row r="8832" spans="1:8">
      <c r="A8832" t="s">
        <v>3025</v>
      </c>
      <c r="B8832">
        <v>1.31078367809971</v>
      </c>
      <c r="C8832">
        <v>9</v>
      </c>
      <c r="D8832">
        <v>18</v>
      </c>
      <c r="E8832">
        <v>18</v>
      </c>
      <c r="F8832" t="str">
        <f>VLOOKUP(E8832,$L$1:$M$25,2,FALSE)</f>
        <v>oilseed</v>
      </c>
      <c r="G8832">
        <f>LOG(C8832)</f>
        <v>0.95424250943932487</v>
      </c>
      <c r="H8832">
        <f>G8832/(B8832-1)</f>
        <v>3.0704395908885904</v>
      </c>
    </row>
    <row r="8833" spans="1:8">
      <c r="A8833" t="s">
        <v>6332</v>
      </c>
      <c r="B8833">
        <v>1.31078367809971</v>
      </c>
      <c r="C8833">
        <v>9</v>
      </c>
      <c r="D8833">
        <v>17</v>
      </c>
      <c r="E8833">
        <v>17</v>
      </c>
      <c r="F8833" t="str">
        <f>VLOOKUP(E8833,$L$1:$M$25,2,FALSE)</f>
        <v>nat-gas</v>
      </c>
      <c r="G8833">
        <f>LOG(C8833)</f>
        <v>0.95424250943932487</v>
      </c>
      <c r="H8833">
        <f>G8833/(B8833-1)</f>
        <v>3.0704395908885904</v>
      </c>
    </row>
    <row r="8834" spans="1:8">
      <c r="A8834" t="s">
        <v>6339</v>
      </c>
      <c r="B8834">
        <v>1.31078367809971</v>
      </c>
      <c r="C8834">
        <v>9</v>
      </c>
      <c r="D8834">
        <v>25</v>
      </c>
      <c r="E8834">
        <v>25</v>
      </c>
      <c r="F8834" t="str">
        <f>VLOOKUP(E8834,$L$1:$M$25,2,FALSE)</f>
        <v>wheat</v>
      </c>
      <c r="G8834">
        <f>LOG(C8834)</f>
        <v>0.95424250943932487</v>
      </c>
      <c r="H8834">
        <f>G8834/(B8834-1)</f>
        <v>3.0704395908885904</v>
      </c>
    </row>
    <row r="8835" spans="1:8">
      <c r="A8835" t="s">
        <v>7279</v>
      </c>
      <c r="B8835">
        <v>1.31078367809971</v>
      </c>
      <c r="C8835">
        <v>9</v>
      </c>
      <c r="D8835">
        <v>25</v>
      </c>
      <c r="E8835">
        <v>25</v>
      </c>
      <c r="F8835" t="str">
        <f>VLOOKUP(E8835,$L$1:$M$25,2,FALSE)</f>
        <v>wheat</v>
      </c>
      <c r="G8835">
        <f>LOG(C8835)</f>
        <v>0.95424250943932487</v>
      </c>
      <c r="H8835">
        <f>G8835/(B8835-1)</f>
        <v>3.0704395908885904</v>
      </c>
    </row>
    <row r="8836" spans="1:8">
      <c r="A8836" t="s">
        <v>10702</v>
      </c>
      <c r="B8836">
        <v>1.31078367809971</v>
      </c>
      <c r="C8836">
        <v>9</v>
      </c>
      <c r="D8836">
        <v>18</v>
      </c>
      <c r="E8836">
        <v>18</v>
      </c>
      <c r="F8836" t="str">
        <f>VLOOKUP(E8836,$L$1:$M$25,2,FALSE)</f>
        <v>oilseed</v>
      </c>
      <c r="G8836">
        <f>LOG(C8836)</f>
        <v>0.95424250943932487</v>
      </c>
      <c r="H8836">
        <f>G8836/(B8836-1)</f>
        <v>3.0704395908885904</v>
      </c>
    </row>
    <row r="8837" spans="1:8">
      <c r="A8837" t="s">
        <v>10587</v>
      </c>
      <c r="B8837">
        <v>1.3138340331927401</v>
      </c>
      <c r="C8837">
        <v>10</v>
      </c>
      <c r="D8837">
        <v>18</v>
      </c>
      <c r="E8837">
        <v>18</v>
      </c>
      <c r="F8837" t="str">
        <f>VLOOKUP(E8837,$L$1:$M$25,2,FALSE)</f>
        <v>oilseed</v>
      </c>
      <c r="G8837">
        <f>LOG(C8837)</f>
        <v>1</v>
      </c>
      <c r="H8837">
        <f>G8837/(B8837-1)</f>
        <v>3.1863975676145153</v>
      </c>
    </row>
    <row r="8838" spans="1:8">
      <c r="A8838" t="s">
        <v>3628</v>
      </c>
      <c r="B8838">
        <v>1.3147186284424901</v>
      </c>
      <c r="C8838">
        <v>39</v>
      </c>
      <c r="D8838">
        <v>4</v>
      </c>
      <c r="E8838">
        <v>4</v>
      </c>
      <c r="F8838" t="str">
        <f>VLOOKUP(E8838,$L$1:$M$25,2,FALSE)</f>
        <v>coffee</v>
      </c>
      <c r="G8838">
        <f>LOG(C8838)</f>
        <v>1.5910646070264991</v>
      </c>
      <c r="H8838">
        <f>G8838/(B8838-1)</f>
        <v>5.0555145556540868</v>
      </c>
    </row>
    <row r="8839" spans="1:8">
      <c r="A8839" t="s">
        <v>1017</v>
      </c>
      <c r="B8839">
        <v>1.31495142064966</v>
      </c>
      <c r="C8839">
        <v>36</v>
      </c>
      <c r="D8839">
        <v>17</v>
      </c>
      <c r="E8839">
        <v>17</v>
      </c>
      <c r="F8839" t="str">
        <f>VLOOKUP(E8839,$L$1:$M$25,2,FALSE)</f>
        <v>nat-gas</v>
      </c>
      <c r="G8839">
        <f>LOG(C8839)</f>
        <v>1.5563025007672873</v>
      </c>
      <c r="H8839">
        <f>G8839/(B8839-1)</f>
        <v>4.9414049238357274</v>
      </c>
    </row>
    <row r="8840" spans="1:8">
      <c r="A8840" t="s">
        <v>4334</v>
      </c>
      <c r="B8840">
        <v>1.3156580703985501</v>
      </c>
      <c r="C8840">
        <v>17</v>
      </c>
      <c r="D8840">
        <v>20</v>
      </c>
      <c r="E8840">
        <v>20</v>
      </c>
      <c r="F8840" t="str">
        <f>VLOOKUP(E8840,$L$1:$M$25,2,FALSE)</f>
        <v>ship</v>
      </c>
      <c r="G8840">
        <f>LOG(C8840)</f>
        <v>1.2304489213782739</v>
      </c>
      <c r="H8840">
        <f>G8840/(B8840-1)</f>
        <v>3.8980436008644044</v>
      </c>
    </row>
    <row r="8841" spans="1:8">
      <c r="A8841" t="s">
        <v>3482</v>
      </c>
      <c r="B8841">
        <v>1.31731046092076</v>
      </c>
      <c r="C8841">
        <v>35</v>
      </c>
      <c r="D8841">
        <v>18</v>
      </c>
      <c r="E8841">
        <v>18</v>
      </c>
      <c r="F8841" t="str">
        <f>VLOOKUP(E8841,$L$1:$M$25,2,FALSE)</f>
        <v>oilseed</v>
      </c>
      <c r="G8841">
        <f>LOG(C8841)</f>
        <v>1.5440680443502757</v>
      </c>
      <c r="H8841">
        <f>G8841/(B8841-1)</f>
        <v>4.8661113783319809</v>
      </c>
    </row>
    <row r="8842" spans="1:8">
      <c r="A8842" t="s">
        <v>4905</v>
      </c>
      <c r="B8842">
        <v>1.31781879609372</v>
      </c>
      <c r="C8842">
        <v>32</v>
      </c>
      <c r="D8842">
        <v>5</v>
      </c>
      <c r="E8842">
        <v>5</v>
      </c>
      <c r="F8842" t="str">
        <f>VLOOKUP(E8842,$L$1:$M$25,2,FALSE)</f>
        <v>corn</v>
      </c>
      <c r="G8842">
        <f>LOG(C8842)</f>
        <v>1.505149978319906</v>
      </c>
      <c r="H8842">
        <f>G8842/(B8842-1)</f>
        <v>4.7358746456142891</v>
      </c>
    </row>
    <row r="8843" spans="1:8">
      <c r="A8843" t="s">
        <v>2361</v>
      </c>
      <c r="B8843">
        <v>1.3208883431493199</v>
      </c>
      <c r="C8843">
        <v>8</v>
      </c>
      <c r="D8843">
        <v>4</v>
      </c>
      <c r="E8843">
        <v>4</v>
      </c>
      <c r="F8843" t="str">
        <f>VLOOKUP(E8843,$L$1:$M$25,2,FALSE)</f>
        <v>coffee</v>
      </c>
      <c r="G8843">
        <f>LOG(C8843)</f>
        <v>0.90308998699194354</v>
      </c>
      <c r="H8843">
        <f>G8843/(B8843-1)</f>
        <v>2.8143433885091489</v>
      </c>
    </row>
    <row r="8844" spans="1:8">
      <c r="A8844" t="s">
        <v>2513</v>
      </c>
      <c r="B8844">
        <v>1.3208883431493199</v>
      </c>
      <c r="C8844">
        <v>8</v>
      </c>
      <c r="D8844">
        <v>18</v>
      </c>
      <c r="E8844">
        <v>18</v>
      </c>
      <c r="F8844" t="str">
        <f>VLOOKUP(E8844,$L$1:$M$25,2,FALSE)</f>
        <v>oilseed</v>
      </c>
      <c r="G8844">
        <f>LOG(C8844)</f>
        <v>0.90308998699194354</v>
      </c>
      <c r="H8844">
        <f>G8844/(B8844-1)</f>
        <v>2.8143433885091489</v>
      </c>
    </row>
    <row r="8845" spans="1:8">
      <c r="A8845" t="s">
        <v>4163</v>
      </c>
      <c r="B8845">
        <v>1.3208883431493199</v>
      </c>
      <c r="C8845">
        <v>8</v>
      </c>
      <c r="D8845">
        <v>21</v>
      </c>
      <c r="E8845">
        <v>21</v>
      </c>
      <c r="F8845" t="str">
        <f>VLOOKUP(E8845,$L$1:$M$25,2,FALSE)</f>
        <v>soybean</v>
      </c>
      <c r="G8845">
        <f>LOG(C8845)</f>
        <v>0.90308998699194354</v>
      </c>
      <c r="H8845">
        <f>G8845/(B8845-1)</f>
        <v>2.8143433885091489</v>
      </c>
    </row>
    <row r="8846" spans="1:8">
      <c r="A8846" t="s">
        <v>7080</v>
      </c>
      <c r="B8846">
        <v>1.3208883431493199</v>
      </c>
      <c r="C8846">
        <v>8</v>
      </c>
      <c r="D8846">
        <v>14</v>
      </c>
      <c r="E8846">
        <v>14</v>
      </c>
      <c r="F8846" t="str">
        <f>VLOOKUP(E8846,$L$1:$M$25,2,FALSE)</f>
        <v>livestock</v>
      </c>
      <c r="G8846">
        <f>LOG(C8846)</f>
        <v>0.90308998699194354</v>
      </c>
      <c r="H8846">
        <f>G8846/(B8846-1)</f>
        <v>2.8143433885091489</v>
      </c>
    </row>
    <row r="8847" spans="1:8">
      <c r="A8847" t="s">
        <v>8072</v>
      </c>
      <c r="B8847">
        <v>1.3208883431493199</v>
      </c>
      <c r="C8847">
        <v>8</v>
      </c>
      <c r="D8847">
        <v>10</v>
      </c>
      <c r="E8847">
        <v>10</v>
      </c>
      <c r="F8847" t="str">
        <f>VLOOKUP(E8847,$L$1:$M$25,2,FALSE)</f>
        <v>gnp</v>
      </c>
      <c r="G8847">
        <f>LOG(C8847)</f>
        <v>0.90308998699194354</v>
      </c>
      <c r="H8847">
        <f>G8847/(B8847-1)</f>
        <v>2.8143433885091489</v>
      </c>
    </row>
    <row r="8848" spans="1:8">
      <c r="A8848" t="s">
        <v>9662</v>
      </c>
      <c r="B8848">
        <v>1.3208883431493199</v>
      </c>
      <c r="C8848">
        <v>8</v>
      </c>
      <c r="D8848">
        <v>1</v>
      </c>
      <c r="E8848">
        <v>1</v>
      </c>
      <c r="F8848" t="str">
        <f>VLOOKUP(E8848,$L$1:$M$25,2,FALSE)</f>
        <v>acq</v>
      </c>
      <c r="G8848">
        <f>LOG(C8848)</f>
        <v>0.90308998699194354</v>
      </c>
      <c r="H8848">
        <f>G8848/(B8848-1)</f>
        <v>2.8143433885091489</v>
      </c>
    </row>
    <row r="8849" spans="1:8">
      <c r="A8849" t="s">
        <v>10751</v>
      </c>
      <c r="B8849">
        <v>1.3208883431493199</v>
      </c>
      <c r="C8849">
        <v>8</v>
      </c>
      <c r="D8849">
        <v>17</v>
      </c>
      <c r="E8849">
        <v>17</v>
      </c>
      <c r="F8849" t="str">
        <f>VLOOKUP(E8849,$L$1:$M$25,2,FALSE)</f>
        <v>nat-gas</v>
      </c>
      <c r="G8849">
        <f>LOG(C8849)</f>
        <v>0.90308998699194354</v>
      </c>
      <c r="H8849">
        <f>G8849/(B8849-1)</f>
        <v>2.8143433885091489</v>
      </c>
    </row>
    <row r="8850" spans="1:8">
      <c r="A8850" t="s">
        <v>11125</v>
      </c>
      <c r="B8850">
        <v>1.3208883431493199</v>
      </c>
      <c r="C8850">
        <v>8</v>
      </c>
      <c r="D8850">
        <v>5</v>
      </c>
      <c r="E8850">
        <v>5</v>
      </c>
      <c r="F8850" t="str">
        <f>VLOOKUP(E8850,$L$1:$M$25,2,FALSE)</f>
        <v>corn</v>
      </c>
      <c r="G8850">
        <f>LOG(C8850)</f>
        <v>0.90308998699194354</v>
      </c>
      <c r="H8850">
        <f>G8850/(B8850-1)</f>
        <v>2.8143433885091489</v>
      </c>
    </row>
    <row r="8851" spans="1:8">
      <c r="A8851" t="s">
        <v>11139</v>
      </c>
      <c r="B8851">
        <v>1.3208883431493199</v>
      </c>
      <c r="C8851">
        <v>8</v>
      </c>
      <c r="D8851">
        <v>2</v>
      </c>
      <c r="E8851">
        <v>2</v>
      </c>
      <c r="F8851" t="str">
        <f>VLOOKUP(E8851,$L$1:$M$25,2,FALSE)</f>
        <v>bop</v>
      </c>
      <c r="G8851">
        <f>LOG(C8851)</f>
        <v>0.90308998699194354</v>
      </c>
      <c r="H8851">
        <f>G8851/(B8851-1)</f>
        <v>2.8143433885091489</v>
      </c>
    </row>
    <row r="8852" spans="1:8">
      <c r="A8852" t="s">
        <v>12076</v>
      </c>
      <c r="B8852">
        <v>1.3208883431493199</v>
      </c>
      <c r="C8852">
        <v>8</v>
      </c>
      <c r="D8852">
        <v>15</v>
      </c>
      <c r="E8852">
        <v>15</v>
      </c>
      <c r="F8852" t="str">
        <f>VLOOKUP(E8852,$L$1:$M$25,2,FALSE)</f>
        <v>money-fx</v>
      </c>
      <c r="G8852">
        <f>LOG(C8852)</f>
        <v>0.90308998699194354</v>
      </c>
      <c r="H8852">
        <f>G8852/(B8852-1)</f>
        <v>2.8143433885091489</v>
      </c>
    </row>
    <row r="8853" spans="1:8">
      <c r="A8853" t="s">
        <v>12237</v>
      </c>
      <c r="B8853">
        <v>1.3208883431493199</v>
      </c>
      <c r="C8853">
        <v>8</v>
      </c>
      <c r="D8853">
        <v>7</v>
      </c>
      <c r="E8853">
        <v>7</v>
      </c>
      <c r="F8853" t="str">
        <f>VLOOKUP(E8853,$L$1:$M$25,2,FALSE)</f>
        <v>crude</v>
      </c>
      <c r="G8853">
        <f>LOG(C8853)</f>
        <v>0.90308998699194354</v>
      </c>
      <c r="H8853">
        <f>G8853/(B8853-1)</f>
        <v>2.8143433885091489</v>
      </c>
    </row>
    <row r="8854" spans="1:8">
      <c r="A8854" t="s">
        <v>10160</v>
      </c>
      <c r="B8854">
        <v>1.3269201940506901</v>
      </c>
      <c r="C8854">
        <v>13</v>
      </c>
      <c r="D8854">
        <v>23</v>
      </c>
      <c r="E8854">
        <v>23</v>
      </c>
      <c r="F8854" t="str">
        <f>VLOOKUP(E8854,$L$1:$M$25,2,FALSE)</f>
        <v>trade</v>
      </c>
      <c r="G8854">
        <f>LOG(C8854)</f>
        <v>1.1139433523068367</v>
      </c>
      <c r="H8854">
        <f>G8854/(B8854-1)</f>
        <v>3.4073861834736219</v>
      </c>
    </row>
    <row r="8855" spans="1:8">
      <c r="A8855" t="s">
        <v>1802</v>
      </c>
      <c r="B8855">
        <v>1.3281579906226</v>
      </c>
      <c r="C8855">
        <v>21</v>
      </c>
      <c r="D8855">
        <v>18</v>
      </c>
      <c r="E8855">
        <v>18</v>
      </c>
      <c r="F8855" t="str">
        <f>VLOOKUP(E8855,$L$1:$M$25,2,FALSE)</f>
        <v>oilseed</v>
      </c>
      <c r="G8855">
        <f>LOG(C8855)</f>
        <v>1.3222192947339193</v>
      </c>
      <c r="H8855">
        <f>G8855/(B8855-1)</f>
        <v>4.029215598941625</v>
      </c>
    </row>
    <row r="8856" spans="1:8">
      <c r="A8856" t="s">
        <v>673</v>
      </c>
      <c r="B8856">
        <v>1.32966134885475</v>
      </c>
      <c r="C8856">
        <v>6</v>
      </c>
      <c r="D8856">
        <v>7</v>
      </c>
      <c r="E8856">
        <v>7</v>
      </c>
      <c r="F8856" t="str">
        <f>VLOOKUP(E8856,$L$1:$M$25,2,FALSE)</f>
        <v>crude</v>
      </c>
      <c r="G8856">
        <f>LOG(C8856)</f>
        <v>0.77815125038364363</v>
      </c>
      <c r="H8856">
        <f>G8856/(B8856-1)</f>
        <v>2.3604564292628072</v>
      </c>
    </row>
    <row r="8857" spans="1:8">
      <c r="A8857" t="s">
        <v>1160</v>
      </c>
      <c r="B8857">
        <v>1.32966134885475</v>
      </c>
      <c r="C8857">
        <v>6</v>
      </c>
      <c r="D8857">
        <v>23</v>
      </c>
      <c r="E8857">
        <v>23</v>
      </c>
      <c r="F8857" t="str">
        <f>VLOOKUP(E8857,$L$1:$M$25,2,FALSE)</f>
        <v>trade</v>
      </c>
      <c r="G8857">
        <f>LOG(C8857)</f>
        <v>0.77815125038364363</v>
      </c>
      <c r="H8857">
        <f>G8857/(B8857-1)</f>
        <v>2.3604564292628072</v>
      </c>
    </row>
    <row r="8858" spans="1:8">
      <c r="A8858" t="s">
        <v>1197</v>
      </c>
      <c r="B8858">
        <v>1.32966134885475</v>
      </c>
      <c r="C8858">
        <v>6</v>
      </c>
      <c r="D8858">
        <v>17</v>
      </c>
      <c r="E8858">
        <v>17</v>
      </c>
      <c r="F8858" t="str">
        <f>VLOOKUP(E8858,$L$1:$M$25,2,FALSE)</f>
        <v>nat-gas</v>
      </c>
      <c r="G8858">
        <f>LOG(C8858)</f>
        <v>0.77815125038364363</v>
      </c>
      <c r="H8858">
        <f>G8858/(B8858-1)</f>
        <v>2.3604564292628072</v>
      </c>
    </row>
    <row r="8859" spans="1:8">
      <c r="A8859" t="s">
        <v>1274</v>
      </c>
      <c r="B8859">
        <v>1.32966134885475</v>
      </c>
      <c r="C8859">
        <v>6</v>
      </c>
      <c r="D8859">
        <v>16</v>
      </c>
      <c r="E8859">
        <v>16</v>
      </c>
      <c r="F8859" t="str">
        <f>VLOOKUP(E8859,$L$1:$M$25,2,FALSE)</f>
        <v>money-supply</v>
      </c>
      <c r="G8859">
        <f>LOG(C8859)</f>
        <v>0.77815125038364363</v>
      </c>
      <c r="H8859">
        <f>G8859/(B8859-1)</f>
        <v>2.3604564292628072</v>
      </c>
    </row>
    <row r="8860" spans="1:8">
      <c r="A8860" t="s">
        <v>1601</v>
      </c>
      <c r="B8860">
        <v>1.32966134885475</v>
      </c>
      <c r="C8860">
        <v>6</v>
      </c>
      <c r="D8860">
        <v>19</v>
      </c>
      <c r="E8860">
        <v>19</v>
      </c>
      <c r="F8860" t="str">
        <f>VLOOKUP(E8860,$L$1:$M$25,2,FALSE)</f>
        <v>reserves</v>
      </c>
      <c r="G8860">
        <f>LOG(C8860)</f>
        <v>0.77815125038364363</v>
      </c>
      <c r="H8860">
        <f>G8860/(B8860-1)</f>
        <v>2.3604564292628072</v>
      </c>
    </row>
    <row r="8861" spans="1:8">
      <c r="A8861" t="s">
        <v>1845</v>
      </c>
      <c r="B8861">
        <v>1.32966134885475</v>
      </c>
      <c r="C8861">
        <v>6</v>
      </c>
      <c r="D8861">
        <v>25</v>
      </c>
      <c r="E8861">
        <v>25</v>
      </c>
      <c r="F8861" t="str">
        <f>VLOOKUP(E8861,$L$1:$M$25,2,FALSE)</f>
        <v>wheat</v>
      </c>
      <c r="G8861">
        <f>LOG(C8861)</f>
        <v>0.77815125038364363</v>
      </c>
      <c r="H8861">
        <f>G8861/(B8861-1)</f>
        <v>2.3604564292628072</v>
      </c>
    </row>
    <row r="8862" spans="1:8">
      <c r="A8862" t="s">
        <v>2216</v>
      </c>
      <c r="B8862">
        <v>1.32966134885475</v>
      </c>
      <c r="C8862">
        <v>6</v>
      </c>
      <c r="D8862">
        <v>18</v>
      </c>
      <c r="E8862">
        <v>18</v>
      </c>
      <c r="F8862" t="str">
        <f>VLOOKUP(E8862,$L$1:$M$25,2,FALSE)</f>
        <v>oilseed</v>
      </c>
      <c r="G8862">
        <f>LOG(C8862)</f>
        <v>0.77815125038364363</v>
      </c>
      <c r="H8862">
        <f>G8862/(B8862-1)</f>
        <v>2.3604564292628072</v>
      </c>
    </row>
    <row r="8863" spans="1:8">
      <c r="A8863" t="s">
        <v>2268</v>
      </c>
      <c r="B8863">
        <v>1.32966134885475</v>
      </c>
      <c r="C8863">
        <v>6</v>
      </c>
      <c r="D8863">
        <v>16</v>
      </c>
      <c r="E8863">
        <v>16</v>
      </c>
      <c r="F8863" t="str">
        <f>VLOOKUP(E8863,$L$1:$M$25,2,FALSE)</f>
        <v>money-supply</v>
      </c>
      <c r="G8863">
        <f>LOG(C8863)</f>
        <v>0.77815125038364363</v>
      </c>
      <c r="H8863">
        <f>G8863/(B8863-1)</f>
        <v>2.3604564292628072</v>
      </c>
    </row>
    <row r="8864" spans="1:8">
      <c r="A8864" t="s">
        <v>3206</v>
      </c>
      <c r="B8864">
        <v>1.32966134885475</v>
      </c>
      <c r="C8864">
        <v>6</v>
      </c>
      <c r="D8864">
        <v>18</v>
      </c>
      <c r="E8864">
        <v>18</v>
      </c>
      <c r="F8864" t="str">
        <f>VLOOKUP(E8864,$L$1:$M$25,2,FALSE)</f>
        <v>oilseed</v>
      </c>
      <c r="G8864">
        <f>LOG(C8864)</f>
        <v>0.77815125038364363</v>
      </c>
      <c r="H8864">
        <f>G8864/(B8864-1)</f>
        <v>2.3604564292628072</v>
      </c>
    </row>
    <row r="8865" spans="1:8">
      <c r="A8865" t="s">
        <v>3236</v>
      </c>
      <c r="B8865">
        <v>1.32966134885475</v>
      </c>
      <c r="C8865">
        <v>6</v>
      </c>
      <c r="D8865">
        <v>17</v>
      </c>
      <c r="E8865">
        <v>17</v>
      </c>
      <c r="F8865" t="str">
        <f>VLOOKUP(E8865,$L$1:$M$25,2,FALSE)</f>
        <v>nat-gas</v>
      </c>
      <c r="G8865">
        <f>LOG(C8865)</f>
        <v>0.77815125038364363</v>
      </c>
      <c r="H8865">
        <f>G8865/(B8865-1)</f>
        <v>2.3604564292628072</v>
      </c>
    </row>
    <row r="8866" spans="1:8">
      <c r="A8866" t="s">
        <v>3249</v>
      </c>
      <c r="B8866">
        <v>1.32966134885475</v>
      </c>
      <c r="C8866">
        <v>6</v>
      </c>
      <c r="D8866">
        <v>20</v>
      </c>
      <c r="E8866">
        <v>20</v>
      </c>
      <c r="F8866" t="str">
        <f>VLOOKUP(E8866,$L$1:$M$25,2,FALSE)</f>
        <v>ship</v>
      </c>
      <c r="G8866">
        <f>LOG(C8866)</f>
        <v>0.77815125038364363</v>
      </c>
      <c r="H8866">
        <f>G8866/(B8866-1)</f>
        <v>2.3604564292628072</v>
      </c>
    </row>
    <row r="8867" spans="1:8">
      <c r="A8867" t="s">
        <v>3614</v>
      </c>
      <c r="B8867">
        <v>1.32966134885475</v>
      </c>
      <c r="C8867">
        <v>6</v>
      </c>
      <c r="D8867">
        <v>23</v>
      </c>
      <c r="E8867">
        <v>23</v>
      </c>
      <c r="F8867" t="str">
        <f>VLOOKUP(E8867,$L$1:$M$25,2,FALSE)</f>
        <v>trade</v>
      </c>
      <c r="G8867">
        <f>LOG(C8867)</f>
        <v>0.77815125038364363</v>
      </c>
      <c r="H8867">
        <f>G8867/(B8867-1)</f>
        <v>2.3604564292628072</v>
      </c>
    </row>
    <row r="8868" spans="1:8">
      <c r="A8868" t="s">
        <v>3850</v>
      </c>
      <c r="B8868">
        <v>1.32966134885475</v>
      </c>
      <c r="C8868">
        <v>6</v>
      </c>
      <c r="D8868">
        <v>5</v>
      </c>
      <c r="E8868">
        <v>5</v>
      </c>
      <c r="F8868" t="str">
        <f>VLOOKUP(E8868,$L$1:$M$25,2,FALSE)</f>
        <v>corn</v>
      </c>
      <c r="G8868">
        <f>LOG(C8868)</f>
        <v>0.77815125038364363</v>
      </c>
      <c r="H8868">
        <f>G8868/(B8868-1)</f>
        <v>2.3604564292628072</v>
      </c>
    </row>
    <row r="8869" spans="1:8">
      <c r="A8869" t="s">
        <v>3870</v>
      </c>
      <c r="B8869">
        <v>1.32966134885475</v>
      </c>
      <c r="C8869">
        <v>6</v>
      </c>
      <c r="D8869">
        <v>3</v>
      </c>
      <c r="E8869">
        <v>3</v>
      </c>
      <c r="F8869" t="str">
        <f>VLOOKUP(E8869,$L$1:$M$25,2,FALSE)</f>
        <v>cocoa</v>
      </c>
      <c r="G8869">
        <f>LOG(C8869)</f>
        <v>0.77815125038364363</v>
      </c>
      <c r="H8869">
        <f>G8869/(B8869-1)</f>
        <v>2.3604564292628072</v>
      </c>
    </row>
    <row r="8870" spans="1:8">
      <c r="A8870" t="s">
        <v>4217</v>
      </c>
      <c r="B8870">
        <v>1.32966134885475</v>
      </c>
      <c r="C8870">
        <v>6</v>
      </c>
      <c r="D8870">
        <v>17</v>
      </c>
      <c r="E8870">
        <v>17</v>
      </c>
      <c r="F8870" t="str">
        <f>VLOOKUP(E8870,$L$1:$M$25,2,FALSE)</f>
        <v>nat-gas</v>
      </c>
      <c r="G8870">
        <f>LOG(C8870)</f>
        <v>0.77815125038364363</v>
      </c>
      <c r="H8870">
        <f>G8870/(B8870-1)</f>
        <v>2.3604564292628072</v>
      </c>
    </row>
    <row r="8871" spans="1:8">
      <c r="A8871" t="s">
        <v>4411</v>
      </c>
      <c r="B8871">
        <v>1.32966134885475</v>
      </c>
      <c r="C8871">
        <v>6</v>
      </c>
      <c r="D8871">
        <v>18</v>
      </c>
      <c r="E8871">
        <v>18</v>
      </c>
      <c r="F8871" t="str">
        <f>VLOOKUP(E8871,$L$1:$M$25,2,FALSE)</f>
        <v>oilseed</v>
      </c>
      <c r="G8871">
        <f>LOG(C8871)</f>
        <v>0.77815125038364363</v>
      </c>
      <c r="H8871">
        <f>G8871/(B8871-1)</f>
        <v>2.3604564292628072</v>
      </c>
    </row>
    <row r="8872" spans="1:8">
      <c r="A8872" t="s">
        <v>4419</v>
      </c>
      <c r="B8872">
        <v>1.32966134885475</v>
      </c>
      <c r="C8872">
        <v>6</v>
      </c>
      <c r="D8872">
        <v>1</v>
      </c>
      <c r="E8872">
        <v>1</v>
      </c>
      <c r="F8872" t="str">
        <f>VLOOKUP(E8872,$L$1:$M$25,2,FALSE)</f>
        <v>acq</v>
      </c>
      <c r="G8872">
        <f>LOG(C8872)</f>
        <v>0.77815125038364363</v>
      </c>
      <c r="H8872">
        <f>G8872/(B8872-1)</f>
        <v>2.3604564292628072</v>
      </c>
    </row>
    <row r="8873" spans="1:8">
      <c r="A8873" t="s">
        <v>4528</v>
      </c>
      <c r="B8873">
        <v>1.32966134885475</v>
      </c>
      <c r="C8873">
        <v>6</v>
      </c>
      <c r="D8873">
        <v>23</v>
      </c>
      <c r="E8873">
        <v>23</v>
      </c>
      <c r="F8873" t="str">
        <f>VLOOKUP(E8873,$L$1:$M$25,2,FALSE)</f>
        <v>trade</v>
      </c>
      <c r="G8873">
        <f>LOG(C8873)</f>
        <v>0.77815125038364363</v>
      </c>
      <c r="H8873">
        <f>G8873/(B8873-1)</f>
        <v>2.3604564292628072</v>
      </c>
    </row>
    <row r="8874" spans="1:8">
      <c r="A8874" t="s">
        <v>4792</v>
      </c>
      <c r="B8874">
        <v>1.32966134885475</v>
      </c>
      <c r="C8874">
        <v>6</v>
      </c>
      <c r="D8874">
        <v>5</v>
      </c>
      <c r="E8874">
        <v>5</v>
      </c>
      <c r="F8874" t="str">
        <f>VLOOKUP(E8874,$L$1:$M$25,2,FALSE)</f>
        <v>corn</v>
      </c>
      <c r="G8874">
        <f>LOG(C8874)</f>
        <v>0.77815125038364363</v>
      </c>
      <c r="H8874">
        <f>G8874/(B8874-1)</f>
        <v>2.3604564292628072</v>
      </c>
    </row>
    <row r="8875" spans="1:8">
      <c r="A8875" t="s">
        <v>4846</v>
      </c>
      <c r="B8875">
        <v>1.32966134885475</v>
      </c>
      <c r="C8875">
        <v>6</v>
      </c>
      <c r="D8875">
        <v>20</v>
      </c>
      <c r="E8875">
        <v>20</v>
      </c>
      <c r="F8875" t="str">
        <f>VLOOKUP(E8875,$L$1:$M$25,2,FALSE)</f>
        <v>ship</v>
      </c>
      <c r="G8875">
        <f>LOG(C8875)</f>
        <v>0.77815125038364363</v>
      </c>
      <c r="H8875">
        <f>G8875/(B8875-1)</f>
        <v>2.3604564292628072</v>
      </c>
    </row>
    <row r="8876" spans="1:8">
      <c r="A8876" t="s">
        <v>4876</v>
      </c>
      <c r="B8876">
        <v>1.32966134885475</v>
      </c>
      <c r="C8876">
        <v>6</v>
      </c>
      <c r="D8876">
        <v>23</v>
      </c>
      <c r="E8876">
        <v>23</v>
      </c>
      <c r="F8876" t="str">
        <f>VLOOKUP(E8876,$L$1:$M$25,2,FALSE)</f>
        <v>trade</v>
      </c>
      <c r="G8876">
        <f>LOG(C8876)</f>
        <v>0.77815125038364363</v>
      </c>
      <c r="H8876">
        <f>G8876/(B8876-1)</f>
        <v>2.3604564292628072</v>
      </c>
    </row>
    <row r="8877" spans="1:8">
      <c r="A8877" t="s">
        <v>5314</v>
      </c>
      <c r="B8877">
        <v>1.32966134885475</v>
      </c>
      <c r="C8877">
        <v>6</v>
      </c>
      <c r="D8877">
        <v>4</v>
      </c>
      <c r="E8877">
        <v>4</v>
      </c>
      <c r="F8877" t="str">
        <f>VLOOKUP(E8877,$L$1:$M$25,2,FALSE)</f>
        <v>coffee</v>
      </c>
      <c r="G8877">
        <f>LOG(C8877)</f>
        <v>0.77815125038364363</v>
      </c>
      <c r="H8877">
        <f>G8877/(B8877-1)</f>
        <v>2.3604564292628072</v>
      </c>
    </row>
    <row r="8878" spans="1:8">
      <c r="A8878" t="s">
        <v>5395</v>
      </c>
      <c r="B8878">
        <v>1.32966134885475</v>
      </c>
      <c r="C8878">
        <v>6</v>
      </c>
      <c r="D8878">
        <v>21</v>
      </c>
      <c r="E8878">
        <v>21</v>
      </c>
      <c r="F8878" t="str">
        <f>VLOOKUP(E8878,$L$1:$M$25,2,FALSE)</f>
        <v>soybean</v>
      </c>
      <c r="G8878">
        <f>LOG(C8878)</f>
        <v>0.77815125038364363</v>
      </c>
      <c r="H8878">
        <f>G8878/(B8878-1)</f>
        <v>2.3604564292628072</v>
      </c>
    </row>
    <row r="8879" spans="1:8">
      <c r="A8879" t="s">
        <v>5447</v>
      </c>
      <c r="B8879">
        <v>1.32966134885475</v>
      </c>
      <c r="C8879">
        <v>6</v>
      </c>
      <c r="D8879">
        <v>5</v>
      </c>
      <c r="E8879">
        <v>5</v>
      </c>
      <c r="F8879" t="str">
        <f>VLOOKUP(E8879,$L$1:$M$25,2,FALSE)</f>
        <v>corn</v>
      </c>
      <c r="G8879">
        <f>LOG(C8879)</f>
        <v>0.77815125038364363</v>
      </c>
      <c r="H8879">
        <f>G8879/(B8879-1)</f>
        <v>2.3604564292628072</v>
      </c>
    </row>
    <row r="8880" spans="1:8">
      <c r="A8880" t="s">
        <v>5483</v>
      </c>
      <c r="B8880">
        <v>1.32966134885475</v>
      </c>
      <c r="C8880">
        <v>6</v>
      </c>
      <c r="D8880">
        <v>7</v>
      </c>
      <c r="E8880">
        <v>7</v>
      </c>
      <c r="F8880" t="str">
        <f>VLOOKUP(E8880,$L$1:$M$25,2,FALSE)</f>
        <v>crude</v>
      </c>
      <c r="G8880">
        <f>LOG(C8880)</f>
        <v>0.77815125038364363</v>
      </c>
      <c r="H8880">
        <f>G8880/(B8880-1)</f>
        <v>2.3604564292628072</v>
      </c>
    </row>
    <row r="8881" spans="1:8">
      <c r="A8881" t="s">
        <v>5899</v>
      </c>
      <c r="B8881">
        <v>1.32966134885475</v>
      </c>
      <c r="C8881">
        <v>6</v>
      </c>
      <c r="D8881">
        <v>20</v>
      </c>
      <c r="E8881">
        <v>20</v>
      </c>
      <c r="F8881" t="str">
        <f>VLOOKUP(E8881,$L$1:$M$25,2,FALSE)</f>
        <v>ship</v>
      </c>
      <c r="G8881">
        <f>LOG(C8881)</f>
        <v>0.77815125038364363</v>
      </c>
      <c r="H8881">
        <f>G8881/(B8881-1)</f>
        <v>2.3604564292628072</v>
      </c>
    </row>
    <row r="8882" spans="1:8">
      <c r="A8882" t="s">
        <v>6215</v>
      </c>
      <c r="B8882">
        <v>1.32966134885475</v>
      </c>
      <c r="C8882">
        <v>6</v>
      </c>
      <c r="D8882">
        <v>22</v>
      </c>
      <c r="E8882">
        <v>22</v>
      </c>
      <c r="F8882" t="str">
        <f>VLOOKUP(E8882,$L$1:$M$25,2,FALSE)</f>
        <v>sugar</v>
      </c>
      <c r="G8882">
        <f>LOG(C8882)</f>
        <v>0.77815125038364363</v>
      </c>
      <c r="H8882">
        <f>G8882/(B8882-1)</f>
        <v>2.3604564292628072</v>
      </c>
    </row>
    <row r="8883" spans="1:8">
      <c r="A8883" t="s">
        <v>6301</v>
      </c>
      <c r="B8883">
        <v>1.32966134885475</v>
      </c>
      <c r="C8883">
        <v>6</v>
      </c>
      <c r="D8883">
        <v>20</v>
      </c>
      <c r="E8883">
        <v>20</v>
      </c>
      <c r="F8883" t="str">
        <f>VLOOKUP(E8883,$L$1:$M$25,2,FALSE)</f>
        <v>ship</v>
      </c>
      <c r="G8883">
        <f>LOG(C8883)</f>
        <v>0.77815125038364363</v>
      </c>
      <c r="H8883">
        <f>G8883/(B8883-1)</f>
        <v>2.3604564292628072</v>
      </c>
    </row>
    <row r="8884" spans="1:8">
      <c r="A8884" t="s">
        <v>6563</v>
      </c>
      <c r="B8884">
        <v>1.32966134885475</v>
      </c>
      <c r="C8884">
        <v>6</v>
      </c>
      <c r="D8884">
        <v>23</v>
      </c>
      <c r="E8884">
        <v>23</v>
      </c>
      <c r="F8884" t="str">
        <f>VLOOKUP(E8884,$L$1:$M$25,2,FALSE)</f>
        <v>trade</v>
      </c>
      <c r="G8884">
        <f>LOG(C8884)</f>
        <v>0.77815125038364363</v>
      </c>
      <c r="H8884">
        <f>G8884/(B8884-1)</f>
        <v>2.3604564292628072</v>
      </c>
    </row>
    <row r="8885" spans="1:8">
      <c r="A8885" t="s">
        <v>6623</v>
      </c>
      <c r="B8885">
        <v>1.32966134885475</v>
      </c>
      <c r="C8885">
        <v>6</v>
      </c>
      <c r="D8885">
        <v>7</v>
      </c>
      <c r="E8885">
        <v>7</v>
      </c>
      <c r="F8885" t="str">
        <f>VLOOKUP(E8885,$L$1:$M$25,2,FALSE)</f>
        <v>crude</v>
      </c>
      <c r="G8885">
        <f>LOG(C8885)</f>
        <v>0.77815125038364363</v>
      </c>
      <c r="H8885">
        <f>G8885/(B8885-1)</f>
        <v>2.3604564292628072</v>
      </c>
    </row>
    <row r="8886" spans="1:8">
      <c r="A8886" t="s">
        <v>7121</v>
      </c>
      <c r="B8886">
        <v>1.32966134885475</v>
      </c>
      <c r="C8886">
        <v>6</v>
      </c>
      <c r="D8886">
        <v>18</v>
      </c>
      <c r="E8886">
        <v>18</v>
      </c>
      <c r="F8886" t="str">
        <f>VLOOKUP(E8886,$L$1:$M$25,2,FALSE)</f>
        <v>oilseed</v>
      </c>
      <c r="G8886">
        <f>LOG(C8886)</f>
        <v>0.77815125038364363</v>
      </c>
      <c r="H8886">
        <f>G8886/(B8886-1)</f>
        <v>2.3604564292628072</v>
      </c>
    </row>
    <row r="8887" spans="1:8">
      <c r="A8887" t="s">
        <v>7456</v>
      </c>
      <c r="B8887">
        <v>1.32966134885475</v>
      </c>
      <c r="C8887">
        <v>6</v>
      </c>
      <c r="D8887">
        <v>20</v>
      </c>
      <c r="E8887">
        <v>20</v>
      </c>
      <c r="F8887" t="str">
        <f>VLOOKUP(E8887,$L$1:$M$25,2,FALSE)</f>
        <v>ship</v>
      </c>
      <c r="G8887">
        <f>LOG(C8887)</f>
        <v>0.77815125038364363</v>
      </c>
      <c r="H8887">
        <f>G8887/(B8887-1)</f>
        <v>2.3604564292628072</v>
      </c>
    </row>
    <row r="8888" spans="1:8">
      <c r="A8888" t="s">
        <v>7531</v>
      </c>
      <c r="B8888">
        <v>1.32966134885475</v>
      </c>
      <c r="C8888">
        <v>6</v>
      </c>
      <c r="D8888">
        <v>23</v>
      </c>
      <c r="E8888">
        <v>23</v>
      </c>
      <c r="F8888" t="str">
        <f>VLOOKUP(E8888,$L$1:$M$25,2,FALSE)</f>
        <v>trade</v>
      </c>
      <c r="G8888">
        <f>LOG(C8888)</f>
        <v>0.77815125038364363</v>
      </c>
      <c r="H8888">
        <f>G8888/(B8888-1)</f>
        <v>2.3604564292628072</v>
      </c>
    </row>
    <row r="8889" spans="1:8">
      <c r="A8889" t="s">
        <v>8238</v>
      </c>
      <c r="B8889">
        <v>1.32966134885475</v>
      </c>
      <c r="C8889">
        <v>6</v>
      </c>
      <c r="D8889">
        <v>16</v>
      </c>
      <c r="E8889">
        <v>16</v>
      </c>
      <c r="F8889" t="str">
        <f>VLOOKUP(E8889,$L$1:$M$25,2,FALSE)</f>
        <v>money-supply</v>
      </c>
      <c r="G8889">
        <f>LOG(C8889)</f>
        <v>0.77815125038364363</v>
      </c>
      <c r="H8889">
        <f>G8889/(B8889-1)</f>
        <v>2.3604564292628072</v>
      </c>
    </row>
    <row r="8890" spans="1:8">
      <c r="A8890" t="s">
        <v>8420</v>
      </c>
      <c r="B8890">
        <v>1.32966134885475</v>
      </c>
      <c r="C8890">
        <v>6</v>
      </c>
      <c r="D8890">
        <v>4</v>
      </c>
      <c r="E8890">
        <v>4</v>
      </c>
      <c r="F8890" t="str">
        <f>VLOOKUP(E8890,$L$1:$M$25,2,FALSE)</f>
        <v>coffee</v>
      </c>
      <c r="G8890">
        <f>LOG(C8890)</f>
        <v>0.77815125038364363</v>
      </c>
      <c r="H8890">
        <f>G8890/(B8890-1)</f>
        <v>2.3604564292628072</v>
      </c>
    </row>
    <row r="8891" spans="1:8">
      <c r="A8891" t="s">
        <v>8468</v>
      </c>
      <c r="B8891">
        <v>1.32966134885475</v>
      </c>
      <c r="C8891">
        <v>6</v>
      </c>
      <c r="D8891">
        <v>20</v>
      </c>
      <c r="E8891">
        <v>20</v>
      </c>
      <c r="F8891" t="str">
        <f>VLOOKUP(E8891,$L$1:$M$25,2,FALSE)</f>
        <v>ship</v>
      </c>
      <c r="G8891">
        <f>LOG(C8891)</f>
        <v>0.77815125038364363</v>
      </c>
      <c r="H8891">
        <f>G8891/(B8891-1)</f>
        <v>2.3604564292628072</v>
      </c>
    </row>
    <row r="8892" spans="1:8">
      <c r="A8892" t="s">
        <v>8469</v>
      </c>
      <c r="B8892">
        <v>1.32966134885475</v>
      </c>
      <c r="C8892">
        <v>6</v>
      </c>
      <c r="D8892">
        <v>19</v>
      </c>
      <c r="E8892">
        <v>19</v>
      </c>
      <c r="F8892" t="str">
        <f>VLOOKUP(E8892,$L$1:$M$25,2,FALSE)</f>
        <v>reserves</v>
      </c>
      <c r="G8892">
        <f>LOG(C8892)</f>
        <v>0.77815125038364363</v>
      </c>
      <c r="H8892">
        <f>G8892/(B8892-1)</f>
        <v>2.3604564292628072</v>
      </c>
    </row>
    <row r="8893" spans="1:8">
      <c r="A8893" t="s">
        <v>9237</v>
      </c>
      <c r="B8893">
        <v>1.32966134885475</v>
      </c>
      <c r="C8893">
        <v>6</v>
      </c>
      <c r="D8893">
        <v>7</v>
      </c>
      <c r="E8893">
        <v>7</v>
      </c>
      <c r="F8893" t="str">
        <f>VLOOKUP(E8893,$L$1:$M$25,2,FALSE)</f>
        <v>crude</v>
      </c>
      <c r="G8893">
        <f>LOG(C8893)</f>
        <v>0.77815125038364363</v>
      </c>
      <c r="H8893">
        <f>G8893/(B8893-1)</f>
        <v>2.3604564292628072</v>
      </c>
    </row>
    <row r="8894" spans="1:8">
      <c r="A8894" t="s">
        <v>9377</v>
      </c>
      <c r="B8894">
        <v>1.32966134885475</v>
      </c>
      <c r="C8894">
        <v>6</v>
      </c>
      <c r="D8894">
        <v>18</v>
      </c>
      <c r="E8894">
        <v>18</v>
      </c>
      <c r="F8894" t="str">
        <f>VLOOKUP(E8894,$L$1:$M$25,2,FALSE)</f>
        <v>oilseed</v>
      </c>
      <c r="G8894">
        <f>LOG(C8894)</f>
        <v>0.77815125038364363</v>
      </c>
      <c r="H8894">
        <f>G8894/(B8894-1)</f>
        <v>2.3604564292628072</v>
      </c>
    </row>
    <row r="8895" spans="1:8">
      <c r="A8895" t="s">
        <v>9478</v>
      </c>
      <c r="B8895">
        <v>1.32966134885475</v>
      </c>
      <c r="C8895">
        <v>6</v>
      </c>
      <c r="D8895">
        <v>17</v>
      </c>
      <c r="E8895">
        <v>17</v>
      </c>
      <c r="F8895" t="str">
        <f>VLOOKUP(E8895,$L$1:$M$25,2,FALSE)</f>
        <v>nat-gas</v>
      </c>
      <c r="G8895">
        <f>LOG(C8895)</f>
        <v>0.77815125038364363</v>
      </c>
      <c r="H8895">
        <f>G8895/(B8895-1)</f>
        <v>2.3604564292628072</v>
      </c>
    </row>
    <row r="8896" spans="1:8">
      <c r="A8896" t="s">
        <v>9777</v>
      </c>
      <c r="B8896">
        <v>1.32966134885475</v>
      </c>
      <c r="C8896">
        <v>6</v>
      </c>
      <c r="D8896">
        <v>4</v>
      </c>
      <c r="E8896">
        <v>4</v>
      </c>
      <c r="F8896" t="str">
        <f>VLOOKUP(E8896,$L$1:$M$25,2,FALSE)</f>
        <v>coffee</v>
      </c>
      <c r="G8896">
        <f>LOG(C8896)</f>
        <v>0.77815125038364363</v>
      </c>
      <c r="H8896">
        <f>G8896/(B8896-1)</f>
        <v>2.3604564292628072</v>
      </c>
    </row>
    <row r="8897" spans="1:8">
      <c r="A8897" t="s">
        <v>10247</v>
      </c>
      <c r="B8897">
        <v>1.32966134885475</v>
      </c>
      <c r="C8897">
        <v>6</v>
      </c>
      <c r="D8897">
        <v>1</v>
      </c>
      <c r="E8897">
        <v>1</v>
      </c>
      <c r="F8897" t="str">
        <f>VLOOKUP(E8897,$L$1:$M$25,2,FALSE)</f>
        <v>acq</v>
      </c>
      <c r="G8897">
        <f>LOG(C8897)</f>
        <v>0.77815125038364363</v>
      </c>
      <c r="H8897">
        <f>G8897/(B8897-1)</f>
        <v>2.3604564292628072</v>
      </c>
    </row>
    <row r="8898" spans="1:8">
      <c r="A8898" t="s">
        <v>10765</v>
      </c>
      <c r="B8898">
        <v>1.32966134885475</v>
      </c>
      <c r="C8898">
        <v>6</v>
      </c>
      <c r="D8898">
        <v>20</v>
      </c>
      <c r="E8898">
        <v>20</v>
      </c>
      <c r="F8898" t="str">
        <f>VLOOKUP(E8898,$L$1:$M$25,2,FALSE)</f>
        <v>ship</v>
      </c>
      <c r="G8898">
        <f>LOG(C8898)</f>
        <v>0.77815125038364363</v>
      </c>
      <c r="H8898">
        <f>G8898/(B8898-1)</f>
        <v>2.3604564292628072</v>
      </c>
    </row>
    <row r="8899" spans="1:8">
      <c r="A8899" t="s">
        <v>10815</v>
      </c>
      <c r="B8899">
        <v>1.32966134885475</v>
      </c>
      <c r="C8899">
        <v>6</v>
      </c>
      <c r="D8899">
        <v>25</v>
      </c>
      <c r="E8899">
        <v>25</v>
      </c>
      <c r="F8899" t="str">
        <f>VLOOKUP(E8899,$L$1:$M$25,2,FALSE)</f>
        <v>wheat</v>
      </c>
      <c r="G8899">
        <f>LOG(C8899)</f>
        <v>0.77815125038364363</v>
      </c>
      <c r="H8899">
        <f>G8899/(B8899-1)</f>
        <v>2.3604564292628072</v>
      </c>
    </row>
    <row r="8900" spans="1:8">
      <c r="A8900" t="s">
        <v>10819</v>
      </c>
      <c r="B8900">
        <v>1.32966134885475</v>
      </c>
      <c r="C8900">
        <v>6</v>
      </c>
      <c r="D8900">
        <v>17</v>
      </c>
      <c r="E8900">
        <v>17</v>
      </c>
      <c r="F8900" t="str">
        <f>VLOOKUP(E8900,$L$1:$M$25,2,FALSE)</f>
        <v>nat-gas</v>
      </c>
      <c r="G8900">
        <f>LOG(C8900)</f>
        <v>0.77815125038364363</v>
      </c>
      <c r="H8900">
        <f>G8900/(B8900-1)</f>
        <v>2.3604564292628072</v>
      </c>
    </row>
    <row r="8901" spans="1:8">
      <c r="A8901" t="s">
        <v>11493</v>
      </c>
      <c r="B8901">
        <v>1.32966134885475</v>
      </c>
      <c r="C8901">
        <v>6</v>
      </c>
      <c r="D8901">
        <v>2</v>
      </c>
      <c r="E8901">
        <v>2</v>
      </c>
      <c r="F8901" t="str">
        <f>VLOOKUP(E8901,$L$1:$M$25,2,FALSE)</f>
        <v>bop</v>
      </c>
      <c r="G8901">
        <f>LOG(C8901)</f>
        <v>0.77815125038364363</v>
      </c>
      <c r="H8901">
        <f>G8901/(B8901-1)</f>
        <v>2.3604564292628072</v>
      </c>
    </row>
    <row r="8902" spans="1:8">
      <c r="A8902" t="s">
        <v>11766</v>
      </c>
      <c r="B8902">
        <v>1.32966134885475</v>
      </c>
      <c r="C8902">
        <v>6</v>
      </c>
      <c r="D8902">
        <v>4</v>
      </c>
      <c r="E8902">
        <v>4</v>
      </c>
      <c r="F8902" t="str">
        <f>VLOOKUP(E8902,$L$1:$M$25,2,FALSE)</f>
        <v>coffee</v>
      </c>
      <c r="G8902">
        <f>LOG(C8902)</f>
        <v>0.77815125038364363</v>
      </c>
      <c r="H8902">
        <f>G8902/(B8902-1)</f>
        <v>2.3604564292628072</v>
      </c>
    </row>
    <row r="8903" spans="1:8">
      <c r="A8903" t="s">
        <v>937</v>
      </c>
      <c r="B8903">
        <v>1.3316643102930099</v>
      </c>
      <c r="C8903">
        <v>14</v>
      </c>
      <c r="D8903">
        <v>13</v>
      </c>
      <c r="E8903">
        <v>13</v>
      </c>
      <c r="F8903" t="str">
        <f>VLOOKUP(E8903,$L$1:$M$25,2,FALSE)</f>
        <v>interest</v>
      </c>
      <c r="G8903">
        <f>LOG(C8903)</f>
        <v>1.146128035678238</v>
      </c>
      <c r="H8903">
        <f>G8903/(B8903-1)</f>
        <v>3.4556869705567279</v>
      </c>
    </row>
    <row r="8904" spans="1:8">
      <c r="A8904" t="s">
        <v>1282</v>
      </c>
      <c r="B8904">
        <v>1.3316643102930099</v>
      </c>
      <c r="C8904">
        <v>14</v>
      </c>
      <c r="D8904">
        <v>1</v>
      </c>
      <c r="E8904">
        <v>1</v>
      </c>
      <c r="F8904" t="str">
        <f>VLOOKUP(E8904,$L$1:$M$25,2,FALSE)</f>
        <v>acq</v>
      </c>
      <c r="G8904">
        <f>LOG(C8904)</f>
        <v>1.146128035678238</v>
      </c>
      <c r="H8904">
        <f>G8904/(B8904-1)</f>
        <v>3.4556869705567279</v>
      </c>
    </row>
    <row r="8905" spans="1:8">
      <c r="A8905" t="s">
        <v>7032</v>
      </c>
      <c r="B8905">
        <v>1.3316643102930099</v>
      </c>
      <c r="C8905">
        <v>14</v>
      </c>
      <c r="D8905">
        <v>9</v>
      </c>
      <c r="E8905">
        <v>9</v>
      </c>
      <c r="F8905" t="str">
        <f>VLOOKUP(E8905,$L$1:$M$25,2,FALSE)</f>
        <v>earn</v>
      </c>
      <c r="G8905">
        <f>LOG(C8905)</f>
        <v>1.146128035678238</v>
      </c>
      <c r="H8905">
        <f>G8905/(B8905-1)</f>
        <v>3.4556869705567279</v>
      </c>
    </row>
    <row r="8906" spans="1:8">
      <c r="A8906" t="s">
        <v>790</v>
      </c>
      <c r="B8906">
        <v>1.3321790402101199</v>
      </c>
      <c r="C8906">
        <v>5</v>
      </c>
      <c r="D8906">
        <v>10</v>
      </c>
      <c r="E8906">
        <v>10</v>
      </c>
      <c r="F8906" t="str">
        <f>VLOOKUP(E8906,$L$1:$M$25,2,FALSE)</f>
        <v>gnp</v>
      </c>
      <c r="G8906">
        <f>LOG(C8906)</f>
        <v>0.69897000433601886</v>
      </c>
      <c r="H8906">
        <f>G8906/(B8906-1)</f>
        <v>2.1041965919760779</v>
      </c>
    </row>
    <row r="8907" spans="1:8">
      <c r="A8907" t="s">
        <v>994</v>
      </c>
      <c r="B8907">
        <v>1.3321790402101199</v>
      </c>
      <c r="C8907">
        <v>5</v>
      </c>
      <c r="D8907">
        <v>7</v>
      </c>
      <c r="E8907">
        <v>7</v>
      </c>
      <c r="F8907" t="str">
        <f>VLOOKUP(E8907,$L$1:$M$25,2,FALSE)</f>
        <v>crude</v>
      </c>
      <c r="G8907">
        <f>LOG(C8907)</f>
        <v>0.69897000433601886</v>
      </c>
      <c r="H8907">
        <f>G8907/(B8907-1)</f>
        <v>2.1041965919760779</v>
      </c>
    </row>
    <row r="8908" spans="1:8">
      <c r="A8908" t="s">
        <v>1031</v>
      </c>
      <c r="B8908">
        <v>1.3321790402101199</v>
      </c>
      <c r="C8908">
        <v>5</v>
      </c>
      <c r="D8908">
        <v>2</v>
      </c>
      <c r="E8908">
        <v>2</v>
      </c>
      <c r="F8908" t="str">
        <f>VLOOKUP(E8908,$L$1:$M$25,2,FALSE)</f>
        <v>bop</v>
      </c>
      <c r="G8908">
        <f>LOG(C8908)</f>
        <v>0.69897000433601886</v>
      </c>
      <c r="H8908">
        <f>G8908/(B8908-1)</f>
        <v>2.1041965919760779</v>
      </c>
    </row>
    <row r="8909" spans="1:8">
      <c r="A8909" t="s">
        <v>1070</v>
      </c>
      <c r="B8909">
        <v>1.3321790402101199</v>
      </c>
      <c r="C8909">
        <v>5</v>
      </c>
      <c r="D8909">
        <v>15</v>
      </c>
      <c r="E8909">
        <v>15</v>
      </c>
      <c r="F8909" t="str">
        <f>VLOOKUP(E8909,$L$1:$M$25,2,FALSE)</f>
        <v>money-fx</v>
      </c>
      <c r="G8909">
        <f>LOG(C8909)</f>
        <v>0.69897000433601886</v>
      </c>
      <c r="H8909">
        <f>G8909/(B8909-1)</f>
        <v>2.1041965919760779</v>
      </c>
    </row>
    <row r="8910" spans="1:8">
      <c r="A8910" t="s">
        <v>1077</v>
      </c>
      <c r="B8910">
        <v>1.3321790402101199</v>
      </c>
      <c r="C8910">
        <v>5</v>
      </c>
      <c r="D8910">
        <v>2</v>
      </c>
      <c r="E8910">
        <v>2</v>
      </c>
      <c r="F8910" t="str">
        <f>VLOOKUP(E8910,$L$1:$M$25,2,FALSE)</f>
        <v>bop</v>
      </c>
      <c r="G8910">
        <f>LOG(C8910)</f>
        <v>0.69897000433601886</v>
      </c>
      <c r="H8910">
        <f>G8910/(B8910-1)</f>
        <v>2.1041965919760779</v>
      </c>
    </row>
    <row r="8911" spans="1:8">
      <c r="A8911" t="s">
        <v>1122</v>
      </c>
      <c r="B8911">
        <v>1.3321790402101199</v>
      </c>
      <c r="C8911">
        <v>5</v>
      </c>
      <c r="D8911">
        <v>20</v>
      </c>
      <c r="E8911">
        <v>20</v>
      </c>
      <c r="F8911" t="str">
        <f>VLOOKUP(E8911,$L$1:$M$25,2,FALSE)</f>
        <v>ship</v>
      </c>
      <c r="G8911">
        <f>LOG(C8911)</f>
        <v>0.69897000433601886</v>
      </c>
      <c r="H8911">
        <f>G8911/(B8911-1)</f>
        <v>2.1041965919760779</v>
      </c>
    </row>
    <row r="8912" spans="1:8">
      <c r="A8912" t="s">
        <v>1179</v>
      </c>
      <c r="B8912">
        <v>1.3321790402101199</v>
      </c>
      <c r="C8912">
        <v>5</v>
      </c>
      <c r="D8912">
        <v>12</v>
      </c>
      <c r="E8912">
        <v>12</v>
      </c>
      <c r="F8912" t="str">
        <f>VLOOKUP(E8912,$L$1:$M$25,2,FALSE)</f>
        <v>grain</v>
      </c>
      <c r="G8912">
        <f>LOG(C8912)</f>
        <v>0.69897000433601886</v>
      </c>
      <c r="H8912">
        <f>G8912/(B8912-1)</f>
        <v>2.1041965919760779</v>
      </c>
    </row>
    <row r="8913" spans="1:8">
      <c r="A8913" t="s">
        <v>1221</v>
      </c>
      <c r="B8913">
        <v>1.3321790402101199</v>
      </c>
      <c r="C8913">
        <v>5</v>
      </c>
      <c r="D8913">
        <v>10</v>
      </c>
      <c r="E8913">
        <v>10</v>
      </c>
      <c r="F8913" t="str">
        <f>VLOOKUP(E8913,$L$1:$M$25,2,FALSE)</f>
        <v>gnp</v>
      </c>
      <c r="G8913">
        <f>LOG(C8913)</f>
        <v>0.69897000433601886</v>
      </c>
      <c r="H8913">
        <f>G8913/(B8913-1)</f>
        <v>2.1041965919760779</v>
      </c>
    </row>
    <row r="8914" spans="1:8">
      <c r="A8914" t="s">
        <v>1258</v>
      </c>
      <c r="B8914">
        <v>1.3321790402101199</v>
      </c>
      <c r="C8914">
        <v>5</v>
      </c>
      <c r="D8914">
        <v>3</v>
      </c>
      <c r="E8914">
        <v>3</v>
      </c>
      <c r="F8914" t="str">
        <f>VLOOKUP(E8914,$L$1:$M$25,2,FALSE)</f>
        <v>cocoa</v>
      </c>
      <c r="G8914">
        <f>LOG(C8914)</f>
        <v>0.69897000433601886</v>
      </c>
      <c r="H8914">
        <f>G8914/(B8914-1)</f>
        <v>2.1041965919760779</v>
      </c>
    </row>
    <row r="8915" spans="1:8">
      <c r="A8915" t="s">
        <v>1365</v>
      </c>
      <c r="B8915">
        <v>1.3321790402101199</v>
      </c>
      <c r="C8915">
        <v>5</v>
      </c>
      <c r="D8915">
        <v>24</v>
      </c>
      <c r="E8915">
        <v>24</v>
      </c>
      <c r="F8915" t="str">
        <f>VLOOKUP(E8915,$L$1:$M$25,2,FALSE)</f>
        <v>veg-oil</v>
      </c>
      <c r="G8915">
        <f>LOG(C8915)</f>
        <v>0.69897000433601886</v>
      </c>
      <c r="H8915">
        <f>G8915/(B8915-1)</f>
        <v>2.1041965919760779</v>
      </c>
    </row>
    <row r="8916" spans="1:8">
      <c r="A8916" t="s">
        <v>1371</v>
      </c>
      <c r="B8916">
        <v>1.3321790402101199</v>
      </c>
      <c r="C8916">
        <v>5</v>
      </c>
      <c r="D8916">
        <v>23</v>
      </c>
      <c r="E8916">
        <v>23</v>
      </c>
      <c r="F8916" t="str">
        <f>VLOOKUP(E8916,$L$1:$M$25,2,FALSE)</f>
        <v>trade</v>
      </c>
      <c r="G8916">
        <f>LOG(C8916)</f>
        <v>0.69897000433601886</v>
      </c>
      <c r="H8916">
        <f>G8916/(B8916-1)</f>
        <v>2.1041965919760779</v>
      </c>
    </row>
    <row r="8917" spans="1:8">
      <c r="A8917" t="s">
        <v>1420</v>
      </c>
      <c r="B8917">
        <v>1.3321790402101199</v>
      </c>
      <c r="C8917">
        <v>5</v>
      </c>
      <c r="D8917">
        <v>9</v>
      </c>
      <c r="E8917">
        <v>9</v>
      </c>
      <c r="F8917" t="str">
        <f>VLOOKUP(E8917,$L$1:$M$25,2,FALSE)</f>
        <v>earn</v>
      </c>
      <c r="G8917">
        <f>LOG(C8917)</f>
        <v>0.69897000433601886</v>
      </c>
      <c r="H8917">
        <f>G8917/(B8917-1)</f>
        <v>2.1041965919760779</v>
      </c>
    </row>
    <row r="8918" spans="1:8">
      <c r="A8918" t="s">
        <v>1466</v>
      </c>
      <c r="B8918">
        <v>1.3321790402101199</v>
      </c>
      <c r="C8918">
        <v>5</v>
      </c>
      <c r="D8918">
        <v>16</v>
      </c>
      <c r="E8918">
        <v>16</v>
      </c>
      <c r="F8918" t="str">
        <f>VLOOKUP(E8918,$L$1:$M$25,2,FALSE)</f>
        <v>money-supply</v>
      </c>
      <c r="G8918">
        <f>LOG(C8918)</f>
        <v>0.69897000433601886</v>
      </c>
      <c r="H8918">
        <f>G8918/(B8918-1)</f>
        <v>2.1041965919760779</v>
      </c>
    </row>
    <row r="8919" spans="1:8">
      <c r="A8919" t="s">
        <v>1481</v>
      </c>
      <c r="B8919">
        <v>1.3321790402101199</v>
      </c>
      <c r="C8919">
        <v>5</v>
      </c>
      <c r="D8919">
        <v>10</v>
      </c>
      <c r="E8919">
        <v>10</v>
      </c>
      <c r="F8919" t="str">
        <f>VLOOKUP(E8919,$L$1:$M$25,2,FALSE)</f>
        <v>gnp</v>
      </c>
      <c r="G8919">
        <f>LOG(C8919)</f>
        <v>0.69897000433601886</v>
      </c>
      <c r="H8919">
        <f>G8919/(B8919-1)</f>
        <v>2.1041965919760779</v>
      </c>
    </row>
    <row r="8920" spans="1:8">
      <c r="A8920" t="s">
        <v>1558</v>
      </c>
      <c r="B8920">
        <v>1.3321790402101199</v>
      </c>
      <c r="C8920">
        <v>5</v>
      </c>
      <c r="D8920">
        <v>5</v>
      </c>
      <c r="E8920">
        <v>5</v>
      </c>
      <c r="F8920" t="str">
        <f>VLOOKUP(E8920,$L$1:$M$25,2,FALSE)</f>
        <v>corn</v>
      </c>
      <c r="G8920">
        <f>LOG(C8920)</f>
        <v>0.69897000433601886</v>
      </c>
      <c r="H8920">
        <f>G8920/(B8920-1)</f>
        <v>2.1041965919760779</v>
      </c>
    </row>
    <row r="8921" spans="1:8">
      <c r="A8921" t="s">
        <v>1612</v>
      </c>
      <c r="B8921">
        <v>1.3321790402101199</v>
      </c>
      <c r="C8921">
        <v>5</v>
      </c>
      <c r="D8921">
        <v>17</v>
      </c>
      <c r="E8921">
        <v>17</v>
      </c>
      <c r="F8921" t="str">
        <f>VLOOKUP(E8921,$L$1:$M$25,2,FALSE)</f>
        <v>nat-gas</v>
      </c>
      <c r="G8921">
        <f>LOG(C8921)</f>
        <v>0.69897000433601886</v>
      </c>
      <c r="H8921">
        <f>G8921/(B8921-1)</f>
        <v>2.1041965919760779</v>
      </c>
    </row>
    <row r="8922" spans="1:8">
      <c r="A8922" t="s">
        <v>1713</v>
      </c>
      <c r="B8922">
        <v>1.3321790402101199</v>
      </c>
      <c r="C8922">
        <v>5</v>
      </c>
      <c r="D8922">
        <v>12</v>
      </c>
      <c r="E8922">
        <v>12</v>
      </c>
      <c r="F8922" t="str">
        <f>VLOOKUP(E8922,$L$1:$M$25,2,FALSE)</f>
        <v>grain</v>
      </c>
      <c r="G8922">
        <f>LOG(C8922)</f>
        <v>0.69897000433601886</v>
      </c>
      <c r="H8922">
        <f>G8922/(B8922-1)</f>
        <v>2.1041965919760779</v>
      </c>
    </row>
    <row r="8923" spans="1:8">
      <c r="A8923" t="s">
        <v>1729</v>
      </c>
      <c r="B8923">
        <v>1.3321790402101199</v>
      </c>
      <c r="C8923">
        <v>5</v>
      </c>
      <c r="D8923">
        <v>3</v>
      </c>
      <c r="E8923">
        <v>3</v>
      </c>
      <c r="F8923" t="str">
        <f>VLOOKUP(E8923,$L$1:$M$25,2,FALSE)</f>
        <v>cocoa</v>
      </c>
      <c r="G8923">
        <f>LOG(C8923)</f>
        <v>0.69897000433601886</v>
      </c>
      <c r="H8923">
        <f>G8923/(B8923-1)</f>
        <v>2.1041965919760779</v>
      </c>
    </row>
    <row r="8924" spans="1:8">
      <c r="A8924" t="s">
        <v>1782</v>
      </c>
      <c r="B8924">
        <v>1.3321790402101199</v>
      </c>
      <c r="C8924">
        <v>5</v>
      </c>
      <c r="D8924">
        <v>1</v>
      </c>
      <c r="E8924">
        <v>1</v>
      </c>
      <c r="F8924" t="str">
        <f>VLOOKUP(E8924,$L$1:$M$25,2,FALSE)</f>
        <v>acq</v>
      </c>
      <c r="G8924">
        <f>LOG(C8924)</f>
        <v>0.69897000433601886</v>
      </c>
      <c r="H8924">
        <f>G8924/(B8924-1)</f>
        <v>2.1041965919760779</v>
      </c>
    </row>
    <row r="8925" spans="1:8">
      <c r="A8925" t="s">
        <v>1789</v>
      </c>
      <c r="B8925">
        <v>1.3321790402101199</v>
      </c>
      <c r="C8925">
        <v>5</v>
      </c>
      <c r="D8925">
        <v>10</v>
      </c>
      <c r="E8925">
        <v>10</v>
      </c>
      <c r="F8925" t="str">
        <f>VLOOKUP(E8925,$L$1:$M$25,2,FALSE)</f>
        <v>gnp</v>
      </c>
      <c r="G8925">
        <f>LOG(C8925)</f>
        <v>0.69897000433601886</v>
      </c>
      <c r="H8925">
        <f>G8925/(B8925-1)</f>
        <v>2.1041965919760779</v>
      </c>
    </row>
    <row r="8926" spans="1:8">
      <c r="A8926" t="s">
        <v>1839</v>
      </c>
      <c r="B8926">
        <v>1.3321790402101199</v>
      </c>
      <c r="C8926">
        <v>5</v>
      </c>
      <c r="D8926">
        <v>11</v>
      </c>
      <c r="E8926">
        <v>11</v>
      </c>
      <c r="F8926" t="str">
        <f>VLOOKUP(E8926,$L$1:$M$25,2,FALSE)</f>
        <v>gold</v>
      </c>
      <c r="G8926">
        <f>LOG(C8926)</f>
        <v>0.69897000433601886</v>
      </c>
      <c r="H8926">
        <f>G8926/(B8926-1)</f>
        <v>2.1041965919760779</v>
      </c>
    </row>
    <row r="8927" spans="1:8">
      <c r="A8927" t="s">
        <v>1858</v>
      </c>
      <c r="B8927">
        <v>1.3321790402101199</v>
      </c>
      <c r="C8927">
        <v>5</v>
      </c>
      <c r="D8927">
        <v>2</v>
      </c>
      <c r="E8927">
        <v>2</v>
      </c>
      <c r="F8927" t="str">
        <f>VLOOKUP(E8927,$L$1:$M$25,2,FALSE)</f>
        <v>bop</v>
      </c>
      <c r="G8927">
        <f>LOG(C8927)</f>
        <v>0.69897000433601886</v>
      </c>
      <c r="H8927">
        <f>G8927/(B8927-1)</f>
        <v>2.1041965919760779</v>
      </c>
    </row>
    <row r="8928" spans="1:8">
      <c r="A8928" t="s">
        <v>1928</v>
      </c>
      <c r="B8928">
        <v>1.3321790402101199</v>
      </c>
      <c r="C8928">
        <v>5</v>
      </c>
      <c r="D8928">
        <v>11</v>
      </c>
      <c r="E8928">
        <v>11</v>
      </c>
      <c r="F8928" t="str">
        <f>VLOOKUP(E8928,$L$1:$M$25,2,FALSE)</f>
        <v>gold</v>
      </c>
      <c r="G8928">
        <f>LOG(C8928)</f>
        <v>0.69897000433601886</v>
      </c>
      <c r="H8928">
        <f>G8928/(B8928-1)</f>
        <v>2.1041965919760779</v>
      </c>
    </row>
    <row r="8929" spans="1:8">
      <c r="A8929" t="s">
        <v>2149</v>
      </c>
      <c r="B8929">
        <v>1.3321790402101199</v>
      </c>
      <c r="C8929">
        <v>5</v>
      </c>
      <c r="D8929">
        <v>18</v>
      </c>
      <c r="E8929">
        <v>18</v>
      </c>
      <c r="F8929" t="str">
        <f>VLOOKUP(E8929,$L$1:$M$25,2,FALSE)</f>
        <v>oilseed</v>
      </c>
      <c r="G8929">
        <f>LOG(C8929)</f>
        <v>0.69897000433601886</v>
      </c>
      <c r="H8929">
        <f>G8929/(B8929-1)</f>
        <v>2.1041965919760779</v>
      </c>
    </row>
    <row r="8930" spans="1:8">
      <c r="A8930" t="s">
        <v>2251</v>
      </c>
      <c r="B8930">
        <v>1.3321790402101199</v>
      </c>
      <c r="C8930">
        <v>5</v>
      </c>
      <c r="D8930">
        <v>2</v>
      </c>
      <c r="E8930">
        <v>2</v>
      </c>
      <c r="F8930" t="str">
        <f>VLOOKUP(E8930,$L$1:$M$25,2,FALSE)</f>
        <v>bop</v>
      </c>
      <c r="G8930">
        <f>LOG(C8930)</f>
        <v>0.69897000433601886</v>
      </c>
      <c r="H8930">
        <f>G8930/(B8930-1)</f>
        <v>2.1041965919760779</v>
      </c>
    </row>
    <row r="8931" spans="1:8">
      <c r="A8931" t="s">
        <v>2514</v>
      </c>
      <c r="B8931">
        <v>1.3321790402101199</v>
      </c>
      <c r="C8931">
        <v>5</v>
      </c>
      <c r="D8931">
        <v>19</v>
      </c>
      <c r="E8931">
        <v>19</v>
      </c>
      <c r="F8931" t="str">
        <f>VLOOKUP(E8931,$L$1:$M$25,2,FALSE)</f>
        <v>reserves</v>
      </c>
      <c r="G8931">
        <f>LOG(C8931)</f>
        <v>0.69897000433601886</v>
      </c>
      <c r="H8931">
        <f>G8931/(B8931-1)</f>
        <v>2.1041965919760779</v>
      </c>
    </row>
    <row r="8932" spans="1:8">
      <c r="A8932" t="s">
        <v>2577</v>
      </c>
      <c r="B8932">
        <v>1.3321790402101199</v>
      </c>
      <c r="C8932">
        <v>5</v>
      </c>
      <c r="D8932">
        <v>13</v>
      </c>
      <c r="E8932">
        <v>13</v>
      </c>
      <c r="F8932" t="str">
        <f>VLOOKUP(E8932,$L$1:$M$25,2,FALSE)</f>
        <v>interest</v>
      </c>
      <c r="G8932">
        <f>LOG(C8932)</f>
        <v>0.69897000433601886</v>
      </c>
      <c r="H8932">
        <f>G8932/(B8932-1)</f>
        <v>2.1041965919760779</v>
      </c>
    </row>
    <row r="8933" spans="1:8">
      <c r="A8933" t="s">
        <v>2648</v>
      </c>
      <c r="B8933">
        <v>1.3321790402101199</v>
      </c>
      <c r="C8933">
        <v>5</v>
      </c>
      <c r="D8933">
        <v>20</v>
      </c>
      <c r="E8933">
        <v>20</v>
      </c>
      <c r="F8933" t="str">
        <f>VLOOKUP(E8933,$L$1:$M$25,2,FALSE)</f>
        <v>ship</v>
      </c>
      <c r="G8933">
        <f>LOG(C8933)</f>
        <v>0.69897000433601886</v>
      </c>
      <c r="H8933">
        <f>G8933/(B8933-1)</f>
        <v>2.1041965919760779</v>
      </c>
    </row>
    <row r="8934" spans="1:8">
      <c r="A8934" t="s">
        <v>2756</v>
      </c>
      <c r="B8934">
        <v>1.3321790402101199</v>
      </c>
      <c r="C8934">
        <v>5</v>
      </c>
      <c r="D8934">
        <v>23</v>
      </c>
      <c r="E8934">
        <v>23</v>
      </c>
      <c r="F8934" t="str">
        <f>VLOOKUP(E8934,$L$1:$M$25,2,FALSE)</f>
        <v>trade</v>
      </c>
      <c r="G8934">
        <f>LOG(C8934)</f>
        <v>0.69897000433601886</v>
      </c>
      <c r="H8934">
        <f>G8934/(B8934-1)</f>
        <v>2.1041965919760779</v>
      </c>
    </row>
    <row r="8935" spans="1:8">
      <c r="A8935" t="s">
        <v>2773</v>
      </c>
      <c r="B8935">
        <v>1.3321790402101199</v>
      </c>
      <c r="C8935">
        <v>5</v>
      </c>
      <c r="D8935">
        <v>22</v>
      </c>
      <c r="E8935">
        <v>22</v>
      </c>
      <c r="F8935" t="str">
        <f>VLOOKUP(E8935,$L$1:$M$25,2,FALSE)</f>
        <v>sugar</v>
      </c>
      <c r="G8935">
        <f>LOG(C8935)</f>
        <v>0.69897000433601886</v>
      </c>
      <c r="H8935">
        <f>G8935/(B8935-1)</f>
        <v>2.1041965919760779</v>
      </c>
    </row>
    <row r="8936" spans="1:8">
      <c r="A8936" t="s">
        <v>2804</v>
      </c>
      <c r="B8936">
        <v>1.3321790402101199</v>
      </c>
      <c r="C8936">
        <v>5</v>
      </c>
      <c r="D8936">
        <v>22</v>
      </c>
      <c r="E8936">
        <v>22</v>
      </c>
      <c r="F8936" t="str">
        <f>VLOOKUP(E8936,$L$1:$M$25,2,FALSE)</f>
        <v>sugar</v>
      </c>
      <c r="G8936">
        <f>LOG(C8936)</f>
        <v>0.69897000433601886</v>
      </c>
      <c r="H8936">
        <f>G8936/(B8936-1)</f>
        <v>2.1041965919760779</v>
      </c>
    </row>
    <row r="8937" spans="1:8">
      <c r="A8937" t="s">
        <v>2852</v>
      </c>
      <c r="B8937">
        <v>1.3321790402101199</v>
      </c>
      <c r="C8937">
        <v>5</v>
      </c>
      <c r="D8937">
        <v>7</v>
      </c>
      <c r="E8937">
        <v>7</v>
      </c>
      <c r="F8937" t="str">
        <f>VLOOKUP(E8937,$L$1:$M$25,2,FALSE)</f>
        <v>crude</v>
      </c>
      <c r="G8937">
        <f>LOG(C8937)</f>
        <v>0.69897000433601886</v>
      </c>
      <c r="H8937">
        <f>G8937/(B8937-1)</f>
        <v>2.1041965919760779</v>
      </c>
    </row>
    <row r="8938" spans="1:8">
      <c r="A8938" t="s">
        <v>2893</v>
      </c>
      <c r="B8938">
        <v>1.3321790402101199</v>
      </c>
      <c r="C8938">
        <v>5</v>
      </c>
      <c r="D8938">
        <v>11</v>
      </c>
      <c r="E8938">
        <v>11</v>
      </c>
      <c r="F8938" t="str">
        <f>VLOOKUP(E8938,$L$1:$M$25,2,FALSE)</f>
        <v>gold</v>
      </c>
      <c r="G8938">
        <f>LOG(C8938)</f>
        <v>0.69897000433601886</v>
      </c>
      <c r="H8938">
        <f>G8938/(B8938-1)</f>
        <v>2.1041965919760779</v>
      </c>
    </row>
    <row r="8939" spans="1:8">
      <c r="A8939" t="s">
        <v>3157</v>
      </c>
      <c r="B8939">
        <v>1.3321790402101199</v>
      </c>
      <c r="C8939">
        <v>5</v>
      </c>
      <c r="D8939">
        <v>1</v>
      </c>
      <c r="E8939">
        <v>1</v>
      </c>
      <c r="F8939" t="str">
        <f>VLOOKUP(E8939,$L$1:$M$25,2,FALSE)</f>
        <v>acq</v>
      </c>
      <c r="G8939">
        <f>LOG(C8939)</f>
        <v>0.69897000433601886</v>
      </c>
      <c r="H8939">
        <f>G8939/(B8939-1)</f>
        <v>2.1041965919760779</v>
      </c>
    </row>
    <row r="8940" spans="1:8">
      <c r="A8940" t="s">
        <v>3306</v>
      </c>
      <c r="B8940">
        <v>1.3321790402101199</v>
      </c>
      <c r="C8940">
        <v>5</v>
      </c>
      <c r="D8940">
        <v>23</v>
      </c>
      <c r="E8940">
        <v>23</v>
      </c>
      <c r="F8940" t="str">
        <f>VLOOKUP(E8940,$L$1:$M$25,2,FALSE)</f>
        <v>trade</v>
      </c>
      <c r="G8940">
        <f>LOG(C8940)</f>
        <v>0.69897000433601886</v>
      </c>
      <c r="H8940">
        <f>G8940/(B8940-1)</f>
        <v>2.1041965919760779</v>
      </c>
    </row>
    <row r="8941" spans="1:8">
      <c r="A8941" t="s">
        <v>3320</v>
      </c>
      <c r="B8941">
        <v>1.3321790402101199</v>
      </c>
      <c r="C8941">
        <v>5</v>
      </c>
      <c r="D8941">
        <v>10</v>
      </c>
      <c r="E8941">
        <v>10</v>
      </c>
      <c r="F8941" t="str">
        <f>VLOOKUP(E8941,$L$1:$M$25,2,FALSE)</f>
        <v>gnp</v>
      </c>
      <c r="G8941">
        <f>LOG(C8941)</f>
        <v>0.69897000433601886</v>
      </c>
      <c r="H8941">
        <f>G8941/(B8941-1)</f>
        <v>2.1041965919760779</v>
      </c>
    </row>
    <row r="8942" spans="1:8">
      <c r="A8942" t="s">
        <v>3407</v>
      </c>
      <c r="B8942">
        <v>1.3321790402101199</v>
      </c>
      <c r="C8942">
        <v>5</v>
      </c>
      <c r="D8942">
        <v>10</v>
      </c>
      <c r="E8942">
        <v>10</v>
      </c>
      <c r="F8942" t="str">
        <f>VLOOKUP(E8942,$L$1:$M$25,2,FALSE)</f>
        <v>gnp</v>
      </c>
      <c r="G8942">
        <f>LOG(C8942)</f>
        <v>0.69897000433601886</v>
      </c>
      <c r="H8942">
        <f>G8942/(B8942-1)</f>
        <v>2.1041965919760779</v>
      </c>
    </row>
    <row r="8943" spans="1:8">
      <c r="A8943" t="s">
        <v>3540</v>
      </c>
      <c r="B8943">
        <v>1.3321790402101199</v>
      </c>
      <c r="C8943">
        <v>5</v>
      </c>
      <c r="D8943">
        <v>15</v>
      </c>
      <c r="E8943">
        <v>15</v>
      </c>
      <c r="F8943" t="str">
        <f>VLOOKUP(E8943,$L$1:$M$25,2,FALSE)</f>
        <v>money-fx</v>
      </c>
      <c r="G8943">
        <f>LOG(C8943)</f>
        <v>0.69897000433601886</v>
      </c>
      <c r="H8943">
        <f>G8943/(B8943-1)</f>
        <v>2.1041965919760779</v>
      </c>
    </row>
    <row r="8944" spans="1:8">
      <c r="A8944" t="s">
        <v>3548</v>
      </c>
      <c r="B8944">
        <v>1.3321790402101199</v>
      </c>
      <c r="C8944">
        <v>5</v>
      </c>
      <c r="D8944">
        <v>16</v>
      </c>
      <c r="E8944">
        <v>16</v>
      </c>
      <c r="F8944" t="str">
        <f>VLOOKUP(E8944,$L$1:$M$25,2,FALSE)</f>
        <v>money-supply</v>
      </c>
      <c r="G8944">
        <f>LOG(C8944)</f>
        <v>0.69897000433601886</v>
      </c>
      <c r="H8944">
        <f>G8944/(B8944-1)</f>
        <v>2.1041965919760779</v>
      </c>
    </row>
    <row r="8945" spans="1:8">
      <c r="A8945" t="s">
        <v>3622</v>
      </c>
      <c r="B8945">
        <v>1.3321790402101199</v>
      </c>
      <c r="C8945">
        <v>5</v>
      </c>
      <c r="D8945">
        <v>8</v>
      </c>
      <c r="E8945">
        <v>8</v>
      </c>
      <c r="F8945" t="str">
        <f>VLOOKUP(E8945,$L$1:$M$25,2,FALSE)</f>
        <v>dlr</v>
      </c>
      <c r="G8945">
        <f>LOG(C8945)</f>
        <v>0.69897000433601886</v>
      </c>
      <c r="H8945">
        <f>G8945/(B8945-1)</f>
        <v>2.1041965919760779</v>
      </c>
    </row>
    <row r="8946" spans="1:8">
      <c r="A8946" t="s">
        <v>3770</v>
      </c>
      <c r="B8946">
        <v>1.3321790402101199</v>
      </c>
      <c r="C8946">
        <v>5</v>
      </c>
      <c r="D8946">
        <v>11</v>
      </c>
      <c r="E8946">
        <v>11</v>
      </c>
      <c r="F8946" t="str">
        <f>VLOOKUP(E8946,$L$1:$M$25,2,FALSE)</f>
        <v>gold</v>
      </c>
      <c r="G8946">
        <f>LOG(C8946)</f>
        <v>0.69897000433601886</v>
      </c>
      <c r="H8946">
        <f>G8946/(B8946-1)</f>
        <v>2.1041965919760779</v>
      </c>
    </row>
    <row r="8947" spans="1:8">
      <c r="A8947" t="s">
        <v>4273</v>
      </c>
      <c r="B8947">
        <v>1.3321790402101199</v>
      </c>
      <c r="C8947">
        <v>5</v>
      </c>
      <c r="D8947">
        <v>24</v>
      </c>
      <c r="E8947">
        <v>24</v>
      </c>
      <c r="F8947" t="str">
        <f>VLOOKUP(E8947,$L$1:$M$25,2,FALSE)</f>
        <v>veg-oil</v>
      </c>
      <c r="G8947">
        <f>LOG(C8947)</f>
        <v>0.69897000433601886</v>
      </c>
      <c r="H8947">
        <f>G8947/(B8947-1)</f>
        <v>2.1041965919760779</v>
      </c>
    </row>
    <row r="8948" spans="1:8">
      <c r="A8948" t="s">
        <v>4300</v>
      </c>
      <c r="B8948">
        <v>1.3321790402101199</v>
      </c>
      <c r="C8948">
        <v>5</v>
      </c>
      <c r="D8948">
        <v>20</v>
      </c>
      <c r="E8948">
        <v>20</v>
      </c>
      <c r="F8948" t="str">
        <f>VLOOKUP(E8948,$L$1:$M$25,2,FALSE)</f>
        <v>ship</v>
      </c>
      <c r="G8948">
        <f>LOG(C8948)</f>
        <v>0.69897000433601886</v>
      </c>
      <c r="H8948">
        <f>G8948/(B8948-1)</f>
        <v>2.1041965919760779</v>
      </c>
    </row>
    <row r="8949" spans="1:8">
      <c r="A8949" t="s">
        <v>4304</v>
      </c>
      <c r="B8949">
        <v>1.3321790402101199</v>
      </c>
      <c r="C8949">
        <v>5</v>
      </c>
      <c r="D8949">
        <v>4</v>
      </c>
      <c r="E8949">
        <v>4</v>
      </c>
      <c r="F8949" t="str">
        <f>VLOOKUP(E8949,$L$1:$M$25,2,FALSE)</f>
        <v>coffee</v>
      </c>
      <c r="G8949">
        <f>LOG(C8949)</f>
        <v>0.69897000433601886</v>
      </c>
      <c r="H8949">
        <f>G8949/(B8949-1)</f>
        <v>2.1041965919760779</v>
      </c>
    </row>
    <row r="8950" spans="1:8">
      <c r="A8950" t="s">
        <v>4309</v>
      </c>
      <c r="B8950">
        <v>1.3321790402101199</v>
      </c>
      <c r="C8950">
        <v>5</v>
      </c>
      <c r="D8950">
        <v>22</v>
      </c>
      <c r="E8950">
        <v>22</v>
      </c>
      <c r="F8950" t="str">
        <f>VLOOKUP(E8950,$L$1:$M$25,2,FALSE)</f>
        <v>sugar</v>
      </c>
      <c r="G8950">
        <f>LOG(C8950)</f>
        <v>0.69897000433601886</v>
      </c>
      <c r="H8950">
        <f>G8950/(B8950-1)</f>
        <v>2.1041965919760779</v>
      </c>
    </row>
    <row r="8951" spans="1:8">
      <c r="A8951" t="s">
        <v>4379</v>
      </c>
      <c r="B8951">
        <v>1.3321790402101199</v>
      </c>
      <c r="C8951">
        <v>5</v>
      </c>
      <c r="D8951">
        <v>7</v>
      </c>
      <c r="E8951">
        <v>7</v>
      </c>
      <c r="F8951" t="str">
        <f>VLOOKUP(E8951,$L$1:$M$25,2,FALSE)</f>
        <v>crude</v>
      </c>
      <c r="G8951">
        <f>LOG(C8951)</f>
        <v>0.69897000433601886</v>
      </c>
      <c r="H8951">
        <f>G8951/(B8951-1)</f>
        <v>2.1041965919760779</v>
      </c>
    </row>
    <row r="8952" spans="1:8">
      <c r="A8952" t="s">
        <v>4555</v>
      </c>
      <c r="B8952">
        <v>1.3321790402101199</v>
      </c>
      <c r="C8952">
        <v>5</v>
      </c>
      <c r="D8952">
        <v>4</v>
      </c>
      <c r="E8952">
        <v>4</v>
      </c>
      <c r="F8952" t="str">
        <f>VLOOKUP(E8952,$L$1:$M$25,2,FALSE)</f>
        <v>coffee</v>
      </c>
      <c r="G8952">
        <f>LOG(C8952)</f>
        <v>0.69897000433601886</v>
      </c>
      <c r="H8952">
        <f>G8952/(B8952-1)</f>
        <v>2.1041965919760779</v>
      </c>
    </row>
    <row r="8953" spans="1:8">
      <c r="A8953" t="s">
        <v>4603</v>
      </c>
      <c r="B8953">
        <v>1.3321790402101199</v>
      </c>
      <c r="C8953">
        <v>5</v>
      </c>
      <c r="D8953">
        <v>21</v>
      </c>
      <c r="E8953">
        <v>21</v>
      </c>
      <c r="F8953" t="str">
        <f>VLOOKUP(E8953,$L$1:$M$25,2,FALSE)</f>
        <v>soybean</v>
      </c>
      <c r="G8953">
        <f>LOG(C8953)</f>
        <v>0.69897000433601886</v>
      </c>
      <c r="H8953">
        <f>G8953/(B8953-1)</f>
        <v>2.1041965919760779</v>
      </c>
    </row>
    <row r="8954" spans="1:8">
      <c r="A8954" t="s">
        <v>4648</v>
      </c>
      <c r="B8954">
        <v>1.3321790402101199</v>
      </c>
      <c r="C8954">
        <v>5</v>
      </c>
      <c r="D8954">
        <v>4</v>
      </c>
      <c r="E8954">
        <v>4</v>
      </c>
      <c r="F8954" t="str">
        <f>VLOOKUP(E8954,$L$1:$M$25,2,FALSE)</f>
        <v>coffee</v>
      </c>
      <c r="G8954">
        <f>LOG(C8954)</f>
        <v>0.69897000433601886</v>
      </c>
      <c r="H8954">
        <f>G8954/(B8954-1)</f>
        <v>2.1041965919760779</v>
      </c>
    </row>
    <row r="8955" spans="1:8">
      <c r="A8955" t="s">
        <v>4713</v>
      </c>
      <c r="B8955">
        <v>1.3321790402101199</v>
      </c>
      <c r="C8955">
        <v>5</v>
      </c>
      <c r="D8955">
        <v>23</v>
      </c>
      <c r="E8955">
        <v>23</v>
      </c>
      <c r="F8955" t="str">
        <f>VLOOKUP(E8955,$L$1:$M$25,2,FALSE)</f>
        <v>trade</v>
      </c>
      <c r="G8955">
        <f>LOG(C8955)</f>
        <v>0.69897000433601886</v>
      </c>
      <c r="H8955">
        <f>G8955/(B8955-1)</f>
        <v>2.1041965919760779</v>
      </c>
    </row>
    <row r="8956" spans="1:8">
      <c r="A8956" t="s">
        <v>4766</v>
      </c>
      <c r="B8956">
        <v>1.3321790402101199</v>
      </c>
      <c r="C8956">
        <v>5</v>
      </c>
      <c r="D8956">
        <v>6</v>
      </c>
      <c r="E8956">
        <v>6</v>
      </c>
      <c r="F8956" t="str">
        <f>VLOOKUP(E8956,$L$1:$M$25,2,FALSE)</f>
        <v>cpi</v>
      </c>
      <c r="G8956">
        <f>LOG(C8956)</f>
        <v>0.69897000433601886</v>
      </c>
      <c r="H8956">
        <f>G8956/(B8956-1)</f>
        <v>2.1041965919760779</v>
      </c>
    </row>
    <row r="8957" spans="1:8">
      <c r="A8957" t="s">
        <v>4844</v>
      </c>
      <c r="B8957">
        <v>1.3321790402101199</v>
      </c>
      <c r="C8957">
        <v>5</v>
      </c>
      <c r="D8957">
        <v>4</v>
      </c>
      <c r="E8957">
        <v>4</v>
      </c>
      <c r="F8957" t="str">
        <f>VLOOKUP(E8957,$L$1:$M$25,2,FALSE)</f>
        <v>coffee</v>
      </c>
      <c r="G8957">
        <f>LOG(C8957)</f>
        <v>0.69897000433601886</v>
      </c>
      <c r="H8957">
        <f>G8957/(B8957-1)</f>
        <v>2.1041965919760779</v>
      </c>
    </row>
    <row r="8958" spans="1:8">
      <c r="A8958" t="s">
        <v>4949</v>
      </c>
      <c r="B8958">
        <v>1.3321790402101199</v>
      </c>
      <c r="C8958">
        <v>5</v>
      </c>
      <c r="D8958">
        <v>18</v>
      </c>
      <c r="E8958">
        <v>18</v>
      </c>
      <c r="F8958" t="str">
        <f>VLOOKUP(E8958,$L$1:$M$25,2,FALSE)</f>
        <v>oilseed</v>
      </c>
      <c r="G8958">
        <f>LOG(C8958)</f>
        <v>0.69897000433601886</v>
      </c>
      <c r="H8958">
        <f>G8958/(B8958-1)</f>
        <v>2.1041965919760779</v>
      </c>
    </row>
    <row r="8959" spans="1:8">
      <c r="A8959" t="s">
        <v>5243</v>
      </c>
      <c r="B8959">
        <v>1.3321790402101199</v>
      </c>
      <c r="C8959">
        <v>5</v>
      </c>
      <c r="D8959">
        <v>5</v>
      </c>
      <c r="E8959">
        <v>5</v>
      </c>
      <c r="F8959" t="str">
        <f>VLOOKUP(E8959,$L$1:$M$25,2,FALSE)</f>
        <v>corn</v>
      </c>
      <c r="G8959">
        <f>LOG(C8959)</f>
        <v>0.69897000433601886</v>
      </c>
      <c r="H8959">
        <f>G8959/(B8959-1)</f>
        <v>2.1041965919760779</v>
      </c>
    </row>
    <row r="8960" spans="1:8">
      <c r="A8960" t="s">
        <v>5460</v>
      </c>
      <c r="B8960">
        <v>1.3321790402101199</v>
      </c>
      <c r="C8960">
        <v>5</v>
      </c>
      <c r="D8960">
        <v>17</v>
      </c>
      <c r="E8960">
        <v>17</v>
      </c>
      <c r="F8960" t="str">
        <f>VLOOKUP(E8960,$L$1:$M$25,2,FALSE)</f>
        <v>nat-gas</v>
      </c>
      <c r="G8960">
        <f>LOG(C8960)</f>
        <v>0.69897000433601886</v>
      </c>
      <c r="H8960">
        <f>G8960/(B8960-1)</f>
        <v>2.1041965919760779</v>
      </c>
    </row>
    <row r="8961" spans="1:8">
      <c r="A8961" t="s">
        <v>5568</v>
      </c>
      <c r="B8961">
        <v>1.3321790402101199</v>
      </c>
      <c r="C8961">
        <v>5</v>
      </c>
      <c r="D8961">
        <v>22</v>
      </c>
      <c r="E8961">
        <v>22</v>
      </c>
      <c r="F8961" t="str">
        <f>VLOOKUP(E8961,$L$1:$M$25,2,FALSE)</f>
        <v>sugar</v>
      </c>
      <c r="G8961">
        <f>LOG(C8961)</f>
        <v>0.69897000433601886</v>
      </c>
      <c r="H8961">
        <f>G8961/(B8961-1)</f>
        <v>2.1041965919760779</v>
      </c>
    </row>
    <row r="8962" spans="1:8">
      <c r="A8962" t="s">
        <v>5581</v>
      </c>
      <c r="B8962">
        <v>1.3321790402101199</v>
      </c>
      <c r="C8962">
        <v>5</v>
      </c>
      <c r="D8962">
        <v>8</v>
      </c>
      <c r="E8962">
        <v>8</v>
      </c>
      <c r="F8962" t="str">
        <f>VLOOKUP(E8962,$L$1:$M$25,2,FALSE)</f>
        <v>dlr</v>
      </c>
      <c r="G8962">
        <f>LOG(C8962)</f>
        <v>0.69897000433601886</v>
      </c>
      <c r="H8962">
        <f>G8962/(B8962-1)</f>
        <v>2.1041965919760779</v>
      </c>
    </row>
    <row r="8963" spans="1:8">
      <c r="A8963" t="s">
        <v>5597</v>
      </c>
      <c r="B8963">
        <v>1.3321790402101199</v>
      </c>
      <c r="C8963">
        <v>5</v>
      </c>
      <c r="D8963">
        <v>3</v>
      </c>
      <c r="E8963">
        <v>3</v>
      </c>
      <c r="F8963" t="str">
        <f>VLOOKUP(E8963,$L$1:$M$25,2,FALSE)</f>
        <v>cocoa</v>
      </c>
      <c r="G8963">
        <f>LOG(C8963)</f>
        <v>0.69897000433601886</v>
      </c>
      <c r="H8963">
        <f>G8963/(B8963-1)</f>
        <v>2.1041965919760779</v>
      </c>
    </row>
    <row r="8964" spans="1:8">
      <c r="A8964" t="s">
        <v>5598</v>
      </c>
      <c r="B8964">
        <v>1.3321790402101199</v>
      </c>
      <c r="C8964">
        <v>5</v>
      </c>
      <c r="D8964">
        <v>11</v>
      </c>
      <c r="E8964">
        <v>11</v>
      </c>
      <c r="F8964" t="str">
        <f>VLOOKUP(E8964,$L$1:$M$25,2,FALSE)</f>
        <v>gold</v>
      </c>
      <c r="G8964">
        <f>LOG(C8964)</f>
        <v>0.69897000433601886</v>
      </c>
      <c r="H8964">
        <f>G8964/(B8964-1)</f>
        <v>2.1041965919760779</v>
      </c>
    </row>
    <row r="8965" spans="1:8">
      <c r="A8965" t="s">
        <v>5617</v>
      </c>
      <c r="B8965">
        <v>1.3321790402101199</v>
      </c>
      <c r="C8965">
        <v>5</v>
      </c>
      <c r="D8965">
        <v>25</v>
      </c>
      <c r="E8965">
        <v>25</v>
      </c>
      <c r="F8965" t="str">
        <f>VLOOKUP(E8965,$L$1:$M$25,2,FALSE)</f>
        <v>wheat</v>
      </c>
      <c r="G8965">
        <f>LOG(C8965)</f>
        <v>0.69897000433601886</v>
      </c>
      <c r="H8965">
        <f>G8965/(B8965-1)</f>
        <v>2.1041965919760779</v>
      </c>
    </row>
    <row r="8966" spans="1:8">
      <c r="A8966" t="s">
        <v>5655</v>
      </c>
      <c r="B8966">
        <v>1.3321790402101199</v>
      </c>
      <c r="C8966">
        <v>5</v>
      </c>
      <c r="D8966">
        <v>5</v>
      </c>
      <c r="E8966">
        <v>5</v>
      </c>
      <c r="F8966" t="str">
        <f>VLOOKUP(E8966,$L$1:$M$25,2,FALSE)</f>
        <v>corn</v>
      </c>
      <c r="G8966">
        <f>LOG(C8966)</f>
        <v>0.69897000433601886</v>
      </c>
      <c r="H8966">
        <f>G8966/(B8966-1)</f>
        <v>2.1041965919760779</v>
      </c>
    </row>
    <row r="8967" spans="1:8">
      <c r="A8967" t="s">
        <v>5698</v>
      </c>
      <c r="B8967">
        <v>1.3321790402101199</v>
      </c>
      <c r="C8967">
        <v>5</v>
      </c>
      <c r="D8967">
        <v>23</v>
      </c>
      <c r="E8967">
        <v>23</v>
      </c>
      <c r="F8967" t="str">
        <f>VLOOKUP(E8967,$L$1:$M$25,2,FALSE)</f>
        <v>trade</v>
      </c>
      <c r="G8967">
        <f>LOG(C8967)</f>
        <v>0.69897000433601886</v>
      </c>
      <c r="H8967">
        <f>G8967/(B8967-1)</f>
        <v>2.1041965919760779</v>
      </c>
    </row>
    <row r="8968" spans="1:8">
      <c r="A8968" t="s">
        <v>5731</v>
      </c>
      <c r="B8968">
        <v>1.3321790402101199</v>
      </c>
      <c r="C8968">
        <v>5</v>
      </c>
      <c r="D8968">
        <v>23</v>
      </c>
      <c r="E8968">
        <v>23</v>
      </c>
      <c r="F8968" t="str">
        <f>VLOOKUP(E8968,$L$1:$M$25,2,FALSE)</f>
        <v>trade</v>
      </c>
      <c r="G8968">
        <f>LOG(C8968)</f>
        <v>0.69897000433601886</v>
      </c>
      <c r="H8968">
        <f>G8968/(B8968-1)</f>
        <v>2.1041965919760779</v>
      </c>
    </row>
    <row r="8969" spans="1:8">
      <c r="A8969" t="s">
        <v>5775</v>
      </c>
      <c r="B8969">
        <v>1.3321790402101199</v>
      </c>
      <c r="C8969">
        <v>5</v>
      </c>
      <c r="D8969">
        <v>4</v>
      </c>
      <c r="E8969">
        <v>4</v>
      </c>
      <c r="F8969" t="str">
        <f>VLOOKUP(E8969,$L$1:$M$25,2,FALSE)</f>
        <v>coffee</v>
      </c>
      <c r="G8969">
        <f>LOG(C8969)</f>
        <v>0.69897000433601886</v>
      </c>
      <c r="H8969">
        <f>G8969/(B8969-1)</f>
        <v>2.1041965919760779</v>
      </c>
    </row>
    <row r="8970" spans="1:8">
      <c r="A8970" t="s">
        <v>5882</v>
      </c>
      <c r="B8970">
        <v>1.3321790402101199</v>
      </c>
      <c r="C8970">
        <v>5</v>
      </c>
      <c r="D8970">
        <v>8</v>
      </c>
      <c r="E8970">
        <v>8</v>
      </c>
      <c r="F8970" t="str">
        <f>VLOOKUP(E8970,$L$1:$M$25,2,FALSE)</f>
        <v>dlr</v>
      </c>
      <c r="G8970">
        <f>LOG(C8970)</f>
        <v>0.69897000433601886</v>
      </c>
      <c r="H8970">
        <f>G8970/(B8970-1)</f>
        <v>2.1041965919760779</v>
      </c>
    </row>
    <row r="8971" spans="1:8">
      <c r="A8971" t="s">
        <v>5886</v>
      </c>
      <c r="B8971">
        <v>1.3321790402101199</v>
      </c>
      <c r="C8971">
        <v>5</v>
      </c>
      <c r="D8971">
        <v>16</v>
      </c>
      <c r="E8971">
        <v>16</v>
      </c>
      <c r="F8971" t="str">
        <f>VLOOKUP(E8971,$L$1:$M$25,2,FALSE)</f>
        <v>money-supply</v>
      </c>
      <c r="G8971">
        <f>LOG(C8971)</f>
        <v>0.69897000433601886</v>
      </c>
      <c r="H8971">
        <f>G8971/(B8971-1)</f>
        <v>2.1041965919760779</v>
      </c>
    </row>
    <row r="8972" spans="1:8">
      <c r="A8972" t="s">
        <v>5892</v>
      </c>
      <c r="B8972">
        <v>1.3321790402101199</v>
      </c>
      <c r="C8972">
        <v>5</v>
      </c>
      <c r="D8972">
        <v>11</v>
      </c>
      <c r="E8972">
        <v>11</v>
      </c>
      <c r="F8972" t="str">
        <f>VLOOKUP(E8972,$L$1:$M$25,2,FALSE)</f>
        <v>gold</v>
      </c>
      <c r="G8972">
        <f>LOG(C8972)</f>
        <v>0.69897000433601886</v>
      </c>
      <c r="H8972">
        <f>G8972/(B8972-1)</f>
        <v>2.1041965919760779</v>
      </c>
    </row>
    <row r="8973" spans="1:8">
      <c r="A8973" t="s">
        <v>5920</v>
      </c>
      <c r="B8973">
        <v>1.3321790402101199</v>
      </c>
      <c r="C8973">
        <v>5</v>
      </c>
      <c r="D8973">
        <v>15</v>
      </c>
      <c r="E8973">
        <v>15</v>
      </c>
      <c r="F8973" t="str">
        <f>VLOOKUP(E8973,$L$1:$M$25,2,FALSE)</f>
        <v>money-fx</v>
      </c>
      <c r="G8973">
        <f>LOG(C8973)</f>
        <v>0.69897000433601886</v>
      </c>
      <c r="H8973">
        <f>G8973/(B8973-1)</f>
        <v>2.1041965919760779</v>
      </c>
    </row>
    <row r="8974" spans="1:8">
      <c r="A8974" t="s">
        <v>5941</v>
      </c>
      <c r="B8974">
        <v>1.3321790402101199</v>
      </c>
      <c r="C8974">
        <v>5</v>
      </c>
      <c r="D8974">
        <v>4</v>
      </c>
      <c r="E8974">
        <v>4</v>
      </c>
      <c r="F8974" t="str">
        <f>VLOOKUP(E8974,$L$1:$M$25,2,FALSE)</f>
        <v>coffee</v>
      </c>
      <c r="G8974">
        <f>LOG(C8974)</f>
        <v>0.69897000433601886</v>
      </c>
      <c r="H8974">
        <f>G8974/(B8974-1)</f>
        <v>2.1041965919760779</v>
      </c>
    </row>
    <row r="8975" spans="1:8">
      <c r="A8975" t="s">
        <v>5956</v>
      </c>
      <c r="B8975">
        <v>1.3321790402101199</v>
      </c>
      <c r="C8975">
        <v>5</v>
      </c>
      <c r="D8975">
        <v>17</v>
      </c>
      <c r="E8975">
        <v>17</v>
      </c>
      <c r="F8975" t="str">
        <f>VLOOKUP(E8975,$L$1:$M$25,2,FALSE)</f>
        <v>nat-gas</v>
      </c>
      <c r="G8975">
        <f>LOG(C8975)</f>
        <v>0.69897000433601886</v>
      </c>
      <c r="H8975">
        <f>G8975/(B8975-1)</f>
        <v>2.1041965919760779</v>
      </c>
    </row>
    <row r="8976" spans="1:8">
      <c r="A8976" t="s">
        <v>6060</v>
      </c>
      <c r="B8976">
        <v>1.3321790402101199</v>
      </c>
      <c r="C8976">
        <v>5</v>
      </c>
      <c r="D8976">
        <v>23</v>
      </c>
      <c r="E8976">
        <v>23</v>
      </c>
      <c r="F8976" t="str">
        <f>VLOOKUP(E8976,$L$1:$M$25,2,FALSE)</f>
        <v>trade</v>
      </c>
      <c r="G8976">
        <f>LOG(C8976)</f>
        <v>0.69897000433601886</v>
      </c>
      <c r="H8976">
        <f>G8976/(B8976-1)</f>
        <v>2.1041965919760779</v>
      </c>
    </row>
    <row r="8977" spans="1:8">
      <c r="A8977" t="s">
        <v>6193</v>
      </c>
      <c r="B8977">
        <v>1.3321790402101199</v>
      </c>
      <c r="C8977">
        <v>5</v>
      </c>
      <c r="D8977">
        <v>20</v>
      </c>
      <c r="E8977">
        <v>20</v>
      </c>
      <c r="F8977" t="str">
        <f>VLOOKUP(E8977,$L$1:$M$25,2,FALSE)</f>
        <v>ship</v>
      </c>
      <c r="G8977">
        <f>LOG(C8977)</f>
        <v>0.69897000433601886</v>
      </c>
      <c r="H8977">
        <f>G8977/(B8977-1)</f>
        <v>2.1041965919760779</v>
      </c>
    </row>
    <row r="8978" spans="1:8">
      <c r="A8978" t="s">
        <v>6210</v>
      </c>
      <c r="B8978">
        <v>1.3321790402101199</v>
      </c>
      <c r="C8978">
        <v>5</v>
      </c>
      <c r="D8978">
        <v>22</v>
      </c>
      <c r="E8978">
        <v>22</v>
      </c>
      <c r="F8978" t="str">
        <f>VLOOKUP(E8978,$L$1:$M$25,2,FALSE)</f>
        <v>sugar</v>
      </c>
      <c r="G8978">
        <f>LOG(C8978)</f>
        <v>0.69897000433601886</v>
      </c>
      <c r="H8978">
        <f>G8978/(B8978-1)</f>
        <v>2.1041965919760779</v>
      </c>
    </row>
    <row r="8979" spans="1:8">
      <c r="A8979" t="s">
        <v>6269</v>
      </c>
      <c r="B8979">
        <v>1.3321790402101199</v>
      </c>
      <c r="C8979">
        <v>5</v>
      </c>
      <c r="D8979">
        <v>20</v>
      </c>
      <c r="E8979">
        <v>20</v>
      </c>
      <c r="F8979" t="str">
        <f>VLOOKUP(E8979,$L$1:$M$25,2,FALSE)</f>
        <v>ship</v>
      </c>
      <c r="G8979">
        <f>LOG(C8979)</f>
        <v>0.69897000433601886</v>
      </c>
      <c r="H8979">
        <f>G8979/(B8979-1)</f>
        <v>2.1041965919760779</v>
      </c>
    </row>
    <row r="8980" spans="1:8">
      <c r="A8980" t="s">
        <v>6282</v>
      </c>
      <c r="B8980">
        <v>1.3321790402101199</v>
      </c>
      <c r="C8980">
        <v>5</v>
      </c>
      <c r="D8980">
        <v>7</v>
      </c>
      <c r="E8980">
        <v>7</v>
      </c>
      <c r="F8980" t="str">
        <f>VLOOKUP(E8980,$L$1:$M$25,2,FALSE)</f>
        <v>crude</v>
      </c>
      <c r="G8980">
        <f>LOG(C8980)</f>
        <v>0.69897000433601886</v>
      </c>
      <c r="H8980">
        <f>G8980/(B8980-1)</f>
        <v>2.1041965919760779</v>
      </c>
    </row>
    <row r="8981" spans="1:8">
      <c r="A8981" t="s">
        <v>6407</v>
      </c>
      <c r="B8981">
        <v>1.3321790402101199</v>
      </c>
      <c r="C8981">
        <v>5</v>
      </c>
      <c r="D8981">
        <v>20</v>
      </c>
      <c r="E8981">
        <v>20</v>
      </c>
      <c r="F8981" t="str">
        <f>VLOOKUP(E8981,$L$1:$M$25,2,FALSE)</f>
        <v>ship</v>
      </c>
      <c r="G8981">
        <f>LOG(C8981)</f>
        <v>0.69897000433601886</v>
      </c>
      <c r="H8981">
        <f>G8981/(B8981-1)</f>
        <v>2.1041965919760779</v>
      </c>
    </row>
    <row r="8982" spans="1:8">
      <c r="A8982" t="s">
        <v>6524</v>
      </c>
      <c r="B8982">
        <v>1.3321790402101199</v>
      </c>
      <c r="C8982">
        <v>5</v>
      </c>
      <c r="D8982">
        <v>18</v>
      </c>
      <c r="E8982">
        <v>18</v>
      </c>
      <c r="F8982" t="str">
        <f>VLOOKUP(E8982,$L$1:$M$25,2,FALSE)</f>
        <v>oilseed</v>
      </c>
      <c r="G8982">
        <f>LOG(C8982)</f>
        <v>0.69897000433601886</v>
      </c>
      <c r="H8982">
        <f>G8982/(B8982-1)</f>
        <v>2.1041965919760779</v>
      </c>
    </row>
    <row r="8983" spans="1:8">
      <c r="A8983" t="s">
        <v>6561</v>
      </c>
      <c r="B8983">
        <v>1.3321790402101199</v>
      </c>
      <c r="C8983">
        <v>5</v>
      </c>
      <c r="D8983">
        <v>14</v>
      </c>
      <c r="E8983">
        <v>14</v>
      </c>
      <c r="F8983" t="str">
        <f>VLOOKUP(E8983,$L$1:$M$25,2,FALSE)</f>
        <v>livestock</v>
      </c>
      <c r="G8983">
        <f>LOG(C8983)</f>
        <v>0.69897000433601886</v>
      </c>
      <c r="H8983">
        <f>G8983/(B8983-1)</f>
        <v>2.1041965919760779</v>
      </c>
    </row>
    <row r="8984" spans="1:8">
      <c r="A8984" t="s">
        <v>6582</v>
      </c>
      <c r="B8984">
        <v>1.3321790402101199</v>
      </c>
      <c r="C8984">
        <v>5</v>
      </c>
      <c r="D8984">
        <v>18</v>
      </c>
      <c r="E8984">
        <v>18</v>
      </c>
      <c r="F8984" t="str">
        <f>VLOOKUP(E8984,$L$1:$M$25,2,FALSE)</f>
        <v>oilseed</v>
      </c>
      <c r="G8984">
        <f>LOG(C8984)</f>
        <v>0.69897000433601886</v>
      </c>
      <c r="H8984">
        <f>G8984/(B8984-1)</f>
        <v>2.1041965919760779</v>
      </c>
    </row>
    <row r="8985" spans="1:8">
      <c r="A8985" t="s">
        <v>6937</v>
      </c>
      <c r="B8985">
        <v>1.3321790402101199</v>
      </c>
      <c r="C8985">
        <v>5</v>
      </c>
      <c r="D8985">
        <v>15</v>
      </c>
      <c r="E8985">
        <v>15</v>
      </c>
      <c r="F8985" t="str">
        <f>VLOOKUP(E8985,$L$1:$M$25,2,FALSE)</f>
        <v>money-fx</v>
      </c>
      <c r="G8985">
        <f>LOG(C8985)</f>
        <v>0.69897000433601886</v>
      </c>
      <c r="H8985">
        <f>G8985/(B8985-1)</f>
        <v>2.1041965919760779</v>
      </c>
    </row>
    <row r="8986" spans="1:8">
      <c r="A8986" t="s">
        <v>6942</v>
      </c>
      <c r="B8986">
        <v>1.3321790402101199</v>
      </c>
      <c r="C8986">
        <v>5</v>
      </c>
      <c r="D8986">
        <v>10</v>
      </c>
      <c r="E8986">
        <v>10</v>
      </c>
      <c r="F8986" t="str">
        <f>VLOOKUP(E8986,$L$1:$M$25,2,FALSE)</f>
        <v>gnp</v>
      </c>
      <c r="G8986">
        <f>LOG(C8986)</f>
        <v>0.69897000433601886</v>
      </c>
      <c r="H8986">
        <f>G8986/(B8986-1)</f>
        <v>2.1041965919760779</v>
      </c>
    </row>
    <row r="8987" spans="1:8">
      <c r="A8987" t="s">
        <v>7111</v>
      </c>
      <c r="B8987">
        <v>1.3321790402101199</v>
      </c>
      <c r="C8987">
        <v>5</v>
      </c>
      <c r="D8987">
        <v>20</v>
      </c>
      <c r="E8987">
        <v>20</v>
      </c>
      <c r="F8987" t="str">
        <f>VLOOKUP(E8987,$L$1:$M$25,2,FALSE)</f>
        <v>ship</v>
      </c>
      <c r="G8987">
        <f>LOG(C8987)</f>
        <v>0.69897000433601886</v>
      </c>
      <c r="H8987">
        <f>G8987/(B8987-1)</f>
        <v>2.1041965919760779</v>
      </c>
    </row>
    <row r="8988" spans="1:8">
      <c r="A8988" t="s">
        <v>7173</v>
      </c>
      <c r="B8988">
        <v>1.3321790402101199</v>
      </c>
      <c r="C8988">
        <v>5</v>
      </c>
      <c r="D8988">
        <v>22</v>
      </c>
      <c r="E8988">
        <v>22</v>
      </c>
      <c r="F8988" t="str">
        <f>VLOOKUP(E8988,$L$1:$M$25,2,FALSE)</f>
        <v>sugar</v>
      </c>
      <c r="G8988">
        <f>LOG(C8988)</f>
        <v>0.69897000433601886</v>
      </c>
      <c r="H8988">
        <f>G8988/(B8988-1)</f>
        <v>2.1041965919760779</v>
      </c>
    </row>
    <row r="8989" spans="1:8">
      <c r="A8989" t="s">
        <v>7245</v>
      </c>
      <c r="B8989">
        <v>1.3321790402101199</v>
      </c>
      <c r="C8989">
        <v>5</v>
      </c>
      <c r="D8989">
        <v>12</v>
      </c>
      <c r="E8989">
        <v>12</v>
      </c>
      <c r="F8989" t="str">
        <f>VLOOKUP(E8989,$L$1:$M$25,2,FALSE)</f>
        <v>grain</v>
      </c>
      <c r="G8989">
        <f>LOG(C8989)</f>
        <v>0.69897000433601886</v>
      </c>
      <c r="H8989">
        <f>G8989/(B8989-1)</f>
        <v>2.1041965919760779</v>
      </c>
    </row>
    <row r="8990" spans="1:8">
      <c r="A8990" t="s">
        <v>7267</v>
      </c>
      <c r="B8990">
        <v>1.3321790402101199</v>
      </c>
      <c r="C8990">
        <v>5</v>
      </c>
      <c r="D8990">
        <v>8</v>
      </c>
      <c r="E8990">
        <v>8</v>
      </c>
      <c r="F8990" t="str">
        <f>VLOOKUP(E8990,$L$1:$M$25,2,FALSE)</f>
        <v>dlr</v>
      </c>
      <c r="G8990">
        <f>LOG(C8990)</f>
        <v>0.69897000433601886</v>
      </c>
      <c r="H8990">
        <f>G8990/(B8990-1)</f>
        <v>2.1041965919760779</v>
      </c>
    </row>
    <row r="8991" spans="1:8">
      <c r="A8991" t="s">
        <v>7316</v>
      </c>
      <c r="B8991">
        <v>1.3321790402101199</v>
      </c>
      <c r="C8991">
        <v>5</v>
      </c>
      <c r="D8991">
        <v>22</v>
      </c>
      <c r="E8991">
        <v>22</v>
      </c>
      <c r="F8991" t="str">
        <f>VLOOKUP(E8991,$L$1:$M$25,2,FALSE)</f>
        <v>sugar</v>
      </c>
      <c r="G8991">
        <f>LOG(C8991)</f>
        <v>0.69897000433601886</v>
      </c>
      <c r="H8991">
        <f>G8991/(B8991-1)</f>
        <v>2.1041965919760779</v>
      </c>
    </row>
    <row r="8992" spans="1:8">
      <c r="A8992" t="s">
        <v>7320</v>
      </c>
      <c r="B8992">
        <v>1.3321790402101199</v>
      </c>
      <c r="C8992">
        <v>5</v>
      </c>
      <c r="D8992">
        <v>17</v>
      </c>
      <c r="E8992">
        <v>17</v>
      </c>
      <c r="F8992" t="str">
        <f>VLOOKUP(E8992,$L$1:$M$25,2,FALSE)</f>
        <v>nat-gas</v>
      </c>
      <c r="G8992">
        <f>LOG(C8992)</f>
        <v>0.69897000433601886</v>
      </c>
      <c r="H8992">
        <f>G8992/(B8992-1)</f>
        <v>2.1041965919760779</v>
      </c>
    </row>
    <row r="8993" spans="1:8">
      <c r="A8993" t="s">
        <v>7359</v>
      </c>
      <c r="B8993">
        <v>1.3321790402101199</v>
      </c>
      <c r="C8993">
        <v>5</v>
      </c>
      <c r="D8993">
        <v>20</v>
      </c>
      <c r="E8993">
        <v>20</v>
      </c>
      <c r="F8993" t="str">
        <f>VLOOKUP(E8993,$L$1:$M$25,2,FALSE)</f>
        <v>ship</v>
      </c>
      <c r="G8993">
        <f>LOG(C8993)</f>
        <v>0.69897000433601886</v>
      </c>
      <c r="H8993">
        <f>G8993/(B8993-1)</f>
        <v>2.1041965919760779</v>
      </c>
    </row>
    <row r="8994" spans="1:8">
      <c r="A8994" t="s">
        <v>7708</v>
      </c>
      <c r="B8994">
        <v>1.3321790402101199</v>
      </c>
      <c r="C8994">
        <v>5</v>
      </c>
      <c r="D8994">
        <v>23</v>
      </c>
      <c r="E8994">
        <v>23</v>
      </c>
      <c r="F8994" t="str">
        <f>VLOOKUP(E8994,$L$1:$M$25,2,FALSE)</f>
        <v>trade</v>
      </c>
      <c r="G8994">
        <f>LOG(C8994)</f>
        <v>0.69897000433601886</v>
      </c>
      <c r="H8994">
        <f>G8994/(B8994-1)</f>
        <v>2.1041965919760779</v>
      </c>
    </row>
    <row r="8995" spans="1:8">
      <c r="A8995" t="s">
        <v>7896</v>
      </c>
      <c r="B8995">
        <v>1.3321790402101199</v>
      </c>
      <c r="C8995">
        <v>5</v>
      </c>
      <c r="D8995">
        <v>8</v>
      </c>
      <c r="E8995">
        <v>8</v>
      </c>
      <c r="F8995" t="str">
        <f>VLOOKUP(E8995,$L$1:$M$25,2,FALSE)</f>
        <v>dlr</v>
      </c>
      <c r="G8995">
        <f>LOG(C8995)</f>
        <v>0.69897000433601886</v>
      </c>
      <c r="H8995">
        <f>G8995/(B8995-1)</f>
        <v>2.1041965919760779</v>
      </c>
    </row>
    <row r="8996" spans="1:8">
      <c r="A8996" t="s">
        <v>7903</v>
      </c>
      <c r="B8996">
        <v>1.3321790402101199</v>
      </c>
      <c r="C8996">
        <v>5</v>
      </c>
      <c r="D8996">
        <v>23</v>
      </c>
      <c r="E8996">
        <v>23</v>
      </c>
      <c r="F8996" t="str">
        <f>VLOOKUP(E8996,$L$1:$M$25,2,FALSE)</f>
        <v>trade</v>
      </c>
      <c r="G8996">
        <f>LOG(C8996)</f>
        <v>0.69897000433601886</v>
      </c>
      <c r="H8996">
        <f>G8996/(B8996-1)</f>
        <v>2.1041965919760779</v>
      </c>
    </row>
    <row r="8997" spans="1:8">
      <c r="A8997" t="s">
        <v>7950</v>
      </c>
      <c r="B8997">
        <v>1.3321790402101199</v>
      </c>
      <c r="C8997">
        <v>5</v>
      </c>
      <c r="D8997">
        <v>10</v>
      </c>
      <c r="E8997">
        <v>10</v>
      </c>
      <c r="F8997" t="str">
        <f>VLOOKUP(E8997,$L$1:$M$25,2,FALSE)</f>
        <v>gnp</v>
      </c>
      <c r="G8997">
        <f>LOG(C8997)</f>
        <v>0.69897000433601886</v>
      </c>
      <c r="H8997">
        <f>G8997/(B8997-1)</f>
        <v>2.1041965919760779</v>
      </c>
    </row>
    <row r="8998" spans="1:8">
      <c r="A8998" t="s">
        <v>7980</v>
      </c>
      <c r="B8998">
        <v>1.3321790402101199</v>
      </c>
      <c r="C8998">
        <v>5</v>
      </c>
      <c r="D8998">
        <v>3</v>
      </c>
      <c r="E8998">
        <v>3</v>
      </c>
      <c r="F8998" t="str">
        <f>VLOOKUP(E8998,$L$1:$M$25,2,FALSE)</f>
        <v>cocoa</v>
      </c>
      <c r="G8998">
        <f>LOG(C8998)</f>
        <v>0.69897000433601886</v>
      </c>
      <c r="H8998">
        <f>G8998/(B8998-1)</f>
        <v>2.1041965919760779</v>
      </c>
    </row>
    <row r="8999" spans="1:8">
      <c r="A8999" t="s">
        <v>8021</v>
      </c>
      <c r="B8999">
        <v>1.3321790402101199</v>
      </c>
      <c r="C8999">
        <v>5</v>
      </c>
      <c r="D8999">
        <v>10</v>
      </c>
      <c r="E8999">
        <v>10</v>
      </c>
      <c r="F8999" t="str">
        <f>VLOOKUP(E8999,$L$1:$M$25,2,FALSE)</f>
        <v>gnp</v>
      </c>
      <c r="G8999">
        <f>LOG(C8999)</f>
        <v>0.69897000433601886</v>
      </c>
      <c r="H8999">
        <f>G8999/(B8999-1)</f>
        <v>2.1041965919760779</v>
      </c>
    </row>
    <row r="9000" spans="1:8">
      <c r="A9000" t="s">
        <v>8038</v>
      </c>
      <c r="B9000">
        <v>1.3321790402101199</v>
      </c>
      <c r="C9000">
        <v>5</v>
      </c>
      <c r="D9000">
        <v>14</v>
      </c>
      <c r="E9000">
        <v>14</v>
      </c>
      <c r="F9000" t="str">
        <f>VLOOKUP(E9000,$L$1:$M$25,2,FALSE)</f>
        <v>livestock</v>
      </c>
      <c r="G9000">
        <f>LOG(C9000)</f>
        <v>0.69897000433601886</v>
      </c>
      <c r="H9000">
        <f>G9000/(B9000-1)</f>
        <v>2.1041965919760779</v>
      </c>
    </row>
    <row r="9001" spans="1:8">
      <c r="A9001" t="s">
        <v>8117</v>
      </c>
      <c r="B9001">
        <v>1.3321790402101199</v>
      </c>
      <c r="C9001">
        <v>5</v>
      </c>
      <c r="D9001">
        <v>8</v>
      </c>
      <c r="E9001">
        <v>8</v>
      </c>
      <c r="F9001" t="str">
        <f>VLOOKUP(E9001,$L$1:$M$25,2,FALSE)</f>
        <v>dlr</v>
      </c>
      <c r="G9001">
        <f>LOG(C9001)</f>
        <v>0.69897000433601886</v>
      </c>
      <c r="H9001">
        <f>G9001/(B9001-1)</f>
        <v>2.1041965919760779</v>
      </c>
    </row>
    <row r="9002" spans="1:8">
      <c r="A9002" t="s">
        <v>8211</v>
      </c>
      <c r="B9002">
        <v>1.3321790402101199</v>
      </c>
      <c r="C9002">
        <v>5</v>
      </c>
      <c r="D9002">
        <v>14</v>
      </c>
      <c r="E9002">
        <v>14</v>
      </c>
      <c r="F9002" t="str">
        <f>VLOOKUP(E9002,$L$1:$M$25,2,FALSE)</f>
        <v>livestock</v>
      </c>
      <c r="G9002">
        <f>LOG(C9002)</f>
        <v>0.69897000433601886</v>
      </c>
      <c r="H9002">
        <f>G9002/(B9002-1)</f>
        <v>2.1041965919760779</v>
      </c>
    </row>
    <row r="9003" spans="1:8">
      <c r="A9003" t="s">
        <v>8284</v>
      </c>
      <c r="B9003">
        <v>1.3321790402101199</v>
      </c>
      <c r="C9003">
        <v>5</v>
      </c>
      <c r="D9003">
        <v>15</v>
      </c>
      <c r="E9003">
        <v>15</v>
      </c>
      <c r="F9003" t="str">
        <f>VLOOKUP(E9003,$L$1:$M$25,2,FALSE)</f>
        <v>money-fx</v>
      </c>
      <c r="G9003">
        <f>LOG(C9003)</f>
        <v>0.69897000433601886</v>
      </c>
      <c r="H9003">
        <f>G9003/(B9003-1)</f>
        <v>2.1041965919760779</v>
      </c>
    </row>
    <row r="9004" spans="1:8">
      <c r="A9004" t="s">
        <v>8369</v>
      </c>
      <c r="B9004">
        <v>1.3321790402101199</v>
      </c>
      <c r="C9004">
        <v>5</v>
      </c>
      <c r="D9004">
        <v>23</v>
      </c>
      <c r="E9004">
        <v>23</v>
      </c>
      <c r="F9004" t="str">
        <f>VLOOKUP(E9004,$L$1:$M$25,2,FALSE)</f>
        <v>trade</v>
      </c>
      <c r="G9004">
        <f>LOG(C9004)</f>
        <v>0.69897000433601886</v>
      </c>
      <c r="H9004">
        <f>G9004/(B9004-1)</f>
        <v>2.1041965919760779</v>
      </c>
    </row>
    <row r="9005" spans="1:8">
      <c r="A9005" t="s">
        <v>8408</v>
      </c>
      <c r="B9005">
        <v>1.3321790402101199</v>
      </c>
      <c r="C9005">
        <v>5</v>
      </c>
      <c r="D9005">
        <v>1</v>
      </c>
      <c r="E9005">
        <v>1</v>
      </c>
      <c r="F9005" t="str">
        <f>VLOOKUP(E9005,$L$1:$M$25,2,FALSE)</f>
        <v>acq</v>
      </c>
      <c r="G9005">
        <f>LOG(C9005)</f>
        <v>0.69897000433601886</v>
      </c>
      <c r="H9005">
        <f>G9005/(B9005-1)</f>
        <v>2.1041965919760779</v>
      </c>
    </row>
    <row r="9006" spans="1:8">
      <c r="A9006" t="s">
        <v>8474</v>
      </c>
      <c r="B9006">
        <v>1.3321790402101199</v>
      </c>
      <c r="C9006">
        <v>5</v>
      </c>
      <c r="D9006">
        <v>22</v>
      </c>
      <c r="E9006">
        <v>22</v>
      </c>
      <c r="F9006" t="str">
        <f>VLOOKUP(E9006,$L$1:$M$25,2,FALSE)</f>
        <v>sugar</v>
      </c>
      <c r="G9006">
        <f>LOG(C9006)</f>
        <v>0.69897000433601886</v>
      </c>
      <c r="H9006">
        <f>G9006/(B9006-1)</f>
        <v>2.1041965919760779</v>
      </c>
    </row>
    <row r="9007" spans="1:8">
      <c r="A9007" t="s">
        <v>8527</v>
      </c>
      <c r="B9007">
        <v>1.3321790402101199</v>
      </c>
      <c r="C9007">
        <v>5</v>
      </c>
      <c r="D9007">
        <v>23</v>
      </c>
      <c r="E9007">
        <v>23</v>
      </c>
      <c r="F9007" t="str">
        <f>VLOOKUP(E9007,$L$1:$M$25,2,FALSE)</f>
        <v>trade</v>
      </c>
      <c r="G9007">
        <f>LOG(C9007)</f>
        <v>0.69897000433601886</v>
      </c>
      <c r="H9007">
        <f>G9007/(B9007-1)</f>
        <v>2.1041965919760779</v>
      </c>
    </row>
    <row r="9008" spans="1:8">
      <c r="A9008" t="s">
        <v>8682</v>
      </c>
      <c r="B9008">
        <v>1.3321790402101199</v>
      </c>
      <c r="C9008">
        <v>5</v>
      </c>
      <c r="D9008">
        <v>1</v>
      </c>
      <c r="E9008">
        <v>1</v>
      </c>
      <c r="F9008" t="str">
        <f>VLOOKUP(E9008,$L$1:$M$25,2,FALSE)</f>
        <v>acq</v>
      </c>
      <c r="G9008">
        <f>LOG(C9008)</f>
        <v>0.69897000433601886</v>
      </c>
      <c r="H9008">
        <f>G9008/(B9008-1)</f>
        <v>2.1041965919760779</v>
      </c>
    </row>
    <row r="9009" spans="1:8">
      <c r="A9009" t="s">
        <v>8735</v>
      </c>
      <c r="B9009">
        <v>1.3321790402101199</v>
      </c>
      <c r="C9009">
        <v>5</v>
      </c>
      <c r="D9009">
        <v>5</v>
      </c>
      <c r="E9009">
        <v>5</v>
      </c>
      <c r="F9009" t="str">
        <f>VLOOKUP(E9009,$L$1:$M$25,2,FALSE)</f>
        <v>corn</v>
      </c>
      <c r="G9009">
        <f>LOG(C9009)</f>
        <v>0.69897000433601886</v>
      </c>
      <c r="H9009">
        <f>G9009/(B9009-1)</f>
        <v>2.1041965919760779</v>
      </c>
    </row>
    <row r="9010" spans="1:8">
      <c r="A9010" t="s">
        <v>8853</v>
      </c>
      <c r="B9010">
        <v>1.3321790402101199</v>
      </c>
      <c r="C9010">
        <v>5</v>
      </c>
      <c r="D9010">
        <v>24</v>
      </c>
      <c r="E9010">
        <v>24</v>
      </c>
      <c r="F9010" t="str">
        <f>VLOOKUP(E9010,$L$1:$M$25,2,FALSE)</f>
        <v>veg-oil</v>
      </c>
      <c r="G9010">
        <f>LOG(C9010)</f>
        <v>0.69897000433601886</v>
      </c>
      <c r="H9010">
        <f>G9010/(B9010-1)</f>
        <v>2.1041965919760779</v>
      </c>
    </row>
    <row r="9011" spans="1:8">
      <c r="A9011" t="s">
        <v>8986</v>
      </c>
      <c r="B9011">
        <v>1.3321790402101199</v>
      </c>
      <c r="C9011">
        <v>5</v>
      </c>
      <c r="D9011">
        <v>20</v>
      </c>
      <c r="E9011">
        <v>20</v>
      </c>
      <c r="F9011" t="str">
        <f>VLOOKUP(E9011,$L$1:$M$25,2,FALSE)</f>
        <v>ship</v>
      </c>
      <c r="G9011">
        <f>LOG(C9011)</f>
        <v>0.69897000433601886</v>
      </c>
      <c r="H9011">
        <f>G9011/(B9011-1)</f>
        <v>2.1041965919760779</v>
      </c>
    </row>
    <row r="9012" spans="1:8">
      <c r="A9012" t="s">
        <v>9089</v>
      </c>
      <c r="B9012">
        <v>1.3321790402101199</v>
      </c>
      <c r="C9012">
        <v>5</v>
      </c>
      <c r="D9012">
        <v>22</v>
      </c>
      <c r="E9012">
        <v>22</v>
      </c>
      <c r="F9012" t="str">
        <f>VLOOKUP(E9012,$L$1:$M$25,2,FALSE)</f>
        <v>sugar</v>
      </c>
      <c r="G9012">
        <f>LOG(C9012)</f>
        <v>0.69897000433601886</v>
      </c>
      <c r="H9012">
        <f>G9012/(B9012-1)</f>
        <v>2.1041965919760779</v>
      </c>
    </row>
    <row r="9013" spans="1:8">
      <c r="A9013" t="s">
        <v>9173</v>
      </c>
      <c r="B9013">
        <v>1.3321790402101199</v>
      </c>
      <c r="C9013">
        <v>5</v>
      </c>
      <c r="D9013">
        <v>23</v>
      </c>
      <c r="E9013">
        <v>23</v>
      </c>
      <c r="F9013" t="str">
        <f>VLOOKUP(E9013,$L$1:$M$25,2,FALSE)</f>
        <v>trade</v>
      </c>
      <c r="G9013">
        <f>LOG(C9013)</f>
        <v>0.69897000433601886</v>
      </c>
      <c r="H9013">
        <f>G9013/(B9013-1)</f>
        <v>2.1041965919760779</v>
      </c>
    </row>
    <row r="9014" spans="1:8">
      <c r="A9014" t="s">
        <v>9259</v>
      </c>
      <c r="B9014">
        <v>1.3321790402101199</v>
      </c>
      <c r="C9014">
        <v>5</v>
      </c>
      <c r="D9014">
        <v>14</v>
      </c>
      <c r="E9014">
        <v>14</v>
      </c>
      <c r="F9014" t="str">
        <f>VLOOKUP(E9014,$L$1:$M$25,2,FALSE)</f>
        <v>livestock</v>
      </c>
      <c r="G9014">
        <f>LOG(C9014)</f>
        <v>0.69897000433601886</v>
      </c>
      <c r="H9014">
        <f>G9014/(B9014-1)</f>
        <v>2.1041965919760779</v>
      </c>
    </row>
    <row r="9015" spans="1:8">
      <c r="A9015" t="s">
        <v>9296</v>
      </c>
      <c r="B9015">
        <v>1.3321790402101199</v>
      </c>
      <c r="C9015">
        <v>5</v>
      </c>
      <c r="D9015">
        <v>22</v>
      </c>
      <c r="E9015">
        <v>22</v>
      </c>
      <c r="F9015" t="str">
        <f>VLOOKUP(E9015,$L$1:$M$25,2,FALSE)</f>
        <v>sugar</v>
      </c>
      <c r="G9015">
        <f>LOG(C9015)</f>
        <v>0.69897000433601886</v>
      </c>
      <c r="H9015">
        <f>G9015/(B9015-1)</f>
        <v>2.1041965919760779</v>
      </c>
    </row>
    <row r="9016" spans="1:8">
      <c r="A9016" t="s">
        <v>9596</v>
      </c>
      <c r="B9016">
        <v>1.3321790402101199</v>
      </c>
      <c r="C9016">
        <v>5</v>
      </c>
      <c r="D9016">
        <v>11</v>
      </c>
      <c r="E9016">
        <v>11</v>
      </c>
      <c r="F9016" t="str">
        <f>VLOOKUP(E9016,$L$1:$M$25,2,FALSE)</f>
        <v>gold</v>
      </c>
      <c r="G9016">
        <f>LOG(C9016)</f>
        <v>0.69897000433601886</v>
      </c>
      <c r="H9016">
        <f>G9016/(B9016-1)</f>
        <v>2.1041965919760779</v>
      </c>
    </row>
    <row r="9017" spans="1:8">
      <c r="A9017" t="s">
        <v>10023</v>
      </c>
      <c r="B9017">
        <v>1.3321790402101199</v>
      </c>
      <c r="C9017">
        <v>5</v>
      </c>
      <c r="D9017">
        <v>1</v>
      </c>
      <c r="E9017">
        <v>1</v>
      </c>
      <c r="F9017" t="str">
        <f>VLOOKUP(E9017,$L$1:$M$25,2,FALSE)</f>
        <v>acq</v>
      </c>
      <c r="G9017">
        <f>LOG(C9017)</f>
        <v>0.69897000433601886</v>
      </c>
      <c r="H9017">
        <f>G9017/(B9017-1)</f>
        <v>2.1041965919760779</v>
      </c>
    </row>
    <row r="9018" spans="1:8">
      <c r="A9018" t="s">
        <v>10221</v>
      </c>
      <c r="B9018">
        <v>1.3321790402101199</v>
      </c>
      <c r="C9018">
        <v>5</v>
      </c>
      <c r="D9018">
        <v>11</v>
      </c>
      <c r="E9018">
        <v>11</v>
      </c>
      <c r="F9018" t="str">
        <f>VLOOKUP(E9018,$L$1:$M$25,2,FALSE)</f>
        <v>gold</v>
      </c>
      <c r="G9018">
        <f>LOG(C9018)</f>
        <v>0.69897000433601886</v>
      </c>
      <c r="H9018">
        <f>G9018/(B9018-1)</f>
        <v>2.1041965919760779</v>
      </c>
    </row>
    <row r="9019" spans="1:8">
      <c r="A9019" t="s">
        <v>10264</v>
      </c>
      <c r="B9019">
        <v>1.3321790402101199</v>
      </c>
      <c r="C9019">
        <v>5</v>
      </c>
      <c r="D9019">
        <v>7</v>
      </c>
      <c r="E9019">
        <v>7</v>
      </c>
      <c r="F9019" t="str">
        <f>VLOOKUP(E9019,$L$1:$M$25,2,FALSE)</f>
        <v>crude</v>
      </c>
      <c r="G9019">
        <f>LOG(C9019)</f>
        <v>0.69897000433601886</v>
      </c>
      <c r="H9019">
        <f>G9019/(B9019-1)</f>
        <v>2.1041965919760779</v>
      </c>
    </row>
    <row r="9020" spans="1:8">
      <c r="A9020" t="s">
        <v>10269</v>
      </c>
      <c r="B9020">
        <v>1.3321790402101199</v>
      </c>
      <c r="C9020">
        <v>5</v>
      </c>
      <c r="D9020">
        <v>2</v>
      </c>
      <c r="E9020">
        <v>2</v>
      </c>
      <c r="F9020" t="str">
        <f>VLOOKUP(E9020,$L$1:$M$25,2,FALSE)</f>
        <v>bop</v>
      </c>
      <c r="G9020">
        <f>LOG(C9020)</f>
        <v>0.69897000433601886</v>
      </c>
      <c r="H9020">
        <f>G9020/(B9020-1)</f>
        <v>2.1041965919760779</v>
      </c>
    </row>
    <row r="9021" spans="1:8">
      <c r="A9021" t="s">
        <v>10490</v>
      </c>
      <c r="B9021">
        <v>1.3321790402101199</v>
      </c>
      <c r="C9021">
        <v>5</v>
      </c>
      <c r="D9021">
        <v>10</v>
      </c>
      <c r="E9021">
        <v>10</v>
      </c>
      <c r="F9021" t="str">
        <f>VLOOKUP(E9021,$L$1:$M$25,2,FALSE)</f>
        <v>gnp</v>
      </c>
      <c r="G9021">
        <f>LOG(C9021)</f>
        <v>0.69897000433601886</v>
      </c>
      <c r="H9021">
        <f>G9021/(B9021-1)</f>
        <v>2.1041965919760779</v>
      </c>
    </row>
    <row r="9022" spans="1:8">
      <c r="A9022" t="s">
        <v>10508</v>
      </c>
      <c r="B9022">
        <v>1.3321790402101199</v>
      </c>
      <c r="C9022">
        <v>5</v>
      </c>
      <c r="D9022">
        <v>14</v>
      </c>
      <c r="E9022">
        <v>14</v>
      </c>
      <c r="F9022" t="str">
        <f>VLOOKUP(E9022,$L$1:$M$25,2,FALSE)</f>
        <v>livestock</v>
      </c>
      <c r="G9022">
        <f>LOG(C9022)</f>
        <v>0.69897000433601886</v>
      </c>
      <c r="H9022">
        <f>G9022/(B9022-1)</f>
        <v>2.1041965919760779</v>
      </c>
    </row>
    <row r="9023" spans="1:8">
      <c r="A9023" t="s">
        <v>10623</v>
      </c>
      <c r="B9023">
        <v>1.3321790402101199</v>
      </c>
      <c r="C9023">
        <v>5</v>
      </c>
      <c r="D9023">
        <v>22</v>
      </c>
      <c r="E9023">
        <v>22</v>
      </c>
      <c r="F9023" t="str">
        <f>VLOOKUP(E9023,$L$1:$M$25,2,FALSE)</f>
        <v>sugar</v>
      </c>
      <c r="G9023">
        <f>LOG(C9023)</f>
        <v>0.69897000433601886</v>
      </c>
      <c r="H9023">
        <f>G9023/(B9023-1)</f>
        <v>2.1041965919760779</v>
      </c>
    </row>
    <row r="9024" spans="1:8">
      <c r="A9024" t="s">
        <v>10770</v>
      </c>
      <c r="B9024">
        <v>1.3321790402101199</v>
      </c>
      <c r="C9024">
        <v>5</v>
      </c>
      <c r="D9024">
        <v>16</v>
      </c>
      <c r="E9024">
        <v>16</v>
      </c>
      <c r="F9024" t="str">
        <f>VLOOKUP(E9024,$L$1:$M$25,2,FALSE)</f>
        <v>money-supply</v>
      </c>
      <c r="G9024">
        <f>LOG(C9024)</f>
        <v>0.69897000433601886</v>
      </c>
      <c r="H9024">
        <f>G9024/(B9024-1)</f>
        <v>2.1041965919760779</v>
      </c>
    </row>
    <row r="9025" spans="1:8">
      <c r="A9025" t="s">
        <v>10784</v>
      </c>
      <c r="B9025">
        <v>1.3321790402101199</v>
      </c>
      <c r="C9025">
        <v>5</v>
      </c>
      <c r="D9025">
        <v>15</v>
      </c>
      <c r="E9025">
        <v>15</v>
      </c>
      <c r="F9025" t="str">
        <f>VLOOKUP(E9025,$L$1:$M$25,2,FALSE)</f>
        <v>money-fx</v>
      </c>
      <c r="G9025">
        <f>LOG(C9025)</f>
        <v>0.69897000433601886</v>
      </c>
      <c r="H9025">
        <f>G9025/(B9025-1)</f>
        <v>2.1041965919760779</v>
      </c>
    </row>
    <row r="9026" spans="1:8">
      <c r="A9026" t="s">
        <v>10788</v>
      </c>
      <c r="B9026">
        <v>1.3321790402101199</v>
      </c>
      <c r="C9026">
        <v>5</v>
      </c>
      <c r="D9026">
        <v>17</v>
      </c>
      <c r="E9026">
        <v>17</v>
      </c>
      <c r="F9026" t="str">
        <f>VLOOKUP(E9026,$L$1:$M$25,2,FALSE)</f>
        <v>nat-gas</v>
      </c>
      <c r="G9026">
        <f>LOG(C9026)</f>
        <v>0.69897000433601886</v>
      </c>
      <c r="H9026">
        <f>G9026/(B9026-1)</f>
        <v>2.1041965919760779</v>
      </c>
    </row>
    <row r="9027" spans="1:8">
      <c r="A9027" t="s">
        <v>10922</v>
      </c>
      <c r="B9027">
        <v>1.3321790402101199</v>
      </c>
      <c r="C9027">
        <v>5</v>
      </c>
      <c r="D9027">
        <v>12</v>
      </c>
      <c r="E9027">
        <v>12</v>
      </c>
      <c r="F9027" t="str">
        <f>VLOOKUP(E9027,$L$1:$M$25,2,FALSE)</f>
        <v>grain</v>
      </c>
      <c r="G9027">
        <f>LOG(C9027)</f>
        <v>0.69897000433601886</v>
      </c>
      <c r="H9027">
        <f>G9027/(B9027-1)</f>
        <v>2.1041965919760779</v>
      </c>
    </row>
    <row r="9028" spans="1:8">
      <c r="A9028" t="s">
        <v>11128</v>
      </c>
      <c r="B9028">
        <v>1.3321790402101199</v>
      </c>
      <c r="C9028">
        <v>5</v>
      </c>
      <c r="D9028">
        <v>4</v>
      </c>
      <c r="E9028">
        <v>4</v>
      </c>
      <c r="F9028" t="str">
        <f>VLOOKUP(E9028,$L$1:$M$25,2,FALSE)</f>
        <v>coffee</v>
      </c>
      <c r="G9028">
        <f>LOG(C9028)</f>
        <v>0.69897000433601886</v>
      </c>
      <c r="H9028">
        <f>G9028/(B9028-1)</f>
        <v>2.1041965919760779</v>
      </c>
    </row>
    <row r="9029" spans="1:8">
      <c r="A9029" t="s">
        <v>11929</v>
      </c>
      <c r="B9029">
        <v>1.3321790402101199</v>
      </c>
      <c r="C9029">
        <v>5</v>
      </c>
      <c r="D9029">
        <v>1</v>
      </c>
      <c r="E9029">
        <v>1</v>
      </c>
      <c r="F9029" t="str">
        <f>VLOOKUP(E9029,$L$1:$M$25,2,FALSE)</f>
        <v>acq</v>
      </c>
      <c r="G9029">
        <f>LOG(C9029)</f>
        <v>0.69897000433601886</v>
      </c>
      <c r="H9029">
        <f>G9029/(B9029-1)</f>
        <v>2.1041965919760779</v>
      </c>
    </row>
    <row r="9030" spans="1:8">
      <c r="A9030" t="s">
        <v>11957</v>
      </c>
      <c r="B9030">
        <v>1.3321790402101199</v>
      </c>
      <c r="C9030">
        <v>5</v>
      </c>
      <c r="D9030">
        <v>8</v>
      </c>
      <c r="E9030">
        <v>8</v>
      </c>
      <c r="F9030" t="str">
        <f>VLOOKUP(E9030,$L$1:$M$25,2,FALSE)</f>
        <v>dlr</v>
      </c>
      <c r="G9030">
        <f>LOG(C9030)</f>
        <v>0.69897000433601886</v>
      </c>
      <c r="H9030">
        <f>G9030/(B9030-1)</f>
        <v>2.1041965919760779</v>
      </c>
    </row>
    <row r="9031" spans="1:8">
      <c r="A9031" t="s">
        <v>12010</v>
      </c>
      <c r="B9031">
        <v>1.3321790402101199</v>
      </c>
      <c r="C9031">
        <v>5</v>
      </c>
      <c r="D9031">
        <v>10</v>
      </c>
      <c r="E9031">
        <v>10</v>
      </c>
      <c r="F9031" t="str">
        <f>VLOOKUP(E9031,$L$1:$M$25,2,FALSE)</f>
        <v>gnp</v>
      </c>
      <c r="G9031">
        <f>LOG(C9031)</f>
        <v>0.69897000433601886</v>
      </c>
      <c r="H9031">
        <f>G9031/(B9031-1)</f>
        <v>2.1041965919760779</v>
      </c>
    </row>
    <row r="9032" spans="1:8">
      <c r="A9032" t="s">
        <v>4744</v>
      </c>
      <c r="B9032">
        <v>1.3321790402101199</v>
      </c>
      <c r="C9032">
        <v>10</v>
      </c>
      <c r="D9032">
        <v>5</v>
      </c>
      <c r="E9032">
        <v>5</v>
      </c>
      <c r="F9032" t="str">
        <f>VLOOKUP(E9032,$L$1:$M$25,2,FALSE)</f>
        <v>corn</v>
      </c>
      <c r="G9032">
        <f>LOG(C9032)</f>
        <v>1</v>
      </c>
      <c r="H9032">
        <f>G9032/(B9032-1)</f>
        <v>3.0104247377180986</v>
      </c>
    </row>
    <row r="9033" spans="1:8">
      <c r="A9033" t="s">
        <v>6168</v>
      </c>
      <c r="B9033">
        <v>1.3321790402101199</v>
      </c>
      <c r="C9033">
        <v>10</v>
      </c>
      <c r="D9033">
        <v>22</v>
      </c>
      <c r="E9033">
        <v>22</v>
      </c>
      <c r="F9033" t="str">
        <f>VLOOKUP(E9033,$L$1:$M$25,2,FALSE)</f>
        <v>sugar</v>
      </c>
      <c r="G9033">
        <f>LOG(C9033)</f>
        <v>1</v>
      </c>
      <c r="H9033">
        <f>G9033/(B9033-1)</f>
        <v>3.0104247377180986</v>
      </c>
    </row>
    <row r="9034" spans="1:8">
      <c r="A9034" t="s">
        <v>5406</v>
      </c>
      <c r="B9034">
        <v>1.3321790402101199</v>
      </c>
      <c r="C9034">
        <v>20</v>
      </c>
      <c r="D9034">
        <v>22</v>
      </c>
      <c r="E9034">
        <v>22</v>
      </c>
      <c r="F9034" t="str">
        <f>VLOOKUP(E9034,$L$1:$M$25,2,FALSE)</f>
        <v>sugar</v>
      </c>
      <c r="G9034">
        <f>LOG(C9034)</f>
        <v>1.3010299956639813</v>
      </c>
      <c r="H9034">
        <f>G9034/(B9034-1)</f>
        <v>3.9166528834601202</v>
      </c>
    </row>
    <row r="9035" spans="1:8">
      <c r="A9035" t="s">
        <v>11265</v>
      </c>
      <c r="B9035">
        <v>1.3321790402101199</v>
      </c>
      <c r="C9035">
        <v>20</v>
      </c>
      <c r="D9035">
        <v>4</v>
      </c>
      <c r="E9035">
        <v>4</v>
      </c>
      <c r="F9035" t="str">
        <f>VLOOKUP(E9035,$L$1:$M$25,2,FALSE)</f>
        <v>coffee</v>
      </c>
      <c r="G9035">
        <f>LOG(C9035)</f>
        <v>1.3010299956639813</v>
      </c>
      <c r="H9035">
        <f>G9035/(B9035-1)</f>
        <v>3.9166528834601202</v>
      </c>
    </row>
    <row r="9036" spans="1:8">
      <c r="A9036" t="s">
        <v>1980</v>
      </c>
      <c r="B9036">
        <v>1.3337360272028</v>
      </c>
      <c r="C9036">
        <v>14</v>
      </c>
      <c r="D9036">
        <v>7</v>
      </c>
      <c r="E9036">
        <v>7</v>
      </c>
      <c r="F9036" t="str">
        <f>VLOOKUP(E9036,$L$1:$M$25,2,FALSE)</f>
        <v>crude</v>
      </c>
      <c r="G9036">
        <f>LOG(C9036)</f>
        <v>1.146128035678238</v>
      </c>
      <c r="H9036">
        <f>G9036/(B9036-1)</f>
        <v>3.4342352705654249</v>
      </c>
    </row>
    <row r="9037" spans="1:8">
      <c r="A9037" t="s">
        <v>3317</v>
      </c>
      <c r="B9037">
        <v>1.3360073822509599</v>
      </c>
      <c r="C9037">
        <v>18</v>
      </c>
      <c r="D9037">
        <v>24</v>
      </c>
      <c r="E9037">
        <v>24</v>
      </c>
      <c r="F9037" t="str">
        <f>VLOOKUP(E9037,$L$1:$M$25,2,FALSE)</f>
        <v>veg-oil</v>
      </c>
      <c r="G9037">
        <f>LOG(C9037)</f>
        <v>1.255272505103306</v>
      </c>
      <c r="H9037">
        <f>G9037/(B9037-1)</f>
        <v>3.7358479944519725</v>
      </c>
    </row>
    <row r="9038" spans="1:8">
      <c r="A9038" t="s">
        <v>4675</v>
      </c>
      <c r="B9038">
        <v>1.33979428028557</v>
      </c>
      <c r="C9038">
        <v>15</v>
      </c>
      <c r="D9038">
        <v>18</v>
      </c>
      <c r="E9038">
        <v>18</v>
      </c>
      <c r="F9038" t="str">
        <f>VLOOKUP(E9038,$L$1:$M$25,2,FALSE)</f>
        <v>oilseed</v>
      </c>
      <c r="G9038">
        <f>LOG(C9038)</f>
        <v>1.1760912590556813</v>
      </c>
      <c r="H9038">
        <f>G9038/(B9038-1)</f>
        <v>3.4611861567159705</v>
      </c>
    </row>
    <row r="9039" spans="1:8">
      <c r="A9039" t="s">
        <v>110</v>
      </c>
      <c r="B9039">
        <v>1.34184792743909</v>
      </c>
      <c r="C9039">
        <v>70</v>
      </c>
      <c r="D9039">
        <v>18</v>
      </c>
      <c r="E9039">
        <v>18</v>
      </c>
      <c r="F9039" t="str">
        <f>VLOOKUP(E9039,$L$1:$M$25,2,FALSE)</f>
        <v>oilseed</v>
      </c>
      <c r="G9039">
        <f>LOG(C9039)</f>
        <v>1.8450980400142569</v>
      </c>
      <c r="H9039">
        <f>G9039/(B9039-1)</f>
        <v>5.3974235088583766</v>
      </c>
    </row>
    <row r="9040" spans="1:8">
      <c r="A9040" t="s">
        <v>7429</v>
      </c>
      <c r="B9040">
        <v>1.3421131789144001</v>
      </c>
      <c r="C9040">
        <v>11</v>
      </c>
      <c r="D9040">
        <v>2</v>
      </c>
      <c r="E9040">
        <v>2</v>
      </c>
      <c r="F9040" t="str">
        <f>VLOOKUP(E9040,$L$1:$M$25,2,FALSE)</f>
        <v>bop</v>
      </c>
      <c r="G9040">
        <f>LOG(C9040)</f>
        <v>1.0413926851582251</v>
      </c>
      <c r="H9040">
        <f>G9040/(B9040-1)</f>
        <v>3.0440004926521449</v>
      </c>
    </row>
    <row r="9041" spans="1:8">
      <c r="A9041" t="s">
        <v>250</v>
      </c>
      <c r="B9041">
        <v>1.34836259553038</v>
      </c>
      <c r="C9041">
        <v>162</v>
      </c>
      <c r="D9041">
        <v>7</v>
      </c>
      <c r="E9041">
        <v>7</v>
      </c>
      <c r="F9041" t="str">
        <f>VLOOKUP(E9041,$L$1:$M$25,2,FALSE)</f>
        <v>crude</v>
      </c>
      <c r="G9041">
        <f>LOG(C9041)</f>
        <v>2.2095150145426308</v>
      </c>
      <c r="H9041">
        <f>G9041/(B9041-1)</f>
        <v>6.3425724888134374</v>
      </c>
    </row>
    <row r="9042" spans="1:8">
      <c r="A9042" t="s">
        <v>3970</v>
      </c>
      <c r="B9042">
        <v>1.3500446899851699</v>
      </c>
      <c r="C9042">
        <v>18</v>
      </c>
      <c r="D9042">
        <v>11</v>
      </c>
      <c r="E9042">
        <v>11</v>
      </c>
      <c r="F9042" t="str">
        <f>VLOOKUP(E9042,$L$1:$M$25,2,FALSE)</f>
        <v>gold</v>
      </c>
      <c r="G9042">
        <f>LOG(C9042)</f>
        <v>1.255272505103306</v>
      </c>
      <c r="H9042">
        <f>G9042/(B9042-1)</f>
        <v>3.5860349864369812</v>
      </c>
    </row>
    <row r="9043" spans="1:8">
      <c r="A9043" t="s">
        <v>1013</v>
      </c>
      <c r="B9043">
        <v>1.3517839942896399</v>
      </c>
      <c r="C9043">
        <v>7</v>
      </c>
      <c r="D9043">
        <v>3</v>
      </c>
      <c r="E9043">
        <v>3</v>
      </c>
      <c r="F9043" t="str">
        <f>VLOOKUP(E9043,$L$1:$M$25,2,FALSE)</f>
        <v>cocoa</v>
      </c>
      <c r="G9043">
        <f>LOG(C9043)</f>
        <v>0.84509804001425681</v>
      </c>
      <c r="H9043">
        <f>G9043/(B9043-1)</f>
        <v>2.4023208950161865</v>
      </c>
    </row>
    <row r="9044" spans="1:8">
      <c r="A9044" t="s">
        <v>1100</v>
      </c>
      <c r="B9044">
        <v>1.3517839942896399</v>
      </c>
      <c r="C9044">
        <v>7</v>
      </c>
      <c r="D9044">
        <v>18</v>
      </c>
      <c r="E9044">
        <v>18</v>
      </c>
      <c r="F9044" t="str">
        <f>VLOOKUP(E9044,$L$1:$M$25,2,FALSE)</f>
        <v>oilseed</v>
      </c>
      <c r="G9044">
        <f>LOG(C9044)</f>
        <v>0.84509804001425681</v>
      </c>
      <c r="H9044">
        <f>G9044/(B9044-1)</f>
        <v>2.4023208950161865</v>
      </c>
    </row>
    <row r="9045" spans="1:8">
      <c r="A9045" t="s">
        <v>2618</v>
      </c>
      <c r="B9045">
        <v>1.3517839942896399</v>
      </c>
      <c r="C9045">
        <v>7</v>
      </c>
      <c r="D9045">
        <v>2</v>
      </c>
      <c r="E9045">
        <v>2</v>
      </c>
      <c r="F9045" t="str">
        <f>VLOOKUP(E9045,$L$1:$M$25,2,FALSE)</f>
        <v>bop</v>
      </c>
      <c r="G9045">
        <f>LOG(C9045)</f>
        <v>0.84509804001425681</v>
      </c>
      <c r="H9045">
        <f>G9045/(B9045-1)</f>
        <v>2.4023208950161865</v>
      </c>
    </row>
    <row r="9046" spans="1:8">
      <c r="A9046" t="s">
        <v>2960</v>
      </c>
      <c r="B9046">
        <v>1.3517839942896399</v>
      </c>
      <c r="C9046">
        <v>7</v>
      </c>
      <c r="D9046">
        <v>3</v>
      </c>
      <c r="E9046">
        <v>3</v>
      </c>
      <c r="F9046" t="str">
        <f>VLOOKUP(E9046,$L$1:$M$25,2,FALSE)</f>
        <v>cocoa</v>
      </c>
      <c r="G9046">
        <f>LOG(C9046)</f>
        <v>0.84509804001425681</v>
      </c>
      <c r="H9046">
        <f>G9046/(B9046-1)</f>
        <v>2.4023208950161865</v>
      </c>
    </row>
    <row r="9047" spans="1:8">
      <c r="A9047" t="s">
        <v>3800</v>
      </c>
      <c r="B9047">
        <v>1.3517839942896399</v>
      </c>
      <c r="C9047">
        <v>7</v>
      </c>
      <c r="D9047">
        <v>19</v>
      </c>
      <c r="E9047">
        <v>19</v>
      </c>
      <c r="F9047" t="str">
        <f>VLOOKUP(E9047,$L$1:$M$25,2,FALSE)</f>
        <v>reserves</v>
      </c>
      <c r="G9047">
        <f>LOG(C9047)</f>
        <v>0.84509804001425681</v>
      </c>
      <c r="H9047">
        <f>G9047/(B9047-1)</f>
        <v>2.4023208950161865</v>
      </c>
    </row>
    <row r="9048" spans="1:8">
      <c r="A9048" t="s">
        <v>4108</v>
      </c>
      <c r="B9048">
        <v>1.3517839942896399</v>
      </c>
      <c r="C9048">
        <v>7</v>
      </c>
      <c r="D9048">
        <v>17</v>
      </c>
      <c r="E9048">
        <v>17</v>
      </c>
      <c r="F9048" t="str">
        <f>VLOOKUP(E9048,$L$1:$M$25,2,FALSE)</f>
        <v>nat-gas</v>
      </c>
      <c r="G9048">
        <f>LOG(C9048)</f>
        <v>0.84509804001425681</v>
      </c>
      <c r="H9048">
        <f>G9048/(B9048-1)</f>
        <v>2.4023208950161865</v>
      </c>
    </row>
    <row r="9049" spans="1:8">
      <c r="A9049" t="s">
        <v>4340</v>
      </c>
      <c r="B9049">
        <v>1.3517839942896399</v>
      </c>
      <c r="C9049">
        <v>7</v>
      </c>
      <c r="D9049">
        <v>18</v>
      </c>
      <c r="E9049">
        <v>18</v>
      </c>
      <c r="F9049" t="str">
        <f>VLOOKUP(E9049,$L$1:$M$25,2,FALSE)</f>
        <v>oilseed</v>
      </c>
      <c r="G9049">
        <f>LOG(C9049)</f>
        <v>0.84509804001425681</v>
      </c>
      <c r="H9049">
        <f>G9049/(B9049-1)</f>
        <v>2.4023208950161865</v>
      </c>
    </row>
    <row r="9050" spans="1:8">
      <c r="A9050" t="s">
        <v>5632</v>
      </c>
      <c r="B9050">
        <v>1.3517839942896399</v>
      </c>
      <c r="C9050">
        <v>7</v>
      </c>
      <c r="D9050">
        <v>18</v>
      </c>
      <c r="E9050">
        <v>18</v>
      </c>
      <c r="F9050" t="str">
        <f>VLOOKUP(E9050,$L$1:$M$25,2,FALSE)</f>
        <v>oilseed</v>
      </c>
      <c r="G9050">
        <f>LOG(C9050)</f>
        <v>0.84509804001425681</v>
      </c>
      <c r="H9050">
        <f>G9050/(B9050-1)</f>
        <v>2.4023208950161865</v>
      </c>
    </row>
    <row r="9051" spans="1:8">
      <c r="A9051" t="s">
        <v>5694</v>
      </c>
      <c r="B9051">
        <v>1.3517839942896399</v>
      </c>
      <c r="C9051">
        <v>7</v>
      </c>
      <c r="D9051">
        <v>16</v>
      </c>
      <c r="E9051">
        <v>16</v>
      </c>
      <c r="F9051" t="str">
        <f>VLOOKUP(E9051,$L$1:$M$25,2,FALSE)</f>
        <v>money-supply</v>
      </c>
      <c r="G9051">
        <f>LOG(C9051)</f>
        <v>0.84509804001425681</v>
      </c>
      <c r="H9051">
        <f>G9051/(B9051-1)</f>
        <v>2.4023208950161865</v>
      </c>
    </row>
    <row r="9052" spans="1:8">
      <c r="A9052" t="s">
        <v>6369</v>
      </c>
      <c r="B9052">
        <v>1.3517839942896399</v>
      </c>
      <c r="C9052">
        <v>7</v>
      </c>
      <c r="D9052">
        <v>2</v>
      </c>
      <c r="E9052">
        <v>2</v>
      </c>
      <c r="F9052" t="str">
        <f>VLOOKUP(E9052,$L$1:$M$25,2,FALSE)</f>
        <v>bop</v>
      </c>
      <c r="G9052">
        <f>LOG(C9052)</f>
        <v>0.84509804001425681</v>
      </c>
      <c r="H9052">
        <f>G9052/(B9052-1)</f>
        <v>2.4023208950161865</v>
      </c>
    </row>
    <row r="9053" spans="1:8">
      <c r="A9053" t="s">
        <v>6372</v>
      </c>
      <c r="B9053">
        <v>1.3517839942896399</v>
      </c>
      <c r="C9053">
        <v>7</v>
      </c>
      <c r="D9053">
        <v>20</v>
      </c>
      <c r="E9053">
        <v>20</v>
      </c>
      <c r="F9053" t="str">
        <f>VLOOKUP(E9053,$L$1:$M$25,2,FALSE)</f>
        <v>ship</v>
      </c>
      <c r="G9053">
        <f>LOG(C9053)</f>
        <v>0.84509804001425681</v>
      </c>
      <c r="H9053">
        <f>G9053/(B9053-1)</f>
        <v>2.4023208950161865</v>
      </c>
    </row>
    <row r="9054" spans="1:8">
      <c r="A9054" t="s">
        <v>6546</v>
      </c>
      <c r="B9054">
        <v>1.3517839942896399</v>
      </c>
      <c r="C9054">
        <v>7</v>
      </c>
      <c r="D9054">
        <v>18</v>
      </c>
      <c r="E9054">
        <v>18</v>
      </c>
      <c r="F9054" t="str">
        <f>VLOOKUP(E9054,$L$1:$M$25,2,FALSE)</f>
        <v>oilseed</v>
      </c>
      <c r="G9054">
        <f>LOG(C9054)</f>
        <v>0.84509804001425681</v>
      </c>
      <c r="H9054">
        <f>G9054/(B9054-1)</f>
        <v>2.4023208950161865</v>
      </c>
    </row>
    <row r="9055" spans="1:8">
      <c r="A9055" t="s">
        <v>7406</v>
      </c>
      <c r="B9055">
        <v>1.3517839942896399</v>
      </c>
      <c r="C9055">
        <v>7</v>
      </c>
      <c r="D9055">
        <v>17</v>
      </c>
      <c r="E9055">
        <v>17</v>
      </c>
      <c r="F9055" t="str">
        <f>VLOOKUP(E9055,$L$1:$M$25,2,FALSE)</f>
        <v>nat-gas</v>
      </c>
      <c r="G9055">
        <f>LOG(C9055)</f>
        <v>0.84509804001425681</v>
      </c>
      <c r="H9055">
        <f>G9055/(B9055-1)</f>
        <v>2.4023208950161865</v>
      </c>
    </row>
    <row r="9056" spans="1:8">
      <c r="A9056" t="s">
        <v>7827</v>
      </c>
      <c r="B9056">
        <v>1.3517839942896399</v>
      </c>
      <c r="C9056">
        <v>7</v>
      </c>
      <c r="D9056">
        <v>17</v>
      </c>
      <c r="E9056">
        <v>17</v>
      </c>
      <c r="F9056" t="str">
        <f>VLOOKUP(E9056,$L$1:$M$25,2,FALSE)</f>
        <v>nat-gas</v>
      </c>
      <c r="G9056">
        <f>LOG(C9056)</f>
        <v>0.84509804001425681</v>
      </c>
      <c r="H9056">
        <f>G9056/(B9056-1)</f>
        <v>2.4023208950161865</v>
      </c>
    </row>
    <row r="9057" spans="1:8">
      <c r="A9057" t="s">
        <v>8289</v>
      </c>
      <c r="B9057">
        <v>1.3517839942896399</v>
      </c>
      <c r="C9057">
        <v>7</v>
      </c>
      <c r="D9057">
        <v>19</v>
      </c>
      <c r="E9057">
        <v>19</v>
      </c>
      <c r="F9057" t="str">
        <f>VLOOKUP(E9057,$L$1:$M$25,2,FALSE)</f>
        <v>reserves</v>
      </c>
      <c r="G9057">
        <f>LOG(C9057)</f>
        <v>0.84509804001425681</v>
      </c>
      <c r="H9057">
        <f>G9057/(B9057-1)</f>
        <v>2.4023208950161865</v>
      </c>
    </row>
    <row r="9058" spans="1:8">
      <c r="A9058" t="s">
        <v>9273</v>
      </c>
      <c r="B9058">
        <v>1.3517839942896399</v>
      </c>
      <c r="C9058">
        <v>7</v>
      </c>
      <c r="D9058">
        <v>2</v>
      </c>
      <c r="E9058">
        <v>2</v>
      </c>
      <c r="F9058" t="str">
        <f>VLOOKUP(E9058,$L$1:$M$25,2,FALSE)</f>
        <v>bop</v>
      </c>
      <c r="G9058">
        <f>LOG(C9058)</f>
        <v>0.84509804001425681</v>
      </c>
      <c r="H9058">
        <f>G9058/(B9058-1)</f>
        <v>2.4023208950161865</v>
      </c>
    </row>
    <row r="9059" spans="1:8">
      <c r="A9059" t="s">
        <v>10338</v>
      </c>
      <c r="B9059">
        <v>1.3517839942896399</v>
      </c>
      <c r="C9059">
        <v>7</v>
      </c>
      <c r="D9059">
        <v>2</v>
      </c>
      <c r="E9059">
        <v>2</v>
      </c>
      <c r="F9059" t="str">
        <f>VLOOKUP(E9059,$L$1:$M$25,2,FALSE)</f>
        <v>bop</v>
      </c>
      <c r="G9059">
        <f>LOG(C9059)</f>
        <v>0.84509804001425681</v>
      </c>
      <c r="H9059">
        <f>G9059/(B9059-1)</f>
        <v>2.4023208950161865</v>
      </c>
    </row>
    <row r="9060" spans="1:8">
      <c r="A9060" t="s">
        <v>10642</v>
      </c>
      <c r="B9060">
        <v>1.3517839942896399</v>
      </c>
      <c r="C9060">
        <v>7</v>
      </c>
      <c r="D9060">
        <v>18</v>
      </c>
      <c r="E9060">
        <v>18</v>
      </c>
      <c r="F9060" t="str">
        <f>VLOOKUP(E9060,$L$1:$M$25,2,FALSE)</f>
        <v>oilseed</v>
      </c>
      <c r="G9060">
        <f>LOG(C9060)</f>
        <v>0.84509804001425681</v>
      </c>
      <c r="H9060">
        <f>G9060/(B9060-1)</f>
        <v>2.4023208950161865</v>
      </c>
    </row>
    <row r="9061" spans="1:8">
      <c r="A9061" t="s">
        <v>11102</v>
      </c>
      <c r="B9061">
        <v>1.3517839942896399</v>
      </c>
      <c r="C9061">
        <v>7</v>
      </c>
      <c r="D9061">
        <v>1</v>
      </c>
      <c r="E9061">
        <v>1</v>
      </c>
      <c r="F9061" t="str">
        <f>VLOOKUP(E9061,$L$1:$M$25,2,FALSE)</f>
        <v>acq</v>
      </c>
      <c r="G9061">
        <f>LOG(C9061)</f>
        <v>0.84509804001425681</v>
      </c>
      <c r="H9061">
        <f>G9061/(B9061-1)</f>
        <v>2.4023208950161865</v>
      </c>
    </row>
    <row r="9062" spans="1:8">
      <c r="A9062" t="s">
        <v>4558</v>
      </c>
      <c r="B9062">
        <v>1.35220939923382</v>
      </c>
      <c r="C9062">
        <v>12</v>
      </c>
      <c r="D9062">
        <v>10</v>
      </c>
      <c r="E9062">
        <v>10</v>
      </c>
      <c r="F9062" t="str">
        <f>VLOOKUP(E9062,$L$1:$M$25,2,FALSE)</f>
        <v>gnp</v>
      </c>
      <c r="G9062">
        <f>LOG(C9062)</f>
        <v>1.0791812460476249</v>
      </c>
      <c r="H9062">
        <f>G9062/(B9062-1)</f>
        <v>3.0640330678148446</v>
      </c>
    </row>
    <row r="9063" spans="1:8">
      <c r="A9063" t="s">
        <v>4710</v>
      </c>
      <c r="B9063">
        <v>1.3532333045654601</v>
      </c>
      <c r="C9063">
        <v>29</v>
      </c>
      <c r="D9063">
        <v>10</v>
      </c>
      <c r="E9063">
        <v>10</v>
      </c>
      <c r="F9063" t="str">
        <f>VLOOKUP(E9063,$L$1:$M$25,2,FALSE)</f>
        <v>gnp</v>
      </c>
      <c r="G9063">
        <f>LOG(C9063)</f>
        <v>1.4623979978989561</v>
      </c>
      <c r="H9063">
        <f>G9063/(B9063-1)</f>
        <v>4.140034303101646</v>
      </c>
    </row>
    <row r="9064" spans="1:8">
      <c r="A9064" t="s">
        <v>302</v>
      </c>
      <c r="B9064">
        <v>1.35782590081254</v>
      </c>
      <c r="C9064">
        <v>111</v>
      </c>
      <c r="D9064">
        <v>15</v>
      </c>
      <c r="E9064">
        <v>15</v>
      </c>
      <c r="F9064" t="str">
        <f>VLOOKUP(E9064,$L$1:$M$25,2,FALSE)</f>
        <v>money-fx</v>
      </c>
      <c r="G9064">
        <f>LOG(C9064)</f>
        <v>2.0453229787866576</v>
      </c>
      <c r="H9064">
        <f>G9064/(B9064-1)</f>
        <v>5.7159724160330532</v>
      </c>
    </row>
    <row r="9065" spans="1:8">
      <c r="A9065" t="s">
        <v>12022</v>
      </c>
      <c r="B9065">
        <v>1.35797785498732</v>
      </c>
      <c r="C9065">
        <v>12</v>
      </c>
      <c r="D9065">
        <v>19</v>
      </c>
      <c r="E9065">
        <v>19</v>
      </c>
      <c r="F9065" t="str">
        <f>VLOOKUP(E9065,$L$1:$M$25,2,FALSE)</f>
        <v>reserves</v>
      </c>
      <c r="G9065">
        <f>LOG(C9065)</f>
        <v>1.0791812460476249</v>
      </c>
      <c r="H9065">
        <f>G9065/(B9065-1)</f>
        <v>3.0146592338396201</v>
      </c>
    </row>
    <row r="9066" spans="1:8">
      <c r="A9066" t="s">
        <v>847</v>
      </c>
      <c r="B9066">
        <v>1.3580073181735799</v>
      </c>
      <c r="C9066">
        <v>14</v>
      </c>
      <c r="D9066">
        <v>3</v>
      </c>
      <c r="E9066">
        <v>3</v>
      </c>
      <c r="F9066" t="str">
        <f>VLOOKUP(E9066,$L$1:$M$25,2,FALSE)</f>
        <v>cocoa</v>
      </c>
      <c r="G9066">
        <f>LOG(C9066)</f>
        <v>1.146128035678238</v>
      </c>
      <c r="H9066">
        <f>G9066/(B9066-1)</f>
        <v>3.2014095173399153</v>
      </c>
    </row>
    <row r="9067" spans="1:8">
      <c r="A9067" t="s">
        <v>5276</v>
      </c>
      <c r="B9067">
        <v>1.35808251570782</v>
      </c>
      <c r="C9067">
        <v>19</v>
      </c>
      <c r="D9067">
        <v>25</v>
      </c>
      <c r="E9067">
        <v>25</v>
      </c>
      <c r="F9067" t="str">
        <f>VLOOKUP(E9067,$L$1:$M$25,2,FALSE)</f>
        <v>wheat</v>
      </c>
      <c r="G9067">
        <f>LOG(C9067)</f>
        <v>1.2787536009528289</v>
      </c>
      <c r="H9067">
        <f>G9067/(B9067-1)</f>
        <v>3.5711143238175778</v>
      </c>
    </row>
    <row r="9068" spans="1:8">
      <c r="A9068" t="s">
        <v>6580</v>
      </c>
      <c r="B9068">
        <v>1.3592367006649999</v>
      </c>
      <c r="C9068">
        <v>10</v>
      </c>
      <c r="D9068">
        <v>22</v>
      </c>
      <c r="E9068">
        <v>22</v>
      </c>
      <c r="F9068" t="str">
        <f>VLOOKUP(E9068,$L$1:$M$25,2,FALSE)</f>
        <v>sugar</v>
      </c>
      <c r="G9068">
        <f>LOG(C9068)</f>
        <v>1</v>
      </c>
      <c r="H9068">
        <f>G9068/(B9068-1)</f>
        <v>2.7836799473685541</v>
      </c>
    </row>
    <row r="9069" spans="1:8">
      <c r="A9069" t="s">
        <v>6743</v>
      </c>
      <c r="B9069">
        <v>1.3592367006649999</v>
      </c>
      <c r="C9069">
        <v>10</v>
      </c>
      <c r="D9069">
        <v>20</v>
      </c>
      <c r="E9069">
        <v>20</v>
      </c>
      <c r="F9069" t="str">
        <f>VLOOKUP(E9069,$L$1:$M$25,2,FALSE)</f>
        <v>ship</v>
      </c>
      <c r="G9069">
        <f>LOG(C9069)</f>
        <v>1</v>
      </c>
      <c r="H9069">
        <f>G9069/(B9069-1)</f>
        <v>2.7836799473685541</v>
      </c>
    </row>
    <row r="9070" spans="1:8">
      <c r="A9070" t="s">
        <v>8097</v>
      </c>
      <c r="B9070">
        <v>1.3592367006649999</v>
      </c>
      <c r="C9070">
        <v>10</v>
      </c>
      <c r="D9070">
        <v>13</v>
      </c>
      <c r="E9070">
        <v>13</v>
      </c>
      <c r="F9070" t="str">
        <f>VLOOKUP(E9070,$L$1:$M$25,2,FALSE)</f>
        <v>interest</v>
      </c>
      <c r="G9070">
        <f>LOG(C9070)</f>
        <v>1</v>
      </c>
      <c r="H9070">
        <f>G9070/(B9070-1)</f>
        <v>2.7836799473685541</v>
      </c>
    </row>
    <row r="9071" spans="1:8">
      <c r="A9071" t="s">
        <v>9554</v>
      </c>
      <c r="B9071">
        <v>1.3592367006649999</v>
      </c>
      <c r="C9071">
        <v>10</v>
      </c>
      <c r="D9071">
        <v>6</v>
      </c>
      <c r="E9071">
        <v>6</v>
      </c>
      <c r="F9071" t="str">
        <f>VLOOKUP(E9071,$L$1:$M$25,2,FALSE)</f>
        <v>cpi</v>
      </c>
      <c r="G9071">
        <f>LOG(C9071)</f>
        <v>1</v>
      </c>
      <c r="H9071">
        <f>G9071/(B9071-1)</f>
        <v>2.7836799473685541</v>
      </c>
    </row>
    <row r="9072" spans="1:8">
      <c r="A9072" t="s">
        <v>224</v>
      </c>
      <c r="B9072">
        <v>1.36174209103058</v>
      </c>
      <c r="C9072">
        <v>34</v>
      </c>
      <c r="D9072">
        <v>1</v>
      </c>
      <c r="E9072">
        <v>1</v>
      </c>
      <c r="F9072" t="str">
        <f>VLOOKUP(E9072,$L$1:$M$25,2,FALSE)</f>
        <v>acq</v>
      </c>
      <c r="G9072">
        <f>LOG(C9072)</f>
        <v>1.5314789170422551</v>
      </c>
      <c r="H9072">
        <f>G9072/(B9072-1)</f>
        <v>4.2336210107017687</v>
      </c>
    </row>
    <row r="9073" spans="1:8">
      <c r="A9073" t="s">
        <v>1504</v>
      </c>
      <c r="B9073">
        <v>1.3647193751408</v>
      </c>
      <c r="C9073">
        <v>17</v>
      </c>
      <c r="D9073">
        <v>20</v>
      </c>
      <c r="E9073">
        <v>20</v>
      </c>
      <c r="F9073" t="str">
        <f>VLOOKUP(E9073,$L$1:$M$25,2,FALSE)</f>
        <v>ship</v>
      </c>
      <c r="G9073">
        <f>LOG(C9073)</f>
        <v>1.2304489213782739</v>
      </c>
      <c r="H9073">
        <f>G9073/(B9073-1)</f>
        <v>3.3736867445094156</v>
      </c>
    </row>
    <row r="9074" spans="1:8">
      <c r="A9074" t="s">
        <v>3218</v>
      </c>
      <c r="B9074">
        <v>1.3661588475691999</v>
      </c>
      <c r="C9074">
        <v>10</v>
      </c>
      <c r="D9074">
        <v>11</v>
      </c>
      <c r="E9074">
        <v>11</v>
      </c>
      <c r="F9074" t="str">
        <f>VLOOKUP(E9074,$L$1:$M$25,2,FALSE)</f>
        <v>gold</v>
      </c>
      <c r="G9074">
        <f>LOG(C9074)</f>
        <v>1</v>
      </c>
      <c r="H9074">
        <f>G9074/(B9074-1)</f>
        <v>2.7310551325979122</v>
      </c>
    </row>
    <row r="9075" spans="1:8">
      <c r="A9075" t="s">
        <v>7479</v>
      </c>
      <c r="B9075">
        <v>1.3661588475691999</v>
      </c>
      <c r="C9075">
        <v>10</v>
      </c>
      <c r="D9075">
        <v>20</v>
      </c>
      <c r="E9075">
        <v>20</v>
      </c>
      <c r="F9075" t="str">
        <f>VLOOKUP(E9075,$L$1:$M$25,2,FALSE)</f>
        <v>ship</v>
      </c>
      <c r="G9075">
        <f>LOG(C9075)</f>
        <v>1</v>
      </c>
      <c r="H9075">
        <f>G9075/(B9075-1)</f>
        <v>2.7310551325979122</v>
      </c>
    </row>
    <row r="9076" spans="1:8">
      <c r="A9076" t="s">
        <v>7832</v>
      </c>
      <c r="B9076">
        <v>1.3674813752821799</v>
      </c>
      <c r="C9076">
        <v>21</v>
      </c>
      <c r="D9076">
        <v>20</v>
      </c>
      <c r="E9076">
        <v>20</v>
      </c>
      <c r="F9076" t="str">
        <f>VLOOKUP(E9076,$L$1:$M$25,2,FALSE)</f>
        <v>ship</v>
      </c>
      <c r="G9076">
        <f>LOG(C9076)</f>
        <v>1.3222192947339193</v>
      </c>
      <c r="H9076">
        <f>G9076/(B9076-1)</f>
        <v>3.5980579797237873</v>
      </c>
    </row>
    <row r="9077" spans="1:8">
      <c r="A9077" t="s">
        <v>3569</v>
      </c>
      <c r="B9077">
        <v>1.3689223607402099</v>
      </c>
      <c r="C9077">
        <v>9</v>
      </c>
      <c r="D9077">
        <v>1</v>
      </c>
      <c r="E9077">
        <v>1</v>
      </c>
      <c r="F9077" t="str">
        <f>VLOOKUP(E9077,$L$1:$M$25,2,FALSE)</f>
        <v>acq</v>
      </c>
      <c r="G9077">
        <f>LOG(C9077)</f>
        <v>0.95424250943932487</v>
      </c>
      <c r="H9077">
        <f>G9077/(B9077-1)</f>
        <v>2.5865672862027722</v>
      </c>
    </row>
    <row r="9078" spans="1:8">
      <c r="A9078" t="s">
        <v>4986</v>
      </c>
      <c r="B9078">
        <v>1.3689223607402099</v>
      </c>
      <c r="C9078">
        <v>9</v>
      </c>
      <c r="D9078">
        <v>16</v>
      </c>
      <c r="E9078">
        <v>16</v>
      </c>
      <c r="F9078" t="str">
        <f>VLOOKUP(E9078,$L$1:$M$25,2,FALSE)</f>
        <v>money-supply</v>
      </c>
      <c r="G9078">
        <f>LOG(C9078)</f>
        <v>0.95424250943932487</v>
      </c>
      <c r="H9078">
        <f>G9078/(B9078-1)</f>
        <v>2.5865672862027722</v>
      </c>
    </row>
    <row r="9079" spans="1:8">
      <c r="A9079" t="s">
        <v>7197</v>
      </c>
      <c r="B9079">
        <v>1.3689223607402099</v>
      </c>
      <c r="C9079">
        <v>18</v>
      </c>
      <c r="D9079">
        <v>5</v>
      </c>
      <c r="E9079">
        <v>5</v>
      </c>
      <c r="F9079" t="str">
        <f>VLOOKUP(E9079,$L$1:$M$25,2,FALSE)</f>
        <v>corn</v>
      </c>
      <c r="G9079">
        <f>LOG(C9079)</f>
        <v>1.255272505103306</v>
      </c>
      <c r="H9079">
        <f>G9079/(B9079-1)</f>
        <v>3.4025384164427264</v>
      </c>
    </row>
    <row r="9080" spans="1:8">
      <c r="A9080" t="s">
        <v>11481</v>
      </c>
      <c r="B9080">
        <v>1.3690391777047599</v>
      </c>
      <c r="C9080">
        <v>14</v>
      </c>
      <c r="D9080">
        <v>23</v>
      </c>
      <c r="E9080">
        <v>23</v>
      </c>
      <c r="F9080" t="str">
        <f>VLOOKUP(E9080,$L$1:$M$25,2,FALSE)</f>
        <v>trade</v>
      </c>
      <c r="G9080">
        <f>LOG(C9080)</f>
        <v>1.146128035678238</v>
      </c>
      <c r="H9080">
        <f>G9080/(B9080-1)</f>
        <v>3.1057082958145097</v>
      </c>
    </row>
    <row r="9081" spans="1:8">
      <c r="A9081" t="s">
        <v>10787</v>
      </c>
      <c r="B9081">
        <v>1.37532624804739</v>
      </c>
      <c r="C9081">
        <v>47</v>
      </c>
      <c r="D9081">
        <v>21</v>
      </c>
      <c r="E9081">
        <v>21</v>
      </c>
      <c r="F9081" t="str">
        <f>VLOOKUP(E9081,$L$1:$M$25,2,FALSE)</f>
        <v>soybean</v>
      </c>
      <c r="G9081">
        <f>LOG(C9081)</f>
        <v>1.6720978579357175</v>
      </c>
      <c r="H9081">
        <f>G9081/(B9081-1)</f>
        <v>4.4550517493372661</v>
      </c>
    </row>
    <row r="9082" spans="1:8">
      <c r="A9082" t="s">
        <v>9125</v>
      </c>
      <c r="B9082">
        <v>1.3778195080390301</v>
      </c>
      <c r="C9082">
        <v>13</v>
      </c>
      <c r="D9082">
        <v>12</v>
      </c>
      <c r="E9082">
        <v>12</v>
      </c>
      <c r="F9082" t="str">
        <f>VLOOKUP(E9082,$L$1:$M$25,2,FALSE)</f>
        <v>grain</v>
      </c>
      <c r="G9082">
        <f>LOG(C9082)</f>
        <v>1.1139433523068367</v>
      </c>
      <c r="H9082">
        <f>G9082/(B9082-1)</f>
        <v>2.9483478978850464</v>
      </c>
    </row>
    <row r="9083" spans="1:8">
      <c r="A9083" t="s">
        <v>10588</v>
      </c>
      <c r="B9083">
        <v>1.3778195080390301</v>
      </c>
      <c r="C9083">
        <v>13</v>
      </c>
      <c r="D9083">
        <v>25</v>
      </c>
      <c r="E9083">
        <v>25</v>
      </c>
      <c r="F9083" t="str">
        <f>VLOOKUP(E9083,$L$1:$M$25,2,FALSE)</f>
        <v>wheat</v>
      </c>
      <c r="G9083">
        <f>LOG(C9083)</f>
        <v>1.1139433523068367</v>
      </c>
      <c r="H9083">
        <f>G9083/(B9083-1)</f>
        <v>2.9483478978850464</v>
      </c>
    </row>
    <row r="9084" spans="1:8">
      <c r="A9084" t="s">
        <v>344</v>
      </c>
      <c r="B9084">
        <v>1.3802850758951899</v>
      </c>
      <c r="C9084">
        <v>76</v>
      </c>
      <c r="D9084">
        <v>19</v>
      </c>
      <c r="E9084">
        <v>19</v>
      </c>
      <c r="F9084" t="str">
        <f>VLOOKUP(E9084,$L$1:$M$25,2,FALSE)</f>
        <v>reserves</v>
      </c>
      <c r="G9084">
        <f>LOG(C9084)</f>
        <v>1.8808135922807914</v>
      </c>
      <c r="H9084">
        <f>G9084/(B9084-1)</f>
        <v>4.9457991162376329</v>
      </c>
    </row>
    <row r="9085" spans="1:8">
      <c r="A9085" t="s">
        <v>10319</v>
      </c>
      <c r="B9085">
        <v>1.3839541652885099</v>
      </c>
      <c r="C9085">
        <v>25</v>
      </c>
      <c r="D9085">
        <v>22</v>
      </c>
      <c r="E9085">
        <v>22</v>
      </c>
      <c r="F9085" t="str">
        <f>VLOOKUP(E9085,$L$1:$M$25,2,FALSE)</f>
        <v>sugar</v>
      </c>
      <c r="G9085">
        <f>LOG(C9085)</f>
        <v>1.3979400086720377</v>
      </c>
      <c r="H9085">
        <f>G9085/(B9085-1)</f>
        <v>3.6409033552783598</v>
      </c>
    </row>
    <row r="9086" spans="1:8">
      <c r="A9086" t="s">
        <v>671</v>
      </c>
      <c r="B9086">
        <v>1.3862943611198899</v>
      </c>
      <c r="C9086">
        <v>4</v>
      </c>
      <c r="D9086">
        <v>16</v>
      </c>
      <c r="E9086">
        <v>16</v>
      </c>
      <c r="F9086" t="str">
        <f>VLOOKUP(E9086,$L$1:$M$25,2,FALSE)</f>
        <v>money-supply</v>
      </c>
      <c r="G9086">
        <f>LOG(C9086)</f>
        <v>0.6020599913279624</v>
      </c>
      <c r="H9086">
        <f>G9086/(B9086-1)</f>
        <v>1.5585523681540556</v>
      </c>
    </row>
    <row r="9087" spans="1:8">
      <c r="A9087" t="s">
        <v>706</v>
      </c>
      <c r="B9087">
        <v>1.3862943611198899</v>
      </c>
      <c r="C9087">
        <v>4</v>
      </c>
      <c r="D9087">
        <v>5</v>
      </c>
      <c r="E9087">
        <v>5</v>
      </c>
      <c r="F9087" t="str">
        <f>VLOOKUP(E9087,$L$1:$M$25,2,FALSE)</f>
        <v>corn</v>
      </c>
      <c r="G9087">
        <f>LOG(C9087)</f>
        <v>0.6020599913279624</v>
      </c>
      <c r="H9087">
        <f>G9087/(B9087-1)</f>
        <v>1.5585523681540556</v>
      </c>
    </row>
    <row r="9088" spans="1:8">
      <c r="A9088" t="s">
        <v>708</v>
      </c>
      <c r="B9088">
        <v>1.3862943611198899</v>
      </c>
      <c r="C9088">
        <v>4</v>
      </c>
      <c r="D9088">
        <v>20</v>
      </c>
      <c r="E9088">
        <v>20</v>
      </c>
      <c r="F9088" t="str">
        <f>VLOOKUP(E9088,$L$1:$M$25,2,FALSE)</f>
        <v>ship</v>
      </c>
      <c r="G9088">
        <f>LOG(C9088)</f>
        <v>0.6020599913279624</v>
      </c>
      <c r="H9088">
        <f>G9088/(B9088-1)</f>
        <v>1.5585523681540556</v>
      </c>
    </row>
    <row r="9089" spans="1:8">
      <c r="A9089" t="s">
        <v>760</v>
      </c>
      <c r="B9089">
        <v>1.3862943611198899</v>
      </c>
      <c r="C9089">
        <v>4</v>
      </c>
      <c r="D9089">
        <v>9</v>
      </c>
      <c r="E9089">
        <v>9</v>
      </c>
      <c r="F9089" t="str">
        <f>VLOOKUP(E9089,$L$1:$M$25,2,FALSE)</f>
        <v>earn</v>
      </c>
      <c r="G9089">
        <f>LOG(C9089)</f>
        <v>0.6020599913279624</v>
      </c>
      <c r="H9089">
        <f>G9089/(B9089-1)</f>
        <v>1.5585523681540556</v>
      </c>
    </row>
    <row r="9090" spans="1:8">
      <c r="A9090" t="s">
        <v>1135</v>
      </c>
      <c r="B9090">
        <v>1.3862943611198899</v>
      </c>
      <c r="C9090">
        <v>4</v>
      </c>
      <c r="D9090">
        <v>17</v>
      </c>
      <c r="E9090">
        <v>17</v>
      </c>
      <c r="F9090" t="str">
        <f>VLOOKUP(E9090,$L$1:$M$25,2,FALSE)</f>
        <v>nat-gas</v>
      </c>
      <c r="G9090">
        <f>LOG(C9090)</f>
        <v>0.6020599913279624</v>
      </c>
      <c r="H9090">
        <f>G9090/(B9090-1)</f>
        <v>1.5585523681540556</v>
      </c>
    </row>
    <row r="9091" spans="1:8">
      <c r="A9091" t="s">
        <v>1199</v>
      </c>
      <c r="B9091">
        <v>1.3862943611198899</v>
      </c>
      <c r="C9091">
        <v>4</v>
      </c>
      <c r="D9091">
        <v>3</v>
      </c>
      <c r="E9091">
        <v>3</v>
      </c>
      <c r="F9091" t="str">
        <f>VLOOKUP(E9091,$L$1:$M$25,2,FALSE)</f>
        <v>cocoa</v>
      </c>
      <c r="G9091">
        <f>LOG(C9091)</f>
        <v>0.6020599913279624</v>
      </c>
      <c r="H9091">
        <f>G9091/(B9091-1)</f>
        <v>1.5585523681540556</v>
      </c>
    </row>
    <row r="9092" spans="1:8">
      <c r="A9092" t="s">
        <v>1255</v>
      </c>
      <c r="B9092">
        <v>1.3862943611198899</v>
      </c>
      <c r="C9092">
        <v>4</v>
      </c>
      <c r="D9092">
        <v>16</v>
      </c>
      <c r="E9092">
        <v>16</v>
      </c>
      <c r="F9092" t="str">
        <f>VLOOKUP(E9092,$L$1:$M$25,2,FALSE)</f>
        <v>money-supply</v>
      </c>
      <c r="G9092">
        <f>LOG(C9092)</f>
        <v>0.6020599913279624</v>
      </c>
      <c r="H9092">
        <f>G9092/(B9092-1)</f>
        <v>1.5585523681540556</v>
      </c>
    </row>
    <row r="9093" spans="1:8">
      <c r="A9093" t="s">
        <v>1259</v>
      </c>
      <c r="B9093">
        <v>1.3862943611198899</v>
      </c>
      <c r="C9093">
        <v>4</v>
      </c>
      <c r="D9093">
        <v>1</v>
      </c>
      <c r="E9093">
        <v>1</v>
      </c>
      <c r="F9093" t="str">
        <f>VLOOKUP(E9093,$L$1:$M$25,2,FALSE)</f>
        <v>acq</v>
      </c>
      <c r="G9093">
        <f>LOG(C9093)</f>
        <v>0.6020599913279624</v>
      </c>
      <c r="H9093">
        <f>G9093/(B9093-1)</f>
        <v>1.5585523681540556</v>
      </c>
    </row>
    <row r="9094" spans="1:8">
      <c r="A9094" t="s">
        <v>1263</v>
      </c>
      <c r="B9094">
        <v>1.3862943611198899</v>
      </c>
      <c r="C9094">
        <v>4</v>
      </c>
      <c r="D9094">
        <v>21</v>
      </c>
      <c r="E9094">
        <v>21</v>
      </c>
      <c r="F9094" t="str">
        <f>VLOOKUP(E9094,$L$1:$M$25,2,FALSE)</f>
        <v>soybean</v>
      </c>
      <c r="G9094">
        <f>LOG(C9094)</f>
        <v>0.6020599913279624</v>
      </c>
      <c r="H9094">
        <f>G9094/(B9094-1)</f>
        <v>1.5585523681540556</v>
      </c>
    </row>
    <row r="9095" spans="1:8">
      <c r="A9095" t="s">
        <v>1290</v>
      </c>
      <c r="B9095">
        <v>1.3862943611198899</v>
      </c>
      <c r="C9095">
        <v>4</v>
      </c>
      <c r="D9095">
        <v>2</v>
      </c>
      <c r="E9095">
        <v>2</v>
      </c>
      <c r="F9095" t="str">
        <f>VLOOKUP(E9095,$L$1:$M$25,2,FALSE)</f>
        <v>bop</v>
      </c>
      <c r="G9095">
        <f>LOG(C9095)</f>
        <v>0.6020599913279624</v>
      </c>
      <c r="H9095">
        <f>G9095/(B9095-1)</f>
        <v>1.5585523681540556</v>
      </c>
    </row>
    <row r="9096" spans="1:8">
      <c r="A9096" t="s">
        <v>1338</v>
      </c>
      <c r="B9096">
        <v>1.3862943611198899</v>
      </c>
      <c r="C9096">
        <v>4</v>
      </c>
      <c r="D9096">
        <v>17</v>
      </c>
      <c r="E9096">
        <v>17</v>
      </c>
      <c r="F9096" t="str">
        <f>VLOOKUP(E9096,$L$1:$M$25,2,FALSE)</f>
        <v>nat-gas</v>
      </c>
      <c r="G9096">
        <f>LOG(C9096)</f>
        <v>0.6020599913279624</v>
      </c>
      <c r="H9096">
        <f>G9096/(B9096-1)</f>
        <v>1.5585523681540556</v>
      </c>
    </row>
    <row r="9097" spans="1:8">
      <c r="A9097" t="s">
        <v>1375</v>
      </c>
      <c r="B9097">
        <v>1.3862943611198899</v>
      </c>
      <c r="C9097">
        <v>4</v>
      </c>
      <c r="D9097">
        <v>23</v>
      </c>
      <c r="E9097">
        <v>23</v>
      </c>
      <c r="F9097" t="str">
        <f>VLOOKUP(E9097,$L$1:$M$25,2,FALSE)</f>
        <v>trade</v>
      </c>
      <c r="G9097">
        <f>LOG(C9097)</f>
        <v>0.6020599913279624</v>
      </c>
      <c r="H9097">
        <f>G9097/(B9097-1)</f>
        <v>1.5585523681540556</v>
      </c>
    </row>
    <row r="9098" spans="1:8">
      <c r="A9098" t="s">
        <v>1395</v>
      </c>
      <c r="B9098">
        <v>1.3862943611198899</v>
      </c>
      <c r="C9098">
        <v>4</v>
      </c>
      <c r="D9098">
        <v>18</v>
      </c>
      <c r="E9098">
        <v>18</v>
      </c>
      <c r="F9098" t="str">
        <f>VLOOKUP(E9098,$L$1:$M$25,2,FALSE)</f>
        <v>oilseed</v>
      </c>
      <c r="G9098">
        <f>LOG(C9098)</f>
        <v>0.6020599913279624</v>
      </c>
      <c r="H9098">
        <f>G9098/(B9098-1)</f>
        <v>1.5585523681540556</v>
      </c>
    </row>
    <row r="9099" spans="1:8">
      <c r="A9099" t="s">
        <v>1525</v>
      </c>
      <c r="B9099">
        <v>1.3862943611198899</v>
      </c>
      <c r="C9099">
        <v>4</v>
      </c>
      <c r="D9099">
        <v>20</v>
      </c>
      <c r="E9099">
        <v>20</v>
      </c>
      <c r="F9099" t="str">
        <f>VLOOKUP(E9099,$L$1:$M$25,2,FALSE)</f>
        <v>ship</v>
      </c>
      <c r="G9099">
        <f>LOG(C9099)</f>
        <v>0.6020599913279624</v>
      </c>
      <c r="H9099">
        <f>G9099/(B9099-1)</f>
        <v>1.5585523681540556</v>
      </c>
    </row>
    <row r="9100" spans="1:8">
      <c r="A9100" t="s">
        <v>1762</v>
      </c>
      <c r="B9100">
        <v>1.3862943611198899</v>
      </c>
      <c r="C9100">
        <v>4</v>
      </c>
      <c r="D9100">
        <v>16</v>
      </c>
      <c r="E9100">
        <v>16</v>
      </c>
      <c r="F9100" t="str">
        <f>VLOOKUP(E9100,$L$1:$M$25,2,FALSE)</f>
        <v>money-supply</v>
      </c>
      <c r="G9100">
        <f>LOG(C9100)</f>
        <v>0.6020599913279624</v>
      </c>
      <c r="H9100">
        <f>G9100/(B9100-1)</f>
        <v>1.5585523681540556</v>
      </c>
    </row>
    <row r="9101" spans="1:8">
      <c r="A9101" t="s">
        <v>1774</v>
      </c>
      <c r="B9101">
        <v>1.3862943611198899</v>
      </c>
      <c r="C9101">
        <v>4</v>
      </c>
      <c r="D9101">
        <v>18</v>
      </c>
      <c r="E9101">
        <v>18</v>
      </c>
      <c r="F9101" t="str">
        <f>VLOOKUP(E9101,$L$1:$M$25,2,FALSE)</f>
        <v>oilseed</v>
      </c>
      <c r="G9101">
        <f>LOG(C9101)</f>
        <v>0.6020599913279624</v>
      </c>
      <c r="H9101">
        <f>G9101/(B9101-1)</f>
        <v>1.5585523681540556</v>
      </c>
    </row>
    <row r="9102" spans="1:8">
      <c r="A9102" t="s">
        <v>1942</v>
      </c>
      <c r="B9102">
        <v>1.3862943611198899</v>
      </c>
      <c r="C9102">
        <v>4</v>
      </c>
      <c r="D9102">
        <v>1</v>
      </c>
      <c r="E9102">
        <v>1</v>
      </c>
      <c r="F9102" t="str">
        <f>VLOOKUP(E9102,$L$1:$M$25,2,FALSE)</f>
        <v>acq</v>
      </c>
      <c r="G9102">
        <f>LOG(C9102)</f>
        <v>0.6020599913279624</v>
      </c>
      <c r="H9102">
        <f>G9102/(B9102-1)</f>
        <v>1.5585523681540556</v>
      </c>
    </row>
    <row r="9103" spans="1:8">
      <c r="A9103" t="s">
        <v>1958</v>
      </c>
      <c r="B9103">
        <v>1.3862943611198899</v>
      </c>
      <c r="C9103">
        <v>4</v>
      </c>
      <c r="D9103">
        <v>3</v>
      </c>
      <c r="E9103">
        <v>3</v>
      </c>
      <c r="F9103" t="str">
        <f>VLOOKUP(E9103,$L$1:$M$25,2,FALSE)</f>
        <v>cocoa</v>
      </c>
      <c r="G9103">
        <f>LOG(C9103)</f>
        <v>0.6020599913279624</v>
      </c>
      <c r="H9103">
        <f>G9103/(B9103-1)</f>
        <v>1.5585523681540556</v>
      </c>
    </row>
    <row r="9104" spans="1:8">
      <c r="A9104" t="s">
        <v>2123</v>
      </c>
      <c r="B9104">
        <v>1.3862943611198899</v>
      </c>
      <c r="C9104">
        <v>4</v>
      </c>
      <c r="D9104">
        <v>16</v>
      </c>
      <c r="E9104">
        <v>16</v>
      </c>
      <c r="F9104" t="str">
        <f>VLOOKUP(E9104,$L$1:$M$25,2,FALSE)</f>
        <v>money-supply</v>
      </c>
      <c r="G9104">
        <f>LOG(C9104)</f>
        <v>0.6020599913279624</v>
      </c>
      <c r="H9104">
        <f>G9104/(B9104-1)</f>
        <v>1.5585523681540556</v>
      </c>
    </row>
    <row r="9105" spans="1:8">
      <c r="A9105" t="s">
        <v>2168</v>
      </c>
      <c r="B9105">
        <v>1.3862943611198899</v>
      </c>
      <c r="C9105">
        <v>4</v>
      </c>
      <c r="D9105">
        <v>17</v>
      </c>
      <c r="E9105">
        <v>17</v>
      </c>
      <c r="F9105" t="str">
        <f>VLOOKUP(E9105,$L$1:$M$25,2,FALSE)</f>
        <v>nat-gas</v>
      </c>
      <c r="G9105">
        <f>LOG(C9105)</f>
        <v>0.6020599913279624</v>
      </c>
      <c r="H9105">
        <f>G9105/(B9105-1)</f>
        <v>1.5585523681540556</v>
      </c>
    </row>
    <row r="9106" spans="1:8">
      <c r="A9106" t="s">
        <v>2270</v>
      </c>
      <c r="B9106">
        <v>1.3862943611198899</v>
      </c>
      <c r="C9106">
        <v>4</v>
      </c>
      <c r="D9106">
        <v>19</v>
      </c>
      <c r="E9106">
        <v>19</v>
      </c>
      <c r="F9106" t="str">
        <f>VLOOKUP(E9106,$L$1:$M$25,2,FALSE)</f>
        <v>reserves</v>
      </c>
      <c r="G9106">
        <f>LOG(C9106)</f>
        <v>0.6020599913279624</v>
      </c>
      <c r="H9106">
        <f>G9106/(B9106-1)</f>
        <v>1.5585523681540556</v>
      </c>
    </row>
    <row r="9107" spans="1:8">
      <c r="A9107" t="s">
        <v>2329</v>
      </c>
      <c r="B9107">
        <v>1.3862943611198899</v>
      </c>
      <c r="C9107">
        <v>4</v>
      </c>
      <c r="D9107">
        <v>3</v>
      </c>
      <c r="E9107">
        <v>3</v>
      </c>
      <c r="F9107" t="str">
        <f>VLOOKUP(E9107,$L$1:$M$25,2,FALSE)</f>
        <v>cocoa</v>
      </c>
      <c r="G9107">
        <f>LOG(C9107)</f>
        <v>0.6020599913279624</v>
      </c>
      <c r="H9107">
        <f>G9107/(B9107-1)</f>
        <v>1.5585523681540556</v>
      </c>
    </row>
    <row r="9108" spans="1:8">
      <c r="A9108" t="s">
        <v>2391</v>
      </c>
      <c r="B9108">
        <v>1.3862943611198899</v>
      </c>
      <c r="C9108">
        <v>4</v>
      </c>
      <c r="D9108">
        <v>3</v>
      </c>
      <c r="E9108">
        <v>3</v>
      </c>
      <c r="F9108" t="str">
        <f>VLOOKUP(E9108,$L$1:$M$25,2,FALSE)</f>
        <v>cocoa</v>
      </c>
      <c r="G9108">
        <f>LOG(C9108)</f>
        <v>0.6020599913279624</v>
      </c>
      <c r="H9108">
        <f>G9108/(B9108-1)</f>
        <v>1.5585523681540556</v>
      </c>
    </row>
    <row r="9109" spans="1:8">
      <c r="A9109" t="s">
        <v>2419</v>
      </c>
      <c r="B9109">
        <v>1.3862943611198899</v>
      </c>
      <c r="C9109">
        <v>4</v>
      </c>
      <c r="D9109">
        <v>20</v>
      </c>
      <c r="E9109">
        <v>20</v>
      </c>
      <c r="F9109" t="str">
        <f>VLOOKUP(E9109,$L$1:$M$25,2,FALSE)</f>
        <v>ship</v>
      </c>
      <c r="G9109">
        <f>LOG(C9109)</f>
        <v>0.6020599913279624</v>
      </c>
      <c r="H9109">
        <f>G9109/(B9109-1)</f>
        <v>1.5585523681540556</v>
      </c>
    </row>
    <row r="9110" spans="1:8">
      <c r="A9110" t="s">
        <v>2462</v>
      </c>
      <c r="B9110">
        <v>1.3862943611198899</v>
      </c>
      <c r="C9110">
        <v>4</v>
      </c>
      <c r="D9110">
        <v>22</v>
      </c>
      <c r="E9110">
        <v>22</v>
      </c>
      <c r="F9110" t="str">
        <f>VLOOKUP(E9110,$L$1:$M$25,2,FALSE)</f>
        <v>sugar</v>
      </c>
      <c r="G9110">
        <f>LOG(C9110)</f>
        <v>0.6020599913279624</v>
      </c>
      <c r="H9110">
        <f>G9110/(B9110-1)</f>
        <v>1.5585523681540556</v>
      </c>
    </row>
    <row r="9111" spans="1:8">
      <c r="A9111" t="s">
        <v>2509</v>
      </c>
      <c r="B9111">
        <v>1.3862943611198899</v>
      </c>
      <c r="C9111">
        <v>4</v>
      </c>
      <c r="D9111">
        <v>21</v>
      </c>
      <c r="E9111">
        <v>21</v>
      </c>
      <c r="F9111" t="str">
        <f>VLOOKUP(E9111,$L$1:$M$25,2,FALSE)</f>
        <v>soybean</v>
      </c>
      <c r="G9111">
        <f>LOG(C9111)</f>
        <v>0.6020599913279624</v>
      </c>
      <c r="H9111">
        <f>G9111/(B9111-1)</f>
        <v>1.5585523681540556</v>
      </c>
    </row>
    <row r="9112" spans="1:8">
      <c r="A9112" t="s">
        <v>2562</v>
      </c>
      <c r="B9112">
        <v>1.3862943611198899</v>
      </c>
      <c r="C9112">
        <v>4</v>
      </c>
      <c r="D9112">
        <v>23</v>
      </c>
      <c r="E9112">
        <v>23</v>
      </c>
      <c r="F9112" t="str">
        <f>VLOOKUP(E9112,$L$1:$M$25,2,FALSE)</f>
        <v>trade</v>
      </c>
      <c r="G9112">
        <f>LOG(C9112)</f>
        <v>0.6020599913279624</v>
      </c>
      <c r="H9112">
        <f>G9112/(B9112-1)</f>
        <v>1.5585523681540556</v>
      </c>
    </row>
    <row r="9113" spans="1:8">
      <c r="A9113" t="s">
        <v>2599</v>
      </c>
      <c r="B9113">
        <v>1.3862943611198899</v>
      </c>
      <c r="C9113">
        <v>4</v>
      </c>
      <c r="D9113">
        <v>5</v>
      </c>
      <c r="E9113">
        <v>5</v>
      </c>
      <c r="F9113" t="str">
        <f>VLOOKUP(E9113,$L$1:$M$25,2,FALSE)</f>
        <v>corn</v>
      </c>
      <c r="G9113">
        <f>LOG(C9113)</f>
        <v>0.6020599913279624</v>
      </c>
      <c r="H9113">
        <f>G9113/(B9113-1)</f>
        <v>1.5585523681540556</v>
      </c>
    </row>
    <row r="9114" spans="1:8">
      <c r="A9114" t="s">
        <v>2612</v>
      </c>
      <c r="B9114">
        <v>1.3862943611198899</v>
      </c>
      <c r="C9114">
        <v>4</v>
      </c>
      <c r="D9114">
        <v>23</v>
      </c>
      <c r="E9114">
        <v>23</v>
      </c>
      <c r="F9114" t="str">
        <f>VLOOKUP(E9114,$L$1:$M$25,2,FALSE)</f>
        <v>trade</v>
      </c>
      <c r="G9114">
        <f>LOG(C9114)</f>
        <v>0.6020599913279624</v>
      </c>
      <c r="H9114">
        <f>G9114/(B9114-1)</f>
        <v>1.5585523681540556</v>
      </c>
    </row>
    <row r="9115" spans="1:8">
      <c r="A9115" t="s">
        <v>2622</v>
      </c>
      <c r="B9115">
        <v>1.3862943611198899</v>
      </c>
      <c r="C9115">
        <v>4</v>
      </c>
      <c r="D9115">
        <v>5</v>
      </c>
      <c r="E9115">
        <v>5</v>
      </c>
      <c r="F9115" t="str">
        <f>VLOOKUP(E9115,$L$1:$M$25,2,FALSE)</f>
        <v>corn</v>
      </c>
      <c r="G9115">
        <f>LOG(C9115)</f>
        <v>0.6020599913279624</v>
      </c>
      <c r="H9115">
        <f>G9115/(B9115-1)</f>
        <v>1.5585523681540556</v>
      </c>
    </row>
    <row r="9116" spans="1:8">
      <c r="A9116" t="s">
        <v>2640</v>
      </c>
      <c r="B9116">
        <v>1.3862943611198899</v>
      </c>
      <c r="C9116">
        <v>4</v>
      </c>
      <c r="D9116">
        <v>20</v>
      </c>
      <c r="E9116">
        <v>20</v>
      </c>
      <c r="F9116" t="str">
        <f>VLOOKUP(E9116,$L$1:$M$25,2,FALSE)</f>
        <v>ship</v>
      </c>
      <c r="G9116">
        <f>LOG(C9116)</f>
        <v>0.6020599913279624</v>
      </c>
      <c r="H9116">
        <f>G9116/(B9116-1)</f>
        <v>1.5585523681540556</v>
      </c>
    </row>
    <row r="9117" spans="1:8">
      <c r="A9117" t="s">
        <v>2789</v>
      </c>
      <c r="B9117">
        <v>1.3862943611198899</v>
      </c>
      <c r="C9117">
        <v>4</v>
      </c>
      <c r="D9117">
        <v>18</v>
      </c>
      <c r="E9117">
        <v>18</v>
      </c>
      <c r="F9117" t="str">
        <f>VLOOKUP(E9117,$L$1:$M$25,2,FALSE)</f>
        <v>oilseed</v>
      </c>
      <c r="G9117">
        <f>LOG(C9117)</f>
        <v>0.6020599913279624</v>
      </c>
      <c r="H9117">
        <f>G9117/(B9117-1)</f>
        <v>1.5585523681540556</v>
      </c>
    </row>
    <row r="9118" spans="1:8">
      <c r="A9118" t="s">
        <v>2939</v>
      </c>
      <c r="B9118">
        <v>1.3862943611198899</v>
      </c>
      <c r="C9118">
        <v>4</v>
      </c>
      <c r="D9118">
        <v>1</v>
      </c>
      <c r="E9118">
        <v>1</v>
      </c>
      <c r="F9118" t="str">
        <f>VLOOKUP(E9118,$L$1:$M$25,2,FALSE)</f>
        <v>acq</v>
      </c>
      <c r="G9118">
        <f>LOG(C9118)</f>
        <v>0.6020599913279624</v>
      </c>
      <c r="H9118">
        <f>G9118/(B9118-1)</f>
        <v>1.5585523681540556</v>
      </c>
    </row>
    <row r="9119" spans="1:8">
      <c r="A9119" t="s">
        <v>2978</v>
      </c>
      <c r="B9119">
        <v>1.3862943611198899</v>
      </c>
      <c r="C9119">
        <v>4</v>
      </c>
      <c r="D9119">
        <v>3</v>
      </c>
      <c r="E9119">
        <v>3</v>
      </c>
      <c r="F9119" t="str">
        <f>VLOOKUP(E9119,$L$1:$M$25,2,FALSE)</f>
        <v>cocoa</v>
      </c>
      <c r="G9119">
        <f>LOG(C9119)</f>
        <v>0.6020599913279624</v>
      </c>
      <c r="H9119">
        <f>G9119/(B9119-1)</f>
        <v>1.5585523681540556</v>
      </c>
    </row>
    <row r="9120" spans="1:8">
      <c r="A9120" t="s">
        <v>3024</v>
      </c>
      <c r="B9120">
        <v>1.3862943611198899</v>
      </c>
      <c r="C9120">
        <v>4</v>
      </c>
      <c r="D9120">
        <v>16</v>
      </c>
      <c r="E9120">
        <v>16</v>
      </c>
      <c r="F9120" t="str">
        <f>VLOOKUP(E9120,$L$1:$M$25,2,FALSE)</f>
        <v>money-supply</v>
      </c>
      <c r="G9120">
        <f>LOG(C9120)</f>
        <v>0.6020599913279624</v>
      </c>
      <c r="H9120">
        <f>G9120/(B9120-1)</f>
        <v>1.5585523681540556</v>
      </c>
    </row>
    <row r="9121" spans="1:8">
      <c r="A9121" t="s">
        <v>3045</v>
      </c>
      <c r="B9121">
        <v>1.3862943611198899</v>
      </c>
      <c r="C9121">
        <v>4</v>
      </c>
      <c r="D9121">
        <v>5</v>
      </c>
      <c r="E9121">
        <v>5</v>
      </c>
      <c r="F9121" t="str">
        <f>VLOOKUP(E9121,$L$1:$M$25,2,FALSE)</f>
        <v>corn</v>
      </c>
      <c r="G9121">
        <f>LOG(C9121)</f>
        <v>0.6020599913279624</v>
      </c>
      <c r="H9121">
        <f>G9121/(B9121-1)</f>
        <v>1.5585523681540556</v>
      </c>
    </row>
    <row r="9122" spans="1:8">
      <c r="A9122" t="s">
        <v>3069</v>
      </c>
      <c r="B9122">
        <v>1.3862943611198899</v>
      </c>
      <c r="C9122">
        <v>4</v>
      </c>
      <c r="D9122">
        <v>23</v>
      </c>
      <c r="E9122">
        <v>23</v>
      </c>
      <c r="F9122" t="str">
        <f>VLOOKUP(E9122,$L$1:$M$25,2,FALSE)</f>
        <v>trade</v>
      </c>
      <c r="G9122">
        <f>LOG(C9122)</f>
        <v>0.6020599913279624</v>
      </c>
      <c r="H9122">
        <f>G9122/(B9122-1)</f>
        <v>1.5585523681540556</v>
      </c>
    </row>
    <row r="9123" spans="1:8">
      <c r="A9123" t="s">
        <v>3350</v>
      </c>
      <c r="B9123">
        <v>1.3862943611198899</v>
      </c>
      <c r="C9123">
        <v>4</v>
      </c>
      <c r="D9123">
        <v>18</v>
      </c>
      <c r="E9123">
        <v>18</v>
      </c>
      <c r="F9123" t="str">
        <f>VLOOKUP(E9123,$L$1:$M$25,2,FALSE)</f>
        <v>oilseed</v>
      </c>
      <c r="G9123">
        <f>LOG(C9123)</f>
        <v>0.6020599913279624</v>
      </c>
      <c r="H9123">
        <f>G9123/(B9123-1)</f>
        <v>1.5585523681540556</v>
      </c>
    </row>
    <row r="9124" spans="1:8">
      <c r="A9124" t="s">
        <v>3379</v>
      </c>
      <c r="B9124">
        <v>1.3862943611198899</v>
      </c>
      <c r="C9124">
        <v>4</v>
      </c>
      <c r="D9124">
        <v>19</v>
      </c>
      <c r="E9124">
        <v>19</v>
      </c>
      <c r="F9124" t="str">
        <f>VLOOKUP(E9124,$L$1:$M$25,2,FALSE)</f>
        <v>reserves</v>
      </c>
      <c r="G9124">
        <f>LOG(C9124)</f>
        <v>0.6020599913279624</v>
      </c>
      <c r="H9124">
        <f>G9124/(B9124-1)</f>
        <v>1.5585523681540556</v>
      </c>
    </row>
    <row r="9125" spans="1:8">
      <c r="A9125" t="s">
        <v>3382</v>
      </c>
      <c r="B9125">
        <v>1.3862943611198899</v>
      </c>
      <c r="C9125">
        <v>4</v>
      </c>
      <c r="D9125">
        <v>23</v>
      </c>
      <c r="E9125">
        <v>23</v>
      </c>
      <c r="F9125" t="str">
        <f>VLOOKUP(E9125,$L$1:$M$25,2,FALSE)</f>
        <v>trade</v>
      </c>
      <c r="G9125">
        <f>LOG(C9125)</f>
        <v>0.6020599913279624</v>
      </c>
      <c r="H9125">
        <f>G9125/(B9125-1)</f>
        <v>1.5585523681540556</v>
      </c>
    </row>
    <row r="9126" spans="1:8">
      <c r="A9126" t="s">
        <v>3484</v>
      </c>
      <c r="B9126">
        <v>1.3862943611198899</v>
      </c>
      <c r="C9126">
        <v>4</v>
      </c>
      <c r="D9126">
        <v>18</v>
      </c>
      <c r="E9126">
        <v>18</v>
      </c>
      <c r="F9126" t="str">
        <f>VLOOKUP(E9126,$L$1:$M$25,2,FALSE)</f>
        <v>oilseed</v>
      </c>
      <c r="G9126">
        <f>LOG(C9126)</f>
        <v>0.6020599913279624</v>
      </c>
      <c r="H9126">
        <f>G9126/(B9126-1)</f>
        <v>1.5585523681540556</v>
      </c>
    </row>
    <row r="9127" spans="1:8">
      <c r="A9127" t="s">
        <v>3549</v>
      </c>
      <c r="B9127">
        <v>1.3862943611198899</v>
      </c>
      <c r="C9127">
        <v>4</v>
      </c>
      <c r="D9127">
        <v>18</v>
      </c>
      <c r="E9127">
        <v>18</v>
      </c>
      <c r="F9127" t="str">
        <f>VLOOKUP(E9127,$L$1:$M$25,2,FALSE)</f>
        <v>oilseed</v>
      </c>
      <c r="G9127">
        <f>LOG(C9127)</f>
        <v>0.6020599913279624</v>
      </c>
      <c r="H9127">
        <f>G9127/(B9127-1)</f>
        <v>1.5585523681540556</v>
      </c>
    </row>
    <row r="9128" spans="1:8">
      <c r="A9128" t="s">
        <v>3568</v>
      </c>
      <c r="B9128">
        <v>1.3862943611198899</v>
      </c>
      <c r="C9128">
        <v>4</v>
      </c>
      <c r="D9128">
        <v>2</v>
      </c>
      <c r="E9128">
        <v>2</v>
      </c>
      <c r="F9128" t="str">
        <f>VLOOKUP(E9128,$L$1:$M$25,2,FALSE)</f>
        <v>bop</v>
      </c>
      <c r="G9128">
        <f>LOG(C9128)</f>
        <v>0.6020599913279624</v>
      </c>
      <c r="H9128">
        <f>G9128/(B9128-1)</f>
        <v>1.5585523681540556</v>
      </c>
    </row>
    <row r="9129" spans="1:8">
      <c r="A9129" t="s">
        <v>3623</v>
      </c>
      <c r="B9129">
        <v>1.3862943611198899</v>
      </c>
      <c r="C9129">
        <v>4</v>
      </c>
      <c r="D9129">
        <v>17</v>
      </c>
      <c r="E9129">
        <v>17</v>
      </c>
      <c r="F9129" t="str">
        <f>VLOOKUP(E9129,$L$1:$M$25,2,FALSE)</f>
        <v>nat-gas</v>
      </c>
      <c r="G9129">
        <f>LOG(C9129)</f>
        <v>0.6020599913279624</v>
      </c>
      <c r="H9129">
        <f>G9129/(B9129-1)</f>
        <v>1.5585523681540556</v>
      </c>
    </row>
    <row r="9130" spans="1:8">
      <c r="A9130" t="s">
        <v>3778</v>
      </c>
      <c r="B9130">
        <v>1.3862943611198899</v>
      </c>
      <c r="C9130">
        <v>4</v>
      </c>
      <c r="D9130">
        <v>17</v>
      </c>
      <c r="E9130">
        <v>17</v>
      </c>
      <c r="F9130" t="str">
        <f>VLOOKUP(E9130,$L$1:$M$25,2,FALSE)</f>
        <v>nat-gas</v>
      </c>
      <c r="G9130">
        <f>LOG(C9130)</f>
        <v>0.6020599913279624</v>
      </c>
      <c r="H9130">
        <f>G9130/(B9130-1)</f>
        <v>1.5585523681540556</v>
      </c>
    </row>
    <row r="9131" spans="1:8">
      <c r="A9131" t="s">
        <v>4075</v>
      </c>
      <c r="B9131">
        <v>1.3862943611198899</v>
      </c>
      <c r="C9131">
        <v>4</v>
      </c>
      <c r="D9131">
        <v>18</v>
      </c>
      <c r="E9131">
        <v>18</v>
      </c>
      <c r="F9131" t="str">
        <f>VLOOKUP(E9131,$L$1:$M$25,2,FALSE)</f>
        <v>oilseed</v>
      </c>
      <c r="G9131">
        <f>LOG(C9131)</f>
        <v>0.6020599913279624</v>
      </c>
      <c r="H9131">
        <f>G9131/(B9131-1)</f>
        <v>1.5585523681540556</v>
      </c>
    </row>
    <row r="9132" spans="1:8">
      <c r="A9132" t="s">
        <v>4151</v>
      </c>
      <c r="B9132">
        <v>1.3862943611198899</v>
      </c>
      <c r="C9132">
        <v>4</v>
      </c>
      <c r="D9132">
        <v>3</v>
      </c>
      <c r="E9132">
        <v>3</v>
      </c>
      <c r="F9132" t="str">
        <f>VLOOKUP(E9132,$L$1:$M$25,2,FALSE)</f>
        <v>cocoa</v>
      </c>
      <c r="G9132">
        <f>LOG(C9132)</f>
        <v>0.6020599913279624</v>
      </c>
      <c r="H9132">
        <f>G9132/(B9132-1)</f>
        <v>1.5585523681540556</v>
      </c>
    </row>
    <row r="9133" spans="1:8">
      <c r="A9133" t="s">
        <v>4228</v>
      </c>
      <c r="B9133">
        <v>1.3862943611198899</v>
      </c>
      <c r="C9133">
        <v>4</v>
      </c>
      <c r="D9133">
        <v>17</v>
      </c>
      <c r="E9133">
        <v>17</v>
      </c>
      <c r="F9133" t="str">
        <f>VLOOKUP(E9133,$L$1:$M$25,2,FALSE)</f>
        <v>nat-gas</v>
      </c>
      <c r="G9133">
        <f>LOG(C9133)</f>
        <v>0.6020599913279624</v>
      </c>
      <c r="H9133">
        <f>G9133/(B9133-1)</f>
        <v>1.5585523681540556</v>
      </c>
    </row>
    <row r="9134" spans="1:8">
      <c r="A9134" t="s">
        <v>4240</v>
      </c>
      <c r="B9134">
        <v>1.3862943611198899</v>
      </c>
      <c r="C9134">
        <v>4</v>
      </c>
      <c r="D9134">
        <v>23</v>
      </c>
      <c r="E9134">
        <v>23</v>
      </c>
      <c r="F9134" t="str">
        <f>VLOOKUP(E9134,$L$1:$M$25,2,FALSE)</f>
        <v>trade</v>
      </c>
      <c r="G9134">
        <f>LOG(C9134)</f>
        <v>0.6020599913279624</v>
      </c>
      <c r="H9134">
        <f>G9134/(B9134-1)</f>
        <v>1.5585523681540556</v>
      </c>
    </row>
    <row r="9135" spans="1:8">
      <c r="A9135" t="s">
        <v>4332</v>
      </c>
      <c r="B9135">
        <v>1.3862943611198899</v>
      </c>
      <c r="C9135">
        <v>4</v>
      </c>
      <c r="D9135">
        <v>18</v>
      </c>
      <c r="E9135">
        <v>18</v>
      </c>
      <c r="F9135" t="str">
        <f>VLOOKUP(E9135,$L$1:$M$25,2,FALSE)</f>
        <v>oilseed</v>
      </c>
      <c r="G9135">
        <f>LOG(C9135)</f>
        <v>0.6020599913279624</v>
      </c>
      <c r="H9135">
        <f>G9135/(B9135-1)</f>
        <v>1.5585523681540556</v>
      </c>
    </row>
    <row r="9136" spans="1:8">
      <c r="A9136" t="s">
        <v>4408</v>
      </c>
      <c r="B9136">
        <v>1.3862943611198899</v>
      </c>
      <c r="C9136">
        <v>4</v>
      </c>
      <c r="D9136">
        <v>5</v>
      </c>
      <c r="E9136">
        <v>5</v>
      </c>
      <c r="F9136" t="str">
        <f>VLOOKUP(E9136,$L$1:$M$25,2,FALSE)</f>
        <v>corn</v>
      </c>
      <c r="G9136">
        <f>LOG(C9136)</f>
        <v>0.6020599913279624</v>
      </c>
      <c r="H9136">
        <f>G9136/(B9136-1)</f>
        <v>1.5585523681540556</v>
      </c>
    </row>
    <row r="9137" spans="1:8">
      <c r="A9137" t="s">
        <v>4437</v>
      </c>
      <c r="B9137">
        <v>1.3862943611198899</v>
      </c>
      <c r="C9137">
        <v>4</v>
      </c>
      <c r="D9137">
        <v>19</v>
      </c>
      <c r="E9137">
        <v>19</v>
      </c>
      <c r="F9137" t="str">
        <f>VLOOKUP(E9137,$L$1:$M$25,2,FALSE)</f>
        <v>reserves</v>
      </c>
      <c r="G9137">
        <f>LOG(C9137)</f>
        <v>0.6020599913279624</v>
      </c>
      <c r="H9137">
        <f>G9137/(B9137-1)</f>
        <v>1.5585523681540556</v>
      </c>
    </row>
    <row r="9138" spans="1:8">
      <c r="A9138" t="s">
        <v>4479</v>
      </c>
      <c r="B9138">
        <v>1.3862943611198899</v>
      </c>
      <c r="C9138">
        <v>4</v>
      </c>
      <c r="D9138">
        <v>17</v>
      </c>
      <c r="E9138">
        <v>17</v>
      </c>
      <c r="F9138" t="str">
        <f>VLOOKUP(E9138,$L$1:$M$25,2,FALSE)</f>
        <v>nat-gas</v>
      </c>
      <c r="G9138">
        <f>LOG(C9138)</f>
        <v>0.6020599913279624</v>
      </c>
      <c r="H9138">
        <f>G9138/(B9138-1)</f>
        <v>1.5585523681540556</v>
      </c>
    </row>
    <row r="9139" spans="1:8">
      <c r="A9139" t="s">
        <v>4616</v>
      </c>
      <c r="B9139">
        <v>1.3862943611198899</v>
      </c>
      <c r="C9139">
        <v>4</v>
      </c>
      <c r="D9139">
        <v>18</v>
      </c>
      <c r="E9139">
        <v>18</v>
      </c>
      <c r="F9139" t="str">
        <f>VLOOKUP(E9139,$L$1:$M$25,2,FALSE)</f>
        <v>oilseed</v>
      </c>
      <c r="G9139">
        <f>LOG(C9139)</f>
        <v>0.6020599913279624</v>
      </c>
      <c r="H9139">
        <f>G9139/(B9139-1)</f>
        <v>1.5585523681540556</v>
      </c>
    </row>
    <row r="9140" spans="1:8">
      <c r="A9140" t="s">
        <v>4627</v>
      </c>
      <c r="B9140">
        <v>1.3862943611198899</v>
      </c>
      <c r="C9140">
        <v>4</v>
      </c>
      <c r="D9140">
        <v>18</v>
      </c>
      <c r="E9140">
        <v>18</v>
      </c>
      <c r="F9140" t="str">
        <f>VLOOKUP(E9140,$L$1:$M$25,2,FALSE)</f>
        <v>oilseed</v>
      </c>
      <c r="G9140">
        <f>LOG(C9140)</f>
        <v>0.6020599913279624</v>
      </c>
      <c r="H9140">
        <f>G9140/(B9140-1)</f>
        <v>1.5585523681540556</v>
      </c>
    </row>
    <row r="9141" spans="1:8">
      <c r="A9141" t="s">
        <v>4637</v>
      </c>
      <c r="B9141">
        <v>1.3862943611198899</v>
      </c>
      <c r="C9141">
        <v>4</v>
      </c>
      <c r="D9141">
        <v>18</v>
      </c>
      <c r="E9141">
        <v>18</v>
      </c>
      <c r="F9141" t="str">
        <f>VLOOKUP(E9141,$L$1:$M$25,2,FALSE)</f>
        <v>oilseed</v>
      </c>
      <c r="G9141">
        <f>LOG(C9141)</f>
        <v>0.6020599913279624</v>
      </c>
      <c r="H9141">
        <f>G9141/(B9141-1)</f>
        <v>1.5585523681540556</v>
      </c>
    </row>
    <row r="9142" spans="1:8">
      <c r="A9142" t="s">
        <v>4761</v>
      </c>
      <c r="B9142">
        <v>1.3862943611198899</v>
      </c>
      <c r="C9142">
        <v>4</v>
      </c>
      <c r="D9142">
        <v>18</v>
      </c>
      <c r="E9142">
        <v>18</v>
      </c>
      <c r="F9142" t="str">
        <f>VLOOKUP(E9142,$L$1:$M$25,2,FALSE)</f>
        <v>oilseed</v>
      </c>
      <c r="G9142">
        <f>LOG(C9142)</f>
        <v>0.6020599913279624</v>
      </c>
      <c r="H9142">
        <f>G9142/(B9142-1)</f>
        <v>1.5585523681540556</v>
      </c>
    </row>
    <row r="9143" spans="1:8">
      <c r="A9143" t="s">
        <v>4830</v>
      </c>
      <c r="B9143">
        <v>1.3862943611198899</v>
      </c>
      <c r="C9143">
        <v>4</v>
      </c>
      <c r="D9143">
        <v>1</v>
      </c>
      <c r="E9143">
        <v>1</v>
      </c>
      <c r="F9143" t="str">
        <f>VLOOKUP(E9143,$L$1:$M$25,2,FALSE)</f>
        <v>acq</v>
      </c>
      <c r="G9143">
        <f>LOG(C9143)</f>
        <v>0.6020599913279624</v>
      </c>
      <c r="H9143">
        <f>G9143/(B9143-1)</f>
        <v>1.5585523681540556</v>
      </c>
    </row>
    <row r="9144" spans="1:8">
      <c r="A9144" t="s">
        <v>5015</v>
      </c>
      <c r="B9144">
        <v>1.3862943611198899</v>
      </c>
      <c r="C9144">
        <v>4</v>
      </c>
      <c r="D9144">
        <v>3</v>
      </c>
      <c r="E9144">
        <v>3</v>
      </c>
      <c r="F9144" t="str">
        <f>VLOOKUP(E9144,$L$1:$M$25,2,FALSE)</f>
        <v>cocoa</v>
      </c>
      <c r="G9144">
        <f>LOG(C9144)</f>
        <v>0.6020599913279624</v>
      </c>
      <c r="H9144">
        <f>G9144/(B9144-1)</f>
        <v>1.5585523681540556</v>
      </c>
    </row>
    <row r="9145" spans="1:8">
      <c r="A9145" t="s">
        <v>5085</v>
      </c>
      <c r="B9145">
        <v>1.3862943611198899</v>
      </c>
      <c r="C9145">
        <v>4</v>
      </c>
      <c r="D9145">
        <v>3</v>
      </c>
      <c r="E9145">
        <v>3</v>
      </c>
      <c r="F9145" t="str">
        <f>VLOOKUP(E9145,$L$1:$M$25,2,FALSE)</f>
        <v>cocoa</v>
      </c>
      <c r="G9145">
        <f>LOG(C9145)</f>
        <v>0.6020599913279624</v>
      </c>
      <c r="H9145">
        <f>G9145/(B9145-1)</f>
        <v>1.5585523681540556</v>
      </c>
    </row>
    <row r="9146" spans="1:8">
      <c r="A9146" t="s">
        <v>5166</v>
      </c>
      <c r="B9146">
        <v>1.3862943611198899</v>
      </c>
      <c r="C9146">
        <v>4</v>
      </c>
      <c r="D9146">
        <v>17</v>
      </c>
      <c r="E9146">
        <v>17</v>
      </c>
      <c r="F9146" t="str">
        <f>VLOOKUP(E9146,$L$1:$M$25,2,FALSE)</f>
        <v>nat-gas</v>
      </c>
      <c r="G9146">
        <f>LOG(C9146)</f>
        <v>0.6020599913279624</v>
      </c>
      <c r="H9146">
        <f>G9146/(B9146-1)</f>
        <v>1.5585523681540556</v>
      </c>
    </row>
    <row r="9147" spans="1:8">
      <c r="A9147" t="s">
        <v>5183</v>
      </c>
      <c r="B9147">
        <v>1.3862943611198899</v>
      </c>
      <c r="C9147">
        <v>4</v>
      </c>
      <c r="D9147">
        <v>17</v>
      </c>
      <c r="E9147">
        <v>17</v>
      </c>
      <c r="F9147" t="str">
        <f>VLOOKUP(E9147,$L$1:$M$25,2,FALSE)</f>
        <v>nat-gas</v>
      </c>
      <c r="G9147">
        <f>LOG(C9147)</f>
        <v>0.6020599913279624</v>
      </c>
      <c r="H9147">
        <f>G9147/(B9147-1)</f>
        <v>1.5585523681540556</v>
      </c>
    </row>
    <row r="9148" spans="1:8">
      <c r="A9148" t="s">
        <v>5205</v>
      </c>
      <c r="B9148">
        <v>1.3862943611198899</v>
      </c>
      <c r="C9148">
        <v>4</v>
      </c>
      <c r="D9148">
        <v>23</v>
      </c>
      <c r="E9148">
        <v>23</v>
      </c>
      <c r="F9148" t="str">
        <f>VLOOKUP(E9148,$L$1:$M$25,2,FALSE)</f>
        <v>trade</v>
      </c>
      <c r="G9148">
        <f>LOG(C9148)</f>
        <v>0.6020599913279624</v>
      </c>
      <c r="H9148">
        <f>G9148/(B9148-1)</f>
        <v>1.5585523681540556</v>
      </c>
    </row>
    <row r="9149" spans="1:8">
      <c r="A9149" t="s">
        <v>5237</v>
      </c>
      <c r="B9149">
        <v>1.3862943611198899</v>
      </c>
      <c r="C9149">
        <v>4</v>
      </c>
      <c r="D9149">
        <v>3</v>
      </c>
      <c r="E9149">
        <v>3</v>
      </c>
      <c r="F9149" t="str">
        <f>VLOOKUP(E9149,$L$1:$M$25,2,FALSE)</f>
        <v>cocoa</v>
      </c>
      <c r="G9149">
        <f>LOG(C9149)</f>
        <v>0.6020599913279624</v>
      </c>
      <c r="H9149">
        <f>G9149/(B9149-1)</f>
        <v>1.5585523681540556</v>
      </c>
    </row>
    <row r="9150" spans="1:8">
      <c r="A9150" t="s">
        <v>5244</v>
      </c>
      <c r="B9150">
        <v>1.3862943611198899</v>
      </c>
      <c r="C9150">
        <v>4</v>
      </c>
      <c r="D9150">
        <v>2</v>
      </c>
      <c r="E9150">
        <v>2</v>
      </c>
      <c r="F9150" t="str">
        <f>VLOOKUP(E9150,$L$1:$M$25,2,FALSE)</f>
        <v>bop</v>
      </c>
      <c r="G9150">
        <f>LOG(C9150)</f>
        <v>0.6020599913279624</v>
      </c>
      <c r="H9150">
        <f>G9150/(B9150-1)</f>
        <v>1.5585523681540556</v>
      </c>
    </row>
    <row r="9151" spans="1:8">
      <c r="A9151" t="s">
        <v>5330</v>
      </c>
      <c r="B9151">
        <v>1.3862943611198899</v>
      </c>
      <c r="C9151">
        <v>4</v>
      </c>
      <c r="D9151">
        <v>18</v>
      </c>
      <c r="E9151">
        <v>18</v>
      </c>
      <c r="F9151" t="str">
        <f>VLOOKUP(E9151,$L$1:$M$25,2,FALSE)</f>
        <v>oilseed</v>
      </c>
      <c r="G9151">
        <f>LOG(C9151)</f>
        <v>0.6020599913279624</v>
      </c>
      <c r="H9151">
        <f>G9151/(B9151-1)</f>
        <v>1.5585523681540556</v>
      </c>
    </row>
    <row r="9152" spans="1:8">
      <c r="A9152" t="s">
        <v>5345</v>
      </c>
      <c r="B9152">
        <v>1.3862943611198899</v>
      </c>
      <c r="C9152">
        <v>4</v>
      </c>
      <c r="D9152">
        <v>1</v>
      </c>
      <c r="E9152">
        <v>1</v>
      </c>
      <c r="F9152" t="str">
        <f>VLOOKUP(E9152,$L$1:$M$25,2,FALSE)</f>
        <v>acq</v>
      </c>
      <c r="G9152">
        <f>LOG(C9152)</f>
        <v>0.6020599913279624</v>
      </c>
      <c r="H9152">
        <f>G9152/(B9152-1)</f>
        <v>1.5585523681540556</v>
      </c>
    </row>
    <row r="9153" spans="1:8">
      <c r="A9153" t="s">
        <v>5396</v>
      </c>
      <c r="B9153">
        <v>1.3862943611198899</v>
      </c>
      <c r="C9153">
        <v>4</v>
      </c>
      <c r="D9153">
        <v>2</v>
      </c>
      <c r="E9153">
        <v>2</v>
      </c>
      <c r="F9153" t="str">
        <f>VLOOKUP(E9153,$L$1:$M$25,2,FALSE)</f>
        <v>bop</v>
      </c>
      <c r="G9153">
        <f>LOG(C9153)</f>
        <v>0.6020599913279624</v>
      </c>
      <c r="H9153">
        <f>G9153/(B9153-1)</f>
        <v>1.5585523681540556</v>
      </c>
    </row>
    <row r="9154" spans="1:8">
      <c r="A9154" t="s">
        <v>5439</v>
      </c>
      <c r="B9154">
        <v>1.3862943611198899</v>
      </c>
      <c r="C9154">
        <v>4</v>
      </c>
      <c r="D9154">
        <v>17</v>
      </c>
      <c r="E9154">
        <v>17</v>
      </c>
      <c r="F9154" t="str">
        <f>VLOOKUP(E9154,$L$1:$M$25,2,FALSE)</f>
        <v>nat-gas</v>
      </c>
      <c r="G9154">
        <f>LOG(C9154)</f>
        <v>0.6020599913279624</v>
      </c>
      <c r="H9154">
        <f>G9154/(B9154-1)</f>
        <v>1.5585523681540556</v>
      </c>
    </row>
    <row r="9155" spans="1:8">
      <c r="A9155" t="s">
        <v>5462</v>
      </c>
      <c r="B9155">
        <v>1.3862943611198899</v>
      </c>
      <c r="C9155">
        <v>4</v>
      </c>
      <c r="D9155">
        <v>1</v>
      </c>
      <c r="E9155">
        <v>1</v>
      </c>
      <c r="F9155" t="str">
        <f>VLOOKUP(E9155,$L$1:$M$25,2,FALSE)</f>
        <v>acq</v>
      </c>
      <c r="G9155">
        <f>LOG(C9155)</f>
        <v>0.6020599913279624</v>
      </c>
      <c r="H9155">
        <f>G9155/(B9155-1)</f>
        <v>1.5585523681540556</v>
      </c>
    </row>
    <row r="9156" spans="1:8">
      <c r="A9156" t="s">
        <v>5516</v>
      </c>
      <c r="B9156">
        <v>1.3862943611198899</v>
      </c>
      <c r="C9156">
        <v>4</v>
      </c>
      <c r="D9156">
        <v>17</v>
      </c>
      <c r="E9156">
        <v>17</v>
      </c>
      <c r="F9156" t="str">
        <f>VLOOKUP(E9156,$L$1:$M$25,2,FALSE)</f>
        <v>nat-gas</v>
      </c>
      <c r="G9156">
        <f>LOG(C9156)</f>
        <v>0.6020599913279624</v>
      </c>
      <c r="H9156">
        <f>G9156/(B9156-1)</f>
        <v>1.5585523681540556</v>
      </c>
    </row>
    <row r="9157" spans="1:8">
      <c r="A9157" t="s">
        <v>5551</v>
      </c>
      <c r="B9157">
        <v>1.3862943611198899</v>
      </c>
      <c r="C9157">
        <v>4</v>
      </c>
      <c r="D9157">
        <v>4</v>
      </c>
      <c r="E9157">
        <v>4</v>
      </c>
      <c r="F9157" t="str">
        <f>VLOOKUP(E9157,$L$1:$M$25,2,FALSE)</f>
        <v>coffee</v>
      </c>
      <c r="G9157">
        <f>LOG(C9157)</f>
        <v>0.6020599913279624</v>
      </c>
      <c r="H9157">
        <f>G9157/(B9157-1)</f>
        <v>1.5585523681540556</v>
      </c>
    </row>
    <row r="9158" spans="1:8">
      <c r="A9158" t="s">
        <v>5578</v>
      </c>
      <c r="B9158">
        <v>1.3862943611198899</v>
      </c>
      <c r="C9158">
        <v>4</v>
      </c>
      <c r="D9158">
        <v>25</v>
      </c>
      <c r="E9158">
        <v>25</v>
      </c>
      <c r="F9158" t="str">
        <f>VLOOKUP(E9158,$L$1:$M$25,2,FALSE)</f>
        <v>wheat</v>
      </c>
      <c r="G9158">
        <f>LOG(C9158)</f>
        <v>0.6020599913279624</v>
      </c>
      <c r="H9158">
        <f>G9158/(B9158-1)</f>
        <v>1.5585523681540556</v>
      </c>
    </row>
    <row r="9159" spans="1:8">
      <c r="A9159" t="s">
        <v>5580</v>
      </c>
      <c r="B9159">
        <v>1.3862943611198899</v>
      </c>
      <c r="C9159">
        <v>4</v>
      </c>
      <c r="D9159">
        <v>18</v>
      </c>
      <c r="E9159">
        <v>18</v>
      </c>
      <c r="F9159" t="str">
        <f>VLOOKUP(E9159,$L$1:$M$25,2,FALSE)</f>
        <v>oilseed</v>
      </c>
      <c r="G9159">
        <f>LOG(C9159)</f>
        <v>0.6020599913279624</v>
      </c>
      <c r="H9159">
        <f>G9159/(B9159-1)</f>
        <v>1.5585523681540556</v>
      </c>
    </row>
    <row r="9160" spans="1:8">
      <c r="A9160" t="s">
        <v>5663</v>
      </c>
      <c r="B9160">
        <v>1.3862943611198899</v>
      </c>
      <c r="C9160">
        <v>4</v>
      </c>
      <c r="D9160">
        <v>18</v>
      </c>
      <c r="E9160">
        <v>18</v>
      </c>
      <c r="F9160" t="str">
        <f>VLOOKUP(E9160,$L$1:$M$25,2,FALSE)</f>
        <v>oilseed</v>
      </c>
      <c r="G9160">
        <f>LOG(C9160)</f>
        <v>0.6020599913279624</v>
      </c>
      <c r="H9160">
        <f>G9160/(B9160-1)</f>
        <v>1.5585523681540556</v>
      </c>
    </row>
    <row r="9161" spans="1:8">
      <c r="A9161" t="s">
        <v>5710</v>
      </c>
      <c r="B9161">
        <v>1.3862943611198899</v>
      </c>
      <c r="C9161">
        <v>4</v>
      </c>
      <c r="D9161">
        <v>3</v>
      </c>
      <c r="E9161">
        <v>3</v>
      </c>
      <c r="F9161" t="str">
        <f>VLOOKUP(E9161,$L$1:$M$25,2,FALSE)</f>
        <v>cocoa</v>
      </c>
      <c r="G9161">
        <f>LOG(C9161)</f>
        <v>0.6020599913279624</v>
      </c>
      <c r="H9161">
        <f>G9161/(B9161-1)</f>
        <v>1.5585523681540556</v>
      </c>
    </row>
    <row r="9162" spans="1:8">
      <c r="A9162" t="s">
        <v>5781</v>
      </c>
      <c r="B9162">
        <v>1.3862943611198899</v>
      </c>
      <c r="C9162">
        <v>4</v>
      </c>
      <c r="D9162">
        <v>21</v>
      </c>
      <c r="E9162">
        <v>21</v>
      </c>
      <c r="F9162" t="str">
        <f>VLOOKUP(E9162,$L$1:$M$25,2,FALSE)</f>
        <v>soybean</v>
      </c>
      <c r="G9162">
        <f>LOG(C9162)</f>
        <v>0.6020599913279624</v>
      </c>
      <c r="H9162">
        <f>G9162/(B9162-1)</f>
        <v>1.5585523681540556</v>
      </c>
    </row>
    <row r="9163" spans="1:8">
      <c r="A9163" t="s">
        <v>5803</v>
      </c>
      <c r="B9163">
        <v>1.3862943611198899</v>
      </c>
      <c r="C9163">
        <v>4</v>
      </c>
      <c r="D9163">
        <v>19</v>
      </c>
      <c r="E9163">
        <v>19</v>
      </c>
      <c r="F9163" t="str">
        <f>VLOOKUP(E9163,$L$1:$M$25,2,FALSE)</f>
        <v>reserves</v>
      </c>
      <c r="G9163">
        <f>LOG(C9163)</f>
        <v>0.6020599913279624</v>
      </c>
      <c r="H9163">
        <f>G9163/(B9163-1)</f>
        <v>1.5585523681540556</v>
      </c>
    </row>
    <row r="9164" spans="1:8">
      <c r="A9164" t="s">
        <v>5809</v>
      </c>
      <c r="B9164">
        <v>1.3862943611198899</v>
      </c>
      <c r="C9164">
        <v>4</v>
      </c>
      <c r="D9164">
        <v>17</v>
      </c>
      <c r="E9164">
        <v>17</v>
      </c>
      <c r="F9164" t="str">
        <f>VLOOKUP(E9164,$L$1:$M$25,2,FALSE)</f>
        <v>nat-gas</v>
      </c>
      <c r="G9164">
        <f>LOG(C9164)</f>
        <v>0.6020599913279624</v>
      </c>
      <c r="H9164">
        <f>G9164/(B9164-1)</f>
        <v>1.5585523681540556</v>
      </c>
    </row>
    <row r="9165" spans="1:8">
      <c r="A9165" t="s">
        <v>5828</v>
      </c>
      <c r="B9165">
        <v>1.3862943611198899</v>
      </c>
      <c r="C9165">
        <v>4</v>
      </c>
      <c r="D9165">
        <v>18</v>
      </c>
      <c r="E9165">
        <v>18</v>
      </c>
      <c r="F9165" t="str">
        <f>VLOOKUP(E9165,$L$1:$M$25,2,FALSE)</f>
        <v>oilseed</v>
      </c>
      <c r="G9165">
        <f>LOG(C9165)</f>
        <v>0.6020599913279624</v>
      </c>
      <c r="H9165">
        <f>G9165/(B9165-1)</f>
        <v>1.5585523681540556</v>
      </c>
    </row>
    <row r="9166" spans="1:8">
      <c r="A9166" t="s">
        <v>5849</v>
      </c>
      <c r="B9166">
        <v>1.3862943611198899</v>
      </c>
      <c r="C9166">
        <v>4</v>
      </c>
      <c r="D9166">
        <v>18</v>
      </c>
      <c r="E9166">
        <v>18</v>
      </c>
      <c r="F9166" t="str">
        <f>VLOOKUP(E9166,$L$1:$M$25,2,FALSE)</f>
        <v>oilseed</v>
      </c>
      <c r="G9166">
        <f>LOG(C9166)</f>
        <v>0.6020599913279624</v>
      </c>
      <c r="H9166">
        <f>G9166/(B9166-1)</f>
        <v>1.5585523681540556</v>
      </c>
    </row>
    <row r="9167" spans="1:8">
      <c r="A9167" t="s">
        <v>5876</v>
      </c>
      <c r="B9167">
        <v>1.3862943611198899</v>
      </c>
      <c r="C9167">
        <v>4</v>
      </c>
      <c r="D9167">
        <v>21</v>
      </c>
      <c r="E9167">
        <v>21</v>
      </c>
      <c r="F9167" t="str">
        <f>VLOOKUP(E9167,$L$1:$M$25,2,FALSE)</f>
        <v>soybean</v>
      </c>
      <c r="G9167">
        <f>LOG(C9167)</f>
        <v>0.6020599913279624</v>
      </c>
      <c r="H9167">
        <f>G9167/(B9167-1)</f>
        <v>1.5585523681540556</v>
      </c>
    </row>
    <row r="9168" spans="1:8">
      <c r="A9168" t="s">
        <v>5877</v>
      </c>
      <c r="B9168">
        <v>1.3862943611198899</v>
      </c>
      <c r="C9168">
        <v>4</v>
      </c>
      <c r="D9168">
        <v>8</v>
      </c>
      <c r="E9168">
        <v>8</v>
      </c>
      <c r="F9168" t="str">
        <f>VLOOKUP(E9168,$L$1:$M$25,2,FALSE)</f>
        <v>dlr</v>
      </c>
      <c r="G9168">
        <f>LOG(C9168)</f>
        <v>0.6020599913279624</v>
      </c>
      <c r="H9168">
        <f>G9168/(B9168-1)</f>
        <v>1.5585523681540556</v>
      </c>
    </row>
    <row r="9169" spans="1:8">
      <c r="A9169" t="s">
        <v>5902</v>
      </c>
      <c r="B9169">
        <v>1.3862943611198899</v>
      </c>
      <c r="C9169">
        <v>4</v>
      </c>
      <c r="D9169">
        <v>20</v>
      </c>
      <c r="E9169">
        <v>20</v>
      </c>
      <c r="F9169" t="str">
        <f>VLOOKUP(E9169,$L$1:$M$25,2,FALSE)</f>
        <v>ship</v>
      </c>
      <c r="G9169">
        <f>LOG(C9169)</f>
        <v>0.6020599913279624</v>
      </c>
      <c r="H9169">
        <f>G9169/(B9169-1)</f>
        <v>1.5585523681540556</v>
      </c>
    </row>
    <row r="9170" spans="1:8">
      <c r="A9170" t="s">
        <v>5995</v>
      </c>
      <c r="B9170">
        <v>1.3862943611198899</v>
      </c>
      <c r="C9170">
        <v>4</v>
      </c>
      <c r="D9170">
        <v>4</v>
      </c>
      <c r="E9170">
        <v>4</v>
      </c>
      <c r="F9170" t="str">
        <f>VLOOKUP(E9170,$L$1:$M$25,2,FALSE)</f>
        <v>coffee</v>
      </c>
      <c r="G9170">
        <f>LOG(C9170)</f>
        <v>0.6020599913279624</v>
      </c>
      <c r="H9170">
        <f>G9170/(B9170-1)</f>
        <v>1.5585523681540556</v>
      </c>
    </row>
    <row r="9171" spans="1:8">
      <c r="A9171" t="s">
        <v>6071</v>
      </c>
      <c r="B9171">
        <v>1.3862943611198899</v>
      </c>
      <c r="C9171">
        <v>4</v>
      </c>
      <c r="D9171">
        <v>17</v>
      </c>
      <c r="E9171">
        <v>17</v>
      </c>
      <c r="F9171" t="str">
        <f>VLOOKUP(E9171,$L$1:$M$25,2,FALSE)</f>
        <v>nat-gas</v>
      </c>
      <c r="G9171">
        <f>LOG(C9171)</f>
        <v>0.6020599913279624</v>
      </c>
      <c r="H9171">
        <f>G9171/(B9171-1)</f>
        <v>1.5585523681540556</v>
      </c>
    </row>
    <row r="9172" spans="1:8">
      <c r="A9172" t="s">
        <v>6159</v>
      </c>
      <c r="B9172">
        <v>1.3862943611198899</v>
      </c>
      <c r="C9172">
        <v>4</v>
      </c>
      <c r="D9172">
        <v>18</v>
      </c>
      <c r="E9172">
        <v>18</v>
      </c>
      <c r="F9172" t="str">
        <f>VLOOKUP(E9172,$L$1:$M$25,2,FALSE)</f>
        <v>oilseed</v>
      </c>
      <c r="G9172">
        <f>LOG(C9172)</f>
        <v>0.6020599913279624</v>
      </c>
      <c r="H9172">
        <f>G9172/(B9172-1)</f>
        <v>1.5585523681540556</v>
      </c>
    </row>
    <row r="9173" spans="1:8">
      <c r="A9173" t="s">
        <v>6216</v>
      </c>
      <c r="B9173">
        <v>1.3862943611198899</v>
      </c>
      <c r="C9173">
        <v>4</v>
      </c>
      <c r="D9173">
        <v>16</v>
      </c>
      <c r="E9173">
        <v>16</v>
      </c>
      <c r="F9173" t="str">
        <f>VLOOKUP(E9173,$L$1:$M$25,2,FALSE)</f>
        <v>money-supply</v>
      </c>
      <c r="G9173">
        <f>LOG(C9173)</f>
        <v>0.6020599913279624</v>
      </c>
      <c r="H9173">
        <f>G9173/(B9173-1)</f>
        <v>1.5585523681540556</v>
      </c>
    </row>
    <row r="9174" spans="1:8">
      <c r="A9174" t="s">
        <v>6230</v>
      </c>
      <c r="B9174">
        <v>1.3862943611198899</v>
      </c>
      <c r="C9174">
        <v>4</v>
      </c>
      <c r="D9174">
        <v>19</v>
      </c>
      <c r="E9174">
        <v>19</v>
      </c>
      <c r="F9174" t="str">
        <f>VLOOKUP(E9174,$L$1:$M$25,2,FALSE)</f>
        <v>reserves</v>
      </c>
      <c r="G9174">
        <f>LOG(C9174)</f>
        <v>0.6020599913279624</v>
      </c>
      <c r="H9174">
        <f>G9174/(B9174-1)</f>
        <v>1.5585523681540556</v>
      </c>
    </row>
    <row r="9175" spans="1:8">
      <c r="A9175" t="s">
        <v>6275</v>
      </c>
      <c r="B9175">
        <v>1.3862943611198899</v>
      </c>
      <c r="C9175">
        <v>4</v>
      </c>
      <c r="D9175">
        <v>18</v>
      </c>
      <c r="E9175">
        <v>18</v>
      </c>
      <c r="F9175" t="str">
        <f>VLOOKUP(E9175,$L$1:$M$25,2,FALSE)</f>
        <v>oilseed</v>
      </c>
      <c r="G9175">
        <f>LOG(C9175)</f>
        <v>0.6020599913279624</v>
      </c>
      <c r="H9175">
        <f>G9175/(B9175-1)</f>
        <v>1.5585523681540556</v>
      </c>
    </row>
    <row r="9176" spans="1:8">
      <c r="A9176" t="s">
        <v>6321</v>
      </c>
      <c r="B9176">
        <v>1.3862943611198899</v>
      </c>
      <c r="C9176">
        <v>4</v>
      </c>
      <c r="D9176">
        <v>22</v>
      </c>
      <c r="E9176">
        <v>22</v>
      </c>
      <c r="F9176" t="str">
        <f>VLOOKUP(E9176,$L$1:$M$25,2,FALSE)</f>
        <v>sugar</v>
      </c>
      <c r="G9176">
        <f>LOG(C9176)</f>
        <v>0.6020599913279624</v>
      </c>
      <c r="H9176">
        <f>G9176/(B9176-1)</f>
        <v>1.5585523681540556</v>
      </c>
    </row>
    <row r="9177" spans="1:8">
      <c r="A9177" t="s">
        <v>6521</v>
      </c>
      <c r="B9177">
        <v>1.3862943611198899</v>
      </c>
      <c r="C9177">
        <v>4</v>
      </c>
      <c r="D9177">
        <v>8</v>
      </c>
      <c r="E9177">
        <v>8</v>
      </c>
      <c r="F9177" t="str">
        <f>VLOOKUP(E9177,$L$1:$M$25,2,FALSE)</f>
        <v>dlr</v>
      </c>
      <c r="G9177">
        <f>LOG(C9177)</f>
        <v>0.6020599913279624</v>
      </c>
      <c r="H9177">
        <f>G9177/(B9177-1)</f>
        <v>1.5585523681540556</v>
      </c>
    </row>
    <row r="9178" spans="1:8">
      <c r="A9178" t="s">
        <v>6553</v>
      </c>
      <c r="B9178">
        <v>1.3862943611198899</v>
      </c>
      <c r="C9178">
        <v>4</v>
      </c>
      <c r="D9178">
        <v>18</v>
      </c>
      <c r="E9178">
        <v>18</v>
      </c>
      <c r="F9178" t="str">
        <f>VLOOKUP(E9178,$L$1:$M$25,2,FALSE)</f>
        <v>oilseed</v>
      </c>
      <c r="G9178">
        <f>LOG(C9178)</f>
        <v>0.6020599913279624</v>
      </c>
      <c r="H9178">
        <f>G9178/(B9178-1)</f>
        <v>1.5585523681540556</v>
      </c>
    </row>
    <row r="9179" spans="1:8">
      <c r="A9179" t="s">
        <v>6593</v>
      </c>
      <c r="B9179">
        <v>1.3862943611198899</v>
      </c>
      <c r="C9179">
        <v>4</v>
      </c>
      <c r="D9179">
        <v>18</v>
      </c>
      <c r="E9179">
        <v>18</v>
      </c>
      <c r="F9179" t="str">
        <f>VLOOKUP(E9179,$L$1:$M$25,2,FALSE)</f>
        <v>oilseed</v>
      </c>
      <c r="G9179">
        <f>LOG(C9179)</f>
        <v>0.6020599913279624</v>
      </c>
      <c r="H9179">
        <f>G9179/(B9179-1)</f>
        <v>1.5585523681540556</v>
      </c>
    </row>
    <row r="9180" spans="1:8">
      <c r="A9180" t="s">
        <v>6671</v>
      </c>
      <c r="B9180">
        <v>1.3862943611198899</v>
      </c>
      <c r="C9180">
        <v>4</v>
      </c>
      <c r="D9180">
        <v>19</v>
      </c>
      <c r="E9180">
        <v>19</v>
      </c>
      <c r="F9180" t="str">
        <f>VLOOKUP(E9180,$L$1:$M$25,2,FALSE)</f>
        <v>reserves</v>
      </c>
      <c r="G9180">
        <f>LOG(C9180)</f>
        <v>0.6020599913279624</v>
      </c>
      <c r="H9180">
        <f>G9180/(B9180-1)</f>
        <v>1.5585523681540556</v>
      </c>
    </row>
    <row r="9181" spans="1:8">
      <c r="A9181" t="s">
        <v>6684</v>
      </c>
      <c r="B9181">
        <v>1.3862943611198899</v>
      </c>
      <c r="C9181">
        <v>4</v>
      </c>
      <c r="D9181">
        <v>1</v>
      </c>
      <c r="E9181">
        <v>1</v>
      </c>
      <c r="F9181" t="str">
        <f>VLOOKUP(E9181,$L$1:$M$25,2,FALSE)</f>
        <v>acq</v>
      </c>
      <c r="G9181">
        <f>LOG(C9181)</f>
        <v>0.6020599913279624</v>
      </c>
      <c r="H9181">
        <f>G9181/(B9181-1)</f>
        <v>1.5585523681540556</v>
      </c>
    </row>
    <row r="9182" spans="1:8">
      <c r="A9182" t="s">
        <v>6686</v>
      </c>
      <c r="B9182">
        <v>1.3862943611198899</v>
      </c>
      <c r="C9182">
        <v>4</v>
      </c>
      <c r="D9182">
        <v>17</v>
      </c>
      <c r="E9182">
        <v>17</v>
      </c>
      <c r="F9182" t="str">
        <f>VLOOKUP(E9182,$L$1:$M$25,2,FALSE)</f>
        <v>nat-gas</v>
      </c>
      <c r="G9182">
        <f>LOG(C9182)</f>
        <v>0.6020599913279624</v>
      </c>
      <c r="H9182">
        <f>G9182/(B9182-1)</f>
        <v>1.5585523681540556</v>
      </c>
    </row>
    <row r="9183" spans="1:8">
      <c r="A9183" t="s">
        <v>6701</v>
      </c>
      <c r="B9183">
        <v>1.3862943611198899</v>
      </c>
      <c r="C9183">
        <v>4</v>
      </c>
      <c r="D9183">
        <v>17</v>
      </c>
      <c r="E9183">
        <v>17</v>
      </c>
      <c r="F9183" t="str">
        <f>VLOOKUP(E9183,$L$1:$M$25,2,FALSE)</f>
        <v>nat-gas</v>
      </c>
      <c r="G9183">
        <f>LOG(C9183)</f>
        <v>0.6020599913279624</v>
      </c>
      <c r="H9183">
        <f>G9183/(B9183-1)</f>
        <v>1.5585523681540556</v>
      </c>
    </row>
    <row r="9184" spans="1:8">
      <c r="A9184" t="s">
        <v>6880</v>
      </c>
      <c r="B9184">
        <v>1.3862943611198899</v>
      </c>
      <c r="C9184">
        <v>4</v>
      </c>
      <c r="D9184">
        <v>18</v>
      </c>
      <c r="E9184">
        <v>18</v>
      </c>
      <c r="F9184" t="str">
        <f>VLOOKUP(E9184,$L$1:$M$25,2,FALSE)</f>
        <v>oilseed</v>
      </c>
      <c r="G9184">
        <f>LOG(C9184)</f>
        <v>0.6020599913279624</v>
      </c>
      <c r="H9184">
        <f>G9184/(B9184-1)</f>
        <v>1.5585523681540556</v>
      </c>
    </row>
    <row r="9185" spans="1:8">
      <c r="A9185" t="s">
        <v>6899</v>
      </c>
      <c r="B9185">
        <v>1.3862943611198899</v>
      </c>
      <c r="C9185">
        <v>4</v>
      </c>
      <c r="D9185">
        <v>3</v>
      </c>
      <c r="E9185">
        <v>3</v>
      </c>
      <c r="F9185" t="str">
        <f>VLOOKUP(E9185,$L$1:$M$25,2,FALSE)</f>
        <v>cocoa</v>
      </c>
      <c r="G9185">
        <f>LOG(C9185)</f>
        <v>0.6020599913279624</v>
      </c>
      <c r="H9185">
        <f>G9185/(B9185-1)</f>
        <v>1.5585523681540556</v>
      </c>
    </row>
    <row r="9186" spans="1:8">
      <c r="A9186" t="s">
        <v>7018</v>
      </c>
      <c r="B9186">
        <v>1.3862943611198899</v>
      </c>
      <c r="C9186">
        <v>4</v>
      </c>
      <c r="D9186">
        <v>18</v>
      </c>
      <c r="E9186">
        <v>18</v>
      </c>
      <c r="F9186" t="str">
        <f>VLOOKUP(E9186,$L$1:$M$25,2,FALSE)</f>
        <v>oilseed</v>
      </c>
      <c r="G9186">
        <f>LOG(C9186)</f>
        <v>0.6020599913279624</v>
      </c>
      <c r="H9186">
        <f>G9186/(B9186-1)</f>
        <v>1.5585523681540556</v>
      </c>
    </row>
    <row r="9187" spans="1:8">
      <c r="A9187" t="s">
        <v>7022</v>
      </c>
      <c r="B9187">
        <v>1.3862943611198899</v>
      </c>
      <c r="C9187">
        <v>4</v>
      </c>
      <c r="D9187">
        <v>2</v>
      </c>
      <c r="E9187">
        <v>2</v>
      </c>
      <c r="F9187" t="str">
        <f>VLOOKUP(E9187,$L$1:$M$25,2,FALSE)</f>
        <v>bop</v>
      </c>
      <c r="G9187">
        <f>LOG(C9187)</f>
        <v>0.6020599913279624</v>
      </c>
      <c r="H9187">
        <f>G9187/(B9187-1)</f>
        <v>1.5585523681540556</v>
      </c>
    </row>
    <row r="9188" spans="1:8">
      <c r="A9188" t="s">
        <v>7155</v>
      </c>
      <c r="B9188">
        <v>1.3862943611198899</v>
      </c>
      <c r="C9188">
        <v>4</v>
      </c>
      <c r="D9188">
        <v>5</v>
      </c>
      <c r="E9188">
        <v>5</v>
      </c>
      <c r="F9188" t="str">
        <f>VLOOKUP(E9188,$L$1:$M$25,2,FALSE)</f>
        <v>corn</v>
      </c>
      <c r="G9188">
        <f>LOG(C9188)</f>
        <v>0.6020599913279624</v>
      </c>
      <c r="H9188">
        <f>G9188/(B9188-1)</f>
        <v>1.5585523681540556</v>
      </c>
    </row>
    <row r="9189" spans="1:8">
      <c r="A9189" t="s">
        <v>7172</v>
      </c>
      <c r="B9189">
        <v>1.3862943611198899</v>
      </c>
      <c r="C9189">
        <v>4</v>
      </c>
      <c r="D9189">
        <v>16</v>
      </c>
      <c r="E9189">
        <v>16</v>
      </c>
      <c r="F9189" t="str">
        <f>VLOOKUP(E9189,$L$1:$M$25,2,FALSE)</f>
        <v>money-supply</v>
      </c>
      <c r="G9189">
        <f>LOG(C9189)</f>
        <v>0.6020599913279624</v>
      </c>
      <c r="H9189">
        <f>G9189/(B9189-1)</f>
        <v>1.5585523681540556</v>
      </c>
    </row>
    <row r="9190" spans="1:8">
      <c r="A9190" t="s">
        <v>7341</v>
      </c>
      <c r="B9190">
        <v>1.3862943611198899</v>
      </c>
      <c r="C9190">
        <v>4</v>
      </c>
      <c r="D9190">
        <v>17</v>
      </c>
      <c r="E9190">
        <v>17</v>
      </c>
      <c r="F9190" t="str">
        <f>VLOOKUP(E9190,$L$1:$M$25,2,FALSE)</f>
        <v>nat-gas</v>
      </c>
      <c r="G9190">
        <f>LOG(C9190)</f>
        <v>0.6020599913279624</v>
      </c>
      <c r="H9190">
        <f>G9190/(B9190-1)</f>
        <v>1.5585523681540556</v>
      </c>
    </row>
    <row r="9191" spans="1:8">
      <c r="A9191" t="s">
        <v>7383</v>
      </c>
      <c r="B9191">
        <v>1.3862943611198899</v>
      </c>
      <c r="C9191">
        <v>4</v>
      </c>
      <c r="D9191">
        <v>4</v>
      </c>
      <c r="E9191">
        <v>4</v>
      </c>
      <c r="F9191" t="str">
        <f>VLOOKUP(E9191,$L$1:$M$25,2,FALSE)</f>
        <v>coffee</v>
      </c>
      <c r="G9191">
        <f>LOG(C9191)</f>
        <v>0.6020599913279624</v>
      </c>
      <c r="H9191">
        <f>G9191/(B9191-1)</f>
        <v>1.5585523681540556</v>
      </c>
    </row>
    <row r="9192" spans="1:8">
      <c r="A9192" t="s">
        <v>7397</v>
      </c>
      <c r="B9192">
        <v>1.3862943611198899</v>
      </c>
      <c r="C9192">
        <v>4</v>
      </c>
      <c r="D9192">
        <v>2</v>
      </c>
      <c r="E9192">
        <v>2</v>
      </c>
      <c r="F9192" t="str">
        <f>VLOOKUP(E9192,$L$1:$M$25,2,FALSE)</f>
        <v>bop</v>
      </c>
      <c r="G9192">
        <f>LOG(C9192)</f>
        <v>0.6020599913279624</v>
      </c>
      <c r="H9192">
        <f>G9192/(B9192-1)</f>
        <v>1.5585523681540556</v>
      </c>
    </row>
    <row r="9193" spans="1:8">
      <c r="A9193" t="s">
        <v>7401</v>
      </c>
      <c r="B9193">
        <v>1.3862943611198899</v>
      </c>
      <c r="C9193">
        <v>4</v>
      </c>
      <c r="D9193">
        <v>23</v>
      </c>
      <c r="E9193">
        <v>23</v>
      </c>
      <c r="F9193" t="str">
        <f>VLOOKUP(E9193,$L$1:$M$25,2,FALSE)</f>
        <v>trade</v>
      </c>
      <c r="G9193">
        <f>LOG(C9193)</f>
        <v>0.6020599913279624</v>
      </c>
      <c r="H9193">
        <f>G9193/(B9193-1)</f>
        <v>1.5585523681540556</v>
      </c>
    </row>
    <row r="9194" spans="1:8">
      <c r="A9194" t="s">
        <v>7428</v>
      </c>
      <c r="B9194">
        <v>1.3862943611198899</v>
      </c>
      <c r="C9194">
        <v>4</v>
      </c>
      <c r="D9194">
        <v>17</v>
      </c>
      <c r="E9194">
        <v>17</v>
      </c>
      <c r="F9194" t="str">
        <f>VLOOKUP(E9194,$L$1:$M$25,2,FALSE)</f>
        <v>nat-gas</v>
      </c>
      <c r="G9194">
        <f>LOG(C9194)</f>
        <v>0.6020599913279624</v>
      </c>
      <c r="H9194">
        <f>G9194/(B9194-1)</f>
        <v>1.5585523681540556</v>
      </c>
    </row>
    <row r="9195" spans="1:8">
      <c r="A9195" t="s">
        <v>7503</v>
      </c>
      <c r="B9195">
        <v>1.3862943611198899</v>
      </c>
      <c r="C9195">
        <v>4</v>
      </c>
      <c r="D9195">
        <v>20</v>
      </c>
      <c r="E9195">
        <v>20</v>
      </c>
      <c r="F9195" t="str">
        <f>VLOOKUP(E9195,$L$1:$M$25,2,FALSE)</f>
        <v>ship</v>
      </c>
      <c r="G9195">
        <f>LOG(C9195)</f>
        <v>0.6020599913279624</v>
      </c>
      <c r="H9195">
        <f>G9195/(B9195-1)</f>
        <v>1.5585523681540556</v>
      </c>
    </row>
    <row r="9196" spans="1:8">
      <c r="A9196" t="s">
        <v>7505</v>
      </c>
      <c r="B9196">
        <v>1.3862943611198899</v>
      </c>
      <c r="C9196">
        <v>4</v>
      </c>
      <c r="D9196">
        <v>2</v>
      </c>
      <c r="E9196">
        <v>2</v>
      </c>
      <c r="F9196" t="str">
        <f>VLOOKUP(E9196,$L$1:$M$25,2,FALSE)</f>
        <v>bop</v>
      </c>
      <c r="G9196">
        <f>LOG(C9196)</f>
        <v>0.6020599913279624</v>
      </c>
      <c r="H9196">
        <f>G9196/(B9196-1)</f>
        <v>1.5585523681540556</v>
      </c>
    </row>
    <row r="9197" spans="1:8">
      <c r="A9197" t="s">
        <v>7521</v>
      </c>
      <c r="B9197">
        <v>1.3862943611198899</v>
      </c>
      <c r="C9197">
        <v>4</v>
      </c>
      <c r="D9197">
        <v>3</v>
      </c>
      <c r="E9197">
        <v>3</v>
      </c>
      <c r="F9197" t="str">
        <f>VLOOKUP(E9197,$L$1:$M$25,2,FALSE)</f>
        <v>cocoa</v>
      </c>
      <c r="G9197">
        <f>LOG(C9197)</f>
        <v>0.6020599913279624</v>
      </c>
      <c r="H9197">
        <f>G9197/(B9197-1)</f>
        <v>1.5585523681540556</v>
      </c>
    </row>
    <row r="9198" spans="1:8">
      <c r="A9198" t="e">
        <f>-tonn</f>
        <v>#NAME?</v>
      </c>
      <c r="B9198">
        <v>1.3862943611198899</v>
      </c>
      <c r="C9198">
        <v>4</v>
      </c>
      <c r="D9198">
        <v>18</v>
      </c>
      <c r="E9198">
        <v>18</v>
      </c>
      <c r="F9198" t="str">
        <f>VLOOKUP(E9198,$L$1:$M$25,2,FALSE)</f>
        <v>oilseed</v>
      </c>
      <c r="G9198">
        <f>LOG(C9198)</f>
        <v>0.6020599913279624</v>
      </c>
      <c r="H9198">
        <f>G9198/(B9198-1)</f>
        <v>1.5585523681540556</v>
      </c>
    </row>
    <row r="9199" spans="1:8">
      <c r="A9199" t="s">
        <v>7559</v>
      </c>
      <c r="B9199">
        <v>1.3862943611198899</v>
      </c>
      <c r="C9199">
        <v>4</v>
      </c>
      <c r="D9199">
        <v>17</v>
      </c>
      <c r="E9199">
        <v>17</v>
      </c>
      <c r="F9199" t="str">
        <f>VLOOKUP(E9199,$L$1:$M$25,2,FALSE)</f>
        <v>nat-gas</v>
      </c>
      <c r="G9199">
        <f>LOG(C9199)</f>
        <v>0.6020599913279624</v>
      </c>
      <c r="H9199">
        <f>G9199/(B9199-1)</f>
        <v>1.5585523681540556</v>
      </c>
    </row>
    <row r="9200" spans="1:8">
      <c r="A9200" t="s">
        <v>7564</v>
      </c>
      <c r="B9200">
        <v>1.3862943611198899</v>
      </c>
      <c r="C9200">
        <v>4</v>
      </c>
      <c r="D9200">
        <v>1</v>
      </c>
      <c r="E9200">
        <v>1</v>
      </c>
      <c r="F9200" t="str">
        <f>VLOOKUP(E9200,$L$1:$M$25,2,FALSE)</f>
        <v>acq</v>
      </c>
      <c r="G9200">
        <f>LOG(C9200)</f>
        <v>0.6020599913279624</v>
      </c>
      <c r="H9200">
        <f>G9200/(B9200-1)</f>
        <v>1.5585523681540556</v>
      </c>
    </row>
    <row r="9201" spans="1:8">
      <c r="A9201" t="s">
        <v>7568</v>
      </c>
      <c r="B9201">
        <v>1.3862943611198899</v>
      </c>
      <c r="C9201">
        <v>4</v>
      </c>
      <c r="D9201">
        <v>18</v>
      </c>
      <c r="E9201">
        <v>18</v>
      </c>
      <c r="F9201" t="str">
        <f>VLOOKUP(E9201,$L$1:$M$25,2,FALSE)</f>
        <v>oilseed</v>
      </c>
      <c r="G9201">
        <f>LOG(C9201)</f>
        <v>0.6020599913279624</v>
      </c>
      <c r="H9201">
        <f>G9201/(B9201-1)</f>
        <v>1.5585523681540556</v>
      </c>
    </row>
    <row r="9202" spans="1:8">
      <c r="A9202" t="s">
        <v>7593</v>
      </c>
      <c r="B9202">
        <v>1.3862943611198899</v>
      </c>
      <c r="C9202">
        <v>4</v>
      </c>
      <c r="D9202">
        <v>18</v>
      </c>
      <c r="E9202">
        <v>18</v>
      </c>
      <c r="F9202" t="str">
        <f>VLOOKUP(E9202,$L$1:$M$25,2,FALSE)</f>
        <v>oilseed</v>
      </c>
      <c r="G9202">
        <f>LOG(C9202)</f>
        <v>0.6020599913279624</v>
      </c>
      <c r="H9202">
        <f>G9202/(B9202-1)</f>
        <v>1.5585523681540556</v>
      </c>
    </row>
    <row r="9203" spans="1:8">
      <c r="A9203" t="s">
        <v>7612</v>
      </c>
      <c r="B9203">
        <v>1.3862943611198899</v>
      </c>
      <c r="C9203">
        <v>4</v>
      </c>
      <c r="D9203">
        <v>20</v>
      </c>
      <c r="E9203">
        <v>20</v>
      </c>
      <c r="F9203" t="str">
        <f>VLOOKUP(E9203,$L$1:$M$25,2,FALSE)</f>
        <v>ship</v>
      </c>
      <c r="G9203">
        <f>LOG(C9203)</f>
        <v>0.6020599913279624</v>
      </c>
      <c r="H9203">
        <f>G9203/(B9203-1)</f>
        <v>1.5585523681540556</v>
      </c>
    </row>
    <row r="9204" spans="1:8">
      <c r="A9204" t="s">
        <v>7668</v>
      </c>
      <c r="B9204">
        <v>1.3862943611198899</v>
      </c>
      <c r="C9204">
        <v>4</v>
      </c>
      <c r="D9204">
        <v>18</v>
      </c>
      <c r="E9204">
        <v>18</v>
      </c>
      <c r="F9204" t="str">
        <f>VLOOKUP(E9204,$L$1:$M$25,2,FALSE)</f>
        <v>oilseed</v>
      </c>
      <c r="G9204">
        <f>LOG(C9204)</f>
        <v>0.6020599913279624</v>
      </c>
      <c r="H9204">
        <f>G9204/(B9204-1)</f>
        <v>1.5585523681540556</v>
      </c>
    </row>
    <row r="9205" spans="1:8">
      <c r="A9205" t="s">
        <v>7767</v>
      </c>
      <c r="B9205">
        <v>1.3862943611198899</v>
      </c>
      <c r="C9205">
        <v>4</v>
      </c>
      <c r="D9205">
        <v>4</v>
      </c>
      <c r="E9205">
        <v>4</v>
      </c>
      <c r="F9205" t="str">
        <f>VLOOKUP(E9205,$L$1:$M$25,2,FALSE)</f>
        <v>coffee</v>
      </c>
      <c r="G9205">
        <f>LOG(C9205)</f>
        <v>0.6020599913279624</v>
      </c>
      <c r="H9205">
        <f>G9205/(B9205-1)</f>
        <v>1.5585523681540556</v>
      </c>
    </row>
    <row r="9206" spans="1:8">
      <c r="A9206" t="s">
        <v>7831</v>
      </c>
      <c r="B9206">
        <v>1.3862943611198899</v>
      </c>
      <c r="C9206">
        <v>4</v>
      </c>
      <c r="D9206">
        <v>22</v>
      </c>
      <c r="E9206">
        <v>22</v>
      </c>
      <c r="F9206" t="str">
        <f>VLOOKUP(E9206,$L$1:$M$25,2,FALSE)</f>
        <v>sugar</v>
      </c>
      <c r="G9206">
        <f>LOG(C9206)</f>
        <v>0.6020599913279624</v>
      </c>
      <c r="H9206">
        <f>G9206/(B9206-1)</f>
        <v>1.5585523681540556</v>
      </c>
    </row>
    <row r="9207" spans="1:8">
      <c r="A9207" t="s">
        <v>7986</v>
      </c>
      <c r="B9207">
        <v>1.3862943611198899</v>
      </c>
      <c r="C9207">
        <v>4</v>
      </c>
      <c r="D9207">
        <v>18</v>
      </c>
      <c r="E9207">
        <v>18</v>
      </c>
      <c r="F9207" t="str">
        <f>VLOOKUP(E9207,$L$1:$M$25,2,FALSE)</f>
        <v>oilseed</v>
      </c>
      <c r="G9207">
        <f>LOG(C9207)</f>
        <v>0.6020599913279624</v>
      </c>
      <c r="H9207">
        <f>G9207/(B9207-1)</f>
        <v>1.5585523681540556</v>
      </c>
    </row>
    <row r="9208" spans="1:8">
      <c r="A9208" t="s">
        <v>8135</v>
      </c>
      <c r="B9208">
        <v>1.3862943611198899</v>
      </c>
      <c r="C9208">
        <v>4</v>
      </c>
      <c r="D9208">
        <v>18</v>
      </c>
      <c r="E9208">
        <v>18</v>
      </c>
      <c r="F9208" t="str">
        <f>VLOOKUP(E9208,$L$1:$M$25,2,FALSE)</f>
        <v>oilseed</v>
      </c>
      <c r="G9208">
        <f>LOG(C9208)</f>
        <v>0.6020599913279624</v>
      </c>
      <c r="H9208">
        <f>G9208/(B9208-1)</f>
        <v>1.5585523681540556</v>
      </c>
    </row>
    <row r="9209" spans="1:8">
      <c r="A9209" t="s">
        <v>8168</v>
      </c>
      <c r="B9209">
        <v>1.3862943611198899</v>
      </c>
      <c r="C9209">
        <v>4</v>
      </c>
      <c r="D9209">
        <v>21</v>
      </c>
      <c r="E9209">
        <v>21</v>
      </c>
      <c r="F9209" t="str">
        <f>VLOOKUP(E9209,$L$1:$M$25,2,FALSE)</f>
        <v>soybean</v>
      </c>
      <c r="G9209">
        <f>LOG(C9209)</f>
        <v>0.6020599913279624</v>
      </c>
      <c r="H9209">
        <f>G9209/(B9209-1)</f>
        <v>1.5585523681540556</v>
      </c>
    </row>
    <row r="9210" spans="1:8">
      <c r="A9210" t="s">
        <v>8182</v>
      </c>
      <c r="B9210">
        <v>1.3862943611198899</v>
      </c>
      <c r="C9210">
        <v>4</v>
      </c>
      <c r="D9210">
        <v>2</v>
      </c>
      <c r="E9210">
        <v>2</v>
      </c>
      <c r="F9210" t="str">
        <f>VLOOKUP(E9210,$L$1:$M$25,2,FALSE)</f>
        <v>bop</v>
      </c>
      <c r="G9210">
        <f>LOG(C9210)</f>
        <v>0.6020599913279624</v>
      </c>
      <c r="H9210">
        <f>G9210/(B9210-1)</f>
        <v>1.5585523681540556</v>
      </c>
    </row>
    <row r="9211" spans="1:8">
      <c r="A9211" t="s">
        <v>8210</v>
      </c>
      <c r="B9211">
        <v>1.3862943611198899</v>
      </c>
      <c r="C9211">
        <v>4</v>
      </c>
      <c r="D9211">
        <v>8</v>
      </c>
      <c r="E9211">
        <v>8</v>
      </c>
      <c r="F9211" t="str">
        <f>VLOOKUP(E9211,$L$1:$M$25,2,FALSE)</f>
        <v>dlr</v>
      </c>
      <c r="G9211">
        <f>LOG(C9211)</f>
        <v>0.6020599913279624</v>
      </c>
      <c r="H9211">
        <f>G9211/(B9211-1)</f>
        <v>1.5585523681540556</v>
      </c>
    </row>
    <row r="9212" spans="1:8">
      <c r="A9212" t="s">
        <v>8219</v>
      </c>
      <c r="B9212">
        <v>1.3862943611198899</v>
      </c>
      <c r="C9212">
        <v>4</v>
      </c>
      <c r="D9212">
        <v>3</v>
      </c>
      <c r="E9212">
        <v>3</v>
      </c>
      <c r="F9212" t="str">
        <f>VLOOKUP(E9212,$L$1:$M$25,2,FALSE)</f>
        <v>cocoa</v>
      </c>
      <c r="G9212">
        <f>LOG(C9212)</f>
        <v>0.6020599913279624</v>
      </c>
      <c r="H9212">
        <f>G9212/(B9212-1)</f>
        <v>1.5585523681540556</v>
      </c>
    </row>
    <row r="9213" spans="1:8">
      <c r="A9213" t="s">
        <v>8248</v>
      </c>
      <c r="B9213">
        <v>1.3862943611198899</v>
      </c>
      <c r="C9213">
        <v>4</v>
      </c>
      <c r="D9213">
        <v>23</v>
      </c>
      <c r="E9213">
        <v>23</v>
      </c>
      <c r="F9213" t="str">
        <f>VLOOKUP(E9213,$L$1:$M$25,2,FALSE)</f>
        <v>trade</v>
      </c>
      <c r="G9213">
        <f>LOG(C9213)</f>
        <v>0.6020599913279624</v>
      </c>
      <c r="H9213">
        <f>G9213/(B9213-1)</f>
        <v>1.5585523681540556</v>
      </c>
    </row>
    <row r="9214" spans="1:8">
      <c r="A9214" t="s">
        <v>8265</v>
      </c>
      <c r="B9214">
        <v>1.3862943611198899</v>
      </c>
      <c r="C9214">
        <v>4</v>
      </c>
      <c r="D9214">
        <v>16</v>
      </c>
      <c r="E9214">
        <v>16</v>
      </c>
      <c r="F9214" t="str">
        <f>VLOOKUP(E9214,$L$1:$M$25,2,FALSE)</f>
        <v>money-supply</v>
      </c>
      <c r="G9214">
        <f>LOG(C9214)</f>
        <v>0.6020599913279624</v>
      </c>
      <c r="H9214">
        <f>G9214/(B9214-1)</f>
        <v>1.5585523681540556</v>
      </c>
    </row>
    <row r="9215" spans="1:8">
      <c r="A9215" t="s">
        <v>8349</v>
      </c>
      <c r="B9215">
        <v>1.3862943611198899</v>
      </c>
      <c r="C9215">
        <v>4</v>
      </c>
      <c r="D9215">
        <v>1</v>
      </c>
      <c r="E9215">
        <v>1</v>
      </c>
      <c r="F9215" t="str">
        <f>VLOOKUP(E9215,$L$1:$M$25,2,FALSE)</f>
        <v>acq</v>
      </c>
      <c r="G9215">
        <f>LOG(C9215)</f>
        <v>0.6020599913279624</v>
      </c>
      <c r="H9215">
        <f>G9215/(B9215-1)</f>
        <v>1.5585523681540556</v>
      </c>
    </row>
    <row r="9216" spans="1:8">
      <c r="A9216" t="s">
        <v>8351</v>
      </c>
      <c r="B9216">
        <v>1.3862943611198899</v>
      </c>
      <c r="C9216">
        <v>4</v>
      </c>
      <c r="D9216">
        <v>17</v>
      </c>
      <c r="E9216">
        <v>17</v>
      </c>
      <c r="F9216" t="str">
        <f>VLOOKUP(E9216,$L$1:$M$25,2,FALSE)</f>
        <v>nat-gas</v>
      </c>
      <c r="G9216">
        <f>LOG(C9216)</f>
        <v>0.6020599913279624</v>
      </c>
      <c r="H9216">
        <f>G9216/(B9216-1)</f>
        <v>1.5585523681540556</v>
      </c>
    </row>
    <row r="9217" spans="1:8">
      <c r="A9217" t="s">
        <v>8393</v>
      </c>
      <c r="B9217">
        <v>1.3862943611198899</v>
      </c>
      <c r="C9217">
        <v>4</v>
      </c>
      <c r="D9217">
        <v>18</v>
      </c>
      <c r="E9217">
        <v>18</v>
      </c>
      <c r="F9217" t="str">
        <f>VLOOKUP(E9217,$L$1:$M$25,2,FALSE)</f>
        <v>oilseed</v>
      </c>
      <c r="G9217">
        <f>LOG(C9217)</f>
        <v>0.6020599913279624</v>
      </c>
      <c r="H9217">
        <f>G9217/(B9217-1)</f>
        <v>1.5585523681540556</v>
      </c>
    </row>
    <row r="9218" spans="1:8">
      <c r="A9218" t="s">
        <v>8414</v>
      </c>
      <c r="B9218">
        <v>1.3862943611198899</v>
      </c>
      <c r="C9218">
        <v>4</v>
      </c>
      <c r="D9218">
        <v>3</v>
      </c>
      <c r="E9218">
        <v>3</v>
      </c>
      <c r="F9218" t="str">
        <f>VLOOKUP(E9218,$L$1:$M$25,2,FALSE)</f>
        <v>cocoa</v>
      </c>
      <c r="G9218">
        <f>LOG(C9218)</f>
        <v>0.6020599913279624</v>
      </c>
      <c r="H9218">
        <f>G9218/(B9218-1)</f>
        <v>1.5585523681540556</v>
      </c>
    </row>
    <row r="9219" spans="1:8">
      <c r="A9219" t="s">
        <v>8419</v>
      </c>
      <c r="B9219">
        <v>1.3862943611198899</v>
      </c>
      <c r="C9219">
        <v>4</v>
      </c>
      <c r="D9219">
        <v>18</v>
      </c>
      <c r="E9219">
        <v>18</v>
      </c>
      <c r="F9219" t="str">
        <f>VLOOKUP(E9219,$L$1:$M$25,2,FALSE)</f>
        <v>oilseed</v>
      </c>
      <c r="G9219">
        <f>LOG(C9219)</f>
        <v>0.6020599913279624</v>
      </c>
      <c r="H9219">
        <f>G9219/(B9219-1)</f>
        <v>1.5585523681540556</v>
      </c>
    </row>
    <row r="9220" spans="1:8">
      <c r="A9220" t="s">
        <v>8424</v>
      </c>
      <c r="B9220">
        <v>1.3862943611198899</v>
      </c>
      <c r="C9220">
        <v>4</v>
      </c>
      <c r="D9220">
        <v>2</v>
      </c>
      <c r="E9220">
        <v>2</v>
      </c>
      <c r="F9220" t="str">
        <f>VLOOKUP(E9220,$L$1:$M$25,2,FALSE)</f>
        <v>bop</v>
      </c>
      <c r="G9220">
        <f>LOG(C9220)</f>
        <v>0.6020599913279624</v>
      </c>
      <c r="H9220">
        <f>G9220/(B9220-1)</f>
        <v>1.5585523681540556</v>
      </c>
    </row>
    <row r="9221" spans="1:8">
      <c r="A9221" t="s">
        <v>8429</v>
      </c>
      <c r="B9221">
        <v>1.3862943611198899</v>
      </c>
      <c r="C9221">
        <v>4</v>
      </c>
      <c r="D9221">
        <v>25</v>
      </c>
      <c r="E9221">
        <v>25</v>
      </c>
      <c r="F9221" t="str">
        <f>VLOOKUP(E9221,$L$1:$M$25,2,FALSE)</f>
        <v>wheat</v>
      </c>
      <c r="G9221">
        <f>LOG(C9221)</f>
        <v>0.6020599913279624</v>
      </c>
      <c r="H9221">
        <f>G9221/(B9221-1)</f>
        <v>1.5585523681540556</v>
      </c>
    </row>
    <row r="9222" spans="1:8">
      <c r="A9222" t="s">
        <v>8481</v>
      </c>
      <c r="B9222">
        <v>1.3862943611198899</v>
      </c>
      <c r="C9222">
        <v>4</v>
      </c>
      <c r="D9222">
        <v>19</v>
      </c>
      <c r="E9222">
        <v>19</v>
      </c>
      <c r="F9222" t="str">
        <f>VLOOKUP(E9222,$L$1:$M$25,2,FALSE)</f>
        <v>reserves</v>
      </c>
      <c r="G9222">
        <f>LOG(C9222)</f>
        <v>0.6020599913279624</v>
      </c>
      <c r="H9222">
        <f>G9222/(B9222-1)</f>
        <v>1.5585523681540556</v>
      </c>
    </row>
    <row r="9223" spans="1:8">
      <c r="A9223" t="s">
        <v>8549</v>
      </c>
      <c r="B9223">
        <v>1.3862943611198899</v>
      </c>
      <c r="C9223">
        <v>4</v>
      </c>
      <c r="D9223">
        <v>20</v>
      </c>
      <c r="E9223">
        <v>20</v>
      </c>
      <c r="F9223" t="str">
        <f>VLOOKUP(E9223,$L$1:$M$25,2,FALSE)</f>
        <v>ship</v>
      </c>
      <c r="G9223">
        <f>LOG(C9223)</f>
        <v>0.6020599913279624</v>
      </c>
      <c r="H9223">
        <f>G9223/(B9223-1)</f>
        <v>1.5585523681540556</v>
      </c>
    </row>
    <row r="9224" spans="1:8">
      <c r="A9224" t="s">
        <v>8620</v>
      </c>
      <c r="B9224">
        <v>1.3862943611198899</v>
      </c>
      <c r="C9224">
        <v>4</v>
      </c>
      <c r="D9224">
        <v>16</v>
      </c>
      <c r="E9224">
        <v>16</v>
      </c>
      <c r="F9224" t="str">
        <f>VLOOKUP(E9224,$L$1:$M$25,2,FALSE)</f>
        <v>money-supply</v>
      </c>
      <c r="G9224">
        <f>LOG(C9224)</f>
        <v>0.6020599913279624</v>
      </c>
      <c r="H9224">
        <f>G9224/(B9224-1)</f>
        <v>1.5585523681540556</v>
      </c>
    </row>
    <row r="9225" spans="1:8">
      <c r="A9225" t="s">
        <v>8628</v>
      </c>
      <c r="B9225">
        <v>1.3862943611198899</v>
      </c>
      <c r="C9225">
        <v>4</v>
      </c>
      <c r="D9225">
        <v>17</v>
      </c>
      <c r="E9225">
        <v>17</v>
      </c>
      <c r="F9225" t="str">
        <f>VLOOKUP(E9225,$L$1:$M$25,2,FALSE)</f>
        <v>nat-gas</v>
      </c>
      <c r="G9225">
        <f>LOG(C9225)</f>
        <v>0.6020599913279624</v>
      </c>
      <c r="H9225">
        <f>G9225/(B9225-1)</f>
        <v>1.5585523681540556</v>
      </c>
    </row>
    <row r="9226" spans="1:8">
      <c r="A9226" t="s">
        <v>8651</v>
      </c>
      <c r="B9226">
        <v>1.3862943611198899</v>
      </c>
      <c r="C9226">
        <v>4</v>
      </c>
      <c r="D9226">
        <v>21</v>
      </c>
      <c r="E9226">
        <v>21</v>
      </c>
      <c r="F9226" t="str">
        <f>VLOOKUP(E9226,$L$1:$M$25,2,FALSE)</f>
        <v>soybean</v>
      </c>
      <c r="G9226">
        <f>LOG(C9226)</f>
        <v>0.6020599913279624</v>
      </c>
      <c r="H9226">
        <f>G9226/(B9226-1)</f>
        <v>1.5585523681540556</v>
      </c>
    </row>
    <row r="9227" spans="1:8">
      <c r="A9227" t="s">
        <v>8867</v>
      </c>
      <c r="B9227">
        <v>1.3862943611198899</v>
      </c>
      <c r="C9227">
        <v>4</v>
      </c>
      <c r="D9227">
        <v>18</v>
      </c>
      <c r="E9227">
        <v>18</v>
      </c>
      <c r="F9227" t="str">
        <f>VLOOKUP(E9227,$L$1:$M$25,2,FALSE)</f>
        <v>oilseed</v>
      </c>
      <c r="G9227">
        <f>LOG(C9227)</f>
        <v>0.6020599913279624</v>
      </c>
      <c r="H9227">
        <f>G9227/(B9227-1)</f>
        <v>1.5585523681540556</v>
      </c>
    </row>
    <row r="9228" spans="1:8">
      <c r="A9228" t="s">
        <v>8909</v>
      </c>
      <c r="B9228">
        <v>1.3862943611198899</v>
      </c>
      <c r="C9228">
        <v>4</v>
      </c>
      <c r="D9228">
        <v>21</v>
      </c>
      <c r="E9228">
        <v>21</v>
      </c>
      <c r="F9228" t="str">
        <f>VLOOKUP(E9228,$L$1:$M$25,2,FALSE)</f>
        <v>soybean</v>
      </c>
      <c r="G9228">
        <f>LOG(C9228)</f>
        <v>0.6020599913279624</v>
      </c>
      <c r="H9228">
        <f>G9228/(B9228-1)</f>
        <v>1.5585523681540556</v>
      </c>
    </row>
    <row r="9229" spans="1:8">
      <c r="A9229" t="s">
        <v>8984</v>
      </c>
      <c r="B9229">
        <v>1.3862943611198899</v>
      </c>
      <c r="C9229">
        <v>4</v>
      </c>
      <c r="D9229">
        <v>18</v>
      </c>
      <c r="E9229">
        <v>18</v>
      </c>
      <c r="F9229" t="str">
        <f>VLOOKUP(E9229,$L$1:$M$25,2,FALSE)</f>
        <v>oilseed</v>
      </c>
      <c r="G9229">
        <f>LOG(C9229)</f>
        <v>0.6020599913279624</v>
      </c>
      <c r="H9229">
        <f>G9229/(B9229-1)</f>
        <v>1.5585523681540556</v>
      </c>
    </row>
    <row r="9230" spans="1:8">
      <c r="A9230" t="s">
        <v>9012</v>
      </c>
      <c r="B9230">
        <v>1.3862943611198899</v>
      </c>
      <c r="C9230">
        <v>4</v>
      </c>
      <c r="D9230">
        <v>18</v>
      </c>
      <c r="E9230">
        <v>18</v>
      </c>
      <c r="F9230" t="str">
        <f>VLOOKUP(E9230,$L$1:$M$25,2,FALSE)</f>
        <v>oilseed</v>
      </c>
      <c r="G9230">
        <f>LOG(C9230)</f>
        <v>0.6020599913279624</v>
      </c>
      <c r="H9230">
        <f>G9230/(B9230-1)</f>
        <v>1.5585523681540556</v>
      </c>
    </row>
    <row r="9231" spans="1:8">
      <c r="A9231" t="s">
        <v>9030</v>
      </c>
      <c r="B9231">
        <v>1.3862943611198899</v>
      </c>
      <c r="C9231">
        <v>4</v>
      </c>
      <c r="D9231">
        <v>3</v>
      </c>
      <c r="E9231">
        <v>3</v>
      </c>
      <c r="F9231" t="str">
        <f>VLOOKUP(E9231,$L$1:$M$25,2,FALSE)</f>
        <v>cocoa</v>
      </c>
      <c r="G9231">
        <f>LOG(C9231)</f>
        <v>0.6020599913279624</v>
      </c>
      <c r="H9231">
        <f>G9231/(B9231-1)</f>
        <v>1.5585523681540556</v>
      </c>
    </row>
    <row r="9232" spans="1:8">
      <c r="A9232" t="s">
        <v>9063</v>
      </c>
      <c r="B9232">
        <v>1.3862943611198899</v>
      </c>
      <c r="C9232">
        <v>4</v>
      </c>
      <c r="D9232">
        <v>7</v>
      </c>
      <c r="E9232">
        <v>7</v>
      </c>
      <c r="F9232" t="str">
        <f>VLOOKUP(E9232,$L$1:$M$25,2,FALSE)</f>
        <v>crude</v>
      </c>
      <c r="G9232">
        <f>LOG(C9232)</f>
        <v>0.6020599913279624</v>
      </c>
      <c r="H9232">
        <f>G9232/(B9232-1)</f>
        <v>1.5585523681540556</v>
      </c>
    </row>
    <row r="9233" spans="1:8">
      <c r="A9233" t="s">
        <v>9117</v>
      </c>
      <c r="B9233">
        <v>1.3862943611198899</v>
      </c>
      <c r="C9233">
        <v>4</v>
      </c>
      <c r="D9233">
        <v>1</v>
      </c>
      <c r="E9233">
        <v>1</v>
      </c>
      <c r="F9233" t="str">
        <f>VLOOKUP(E9233,$L$1:$M$25,2,FALSE)</f>
        <v>acq</v>
      </c>
      <c r="G9233">
        <f>LOG(C9233)</f>
        <v>0.6020599913279624</v>
      </c>
      <c r="H9233">
        <f>G9233/(B9233-1)</f>
        <v>1.5585523681540556</v>
      </c>
    </row>
    <row r="9234" spans="1:8">
      <c r="A9234" t="s">
        <v>9213</v>
      </c>
      <c r="B9234">
        <v>1.3862943611198899</v>
      </c>
      <c r="C9234">
        <v>4</v>
      </c>
      <c r="D9234">
        <v>18</v>
      </c>
      <c r="E9234">
        <v>18</v>
      </c>
      <c r="F9234" t="str">
        <f>VLOOKUP(E9234,$L$1:$M$25,2,FALSE)</f>
        <v>oilseed</v>
      </c>
      <c r="G9234">
        <f>LOG(C9234)</f>
        <v>0.6020599913279624</v>
      </c>
      <c r="H9234">
        <f>G9234/(B9234-1)</f>
        <v>1.5585523681540556</v>
      </c>
    </row>
    <row r="9235" spans="1:8">
      <c r="A9235" t="s">
        <v>9220</v>
      </c>
      <c r="B9235">
        <v>1.3862943611198899</v>
      </c>
      <c r="C9235">
        <v>4</v>
      </c>
      <c r="D9235">
        <v>18</v>
      </c>
      <c r="E9235">
        <v>18</v>
      </c>
      <c r="F9235" t="str">
        <f>VLOOKUP(E9235,$L$1:$M$25,2,FALSE)</f>
        <v>oilseed</v>
      </c>
      <c r="G9235">
        <f>LOG(C9235)</f>
        <v>0.6020599913279624</v>
      </c>
      <c r="H9235">
        <f>G9235/(B9235-1)</f>
        <v>1.5585523681540556</v>
      </c>
    </row>
    <row r="9236" spans="1:8">
      <c r="A9236" t="s">
        <v>9229</v>
      </c>
      <c r="B9236">
        <v>1.3862943611198899</v>
      </c>
      <c r="C9236">
        <v>4</v>
      </c>
      <c r="D9236">
        <v>16</v>
      </c>
      <c r="E9236">
        <v>16</v>
      </c>
      <c r="F9236" t="str">
        <f>VLOOKUP(E9236,$L$1:$M$25,2,FALSE)</f>
        <v>money-supply</v>
      </c>
      <c r="G9236">
        <f>LOG(C9236)</f>
        <v>0.6020599913279624</v>
      </c>
      <c r="H9236">
        <f>G9236/(B9236-1)</f>
        <v>1.5585523681540556</v>
      </c>
    </row>
    <row r="9237" spans="1:8">
      <c r="A9237" t="s">
        <v>9250</v>
      </c>
      <c r="B9237">
        <v>1.3862943611198899</v>
      </c>
      <c r="C9237">
        <v>4</v>
      </c>
      <c r="D9237">
        <v>20</v>
      </c>
      <c r="E9237">
        <v>20</v>
      </c>
      <c r="F9237" t="str">
        <f>VLOOKUP(E9237,$L$1:$M$25,2,FALSE)</f>
        <v>ship</v>
      </c>
      <c r="G9237">
        <f>LOG(C9237)</f>
        <v>0.6020599913279624</v>
      </c>
      <c r="H9237">
        <f>G9237/(B9237-1)</f>
        <v>1.5585523681540556</v>
      </c>
    </row>
    <row r="9238" spans="1:8">
      <c r="A9238" t="s">
        <v>9252</v>
      </c>
      <c r="B9238">
        <v>1.3862943611198899</v>
      </c>
      <c r="C9238">
        <v>4</v>
      </c>
      <c r="D9238">
        <v>18</v>
      </c>
      <c r="E9238">
        <v>18</v>
      </c>
      <c r="F9238" t="str">
        <f>VLOOKUP(E9238,$L$1:$M$25,2,FALSE)</f>
        <v>oilseed</v>
      </c>
      <c r="G9238">
        <f>LOG(C9238)</f>
        <v>0.6020599913279624</v>
      </c>
      <c r="H9238">
        <f>G9238/(B9238-1)</f>
        <v>1.5585523681540556</v>
      </c>
    </row>
    <row r="9239" spans="1:8">
      <c r="A9239" t="s">
        <v>9304</v>
      </c>
      <c r="B9239">
        <v>1.3862943611198899</v>
      </c>
      <c r="C9239">
        <v>4</v>
      </c>
      <c r="D9239">
        <v>9</v>
      </c>
      <c r="E9239">
        <v>9</v>
      </c>
      <c r="F9239" t="str">
        <f>VLOOKUP(E9239,$L$1:$M$25,2,FALSE)</f>
        <v>earn</v>
      </c>
      <c r="G9239">
        <f>LOG(C9239)</f>
        <v>0.6020599913279624</v>
      </c>
      <c r="H9239">
        <f>G9239/(B9239-1)</f>
        <v>1.5585523681540556</v>
      </c>
    </row>
    <row r="9240" spans="1:8">
      <c r="A9240" t="s">
        <v>9337</v>
      </c>
      <c r="B9240">
        <v>1.3862943611198899</v>
      </c>
      <c r="C9240">
        <v>4</v>
      </c>
      <c r="D9240">
        <v>18</v>
      </c>
      <c r="E9240">
        <v>18</v>
      </c>
      <c r="F9240" t="str">
        <f>VLOOKUP(E9240,$L$1:$M$25,2,FALSE)</f>
        <v>oilseed</v>
      </c>
      <c r="G9240">
        <f>LOG(C9240)</f>
        <v>0.6020599913279624</v>
      </c>
      <c r="H9240">
        <f>G9240/(B9240-1)</f>
        <v>1.5585523681540556</v>
      </c>
    </row>
    <row r="9241" spans="1:8">
      <c r="A9241" t="s">
        <v>9338</v>
      </c>
      <c r="B9241">
        <v>1.3862943611198899</v>
      </c>
      <c r="C9241">
        <v>4</v>
      </c>
      <c r="D9241">
        <v>17</v>
      </c>
      <c r="E9241">
        <v>17</v>
      </c>
      <c r="F9241" t="str">
        <f>VLOOKUP(E9241,$L$1:$M$25,2,FALSE)</f>
        <v>nat-gas</v>
      </c>
      <c r="G9241">
        <f>LOG(C9241)</f>
        <v>0.6020599913279624</v>
      </c>
      <c r="H9241">
        <f>G9241/(B9241-1)</f>
        <v>1.5585523681540556</v>
      </c>
    </row>
    <row r="9242" spans="1:8">
      <c r="A9242" t="s">
        <v>9406</v>
      </c>
      <c r="B9242">
        <v>1.3862943611198899</v>
      </c>
      <c r="C9242">
        <v>4</v>
      </c>
      <c r="D9242">
        <v>1</v>
      </c>
      <c r="E9242">
        <v>1</v>
      </c>
      <c r="F9242" t="str">
        <f>VLOOKUP(E9242,$L$1:$M$25,2,FALSE)</f>
        <v>acq</v>
      </c>
      <c r="G9242">
        <f>LOG(C9242)</f>
        <v>0.6020599913279624</v>
      </c>
      <c r="H9242">
        <f>G9242/(B9242-1)</f>
        <v>1.5585523681540556</v>
      </c>
    </row>
    <row r="9243" spans="1:8">
      <c r="A9243" t="s">
        <v>9520</v>
      </c>
      <c r="B9243">
        <v>1.3862943611198899</v>
      </c>
      <c r="C9243">
        <v>4</v>
      </c>
      <c r="D9243">
        <v>18</v>
      </c>
      <c r="E9243">
        <v>18</v>
      </c>
      <c r="F9243" t="str">
        <f>VLOOKUP(E9243,$L$1:$M$25,2,FALSE)</f>
        <v>oilseed</v>
      </c>
      <c r="G9243">
        <f>LOG(C9243)</f>
        <v>0.6020599913279624</v>
      </c>
      <c r="H9243">
        <f>G9243/(B9243-1)</f>
        <v>1.5585523681540556</v>
      </c>
    </row>
    <row r="9244" spans="1:8">
      <c r="A9244" t="s">
        <v>9593</v>
      </c>
      <c r="B9244">
        <v>1.3862943611198899</v>
      </c>
      <c r="C9244">
        <v>4</v>
      </c>
      <c r="D9244">
        <v>6</v>
      </c>
      <c r="E9244">
        <v>6</v>
      </c>
      <c r="F9244" t="str">
        <f>VLOOKUP(E9244,$L$1:$M$25,2,FALSE)</f>
        <v>cpi</v>
      </c>
      <c r="G9244">
        <f>LOG(C9244)</f>
        <v>0.6020599913279624</v>
      </c>
      <c r="H9244">
        <f>G9244/(B9244-1)</f>
        <v>1.5585523681540556</v>
      </c>
    </row>
    <row r="9245" spans="1:8">
      <c r="A9245" t="s">
        <v>9743</v>
      </c>
      <c r="B9245">
        <v>1.3862943611198899</v>
      </c>
      <c r="C9245">
        <v>4</v>
      </c>
      <c r="D9245">
        <v>18</v>
      </c>
      <c r="E9245">
        <v>18</v>
      </c>
      <c r="F9245" t="str">
        <f>VLOOKUP(E9245,$L$1:$M$25,2,FALSE)</f>
        <v>oilseed</v>
      </c>
      <c r="G9245">
        <f>LOG(C9245)</f>
        <v>0.6020599913279624</v>
      </c>
      <c r="H9245">
        <f>G9245/(B9245-1)</f>
        <v>1.5585523681540556</v>
      </c>
    </row>
    <row r="9246" spans="1:8">
      <c r="A9246" t="s">
        <v>9880</v>
      </c>
      <c r="B9246">
        <v>1.3862943611198899</v>
      </c>
      <c r="C9246">
        <v>4</v>
      </c>
      <c r="D9246">
        <v>17</v>
      </c>
      <c r="E9246">
        <v>17</v>
      </c>
      <c r="F9246" t="str">
        <f>VLOOKUP(E9246,$L$1:$M$25,2,FALSE)</f>
        <v>nat-gas</v>
      </c>
      <c r="G9246">
        <f>LOG(C9246)</f>
        <v>0.6020599913279624</v>
      </c>
      <c r="H9246">
        <f>G9246/(B9246-1)</f>
        <v>1.5585523681540556</v>
      </c>
    </row>
    <row r="9247" spans="1:8">
      <c r="A9247" t="s">
        <v>9967</v>
      </c>
      <c r="B9247">
        <v>1.3862943611198899</v>
      </c>
      <c r="C9247">
        <v>4</v>
      </c>
      <c r="D9247">
        <v>16</v>
      </c>
      <c r="E9247">
        <v>16</v>
      </c>
      <c r="F9247" t="str">
        <f>VLOOKUP(E9247,$L$1:$M$25,2,FALSE)</f>
        <v>money-supply</v>
      </c>
      <c r="G9247">
        <f>LOG(C9247)</f>
        <v>0.6020599913279624</v>
      </c>
      <c r="H9247">
        <f>G9247/(B9247-1)</f>
        <v>1.5585523681540556</v>
      </c>
    </row>
    <row r="9248" spans="1:8">
      <c r="A9248" t="s">
        <v>9982</v>
      </c>
      <c r="B9248">
        <v>1.3862943611198899</v>
      </c>
      <c r="C9248">
        <v>4</v>
      </c>
      <c r="D9248">
        <v>1</v>
      </c>
      <c r="E9248">
        <v>1</v>
      </c>
      <c r="F9248" t="str">
        <f>VLOOKUP(E9248,$L$1:$M$25,2,FALSE)</f>
        <v>acq</v>
      </c>
      <c r="G9248">
        <f>LOG(C9248)</f>
        <v>0.6020599913279624</v>
      </c>
      <c r="H9248">
        <f>G9248/(B9248-1)</f>
        <v>1.5585523681540556</v>
      </c>
    </row>
    <row r="9249" spans="1:8">
      <c r="A9249" t="s">
        <v>9983</v>
      </c>
      <c r="B9249">
        <v>1.3862943611198899</v>
      </c>
      <c r="C9249">
        <v>4</v>
      </c>
      <c r="D9249">
        <v>18</v>
      </c>
      <c r="E9249">
        <v>18</v>
      </c>
      <c r="F9249" t="str">
        <f>VLOOKUP(E9249,$L$1:$M$25,2,FALSE)</f>
        <v>oilseed</v>
      </c>
      <c r="G9249">
        <f>LOG(C9249)</f>
        <v>0.6020599913279624</v>
      </c>
      <c r="H9249">
        <f>G9249/(B9249-1)</f>
        <v>1.5585523681540556</v>
      </c>
    </row>
    <row r="9250" spans="1:8">
      <c r="A9250" t="s">
        <v>10097</v>
      </c>
      <c r="B9250">
        <v>1.3862943611198899</v>
      </c>
      <c r="C9250">
        <v>4</v>
      </c>
      <c r="D9250">
        <v>20</v>
      </c>
      <c r="E9250">
        <v>20</v>
      </c>
      <c r="F9250" t="str">
        <f>VLOOKUP(E9250,$L$1:$M$25,2,FALSE)</f>
        <v>ship</v>
      </c>
      <c r="G9250">
        <f>LOG(C9250)</f>
        <v>0.6020599913279624</v>
      </c>
      <c r="H9250">
        <f>G9250/(B9250-1)</f>
        <v>1.5585523681540556</v>
      </c>
    </row>
    <row r="9251" spans="1:8">
      <c r="A9251" t="s">
        <v>10122</v>
      </c>
      <c r="B9251">
        <v>1.3862943611198899</v>
      </c>
      <c r="C9251">
        <v>4</v>
      </c>
      <c r="D9251">
        <v>19</v>
      </c>
      <c r="E9251">
        <v>19</v>
      </c>
      <c r="F9251" t="str">
        <f>VLOOKUP(E9251,$L$1:$M$25,2,FALSE)</f>
        <v>reserves</v>
      </c>
      <c r="G9251">
        <f>LOG(C9251)</f>
        <v>0.6020599913279624</v>
      </c>
      <c r="H9251">
        <f>G9251/(B9251-1)</f>
        <v>1.5585523681540556</v>
      </c>
    </row>
    <row r="9252" spans="1:8">
      <c r="A9252" t="s">
        <v>10125</v>
      </c>
      <c r="B9252">
        <v>1.3862943611198899</v>
      </c>
      <c r="C9252">
        <v>4</v>
      </c>
      <c r="D9252">
        <v>25</v>
      </c>
      <c r="E9252">
        <v>25</v>
      </c>
      <c r="F9252" t="str">
        <f>VLOOKUP(E9252,$L$1:$M$25,2,FALSE)</f>
        <v>wheat</v>
      </c>
      <c r="G9252">
        <f>LOG(C9252)</f>
        <v>0.6020599913279624</v>
      </c>
      <c r="H9252">
        <f>G9252/(B9252-1)</f>
        <v>1.5585523681540556</v>
      </c>
    </row>
    <row r="9253" spans="1:8">
      <c r="A9253" t="s">
        <v>10144</v>
      </c>
      <c r="B9253">
        <v>1.3862943611198899</v>
      </c>
      <c r="C9253">
        <v>4</v>
      </c>
      <c r="D9253">
        <v>23</v>
      </c>
      <c r="E9253">
        <v>23</v>
      </c>
      <c r="F9253" t="str">
        <f>VLOOKUP(E9253,$L$1:$M$25,2,FALSE)</f>
        <v>trade</v>
      </c>
      <c r="G9253">
        <f>LOG(C9253)</f>
        <v>0.6020599913279624</v>
      </c>
      <c r="H9253">
        <f>G9253/(B9253-1)</f>
        <v>1.5585523681540556</v>
      </c>
    </row>
    <row r="9254" spans="1:8">
      <c r="A9254" t="s">
        <v>10194</v>
      </c>
      <c r="B9254">
        <v>1.3862943611198899</v>
      </c>
      <c r="C9254">
        <v>4</v>
      </c>
      <c r="D9254">
        <v>18</v>
      </c>
      <c r="E9254">
        <v>18</v>
      </c>
      <c r="F9254" t="str">
        <f>VLOOKUP(E9254,$L$1:$M$25,2,FALSE)</f>
        <v>oilseed</v>
      </c>
      <c r="G9254">
        <f>LOG(C9254)</f>
        <v>0.6020599913279624</v>
      </c>
      <c r="H9254">
        <f>G9254/(B9254-1)</f>
        <v>1.5585523681540556</v>
      </c>
    </row>
    <row r="9255" spans="1:8">
      <c r="A9255" t="s">
        <v>10205</v>
      </c>
      <c r="B9255">
        <v>1.3862943611198899</v>
      </c>
      <c r="C9255">
        <v>4</v>
      </c>
      <c r="D9255">
        <v>17</v>
      </c>
      <c r="E9255">
        <v>17</v>
      </c>
      <c r="F9255" t="str">
        <f>VLOOKUP(E9255,$L$1:$M$25,2,FALSE)</f>
        <v>nat-gas</v>
      </c>
      <c r="G9255">
        <f>LOG(C9255)</f>
        <v>0.6020599913279624</v>
      </c>
      <c r="H9255">
        <f>G9255/(B9255-1)</f>
        <v>1.5585523681540556</v>
      </c>
    </row>
    <row r="9256" spans="1:8">
      <c r="A9256" t="s">
        <v>10260</v>
      </c>
      <c r="B9256">
        <v>1.3862943611198899</v>
      </c>
      <c r="C9256">
        <v>4</v>
      </c>
      <c r="D9256">
        <v>3</v>
      </c>
      <c r="E9256">
        <v>3</v>
      </c>
      <c r="F9256" t="str">
        <f>VLOOKUP(E9256,$L$1:$M$25,2,FALSE)</f>
        <v>cocoa</v>
      </c>
      <c r="G9256">
        <f>LOG(C9256)</f>
        <v>0.6020599913279624</v>
      </c>
      <c r="H9256">
        <f>G9256/(B9256-1)</f>
        <v>1.5585523681540556</v>
      </c>
    </row>
    <row r="9257" spans="1:8">
      <c r="A9257" t="s">
        <v>10326</v>
      </c>
      <c r="B9257">
        <v>1.3862943611198899</v>
      </c>
      <c r="C9257">
        <v>4</v>
      </c>
      <c r="D9257">
        <v>1</v>
      </c>
      <c r="E9257">
        <v>1</v>
      </c>
      <c r="F9257" t="str">
        <f>VLOOKUP(E9257,$L$1:$M$25,2,FALSE)</f>
        <v>acq</v>
      </c>
      <c r="G9257">
        <f>LOG(C9257)</f>
        <v>0.6020599913279624</v>
      </c>
      <c r="H9257">
        <f>G9257/(B9257-1)</f>
        <v>1.5585523681540556</v>
      </c>
    </row>
    <row r="9258" spans="1:8">
      <c r="A9258" t="s">
        <v>10465</v>
      </c>
      <c r="B9258">
        <v>1.3862943611198899</v>
      </c>
      <c r="C9258">
        <v>4</v>
      </c>
      <c r="D9258">
        <v>18</v>
      </c>
      <c r="E9258">
        <v>18</v>
      </c>
      <c r="F9258" t="str">
        <f>VLOOKUP(E9258,$L$1:$M$25,2,FALSE)</f>
        <v>oilseed</v>
      </c>
      <c r="G9258">
        <f>LOG(C9258)</f>
        <v>0.6020599913279624</v>
      </c>
      <c r="H9258">
        <f>G9258/(B9258-1)</f>
        <v>1.5585523681540556</v>
      </c>
    </row>
    <row r="9259" spans="1:8">
      <c r="A9259" t="s">
        <v>10626</v>
      </c>
      <c r="B9259">
        <v>1.3862943611198899</v>
      </c>
      <c r="C9259">
        <v>4</v>
      </c>
      <c r="D9259">
        <v>17</v>
      </c>
      <c r="E9259">
        <v>17</v>
      </c>
      <c r="F9259" t="str">
        <f>VLOOKUP(E9259,$L$1:$M$25,2,FALSE)</f>
        <v>nat-gas</v>
      </c>
      <c r="G9259">
        <f>LOG(C9259)</f>
        <v>0.6020599913279624</v>
      </c>
      <c r="H9259">
        <f>G9259/(B9259-1)</f>
        <v>1.5585523681540556</v>
      </c>
    </row>
    <row r="9260" spans="1:8">
      <c r="A9260" t="s">
        <v>10629</v>
      </c>
      <c r="B9260">
        <v>1.3862943611198899</v>
      </c>
      <c r="C9260">
        <v>4</v>
      </c>
      <c r="D9260">
        <v>18</v>
      </c>
      <c r="E9260">
        <v>18</v>
      </c>
      <c r="F9260" t="str">
        <f>VLOOKUP(E9260,$L$1:$M$25,2,FALSE)</f>
        <v>oilseed</v>
      </c>
      <c r="G9260">
        <f>LOG(C9260)</f>
        <v>0.6020599913279624</v>
      </c>
      <c r="H9260">
        <f>G9260/(B9260-1)</f>
        <v>1.5585523681540556</v>
      </c>
    </row>
    <row r="9261" spans="1:8">
      <c r="A9261" t="s">
        <v>10670</v>
      </c>
      <c r="B9261">
        <v>1.3862943611198899</v>
      </c>
      <c r="C9261">
        <v>4</v>
      </c>
      <c r="D9261">
        <v>2</v>
      </c>
      <c r="E9261">
        <v>2</v>
      </c>
      <c r="F9261" t="str">
        <f>VLOOKUP(E9261,$L$1:$M$25,2,FALSE)</f>
        <v>bop</v>
      </c>
      <c r="G9261">
        <f>LOG(C9261)</f>
        <v>0.6020599913279624</v>
      </c>
      <c r="H9261">
        <f>G9261/(B9261-1)</f>
        <v>1.5585523681540556</v>
      </c>
    </row>
    <row r="9262" spans="1:8">
      <c r="A9262" t="s">
        <v>10695</v>
      </c>
      <c r="B9262">
        <v>1.3862943611198899</v>
      </c>
      <c r="C9262">
        <v>4</v>
      </c>
      <c r="D9262">
        <v>21</v>
      </c>
      <c r="E9262">
        <v>21</v>
      </c>
      <c r="F9262" t="str">
        <f>VLOOKUP(E9262,$L$1:$M$25,2,FALSE)</f>
        <v>soybean</v>
      </c>
      <c r="G9262">
        <f>LOG(C9262)</f>
        <v>0.6020599913279624</v>
      </c>
      <c r="H9262">
        <f>G9262/(B9262-1)</f>
        <v>1.5585523681540556</v>
      </c>
    </row>
    <row r="9263" spans="1:8">
      <c r="A9263" t="s">
        <v>10732</v>
      </c>
      <c r="B9263">
        <v>1.3862943611198899</v>
      </c>
      <c r="C9263">
        <v>4</v>
      </c>
      <c r="D9263">
        <v>18</v>
      </c>
      <c r="E9263">
        <v>18</v>
      </c>
      <c r="F9263" t="str">
        <f>VLOOKUP(E9263,$L$1:$M$25,2,FALSE)</f>
        <v>oilseed</v>
      </c>
      <c r="G9263">
        <f>LOG(C9263)</f>
        <v>0.6020599913279624</v>
      </c>
      <c r="H9263">
        <f>G9263/(B9263-1)</f>
        <v>1.5585523681540556</v>
      </c>
    </row>
    <row r="9264" spans="1:8">
      <c r="A9264" t="s">
        <v>10742</v>
      </c>
      <c r="B9264">
        <v>1.3862943611198899</v>
      </c>
      <c r="C9264">
        <v>4</v>
      </c>
      <c r="D9264">
        <v>18</v>
      </c>
      <c r="E9264">
        <v>18</v>
      </c>
      <c r="F9264" t="str">
        <f>VLOOKUP(E9264,$L$1:$M$25,2,FALSE)</f>
        <v>oilseed</v>
      </c>
      <c r="G9264">
        <f>LOG(C9264)</f>
        <v>0.6020599913279624</v>
      </c>
      <c r="H9264">
        <f>G9264/(B9264-1)</f>
        <v>1.5585523681540556</v>
      </c>
    </row>
    <row r="9265" spans="1:8">
      <c r="A9265" t="s">
        <v>10774</v>
      </c>
      <c r="B9265">
        <v>1.3862943611198899</v>
      </c>
      <c r="C9265">
        <v>4</v>
      </c>
      <c r="D9265">
        <v>2</v>
      </c>
      <c r="E9265">
        <v>2</v>
      </c>
      <c r="F9265" t="str">
        <f>VLOOKUP(E9265,$L$1:$M$25,2,FALSE)</f>
        <v>bop</v>
      </c>
      <c r="G9265">
        <f>LOG(C9265)</f>
        <v>0.6020599913279624</v>
      </c>
      <c r="H9265">
        <f>G9265/(B9265-1)</f>
        <v>1.5585523681540556</v>
      </c>
    </row>
    <row r="9266" spans="1:8">
      <c r="A9266" t="s">
        <v>10820</v>
      </c>
      <c r="B9266">
        <v>1.3862943611198899</v>
      </c>
      <c r="C9266">
        <v>4</v>
      </c>
      <c r="D9266">
        <v>5</v>
      </c>
      <c r="E9266">
        <v>5</v>
      </c>
      <c r="F9266" t="str">
        <f>VLOOKUP(E9266,$L$1:$M$25,2,FALSE)</f>
        <v>corn</v>
      </c>
      <c r="G9266">
        <f>LOG(C9266)</f>
        <v>0.6020599913279624</v>
      </c>
      <c r="H9266">
        <f>G9266/(B9266-1)</f>
        <v>1.5585523681540556</v>
      </c>
    </row>
    <row r="9267" spans="1:8">
      <c r="A9267" t="s">
        <v>10866</v>
      </c>
      <c r="B9267">
        <v>1.3862943611198899</v>
      </c>
      <c r="C9267">
        <v>4</v>
      </c>
      <c r="D9267">
        <v>18</v>
      </c>
      <c r="E9267">
        <v>18</v>
      </c>
      <c r="F9267" t="str">
        <f>VLOOKUP(E9267,$L$1:$M$25,2,FALSE)</f>
        <v>oilseed</v>
      </c>
      <c r="G9267">
        <f>LOG(C9267)</f>
        <v>0.6020599913279624</v>
      </c>
      <c r="H9267">
        <f>G9267/(B9267-1)</f>
        <v>1.5585523681540556</v>
      </c>
    </row>
    <row r="9268" spans="1:8">
      <c r="A9268" t="s">
        <v>10892</v>
      </c>
      <c r="B9268">
        <v>1.3862943611198899</v>
      </c>
      <c r="C9268">
        <v>4</v>
      </c>
      <c r="D9268">
        <v>22</v>
      </c>
      <c r="E9268">
        <v>22</v>
      </c>
      <c r="F9268" t="str">
        <f>VLOOKUP(E9268,$L$1:$M$25,2,FALSE)</f>
        <v>sugar</v>
      </c>
      <c r="G9268">
        <f>LOG(C9268)</f>
        <v>0.6020599913279624</v>
      </c>
      <c r="H9268">
        <f>G9268/(B9268-1)</f>
        <v>1.5585523681540556</v>
      </c>
    </row>
    <row r="9269" spans="1:8">
      <c r="A9269" t="s">
        <v>11003</v>
      </c>
      <c r="B9269">
        <v>1.3862943611198899</v>
      </c>
      <c r="C9269">
        <v>4</v>
      </c>
      <c r="D9269">
        <v>2</v>
      </c>
      <c r="E9269">
        <v>2</v>
      </c>
      <c r="F9269" t="str">
        <f>VLOOKUP(E9269,$L$1:$M$25,2,FALSE)</f>
        <v>bop</v>
      </c>
      <c r="G9269">
        <f>LOG(C9269)</f>
        <v>0.6020599913279624</v>
      </c>
      <c r="H9269">
        <f>G9269/(B9269-1)</f>
        <v>1.5585523681540556</v>
      </c>
    </row>
    <row r="9270" spans="1:8">
      <c r="A9270" t="s">
        <v>11038</v>
      </c>
      <c r="B9270">
        <v>1.3862943611198899</v>
      </c>
      <c r="C9270">
        <v>4</v>
      </c>
      <c r="D9270">
        <v>19</v>
      </c>
      <c r="E9270">
        <v>19</v>
      </c>
      <c r="F9270" t="str">
        <f>VLOOKUP(E9270,$L$1:$M$25,2,FALSE)</f>
        <v>reserves</v>
      </c>
      <c r="G9270">
        <f>LOG(C9270)</f>
        <v>0.6020599913279624</v>
      </c>
      <c r="H9270">
        <f>G9270/(B9270-1)</f>
        <v>1.5585523681540556</v>
      </c>
    </row>
    <row r="9271" spans="1:8">
      <c r="A9271" t="s">
        <v>11040</v>
      </c>
      <c r="B9271">
        <v>1.3862943611198899</v>
      </c>
      <c r="C9271">
        <v>4</v>
      </c>
      <c r="D9271">
        <v>20</v>
      </c>
      <c r="E9271">
        <v>20</v>
      </c>
      <c r="F9271" t="str">
        <f>VLOOKUP(E9271,$L$1:$M$25,2,FALSE)</f>
        <v>ship</v>
      </c>
      <c r="G9271">
        <f>LOG(C9271)</f>
        <v>0.6020599913279624</v>
      </c>
      <c r="H9271">
        <f>G9271/(B9271-1)</f>
        <v>1.5585523681540556</v>
      </c>
    </row>
    <row r="9272" spans="1:8">
      <c r="A9272" t="s">
        <v>11072</v>
      </c>
      <c r="B9272">
        <v>1.3862943611198899</v>
      </c>
      <c r="C9272">
        <v>4</v>
      </c>
      <c r="D9272">
        <v>3</v>
      </c>
      <c r="E9272">
        <v>3</v>
      </c>
      <c r="F9272" t="str">
        <f>VLOOKUP(E9272,$L$1:$M$25,2,FALSE)</f>
        <v>cocoa</v>
      </c>
      <c r="G9272">
        <f>LOG(C9272)</f>
        <v>0.6020599913279624</v>
      </c>
      <c r="H9272">
        <f>G9272/(B9272-1)</f>
        <v>1.5585523681540556</v>
      </c>
    </row>
    <row r="9273" spans="1:8">
      <c r="A9273" t="s">
        <v>11085</v>
      </c>
      <c r="B9273">
        <v>1.3862943611198899</v>
      </c>
      <c r="C9273">
        <v>4</v>
      </c>
      <c r="D9273">
        <v>17</v>
      </c>
      <c r="E9273">
        <v>17</v>
      </c>
      <c r="F9273" t="str">
        <f>VLOOKUP(E9273,$L$1:$M$25,2,FALSE)</f>
        <v>nat-gas</v>
      </c>
      <c r="G9273">
        <f>LOG(C9273)</f>
        <v>0.6020599913279624</v>
      </c>
      <c r="H9273">
        <f>G9273/(B9273-1)</f>
        <v>1.5585523681540556</v>
      </c>
    </row>
    <row r="9274" spans="1:8">
      <c r="A9274" t="s">
        <v>11127</v>
      </c>
      <c r="B9274">
        <v>1.3862943611198899</v>
      </c>
      <c r="C9274">
        <v>4</v>
      </c>
      <c r="D9274">
        <v>18</v>
      </c>
      <c r="E9274">
        <v>18</v>
      </c>
      <c r="F9274" t="str">
        <f>VLOOKUP(E9274,$L$1:$M$25,2,FALSE)</f>
        <v>oilseed</v>
      </c>
      <c r="G9274">
        <f>LOG(C9274)</f>
        <v>0.6020599913279624</v>
      </c>
      <c r="H9274">
        <f>G9274/(B9274-1)</f>
        <v>1.5585523681540556</v>
      </c>
    </row>
    <row r="9275" spans="1:8">
      <c r="A9275" t="s">
        <v>11132</v>
      </c>
      <c r="B9275">
        <v>1.3862943611198899</v>
      </c>
      <c r="C9275">
        <v>4</v>
      </c>
      <c r="D9275">
        <v>22</v>
      </c>
      <c r="E9275">
        <v>22</v>
      </c>
      <c r="F9275" t="str">
        <f>VLOOKUP(E9275,$L$1:$M$25,2,FALSE)</f>
        <v>sugar</v>
      </c>
      <c r="G9275">
        <f>LOG(C9275)</f>
        <v>0.6020599913279624</v>
      </c>
      <c r="H9275">
        <f>G9275/(B9275-1)</f>
        <v>1.5585523681540556</v>
      </c>
    </row>
    <row r="9276" spans="1:8">
      <c r="A9276" t="s">
        <v>11137</v>
      </c>
      <c r="B9276">
        <v>1.3862943611198899</v>
      </c>
      <c r="C9276">
        <v>4</v>
      </c>
      <c r="D9276">
        <v>18</v>
      </c>
      <c r="E9276">
        <v>18</v>
      </c>
      <c r="F9276" t="str">
        <f>VLOOKUP(E9276,$L$1:$M$25,2,FALSE)</f>
        <v>oilseed</v>
      </c>
      <c r="G9276">
        <f>LOG(C9276)</f>
        <v>0.6020599913279624</v>
      </c>
      <c r="H9276">
        <f>G9276/(B9276-1)</f>
        <v>1.5585523681540556</v>
      </c>
    </row>
    <row r="9277" spans="1:8">
      <c r="A9277" t="s">
        <v>11180</v>
      </c>
      <c r="B9277">
        <v>1.3862943611198899</v>
      </c>
      <c r="C9277">
        <v>4</v>
      </c>
      <c r="D9277">
        <v>1</v>
      </c>
      <c r="E9277">
        <v>1</v>
      </c>
      <c r="F9277" t="str">
        <f>VLOOKUP(E9277,$L$1:$M$25,2,FALSE)</f>
        <v>acq</v>
      </c>
      <c r="G9277">
        <f>LOG(C9277)</f>
        <v>0.6020599913279624</v>
      </c>
      <c r="H9277">
        <f>G9277/(B9277-1)</f>
        <v>1.5585523681540556</v>
      </c>
    </row>
    <row r="9278" spans="1:8">
      <c r="A9278" t="s">
        <v>11251</v>
      </c>
      <c r="B9278">
        <v>1.3862943611198899</v>
      </c>
      <c r="C9278">
        <v>4</v>
      </c>
      <c r="D9278">
        <v>18</v>
      </c>
      <c r="E9278">
        <v>18</v>
      </c>
      <c r="F9278" t="str">
        <f>VLOOKUP(E9278,$L$1:$M$25,2,FALSE)</f>
        <v>oilseed</v>
      </c>
      <c r="G9278">
        <f>LOG(C9278)</f>
        <v>0.6020599913279624</v>
      </c>
      <c r="H9278">
        <f>G9278/(B9278-1)</f>
        <v>1.5585523681540556</v>
      </c>
    </row>
    <row r="9279" spans="1:8">
      <c r="A9279" t="s">
        <v>11286</v>
      </c>
      <c r="B9279">
        <v>1.3862943611198899</v>
      </c>
      <c r="C9279">
        <v>4</v>
      </c>
      <c r="D9279">
        <v>18</v>
      </c>
      <c r="E9279">
        <v>18</v>
      </c>
      <c r="F9279" t="str">
        <f>VLOOKUP(E9279,$L$1:$M$25,2,FALSE)</f>
        <v>oilseed</v>
      </c>
      <c r="G9279">
        <f>LOG(C9279)</f>
        <v>0.6020599913279624</v>
      </c>
      <c r="H9279">
        <f>G9279/(B9279-1)</f>
        <v>1.5585523681540556</v>
      </c>
    </row>
    <row r="9280" spans="1:8">
      <c r="A9280" t="s">
        <v>11365</v>
      </c>
      <c r="B9280">
        <v>1.3862943611198899</v>
      </c>
      <c r="C9280">
        <v>4</v>
      </c>
      <c r="D9280">
        <v>5</v>
      </c>
      <c r="E9280">
        <v>5</v>
      </c>
      <c r="F9280" t="str">
        <f>VLOOKUP(E9280,$L$1:$M$25,2,FALSE)</f>
        <v>corn</v>
      </c>
      <c r="G9280">
        <f>LOG(C9280)</f>
        <v>0.6020599913279624</v>
      </c>
      <c r="H9280">
        <f>G9280/(B9280-1)</f>
        <v>1.5585523681540556</v>
      </c>
    </row>
    <row r="9281" spans="1:8">
      <c r="A9281" t="s">
        <v>11396</v>
      </c>
      <c r="B9281">
        <v>1.3862943611198899</v>
      </c>
      <c r="C9281">
        <v>4</v>
      </c>
      <c r="D9281">
        <v>16</v>
      </c>
      <c r="E9281">
        <v>16</v>
      </c>
      <c r="F9281" t="str">
        <f>VLOOKUP(E9281,$L$1:$M$25,2,FALSE)</f>
        <v>money-supply</v>
      </c>
      <c r="G9281">
        <f>LOG(C9281)</f>
        <v>0.6020599913279624</v>
      </c>
      <c r="H9281">
        <f>G9281/(B9281-1)</f>
        <v>1.5585523681540556</v>
      </c>
    </row>
    <row r="9282" spans="1:8">
      <c r="A9282" t="s">
        <v>11453</v>
      </c>
      <c r="B9282">
        <v>1.3862943611198899</v>
      </c>
      <c r="C9282">
        <v>4</v>
      </c>
      <c r="D9282">
        <v>18</v>
      </c>
      <c r="E9282">
        <v>18</v>
      </c>
      <c r="F9282" t="str">
        <f>VLOOKUP(E9282,$L$1:$M$25,2,FALSE)</f>
        <v>oilseed</v>
      </c>
      <c r="G9282">
        <f>LOG(C9282)</f>
        <v>0.6020599913279624</v>
      </c>
      <c r="H9282">
        <f>G9282/(B9282-1)</f>
        <v>1.5585523681540556</v>
      </c>
    </row>
    <row r="9283" spans="1:8">
      <c r="A9283" t="s">
        <v>11518</v>
      </c>
      <c r="B9283">
        <v>1.3862943611198899</v>
      </c>
      <c r="C9283">
        <v>4</v>
      </c>
      <c r="D9283">
        <v>18</v>
      </c>
      <c r="E9283">
        <v>18</v>
      </c>
      <c r="F9283" t="str">
        <f>VLOOKUP(E9283,$L$1:$M$25,2,FALSE)</f>
        <v>oilseed</v>
      </c>
      <c r="G9283">
        <f>LOG(C9283)</f>
        <v>0.6020599913279624</v>
      </c>
      <c r="H9283">
        <f>G9283/(B9283-1)</f>
        <v>1.5585523681540556</v>
      </c>
    </row>
    <row r="9284" spans="1:8">
      <c r="A9284" t="s">
        <v>11598</v>
      </c>
      <c r="B9284">
        <v>1.3862943611198899</v>
      </c>
      <c r="C9284">
        <v>4</v>
      </c>
      <c r="D9284">
        <v>6</v>
      </c>
      <c r="E9284">
        <v>6</v>
      </c>
      <c r="F9284" t="str">
        <f>VLOOKUP(E9284,$L$1:$M$25,2,FALSE)</f>
        <v>cpi</v>
      </c>
      <c r="G9284">
        <f>LOG(C9284)</f>
        <v>0.6020599913279624</v>
      </c>
      <c r="H9284">
        <f>G9284/(B9284-1)</f>
        <v>1.5585523681540556</v>
      </c>
    </row>
    <row r="9285" spans="1:8">
      <c r="A9285" t="s">
        <v>11600</v>
      </c>
      <c r="B9285">
        <v>1.3862943611198899</v>
      </c>
      <c r="C9285">
        <v>4</v>
      </c>
      <c r="D9285">
        <v>18</v>
      </c>
      <c r="E9285">
        <v>18</v>
      </c>
      <c r="F9285" t="str">
        <f>VLOOKUP(E9285,$L$1:$M$25,2,FALSE)</f>
        <v>oilseed</v>
      </c>
      <c r="G9285">
        <f>LOG(C9285)</f>
        <v>0.6020599913279624</v>
      </c>
      <c r="H9285">
        <f>G9285/(B9285-1)</f>
        <v>1.5585523681540556</v>
      </c>
    </row>
    <row r="9286" spans="1:8">
      <c r="A9286" t="s">
        <v>11612</v>
      </c>
      <c r="B9286">
        <v>1.3862943611198899</v>
      </c>
      <c r="C9286">
        <v>4</v>
      </c>
      <c r="D9286">
        <v>18</v>
      </c>
      <c r="E9286">
        <v>18</v>
      </c>
      <c r="F9286" t="str">
        <f>VLOOKUP(E9286,$L$1:$M$25,2,FALSE)</f>
        <v>oilseed</v>
      </c>
      <c r="G9286">
        <f>LOG(C9286)</f>
        <v>0.6020599913279624</v>
      </c>
      <c r="H9286">
        <f>G9286/(B9286-1)</f>
        <v>1.5585523681540556</v>
      </c>
    </row>
    <row r="9287" spans="1:8">
      <c r="A9287" t="s">
        <v>11651</v>
      </c>
      <c r="B9287">
        <v>1.3862943611198899</v>
      </c>
      <c r="C9287">
        <v>4</v>
      </c>
      <c r="D9287">
        <v>18</v>
      </c>
      <c r="E9287">
        <v>18</v>
      </c>
      <c r="F9287" t="str">
        <f>VLOOKUP(E9287,$L$1:$M$25,2,FALSE)</f>
        <v>oilseed</v>
      </c>
      <c r="G9287">
        <f>LOG(C9287)</f>
        <v>0.6020599913279624</v>
      </c>
      <c r="H9287">
        <f>G9287/(B9287-1)</f>
        <v>1.5585523681540556</v>
      </c>
    </row>
    <row r="9288" spans="1:8">
      <c r="A9288" t="s">
        <v>11725</v>
      </c>
      <c r="B9288">
        <v>1.3862943611198899</v>
      </c>
      <c r="C9288">
        <v>4</v>
      </c>
      <c r="D9288">
        <v>3</v>
      </c>
      <c r="E9288">
        <v>3</v>
      </c>
      <c r="F9288" t="str">
        <f>VLOOKUP(E9288,$L$1:$M$25,2,FALSE)</f>
        <v>cocoa</v>
      </c>
      <c r="G9288">
        <f>LOG(C9288)</f>
        <v>0.6020599913279624</v>
      </c>
      <c r="H9288">
        <f>G9288/(B9288-1)</f>
        <v>1.5585523681540556</v>
      </c>
    </row>
    <row r="9289" spans="1:8">
      <c r="A9289" t="s">
        <v>11993</v>
      </c>
      <c r="B9289">
        <v>1.3862943611198899</v>
      </c>
      <c r="C9289">
        <v>4</v>
      </c>
      <c r="D9289">
        <v>16</v>
      </c>
      <c r="E9289">
        <v>16</v>
      </c>
      <c r="F9289" t="str">
        <f>VLOOKUP(E9289,$L$1:$M$25,2,FALSE)</f>
        <v>money-supply</v>
      </c>
      <c r="G9289">
        <f>LOG(C9289)</f>
        <v>0.6020599913279624</v>
      </c>
      <c r="H9289">
        <f>G9289/(B9289-1)</f>
        <v>1.5585523681540556</v>
      </c>
    </row>
    <row r="9290" spans="1:8">
      <c r="A9290" t="s">
        <v>12004</v>
      </c>
      <c r="B9290">
        <v>1.3862943611198899</v>
      </c>
      <c r="C9290">
        <v>4</v>
      </c>
      <c r="D9290">
        <v>20</v>
      </c>
      <c r="E9290">
        <v>20</v>
      </c>
      <c r="F9290" t="str">
        <f>VLOOKUP(E9290,$L$1:$M$25,2,FALSE)</f>
        <v>ship</v>
      </c>
      <c r="G9290">
        <f>LOG(C9290)</f>
        <v>0.6020599913279624</v>
      </c>
      <c r="H9290">
        <f>G9290/(B9290-1)</f>
        <v>1.5585523681540556</v>
      </c>
    </row>
    <row r="9291" spans="1:8">
      <c r="A9291" t="s">
        <v>12030</v>
      </c>
      <c r="B9291">
        <v>1.3862943611198899</v>
      </c>
      <c r="C9291">
        <v>4</v>
      </c>
      <c r="D9291">
        <v>4</v>
      </c>
      <c r="E9291">
        <v>4</v>
      </c>
      <c r="F9291" t="str">
        <f>VLOOKUP(E9291,$L$1:$M$25,2,FALSE)</f>
        <v>coffee</v>
      </c>
      <c r="G9291">
        <f>LOG(C9291)</f>
        <v>0.6020599913279624</v>
      </c>
      <c r="H9291">
        <f>G9291/(B9291-1)</f>
        <v>1.5585523681540556</v>
      </c>
    </row>
    <row r="9292" spans="1:8">
      <c r="A9292" t="s">
        <v>12056</v>
      </c>
      <c r="B9292">
        <v>1.3862943611198899</v>
      </c>
      <c r="C9292">
        <v>4</v>
      </c>
      <c r="D9292">
        <v>3</v>
      </c>
      <c r="E9292">
        <v>3</v>
      </c>
      <c r="F9292" t="str">
        <f>VLOOKUP(E9292,$L$1:$M$25,2,FALSE)</f>
        <v>cocoa</v>
      </c>
      <c r="G9292">
        <f>LOG(C9292)</f>
        <v>0.6020599913279624</v>
      </c>
      <c r="H9292">
        <f>G9292/(B9292-1)</f>
        <v>1.5585523681540556</v>
      </c>
    </row>
    <row r="9293" spans="1:8">
      <c r="A9293" t="s">
        <v>12134</v>
      </c>
      <c r="B9293">
        <v>1.3862943611198899</v>
      </c>
      <c r="C9293">
        <v>4</v>
      </c>
      <c r="D9293">
        <v>20</v>
      </c>
      <c r="E9293">
        <v>20</v>
      </c>
      <c r="F9293" t="str">
        <f>VLOOKUP(E9293,$L$1:$M$25,2,FALSE)</f>
        <v>ship</v>
      </c>
      <c r="G9293">
        <f>LOG(C9293)</f>
        <v>0.6020599913279624</v>
      </c>
      <c r="H9293">
        <f>G9293/(B9293-1)</f>
        <v>1.5585523681540556</v>
      </c>
    </row>
    <row r="9294" spans="1:8">
      <c r="A9294" t="s">
        <v>12177</v>
      </c>
      <c r="B9294">
        <v>1.3862943611198899</v>
      </c>
      <c r="C9294">
        <v>4</v>
      </c>
      <c r="D9294">
        <v>18</v>
      </c>
      <c r="E9294">
        <v>18</v>
      </c>
      <c r="F9294" t="str">
        <f>VLOOKUP(E9294,$L$1:$M$25,2,FALSE)</f>
        <v>oilseed</v>
      </c>
      <c r="G9294">
        <f>LOG(C9294)</f>
        <v>0.6020599913279624</v>
      </c>
      <c r="H9294">
        <f>G9294/(B9294-1)</f>
        <v>1.5585523681540556</v>
      </c>
    </row>
    <row r="9295" spans="1:8">
      <c r="A9295" t="s">
        <v>12209</v>
      </c>
      <c r="B9295">
        <v>1.3862943611198899</v>
      </c>
      <c r="C9295">
        <v>4</v>
      </c>
      <c r="D9295">
        <v>8</v>
      </c>
      <c r="E9295">
        <v>8</v>
      </c>
      <c r="F9295" t="str">
        <f>VLOOKUP(E9295,$L$1:$M$25,2,FALSE)</f>
        <v>dlr</v>
      </c>
      <c r="G9295">
        <f>LOG(C9295)</f>
        <v>0.6020599913279624</v>
      </c>
      <c r="H9295">
        <f>G9295/(B9295-1)</f>
        <v>1.5585523681540556</v>
      </c>
    </row>
    <row r="9296" spans="1:8">
      <c r="A9296" t="s">
        <v>12224</v>
      </c>
      <c r="B9296">
        <v>1.3862943611198899</v>
      </c>
      <c r="C9296">
        <v>4</v>
      </c>
      <c r="D9296">
        <v>18</v>
      </c>
      <c r="E9296">
        <v>18</v>
      </c>
      <c r="F9296" t="str">
        <f>VLOOKUP(E9296,$L$1:$M$25,2,FALSE)</f>
        <v>oilseed</v>
      </c>
      <c r="G9296">
        <f>LOG(C9296)</f>
        <v>0.6020599913279624</v>
      </c>
      <c r="H9296">
        <f>G9296/(B9296-1)</f>
        <v>1.5585523681540556</v>
      </c>
    </row>
    <row r="9297" spans="1:8">
      <c r="A9297" t="s">
        <v>12262</v>
      </c>
      <c r="B9297">
        <v>1.3862943611198899</v>
      </c>
      <c r="C9297">
        <v>4</v>
      </c>
      <c r="D9297">
        <v>19</v>
      </c>
      <c r="E9297">
        <v>19</v>
      </c>
      <c r="F9297" t="str">
        <f>VLOOKUP(E9297,$L$1:$M$25,2,FALSE)</f>
        <v>reserves</v>
      </c>
      <c r="G9297">
        <f>LOG(C9297)</f>
        <v>0.6020599913279624</v>
      </c>
      <c r="H9297">
        <f>G9297/(B9297-1)</f>
        <v>1.5585523681540556</v>
      </c>
    </row>
    <row r="9298" spans="1:8">
      <c r="A9298" t="s">
        <v>676</v>
      </c>
      <c r="B9298">
        <v>1.3862943611198899</v>
      </c>
      <c r="C9298">
        <v>8</v>
      </c>
      <c r="D9298">
        <v>8</v>
      </c>
      <c r="E9298">
        <v>8</v>
      </c>
      <c r="F9298" t="str">
        <f>VLOOKUP(E9298,$L$1:$M$25,2,FALSE)</f>
        <v>dlr</v>
      </c>
      <c r="G9298">
        <f>LOG(C9298)</f>
        <v>0.90308998699194354</v>
      </c>
      <c r="H9298">
        <f>G9298/(B9298-1)</f>
        <v>2.3378285522310835</v>
      </c>
    </row>
    <row r="9299" spans="1:8">
      <c r="A9299" t="s">
        <v>917</v>
      </c>
      <c r="B9299">
        <v>1.3862943611198899</v>
      </c>
      <c r="C9299">
        <v>8</v>
      </c>
      <c r="D9299">
        <v>23</v>
      </c>
      <c r="E9299">
        <v>23</v>
      </c>
      <c r="F9299" t="str">
        <f>VLOOKUP(E9299,$L$1:$M$25,2,FALSE)</f>
        <v>trade</v>
      </c>
      <c r="G9299">
        <f>LOG(C9299)</f>
        <v>0.90308998699194354</v>
      </c>
      <c r="H9299">
        <f>G9299/(B9299-1)</f>
        <v>2.3378285522310835</v>
      </c>
    </row>
    <row r="9300" spans="1:8">
      <c r="A9300" t="s">
        <v>1068</v>
      </c>
      <c r="B9300">
        <v>1.3862943611198899</v>
      </c>
      <c r="C9300">
        <v>8</v>
      </c>
      <c r="D9300">
        <v>8</v>
      </c>
      <c r="E9300">
        <v>8</v>
      </c>
      <c r="F9300" t="str">
        <f>VLOOKUP(E9300,$L$1:$M$25,2,FALSE)</f>
        <v>dlr</v>
      </c>
      <c r="G9300">
        <f>LOG(C9300)</f>
        <v>0.90308998699194354</v>
      </c>
      <c r="H9300">
        <f>G9300/(B9300-1)</f>
        <v>2.3378285522310835</v>
      </c>
    </row>
    <row r="9301" spans="1:8">
      <c r="A9301" t="s">
        <v>1080</v>
      </c>
      <c r="B9301">
        <v>1.3862943611198899</v>
      </c>
      <c r="C9301">
        <v>8</v>
      </c>
      <c r="D9301">
        <v>23</v>
      </c>
      <c r="E9301">
        <v>23</v>
      </c>
      <c r="F9301" t="str">
        <f>VLOOKUP(E9301,$L$1:$M$25,2,FALSE)</f>
        <v>trade</v>
      </c>
      <c r="G9301">
        <f>LOG(C9301)</f>
        <v>0.90308998699194354</v>
      </c>
      <c r="H9301">
        <f>G9301/(B9301-1)</f>
        <v>2.3378285522310835</v>
      </c>
    </row>
    <row r="9302" spans="1:8">
      <c r="A9302" t="s">
        <v>2596</v>
      </c>
      <c r="B9302">
        <v>1.3862943611198899</v>
      </c>
      <c r="C9302">
        <v>8</v>
      </c>
      <c r="D9302">
        <v>3</v>
      </c>
      <c r="E9302">
        <v>3</v>
      </c>
      <c r="F9302" t="str">
        <f>VLOOKUP(E9302,$L$1:$M$25,2,FALSE)</f>
        <v>cocoa</v>
      </c>
      <c r="G9302">
        <f>LOG(C9302)</f>
        <v>0.90308998699194354</v>
      </c>
      <c r="H9302">
        <f>G9302/(B9302-1)</f>
        <v>2.3378285522310835</v>
      </c>
    </row>
    <row r="9303" spans="1:8">
      <c r="A9303" t="s">
        <v>2637</v>
      </c>
      <c r="B9303">
        <v>1.3862943611198899</v>
      </c>
      <c r="C9303">
        <v>8</v>
      </c>
      <c r="D9303">
        <v>18</v>
      </c>
      <c r="E9303">
        <v>18</v>
      </c>
      <c r="F9303" t="str">
        <f>VLOOKUP(E9303,$L$1:$M$25,2,FALSE)</f>
        <v>oilseed</v>
      </c>
      <c r="G9303">
        <f>LOG(C9303)</f>
        <v>0.90308998699194354</v>
      </c>
      <c r="H9303">
        <f>G9303/(B9303-1)</f>
        <v>2.3378285522310835</v>
      </c>
    </row>
    <row r="9304" spans="1:8">
      <c r="A9304" t="s">
        <v>4659</v>
      </c>
      <c r="B9304">
        <v>1.3862943611198899</v>
      </c>
      <c r="C9304">
        <v>8</v>
      </c>
      <c r="D9304">
        <v>17</v>
      </c>
      <c r="E9304">
        <v>17</v>
      </c>
      <c r="F9304" t="str">
        <f>VLOOKUP(E9304,$L$1:$M$25,2,FALSE)</f>
        <v>nat-gas</v>
      </c>
      <c r="G9304">
        <f>LOG(C9304)</f>
        <v>0.90308998699194354</v>
      </c>
      <c r="H9304">
        <f>G9304/(B9304-1)</f>
        <v>2.3378285522310835</v>
      </c>
    </row>
    <row r="9305" spans="1:8">
      <c r="A9305" t="s">
        <v>4662</v>
      </c>
      <c r="B9305">
        <v>1.3862943611198899</v>
      </c>
      <c r="C9305">
        <v>8</v>
      </c>
      <c r="D9305">
        <v>11</v>
      </c>
      <c r="E9305">
        <v>11</v>
      </c>
      <c r="F9305" t="str">
        <f>VLOOKUP(E9305,$L$1:$M$25,2,FALSE)</f>
        <v>gold</v>
      </c>
      <c r="G9305">
        <f>LOG(C9305)</f>
        <v>0.90308998699194354</v>
      </c>
      <c r="H9305">
        <f>G9305/(B9305-1)</f>
        <v>2.3378285522310835</v>
      </c>
    </row>
    <row r="9306" spans="1:8">
      <c r="A9306" t="s">
        <v>5198</v>
      </c>
      <c r="B9306">
        <v>1.3862943611198899</v>
      </c>
      <c r="C9306">
        <v>8</v>
      </c>
      <c r="D9306">
        <v>4</v>
      </c>
      <c r="E9306">
        <v>4</v>
      </c>
      <c r="F9306" t="str">
        <f>VLOOKUP(E9306,$L$1:$M$25,2,FALSE)</f>
        <v>coffee</v>
      </c>
      <c r="G9306">
        <f>LOG(C9306)</f>
        <v>0.90308998699194354</v>
      </c>
      <c r="H9306">
        <f>G9306/(B9306-1)</f>
        <v>2.3378285522310835</v>
      </c>
    </row>
    <row r="9307" spans="1:8">
      <c r="A9307" t="s">
        <v>8449</v>
      </c>
      <c r="B9307">
        <v>1.3862943611198899</v>
      </c>
      <c r="C9307">
        <v>8</v>
      </c>
      <c r="D9307">
        <v>1</v>
      </c>
      <c r="E9307">
        <v>1</v>
      </c>
      <c r="F9307" t="str">
        <f>VLOOKUP(E9307,$L$1:$M$25,2,FALSE)</f>
        <v>acq</v>
      </c>
      <c r="G9307">
        <f>LOG(C9307)</f>
        <v>0.90308998699194354</v>
      </c>
      <c r="H9307">
        <f>G9307/(B9307-1)</f>
        <v>2.3378285522310835</v>
      </c>
    </row>
    <row r="9308" spans="1:8">
      <c r="A9308" t="s">
        <v>9988</v>
      </c>
      <c r="B9308">
        <v>1.3862943611198899</v>
      </c>
      <c r="C9308">
        <v>8</v>
      </c>
      <c r="D9308">
        <v>21</v>
      </c>
      <c r="E9308">
        <v>21</v>
      </c>
      <c r="F9308" t="str">
        <f>VLOOKUP(E9308,$L$1:$M$25,2,FALSE)</f>
        <v>soybean</v>
      </c>
      <c r="G9308">
        <f>LOG(C9308)</f>
        <v>0.90308998699194354</v>
      </c>
      <c r="H9308">
        <f>G9308/(B9308-1)</f>
        <v>2.3378285522310835</v>
      </c>
    </row>
    <row r="9309" spans="1:8">
      <c r="A9309" t="s">
        <v>10365</v>
      </c>
      <c r="B9309">
        <v>1.3862943611198899</v>
      </c>
      <c r="C9309">
        <v>8</v>
      </c>
      <c r="D9309">
        <v>16</v>
      </c>
      <c r="E9309">
        <v>16</v>
      </c>
      <c r="F9309" t="str">
        <f>VLOOKUP(E9309,$L$1:$M$25,2,FALSE)</f>
        <v>money-supply</v>
      </c>
      <c r="G9309">
        <f>LOG(C9309)</f>
        <v>0.90308998699194354</v>
      </c>
      <c r="H9309">
        <f>G9309/(B9309-1)</f>
        <v>2.3378285522310835</v>
      </c>
    </row>
    <row r="9310" spans="1:8">
      <c r="A9310" t="s">
        <v>11106</v>
      </c>
      <c r="B9310">
        <v>1.3862943611198899</v>
      </c>
      <c r="C9310">
        <v>8</v>
      </c>
      <c r="D9310">
        <v>10</v>
      </c>
      <c r="E9310">
        <v>10</v>
      </c>
      <c r="F9310" t="str">
        <f>VLOOKUP(E9310,$L$1:$M$25,2,FALSE)</f>
        <v>gnp</v>
      </c>
      <c r="G9310">
        <f>LOG(C9310)</f>
        <v>0.90308998699194354</v>
      </c>
      <c r="H9310">
        <f>G9310/(B9310-1)</f>
        <v>2.3378285522310835</v>
      </c>
    </row>
    <row r="9311" spans="1:8">
      <c r="A9311" t="s">
        <v>5363</v>
      </c>
      <c r="B9311">
        <v>1.3862943611198899</v>
      </c>
      <c r="C9311">
        <v>12</v>
      </c>
      <c r="D9311">
        <v>18</v>
      </c>
      <c r="E9311">
        <v>18</v>
      </c>
      <c r="F9311" t="str">
        <f>VLOOKUP(E9311,$L$1:$M$25,2,FALSE)</f>
        <v>oilseed</v>
      </c>
      <c r="G9311">
        <f>LOG(C9311)</f>
        <v>1.0791812460476249</v>
      </c>
      <c r="H9311">
        <f>G9311/(B9311-1)</f>
        <v>2.7936758976212221</v>
      </c>
    </row>
    <row r="9312" spans="1:8">
      <c r="A9312" t="s">
        <v>12168</v>
      </c>
      <c r="B9312">
        <v>1.3862943611198899</v>
      </c>
      <c r="C9312">
        <v>12</v>
      </c>
      <c r="D9312">
        <v>18</v>
      </c>
      <c r="E9312">
        <v>18</v>
      </c>
      <c r="F9312" t="str">
        <f>VLOOKUP(E9312,$L$1:$M$25,2,FALSE)</f>
        <v>oilseed</v>
      </c>
      <c r="G9312">
        <f>LOG(C9312)</f>
        <v>1.0791812460476249</v>
      </c>
      <c r="H9312">
        <f>G9312/(B9312-1)</f>
        <v>2.7936758976212221</v>
      </c>
    </row>
    <row r="9313" spans="1:8">
      <c r="A9313" t="s">
        <v>3517</v>
      </c>
      <c r="B9313">
        <v>1.3862943611198899</v>
      </c>
      <c r="C9313">
        <v>24</v>
      </c>
      <c r="D9313">
        <v>18</v>
      </c>
      <c r="E9313">
        <v>18</v>
      </c>
      <c r="F9313" t="str">
        <f>VLOOKUP(E9313,$L$1:$M$25,2,FALSE)</f>
        <v>oilseed</v>
      </c>
      <c r="G9313">
        <f>LOG(C9313)</f>
        <v>1.3802112417116059</v>
      </c>
      <c r="H9313">
        <f>G9313/(B9313-1)</f>
        <v>3.5729520816982494</v>
      </c>
    </row>
    <row r="9314" spans="1:8">
      <c r="A9314" t="s">
        <v>61</v>
      </c>
      <c r="B9314">
        <v>1.3877085625994401</v>
      </c>
      <c r="C9314">
        <v>80</v>
      </c>
      <c r="D9314">
        <v>11</v>
      </c>
      <c r="E9314">
        <v>11</v>
      </c>
      <c r="F9314" t="str">
        <f>VLOOKUP(E9314,$L$1:$M$25,2,FALSE)</f>
        <v>gold</v>
      </c>
      <c r="G9314">
        <f>LOG(C9314)</f>
        <v>1.9030899869919435</v>
      </c>
      <c r="H9314">
        <f>G9314/(B9314-1)</f>
        <v>4.9085580525548389</v>
      </c>
    </row>
    <row r="9315" spans="1:8">
      <c r="A9315" t="s">
        <v>4376</v>
      </c>
      <c r="B9315">
        <v>1.3896811919839001</v>
      </c>
      <c r="C9315">
        <v>11</v>
      </c>
      <c r="D9315">
        <v>3</v>
      </c>
      <c r="E9315">
        <v>3</v>
      </c>
      <c r="F9315" t="str">
        <f>VLOOKUP(E9315,$L$1:$M$25,2,FALSE)</f>
        <v>cocoa</v>
      </c>
      <c r="G9315">
        <f>LOG(C9315)</f>
        <v>1.0413926851582251</v>
      </c>
      <c r="H9315">
        <f>G9315/(B9315-1)</f>
        <v>2.6724222430556797</v>
      </c>
    </row>
    <row r="9316" spans="1:8">
      <c r="A9316" t="s">
        <v>12265</v>
      </c>
      <c r="B9316">
        <v>1.3896811919839001</v>
      </c>
      <c r="C9316">
        <v>11</v>
      </c>
      <c r="D9316">
        <v>10</v>
      </c>
      <c r="E9316">
        <v>10</v>
      </c>
      <c r="F9316" t="str">
        <f>VLOOKUP(E9316,$L$1:$M$25,2,FALSE)</f>
        <v>gnp</v>
      </c>
      <c r="G9316">
        <f>LOG(C9316)</f>
        <v>1.0413926851582251</v>
      </c>
      <c r="H9316">
        <f>G9316/(B9316-1)</f>
        <v>2.6724222430556797</v>
      </c>
    </row>
    <row r="9317" spans="1:8">
      <c r="A9317" t="s">
        <v>10837</v>
      </c>
      <c r="B9317">
        <v>1.39758469837719</v>
      </c>
      <c r="C9317">
        <v>53</v>
      </c>
      <c r="D9317">
        <v>5</v>
      </c>
      <c r="E9317">
        <v>5</v>
      </c>
      <c r="F9317" t="str">
        <f>VLOOKUP(E9317,$L$1:$M$25,2,FALSE)</f>
        <v>corn</v>
      </c>
      <c r="G9317">
        <f>LOG(C9317)</f>
        <v>1.7242758696007889</v>
      </c>
      <c r="H9317">
        <f>G9317/(B9317-1)</f>
        <v>4.336876838164839</v>
      </c>
    </row>
    <row r="9318" spans="1:8">
      <c r="A9318" t="s">
        <v>5740</v>
      </c>
      <c r="B9318">
        <v>1.3977565920780799</v>
      </c>
      <c r="C9318">
        <v>30</v>
      </c>
      <c r="D9318">
        <v>23</v>
      </c>
      <c r="E9318">
        <v>23</v>
      </c>
      <c r="F9318" t="str">
        <f>VLOOKUP(E9318,$L$1:$M$25,2,FALSE)</f>
        <v>trade</v>
      </c>
      <c r="G9318">
        <f>LOG(C9318)</f>
        <v>1.4771212547196624</v>
      </c>
      <c r="H9318">
        <f>G9318/(B9318-1)</f>
        <v>3.7136311104297235</v>
      </c>
    </row>
    <row r="9319" spans="1:8">
      <c r="A9319" t="s">
        <v>10268</v>
      </c>
      <c r="B9319">
        <v>1.4003265762311801</v>
      </c>
      <c r="C9319">
        <v>14</v>
      </c>
      <c r="D9319">
        <v>7</v>
      </c>
      <c r="E9319">
        <v>7</v>
      </c>
      <c r="F9319" t="str">
        <f>VLOOKUP(E9319,$L$1:$M$25,2,FALSE)</f>
        <v>crude</v>
      </c>
      <c r="G9319">
        <f>LOG(C9319)</f>
        <v>1.146128035678238</v>
      </c>
      <c r="H9319">
        <f>G9319/(B9319-1)</f>
        <v>2.8629826339992315</v>
      </c>
    </row>
    <row r="9320" spans="1:8">
      <c r="A9320" t="s">
        <v>9424</v>
      </c>
      <c r="B9320">
        <v>1.4006034331092401</v>
      </c>
      <c r="C9320">
        <v>28</v>
      </c>
      <c r="D9320">
        <v>17</v>
      </c>
      <c r="E9320">
        <v>17</v>
      </c>
      <c r="F9320" t="str">
        <f>VLOOKUP(E9320,$L$1:$M$25,2,FALSE)</f>
        <v>nat-gas</v>
      </c>
      <c r="G9320">
        <f>LOG(C9320)</f>
        <v>1.4471580313422192</v>
      </c>
      <c r="H9320">
        <f>G9320/(B9320-1)</f>
        <v>3.6124454054481241</v>
      </c>
    </row>
    <row r="9321" spans="1:8">
      <c r="A9321" t="s">
        <v>11360</v>
      </c>
      <c r="B9321">
        <v>1.4019454593787199</v>
      </c>
      <c r="C9321">
        <v>15</v>
      </c>
      <c r="D9321">
        <v>10</v>
      </c>
      <c r="E9321">
        <v>10</v>
      </c>
      <c r="F9321" t="str">
        <f>VLOOKUP(E9321,$L$1:$M$25,2,FALSE)</f>
        <v>gnp</v>
      </c>
      <c r="G9321">
        <f>LOG(C9321)</f>
        <v>1.1760912590556813</v>
      </c>
      <c r="H9321">
        <f>G9321/(B9321-1)</f>
        <v>2.9259971262607247</v>
      </c>
    </row>
    <row r="9322" spans="1:8">
      <c r="A9322" t="s">
        <v>2682</v>
      </c>
      <c r="B9322">
        <v>1.4127446368638401</v>
      </c>
      <c r="C9322">
        <v>13</v>
      </c>
      <c r="D9322">
        <v>12</v>
      </c>
      <c r="E9322">
        <v>12</v>
      </c>
      <c r="F9322" t="str">
        <f>VLOOKUP(E9322,$L$1:$M$25,2,FALSE)</f>
        <v>grain</v>
      </c>
      <c r="G9322">
        <f>LOG(C9322)</f>
        <v>1.1139433523068367</v>
      </c>
      <c r="H9322">
        <f>G9322/(B9322-1)</f>
        <v>2.6988681446497251</v>
      </c>
    </row>
    <row r="9323" spans="1:8">
      <c r="A9323" t="s">
        <v>11790</v>
      </c>
      <c r="B9323">
        <v>1.4127446368638401</v>
      </c>
      <c r="C9323">
        <v>13</v>
      </c>
      <c r="D9323">
        <v>1</v>
      </c>
      <c r="E9323">
        <v>1</v>
      </c>
      <c r="F9323" t="str">
        <f>VLOOKUP(E9323,$L$1:$M$25,2,FALSE)</f>
        <v>acq</v>
      </c>
      <c r="G9323">
        <f>LOG(C9323)</f>
        <v>1.1139433523068367</v>
      </c>
      <c r="H9323">
        <f>G9323/(B9323-1)</f>
        <v>2.6988681446497251</v>
      </c>
    </row>
    <row r="9324" spans="1:8">
      <c r="A9324" t="s">
        <v>144</v>
      </c>
      <c r="B9324">
        <v>1.41373027259449</v>
      </c>
      <c r="C9324">
        <v>293</v>
      </c>
      <c r="D9324">
        <v>4</v>
      </c>
      <c r="E9324">
        <v>4</v>
      </c>
      <c r="F9324" t="str">
        <f>VLOOKUP(E9324,$L$1:$M$25,2,FALSE)</f>
        <v>coffee</v>
      </c>
      <c r="G9324">
        <f>LOG(C9324)</f>
        <v>2.4668676203541096</v>
      </c>
      <c r="H9324">
        <f>G9324/(B9324-1)</f>
        <v>5.9625021028421665</v>
      </c>
    </row>
    <row r="9325" spans="1:8">
      <c r="A9325" t="s">
        <v>1981</v>
      </c>
      <c r="B9325">
        <v>1.4142790651246999</v>
      </c>
      <c r="C9325">
        <v>11</v>
      </c>
      <c r="D9325">
        <v>11</v>
      </c>
      <c r="E9325">
        <v>11</v>
      </c>
      <c r="F9325" t="str">
        <f>VLOOKUP(E9325,$L$1:$M$25,2,FALSE)</f>
        <v>gold</v>
      </c>
      <c r="G9325">
        <f>LOG(C9325)</f>
        <v>1.0413926851582251</v>
      </c>
      <c r="H9325">
        <f>G9325/(B9325-1)</f>
        <v>2.5137468262963303</v>
      </c>
    </row>
    <row r="9326" spans="1:8">
      <c r="A9326" t="s">
        <v>223</v>
      </c>
      <c r="B9326">
        <v>1.41513826909817</v>
      </c>
      <c r="C9326">
        <v>112</v>
      </c>
      <c r="D9326">
        <v>4</v>
      </c>
      <c r="E9326">
        <v>4</v>
      </c>
      <c r="F9326" t="str">
        <f>VLOOKUP(E9326,$L$1:$M$25,2,FALSE)</f>
        <v>coffee</v>
      </c>
      <c r="G9326">
        <f>LOG(C9326)</f>
        <v>2.0492180226701815</v>
      </c>
      <c r="H9326">
        <f>G9326/(B9326-1)</f>
        <v>4.9362301074334152</v>
      </c>
    </row>
    <row r="9327" spans="1:8">
      <c r="A9327" t="s">
        <v>777</v>
      </c>
      <c r="B9327">
        <v>1.41848366194565</v>
      </c>
      <c r="C9327">
        <v>10</v>
      </c>
      <c r="D9327">
        <v>10</v>
      </c>
      <c r="E9327">
        <v>10</v>
      </c>
      <c r="F9327" t="str">
        <f>VLOOKUP(E9327,$L$1:$M$25,2,FALSE)</f>
        <v>gnp</v>
      </c>
      <c r="G9327">
        <f>LOG(C9327)</f>
        <v>1</v>
      </c>
      <c r="H9327">
        <f>G9327/(B9327-1)</f>
        <v>2.3895795485795421</v>
      </c>
    </row>
    <row r="9328" spans="1:8">
      <c r="A9328" t="s">
        <v>2973</v>
      </c>
      <c r="B9328">
        <v>1.41848366194565</v>
      </c>
      <c r="C9328">
        <v>10</v>
      </c>
      <c r="D9328">
        <v>20</v>
      </c>
      <c r="E9328">
        <v>20</v>
      </c>
      <c r="F9328" t="str">
        <f>VLOOKUP(E9328,$L$1:$M$25,2,FALSE)</f>
        <v>ship</v>
      </c>
      <c r="G9328">
        <f>LOG(C9328)</f>
        <v>1</v>
      </c>
      <c r="H9328">
        <f>G9328/(B9328-1)</f>
        <v>2.3895795485795421</v>
      </c>
    </row>
    <row r="9329" spans="1:8">
      <c r="A9329" t="s">
        <v>6044</v>
      </c>
      <c r="B9329">
        <v>1.41848366194565</v>
      </c>
      <c r="C9329">
        <v>10</v>
      </c>
      <c r="D9329">
        <v>22</v>
      </c>
      <c r="E9329">
        <v>22</v>
      </c>
      <c r="F9329" t="str">
        <f>VLOOKUP(E9329,$L$1:$M$25,2,FALSE)</f>
        <v>sugar</v>
      </c>
      <c r="G9329">
        <f>LOG(C9329)</f>
        <v>1</v>
      </c>
      <c r="H9329">
        <f>G9329/(B9329-1)</f>
        <v>2.3895795485795421</v>
      </c>
    </row>
    <row r="9330" spans="1:8">
      <c r="A9330" t="s">
        <v>7047</v>
      </c>
      <c r="B9330">
        <v>1.41848366194565</v>
      </c>
      <c r="C9330">
        <v>10</v>
      </c>
      <c r="D9330">
        <v>7</v>
      </c>
      <c r="E9330">
        <v>7</v>
      </c>
      <c r="F9330" t="str">
        <f>VLOOKUP(E9330,$L$1:$M$25,2,FALSE)</f>
        <v>crude</v>
      </c>
      <c r="G9330">
        <f>LOG(C9330)</f>
        <v>1</v>
      </c>
      <c r="H9330">
        <f>G9330/(B9330-1)</f>
        <v>2.3895795485795421</v>
      </c>
    </row>
    <row r="9331" spans="1:8">
      <c r="A9331" t="s">
        <v>8356</v>
      </c>
      <c r="B9331">
        <v>1.41848366194565</v>
      </c>
      <c r="C9331">
        <v>10</v>
      </c>
      <c r="D9331">
        <v>14</v>
      </c>
      <c r="E9331">
        <v>14</v>
      </c>
      <c r="F9331" t="str">
        <f>VLOOKUP(E9331,$L$1:$M$25,2,FALSE)</f>
        <v>livestock</v>
      </c>
      <c r="G9331">
        <f>LOG(C9331)</f>
        <v>1</v>
      </c>
      <c r="H9331">
        <f>G9331/(B9331-1)</f>
        <v>2.3895795485795421</v>
      </c>
    </row>
    <row r="9332" spans="1:8">
      <c r="A9332" t="s">
        <v>11269</v>
      </c>
      <c r="B9332">
        <v>1.41848366194565</v>
      </c>
      <c r="C9332">
        <v>10</v>
      </c>
      <c r="D9332">
        <v>12</v>
      </c>
      <c r="E9332">
        <v>12</v>
      </c>
      <c r="F9332" t="str">
        <f>VLOOKUP(E9332,$L$1:$M$25,2,FALSE)</f>
        <v>grain</v>
      </c>
      <c r="G9332">
        <f>LOG(C9332)</f>
        <v>1</v>
      </c>
      <c r="H9332">
        <f>G9332/(B9332-1)</f>
        <v>2.3895795485795421</v>
      </c>
    </row>
    <row r="9333" spans="1:8">
      <c r="A9333" t="s">
        <v>11894</v>
      </c>
      <c r="B9333">
        <v>1.41867540892885</v>
      </c>
      <c r="C9333">
        <v>31</v>
      </c>
      <c r="D9333">
        <v>24</v>
      </c>
      <c r="E9333">
        <v>24</v>
      </c>
      <c r="F9333" t="str">
        <f>VLOOKUP(E9333,$L$1:$M$25,2,FALSE)</f>
        <v>veg-oil</v>
      </c>
      <c r="G9333">
        <f>LOG(C9333)</f>
        <v>1.4913616938342726</v>
      </c>
      <c r="H9333">
        <f>G9333/(B9333-1)</f>
        <v>3.5620952700561297</v>
      </c>
    </row>
    <row r="9334" spans="1:8">
      <c r="A9334" t="s">
        <v>8915</v>
      </c>
      <c r="B9334">
        <v>1.4212456894700201</v>
      </c>
      <c r="C9334">
        <v>24</v>
      </c>
      <c r="D9334">
        <v>17</v>
      </c>
      <c r="E9334">
        <v>17</v>
      </c>
      <c r="F9334" t="str">
        <f>VLOOKUP(E9334,$L$1:$M$25,2,FALSE)</f>
        <v>nat-gas</v>
      </c>
      <c r="G9334">
        <f>LOG(C9334)</f>
        <v>1.3802112417116059</v>
      </c>
      <c r="H9334">
        <f>G9334/(B9334-1)</f>
        <v>3.2764993831701514</v>
      </c>
    </row>
    <row r="9335" spans="1:8">
      <c r="A9335" t="s">
        <v>106</v>
      </c>
      <c r="B9335">
        <v>1.4260700455723501</v>
      </c>
      <c r="C9335">
        <v>56</v>
      </c>
      <c r="D9335">
        <v>1</v>
      </c>
      <c r="E9335">
        <v>1</v>
      </c>
      <c r="F9335" t="str">
        <f>VLOOKUP(E9335,$L$1:$M$25,2,FALSE)</f>
        <v>acq</v>
      </c>
      <c r="G9335">
        <f>LOG(C9335)</f>
        <v>1.7481880270062005</v>
      </c>
      <c r="H9335">
        <f>G9335/(B9335-1)</f>
        <v>4.1030531133861281</v>
      </c>
    </row>
    <row r="9336" spans="1:8">
      <c r="A9336" t="s">
        <v>2534</v>
      </c>
      <c r="B9336">
        <v>1.42706104338072</v>
      </c>
      <c r="C9336">
        <v>9</v>
      </c>
      <c r="D9336">
        <v>20</v>
      </c>
      <c r="E9336">
        <v>20</v>
      </c>
      <c r="F9336" t="str">
        <f>VLOOKUP(E9336,$L$1:$M$25,2,FALSE)</f>
        <v>ship</v>
      </c>
      <c r="G9336">
        <f>LOG(C9336)</f>
        <v>0.95424250943932487</v>
      </c>
      <c r="H9336">
        <f>G9336/(B9336-1)</f>
        <v>2.2344405424697764</v>
      </c>
    </row>
    <row r="9337" spans="1:8">
      <c r="A9337" t="s">
        <v>2912</v>
      </c>
      <c r="B9337">
        <v>1.42706104338072</v>
      </c>
      <c r="C9337">
        <v>9</v>
      </c>
      <c r="D9337">
        <v>4</v>
      </c>
      <c r="E9337">
        <v>4</v>
      </c>
      <c r="F9337" t="str">
        <f>VLOOKUP(E9337,$L$1:$M$25,2,FALSE)</f>
        <v>coffee</v>
      </c>
      <c r="G9337">
        <f>LOG(C9337)</f>
        <v>0.95424250943932487</v>
      </c>
      <c r="H9337">
        <f>G9337/(B9337-1)</f>
        <v>2.2344405424697764</v>
      </c>
    </row>
    <row r="9338" spans="1:8">
      <c r="A9338" t="s">
        <v>3294</v>
      </c>
      <c r="B9338">
        <v>1.42706104338072</v>
      </c>
      <c r="C9338">
        <v>9</v>
      </c>
      <c r="D9338">
        <v>20</v>
      </c>
      <c r="E9338">
        <v>20</v>
      </c>
      <c r="F9338" t="str">
        <f>VLOOKUP(E9338,$L$1:$M$25,2,FALSE)</f>
        <v>ship</v>
      </c>
      <c r="G9338">
        <f>LOG(C9338)</f>
        <v>0.95424250943932487</v>
      </c>
      <c r="H9338">
        <f>G9338/(B9338-1)</f>
        <v>2.2344405424697764</v>
      </c>
    </row>
    <row r="9339" spans="1:8">
      <c r="A9339" t="s">
        <v>3678</v>
      </c>
      <c r="B9339">
        <v>1.42706104338072</v>
      </c>
      <c r="C9339">
        <v>9</v>
      </c>
      <c r="D9339">
        <v>8</v>
      </c>
      <c r="E9339">
        <v>8</v>
      </c>
      <c r="F9339" t="str">
        <f>VLOOKUP(E9339,$L$1:$M$25,2,FALSE)</f>
        <v>dlr</v>
      </c>
      <c r="G9339">
        <f>LOG(C9339)</f>
        <v>0.95424250943932487</v>
      </c>
      <c r="H9339">
        <f>G9339/(B9339-1)</f>
        <v>2.2344405424697764</v>
      </c>
    </row>
    <row r="9340" spans="1:8">
      <c r="A9340" t="s">
        <v>4255</v>
      </c>
      <c r="B9340">
        <v>1.42706104338072</v>
      </c>
      <c r="C9340">
        <v>9</v>
      </c>
      <c r="D9340">
        <v>25</v>
      </c>
      <c r="E9340">
        <v>25</v>
      </c>
      <c r="F9340" t="str">
        <f>VLOOKUP(E9340,$L$1:$M$25,2,FALSE)</f>
        <v>wheat</v>
      </c>
      <c r="G9340">
        <f>LOG(C9340)</f>
        <v>0.95424250943932487</v>
      </c>
      <c r="H9340">
        <f>G9340/(B9340-1)</f>
        <v>2.2344405424697764</v>
      </c>
    </row>
    <row r="9341" spans="1:8">
      <c r="A9341" t="s">
        <v>8330</v>
      </c>
      <c r="B9341">
        <v>1.42706104338072</v>
      </c>
      <c r="C9341">
        <v>9</v>
      </c>
      <c r="D9341">
        <v>24</v>
      </c>
      <c r="E9341">
        <v>24</v>
      </c>
      <c r="F9341" t="str">
        <f>VLOOKUP(E9341,$L$1:$M$25,2,FALSE)</f>
        <v>veg-oil</v>
      </c>
      <c r="G9341">
        <f>LOG(C9341)</f>
        <v>0.95424250943932487</v>
      </c>
      <c r="H9341">
        <f>G9341/(B9341-1)</f>
        <v>2.2344405424697764</v>
      </c>
    </row>
    <row r="9342" spans="1:8">
      <c r="A9342" t="s">
        <v>8443</v>
      </c>
      <c r="B9342">
        <v>1.42706104338072</v>
      </c>
      <c r="C9342">
        <v>9</v>
      </c>
      <c r="D9342">
        <v>18</v>
      </c>
      <c r="E9342">
        <v>18</v>
      </c>
      <c r="F9342" t="str">
        <f>VLOOKUP(E9342,$L$1:$M$25,2,FALSE)</f>
        <v>oilseed</v>
      </c>
      <c r="G9342">
        <f>LOG(C9342)</f>
        <v>0.95424250943932487</v>
      </c>
      <c r="H9342">
        <f>G9342/(B9342-1)</f>
        <v>2.2344405424697764</v>
      </c>
    </row>
    <row r="9343" spans="1:8">
      <c r="A9343" t="s">
        <v>9374</v>
      </c>
      <c r="B9343">
        <v>1.42706104338072</v>
      </c>
      <c r="C9343">
        <v>9</v>
      </c>
      <c r="D9343">
        <v>3</v>
      </c>
      <c r="E9343">
        <v>3</v>
      </c>
      <c r="F9343" t="str">
        <f>VLOOKUP(E9343,$L$1:$M$25,2,FALSE)</f>
        <v>cocoa</v>
      </c>
      <c r="G9343">
        <f>LOG(C9343)</f>
        <v>0.95424250943932487</v>
      </c>
      <c r="H9343">
        <f>G9343/(B9343-1)</f>
        <v>2.2344405424697764</v>
      </c>
    </row>
    <row r="9344" spans="1:8">
      <c r="A9344" t="s">
        <v>9625</v>
      </c>
      <c r="B9344">
        <v>1.42706104338072</v>
      </c>
      <c r="C9344">
        <v>9</v>
      </c>
      <c r="D9344">
        <v>23</v>
      </c>
      <c r="E9344">
        <v>23</v>
      </c>
      <c r="F9344" t="str">
        <f>VLOOKUP(E9344,$L$1:$M$25,2,FALSE)</f>
        <v>trade</v>
      </c>
      <c r="G9344">
        <f>LOG(C9344)</f>
        <v>0.95424250943932487</v>
      </c>
      <c r="H9344">
        <f>G9344/(B9344-1)</f>
        <v>2.2344405424697764</v>
      </c>
    </row>
    <row r="9345" spans="1:8">
      <c r="A9345" t="s">
        <v>11905</v>
      </c>
      <c r="B9345">
        <v>1.42706104338072</v>
      </c>
      <c r="C9345">
        <v>9</v>
      </c>
      <c r="D9345">
        <v>20</v>
      </c>
      <c r="E9345">
        <v>20</v>
      </c>
      <c r="F9345" t="str">
        <f>VLOOKUP(E9345,$L$1:$M$25,2,FALSE)</f>
        <v>ship</v>
      </c>
      <c r="G9345">
        <f>LOG(C9345)</f>
        <v>0.95424250943932487</v>
      </c>
      <c r="H9345">
        <f>G9345/(B9345-1)</f>
        <v>2.2344405424697764</v>
      </c>
    </row>
    <row r="9346" spans="1:8">
      <c r="A9346" t="s">
        <v>5162</v>
      </c>
      <c r="B9346">
        <v>1.42876912031874</v>
      </c>
      <c r="C9346">
        <v>16</v>
      </c>
      <c r="D9346">
        <v>25</v>
      </c>
      <c r="E9346">
        <v>25</v>
      </c>
      <c r="F9346" t="str">
        <f>VLOOKUP(E9346,$L$1:$M$25,2,FALSE)</f>
        <v>wheat</v>
      </c>
      <c r="G9346">
        <f>LOG(C9346)</f>
        <v>1.2041199826559248</v>
      </c>
      <c r="H9346">
        <f>G9346/(B9346-1)</f>
        <v>2.8083178699081723</v>
      </c>
    </row>
    <row r="9347" spans="1:8">
      <c r="A9347" t="s">
        <v>4219</v>
      </c>
      <c r="B9347">
        <v>1.43068261170244</v>
      </c>
      <c r="C9347">
        <v>21</v>
      </c>
      <c r="D9347">
        <v>25</v>
      </c>
      <c r="E9347">
        <v>25</v>
      </c>
      <c r="F9347" t="str">
        <f>VLOOKUP(E9347,$L$1:$M$25,2,FALSE)</f>
        <v>wheat</v>
      </c>
      <c r="G9347">
        <f>LOG(C9347)</f>
        <v>1.3222192947339193</v>
      </c>
      <c r="H9347">
        <f>G9347/(B9347-1)</f>
        <v>3.0700549750716304</v>
      </c>
    </row>
    <row r="9348" spans="1:8">
      <c r="A9348" t="s">
        <v>209</v>
      </c>
      <c r="B9348">
        <v>1.43548573736928</v>
      </c>
      <c r="C9348">
        <v>47</v>
      </c>
      <c r="D9348">
        <v>5</v>
      </c>
      <c r="E9348">
        <v>5</v>
      </c>
      <c r="F9348" t="str">
        <f>VLOOKUP(E9348,$L$1:$M$25,2,FALSE)</f>
        <v>corn</v>
      </c>
      <c r="G9348">
        <f>LOG(C9348)</f>
        <v>1.6720978579357175</v>
      </c>
      <c r="H9348">
        <f>G9348/(B9348-1)</f>
        <v>3.8396156623559508</v>
      </c>
    </row>
    <row r="9349" spans="1:8">
      <c r="A9349" t="s">
        <v>8630</v>
      </c>
      <c r="B9349">
        <v>1.4367417694224001</v>
      </c>
      <c r="C9349">
        <v>36</v>
      </c>
      <c r="D9349">
        <v>5</v>
      </c>
      <c r="E9349">
        <v>5</v>
      </c>
      <c r="F9349" t="str">
        <f>VLOOKUP(E9349,$L$1:$M$25,2,FALSE)</f>
        <v>corn</v>
      </c>
      <c r="G9349">
        <f>LOG(C9349)</f>
        <v>1.5563025007672873</v>
      </c>
      <c r="H9349">
        <f>G9349/(B9349-1)</f>
        <v>3.5634386489424386</v>
      </c>
    </row>
    <row r="9350" spans="1:8">
      <c r="A9350" t="s">
        <v>5852</v>
      </c>
      <c r="B9350">
        <v>1.44198415392023</v>
      </c>
      <c r="C9350">
        <v>40</v>
      </c>
      <c r="D9350">
        <v>20</v>
      </c>
      <c r="E9350">
        <v>20</v>
      </c>
      <c r="F9350" t="str">
        <f>VLOOKUP(E9350,$L$1:$M$25,2,FALSE)</f>
        <v>ship</v>
      </c>
      <c r="G9350">
        <f>LOG(C9350)</f>
        <v>1.6020599913279623</v>
      </c>
      <c r="H9350">
        <f>G9350/(B9350-1)</f>
        <v>3.6247000647383039</v>
      </c>
    </row>
    <row r="9351" spans="1:8">
      <c r="A9351" t="s">
        <v>4516</v>
      </c>
      <c r="B9351">
        <v>1.44359069646587</v>
      </c>
      <c r="C9351">
        <v>43</v>
      </c>
      <c r="D9351">
        <v>18</v>
      </c>
      <c r="E9351">
        <v>18</v>
      </c>
      <c r="F9351" t="str">
        <f>VLOOKUP(E9351,$L$1:$M$25,2,FALSE)</f>
        <v>oilseed</v>
      </c>
      <c r="G9351">
        <f>LOG(C9351)</f>
        <v>1.6334684555795864</v>
      </c>
      <c r="H9351">
        <f>G9351/(B9351-1)</f>
        <v>3.6823776255759815</v>
      </c>
    </row>
    <row r="9352" spans="1:8">
      <c r="A9352" t="s">
        <v>8264</v>
      </c>
      <c r="B9352">
        <v>1.44877722302528</v>
      </c>
      <c r="C9352">
        <v>47</v>
      </c>
      <c r="D9352">
        <v>25</v>
      </c>
      <c r="E9352">
        <v>25</v>
      </c>
      <c r="F9352" t="str">
        <f>VLOOKUP(E9352,$L$1:$M$25,2,FALSE)</f>
        <v>wheat</v>
      </c>
      <c r="G9352">
        <f>LOG(C9352)</f>
        <v>1.6720978579357175</v>
      </c>
      <c r="H9352">
        <f>G9352/(B9352-1)</f>
        <v>3.7258973320077051</v>
      </c>
    </row>
    <row r="9353" spans="1:8">
      <c r="A9353" t="s">
        <v>398</v>
      </c>
      <c r="B9353">
        <v>1.4501826556088899</v>
      </c>
      <c r="C9353">
        <v>127</v>
      </c>
      <c r="D9353">
        <v>17</v>
      </c>
      <c r="E9353">
        <v>17</v>
      </c>
      <c r="F9353" t="str">
        <f>VLOOKUP(E9353,$L$1:$M$25,2,FALSE)</f>
        <v>nat-gas</v>
      </c>
      <c r="G9353">
        <f>LOG(C9353)</f>
        <v>2.1038037209559568</v>
      </c>
      <c r="H9353">
        <f>G9353/(B9353-1)</f>
        <v>4.6732225125609927</v>
      </c>
    </row>
    <row r="9354" spans="1:8">
      <c r="A9354" t="s">
        <v>11759</v>
      </c>
      <c r="B9354">
        <v>1.4517003790904499</v>
      </c>
      <c r="C9354">
        <v>24</v>
      </c>
      <c r="D9354">
        <v>24</v>
      </c>
      <c r="E9354">
        <v>24</v>
      </c>
      <c r="F9354" t="str">
        <f>VLOOKUP(E9354,$L$1:$M$25,2,FALSE)</f>
        <v>veg-oil</v>
      </c>
      <c r="G9354">
        <f>LOG(C9354)</f>
        <v>1.3802112417116059</v>
      </c>
      <c r="H9354">
        <f>G9354/(B9354-1)</f>
        <v>3.0555901779201919</v>
      </c>
    </row>
    <row r="9355" spans="1:8">
      <c r="A9355" t="s">
        <v>6257</v>
      </c>
      <c r="B9355">
        <v>1.4542180453704101</v>
      </c>
      <c r="C9355">
        <v>21</v>
      </c>
      <c r="D9355">
        <v>24</v>
      </c>
      <c r="E9355">
        <v>24</v>
      </c>
      <c r="F9355" t="str">
        <f>VLOOKUP(E9355,$L$1:$M$25,2,FALSE)</f>
        <v>veg-oil</v>
      </c>
      <c r="G9355">
        <f>LOG(C9355)</f>
        <v>1.3222192947339193</v>
      </c>
      <c r="H9355">
        <f>G9355/(B9355-1)</f>
        <v>2.9109792272908557</v>
      </c>
    </row>
    <row r="9356" spans="1:8">
      <c r="A9356" t="s">
        <v>1174</v>
      </c>
      <c r="B9356">
        <v>1.4569268829080999</v>
      </c>
      <c r="C9356">
        <v>25</v>
      </c>
      <c r="D9356">
        <v>10</v>
      </c>
      <c r="E9356">
        <v>10</v>
      </c>
      <c r="F9356" t="str">
        <f>VLOOKUP(E9356,$L$1:$M$25,2,FALSE)</f>
        <v>gnp</v>
      </c>
      <c r="G9356">
        <f>LOG(C9356)</f>
        <v>1.3979400086720377</v>
      </c>
      <c r="H9356">
        <f>G9356/(B9356-1)</f>
        <v>3.0594391815488793</v>
      </c>
    </row>
    <row r="9357" spans="1:8">
      <c r="A9357" t="s">
        <v>11628</v>
      </c>
      <c r="B9357">
        <v>1.45712511055281</v>
      </c>
      <c r="C9357">
        <v>18</v>
      </c>
      <c r="D9357">
        <v>2</v>
      </c>
      <c r="E9357">
        <v>2</v>
      </c>
      <c r="F9357" t="str">
        <f>VLOOKUP(E9357,$L$1:$M$25,2,FALSE)</f>
        <v>bop</v>
      </c>
      <c r="G9357">
        <f>LOG(C9357)</f>
        <v>1.255272505103306</v>
      </c>
      <c r="H9357">
        <f>G9357/(B9357-1)</f>
        <v>2.746015207051919</v>
      </c>
    </row>
    <row r="9358" spans="1:8">
      <c r="A9358" t="s">
        <v>11551</v>
      </c>
      <c r="B9358">
        <v>1.45935941234753</v>
      </c>
      <c r="C9358">
        <v>18</v>
      </c>
      <c r="D9358">
        <v>20</v>
      </c>
      <c r="E9358">
        <v>20</v>
      </c>
      <c r="F9358" t="str">
        <f>VLOOKUP(E9358,$L$1:$M$25,2,FALSE)</f>
        <v>ship</v>
      </c>
      <c r="G9358">
        <f>LOG(C9358)</f>
        <v>1.255272505103306</v>
      </c>
      <c r="H9358">
        <f>G9358/(B9358-1)</f>
        <v>2.7326587229122135</v>
      </c>
    </row>
    <row r="9359" spans="1:8">
      <c r="A9359" t="s">
        <v>261</v>
      </c>
      <c r="B9359">
        <v>1.4598259092566901</v>
      </c>
      <c r="C9359">
        <v>46</v>
      </c>
      <c r="D9359">
        <v>11</v>
      </c>
      <c r="E9359">
        <v>11</v>
      </c>
      <c r="F9359" t="str">
        <f>VLOOKUP(E9359,$L$1:$M$25,2,FALSE)</f>
        <v>gold</v>
      </c>
      <c r="G9359">
        <f>LOG(C9359)</f>
        <v>1.6627578316815741</v>
      </c>
      <c r="H9359">
        <f>G9359/(B9359-1)</f>
        <v>3.6160594655691041</v>
      </c>
    </row>
    <row r="9360" spans="1:8">
      <c r="A9360" t="s">
        <v>8161</v>
      </c>
      <c r="B9360">
        <v>1.4633000931732001</v>
      </c>
      <c r="C9360">
        <v>22</v>
      </c>
      <c r="D9360">
        <v>2</v>
      </c>
      <c r="E9360">
        <v>2</v>
      </c>
      <c r="F9360" t="str">
        <f>VLOOKUP(E9360,$L$1:$M$25,2,FALSE)</f>
        <v>bop</v>
      </c>
      <c r="G9360">
        <f>LOG(C9360)</f>
        <v>1.3424226808222062</v>
      </c>
      <c r="H9360">
        <f>G9360/(B9360-1)</f>
        <v>2.8975230106857652</v>
      </c>
    </row>
    <row r="9361" spans="1:8">
      <c r="A9361" t="s">
        <v>508</v>
      </c>
      <c r="B9361">
        <v>1.46334052533446</v>
      </c>
      <c r="C9361">
        <v>74</v>
      </c>
      <c r="D9361">
        <v>5</v>
      </c>
      <c r="E9361">
        <v>5</v>
      </c>
      <c r="F9361" t="str">
        <f>VLOOKUP(E9361,$L$1:$M$25,2,FALSE)</f>
        <v>corn</v>
      </c>
      <c r="G9361">
        <f>LOG(C9361)</f>
        <v>1.8692317197309762</v>
      </c>
      <c r="H9361">
        <f>G9361/(B9361-1)</f>
        <v>4.0342504433034012</v>
      </c>
    </row>
    <row r="9362" spans="1:8">
      <c r="A9362" t="s">
        <v>2695</v>
      </c>
      <c r="B9362">
        <v>1.46338382582336</v>
      </c>
      <c r="C9362">
        <v>23</v>
      </c>
      <c r="D9362">
        <v>20</v>
      </c>
      <c r="E9362">
        <v>20</v>
      </c>
      <c r="F9362" t="str">
        <f>VLOOKUP(E9362,$L$1:$M$25,2,FALSE)</f>
        <v>ship</v>
      </c>
      <c r="G9362">
        <f>LOG(C9362)</f>
        <v>1.3617278360175928</v>
      </c>
      <c r="H9362">
        <f>G9362/(B9362-1)</f>
        <v>2.9386606958022696</v>
      </c>
    </row>
    <row r="9363" spans="1:8">
      <c r="A9363" t="s">
        <v>1570</v>
      </c>
      <c r="B9363">
        <v>1.46481638489081</v>
      </c>
      <c r="C9363">
        <v>9</v>
      </c>
      <c r="D9363">
        <v>18</v>
      </c>
      <c r="E9363">
        <v>18</v>
      </c>
      <c r="F9363" t="str">
        <f>VLOOKUP(E9363,$L$1:$M$25,2,FALSE)</f>
        <v>oilseed</v>
      </c>
      <c r="G9363">
        <f>LOG(C9363)</f>
        <v>0.95424250943932487</v>
      </c>
      <c r="H9363">
        <f>G9363/(B9363-1)</f>
        <v>2.0529450777934302</v>
      </c>
    </row>
    <row r="9364" spans="1:8">
      <c r="A9364" t="s">
        <v>3898</v>
      </c>
      <c r="B9364">
        <v>1.46481638489081</v>
      </c>
      <c r="C9364">
        <v>9</v>
      </c>
      <c r="D9364">
        <v>25</v>
      </c>
      <c r="E9364">
        <v>25</v>
      </c>
      <c r="F9364" t="str">
        <f>VLOOKUP(E9364,$L$1:$M$25,2,FALSE)</f>
        <v>wheat</v>
      </c>
      <c r="G9364">
        <f>LOG(C9364)</f>
        <v>0.95424250943932487</v>
      </c>
      <c r="H9364">
        <f>G9364/(B9364-1)</f>
        <v>2.0529450777934302</v>
      </c>
    </row>
    <row r="9365" spans="1:8">
      <c r="A9365" t="s">
        <v>11036</v>
      </c>
      <c r="B9365">
        <v>1.46481638489081</v>
      </c>
      <c r="C9365">
        <v>9</v>
      </c>
      <c r="D9365">
        <v>2</v>
      </c>
      <c r="E9365">
        <v>2</v>
      </c>
      <c r="F9365" t="str">
        <f>VLOOKUP(E9365,$L$1:$M$25,2,FALSE)</f>
        <v>bop</v>
      </c>
      <c r="G9365">
        <f>LOG(C9365)</f>
        <v>0.95424250943932487</v>
      </c>
      <c r="H9365">
        <f>G9365/(B9365-1)</f>
        <v>2.0529450777934302</v>
      </c>
    </row>
    <row r="9366" spans="1:8">
      <c r="A9366" t="s">
        <v>4171</v>
      </c>
      <c r="B9366">
        <v>1.46481638489081</v>
      </c>
      <c r="C9366">
        <v>18</v>
      </c>
      <c r="D9366">
        <v>5</v>
      </c>
      <c r="E9366">
        <v>5</v>
      </c>
      <c r="F9366" t="str">
        <f>VLOOKUP(E9366,$L$1:$M$25,2,FALSE)</f>
        <v>corn</v>
      </c>
      <c r="G9366">
        <f>LOG(C9366)</f>
        <v>1.255272505103306</v>
      </c>
      <c r="H9366">
        <f>G9366/(B9366-1)</f>
        <v>2.7005771438074024</v>
      </c>
    </row>
    <row r="9367" spans="1:8">
      <c r="A9367" t="s">
        <v>10417</v>
      </c>
      <c r="B9367">
        <v>1.46763116803483</v>
      </c>
      <c r="C9367">
        <v>21</v>
      </c>
      <c r="D9367">
        <v>18</v>
      </c>
      <c r="E9367">
        <v>18</v>
      </c>
      <c r="F9367" t="str">
        <f>VLOOKUP(E9367,$L$1:$M$25,2,FALSE)</f>
        <v>oilseed</v>
      </c>
      <c r="G9367">
        <f>LOG(C9367)</f>
        <v>1.3222192947339193</v>
      </c>
      <c r="H9367">
        <f>G9367/(B9367-1)</f>
        <v>2.8274832498663525</v>
      </c>
    </row>
    <row r="9368" spans="1:8">
      <c r="A9368" t="s">
        <v>2392</v>
      </c>
      <c r="B9368">
        <v>1.4681399390162</v>
      </c>
      <c r="C9368">
        <v>11</v>
      </c>
      <c r="D9368">
        <v>13</v>
      </c>
      <c r="E9368">
        <v>13</v>
      </c>
      <c r="F9368" t="str">
        <f>VLOOKUP(E9368,$L$1:$M$25,2,FALSE)</f>
        <v>interest</v>
      </c>
      <c r="G9368">
        <f>LOG(C9368)</f>
        <v>1.0413926851582251</v>
      </c>
      <c r="H9368">
        <f>G9368/(B9368-1)</f>
        <v>2.2245328765298695</v>
      </c>
    </row>
    <row r="9369" spans="1:8">
      <c r="A9369" t="s">
        <v>2424</v>
      </c>
      <c r="B9369">
        <v>1.4681399390162</v>
      </c>
      <c r="C9369">
        <v>11</v>
      </c>
      <c r="D9369">
        <v>7</v>
      </c>
      <c r="E9369">
        <v>7</v>
      </c>
      <c r="F9369" t="str">
        <f>VLOOKUP(E9369,$L$1:$M$25,2,FALSE)</f>
        <v>crude</v>
      </c>
      <c r="G9369">
        <f>LOG(C9369)</f>
        <v>1.0413926851582251</v>
      </c>
      <c r="H9369">
        <f>G9369/(B9369-1)</f>
        <v>2.2245328765298695</v>
      </c>
    </row>
    <row r="9370" spans="1:8">
      <c r="A9370" t="s">
        <v>6274</v>
      </c>
      <c r="B9370">
        <v>1.4681399390162</v>
      </c>
      <c r="C9370">
        <v>11</v>
      </c>
      <c r="D9370">
        <v>21</v>
      </c>
      <c r="E9370">
        <v>21</v>
      </c>
      <c r="F9370" t="str">
        <f>VLOOKUP(E9370,$L$1:$M$25,2,FALSE)</f>
        <v>soybean</v>
      </c>
      <c r="G9370">
        <f>LOG(C9370)</f>
        <v>1.0413926851582251</v>
      </c>
      <c r="H9370">
        <f>G9370/(B9370-1)</f>
        <v>2.2245328765298695</v>
      </c>
    </row>
    <row r="9371" spans="1:8">
      <c r="A9371" t="s">
        <v>8243</v>
      </c>
      <c r="B9371">
        <v>1.4681399390162</v>
      </c>
      <c r="C9371">
        <v>11</v>
      </c>
      <c r="D9371">
        <v>8</v>
      </c>
      <c r="E9371">
        <v>8</v>
      </c>
      <c r="F9371" t="str">
        <f>VLOOKUP(E9371,$L$1:$M$25,2,FALSE)</f>
        <v>dlr</v>
      </c>
      <c r="G9371">
        <f>LOG(C9371)</f>
        <v>1.0413926851582251</v>
      </c>
      <c r="H9371">
        <f>G9371/(B9371-1)</f>
        <v>2.2245328765298695</v>
      </c>
    </row>
    <row r="9372" spans="1:8">
      <c r="A9372" t="s">
        <v>9503</v>
      </c>
      <c r="B9372">
        <v>1.4681399390162</v>
      </c>
      <c r="C9372">
        <v>11</v>
      </c>
      <c r="D9372">
        <v>15</v>
      </c>
      <c r="E9372">
        <v>15</v>
      </c>
      <c r="F9372" t="str">
        <f>VLOOKUP(E9372,$L$1:$M$25,2,FALSE)</f>
        <v>money-fx</v>
      </c>
      <c r="G9372">
        <f>LOG(C9372)</f>
        <v>1.0413926851582251</v>
      </c>
      <c r="H9372">
        <f>G9372/(B9372-1)</f>
        <v>2.2245328765298695</v>
      </c>
    </row>
    <row r="9373" spans="1:8">
      <c r="A9373" t="s">
        <v>10307</v>
      </c>
      <c r="B9373">
        <v>1.4681399390162</v>
      </c>
      <c r="C9373">
        <v>11</v>
      </c>
      <c r="D9373">
        <v>20</v>
      </c>
      <c r="E9373">
        <v>20</v>
      </c>
      <c r="F9373" t="str">
        <f>VLOOKUP(E9373,$L$1:$M$25,2,FALSE)</f>
        <v>ship</v>
      </c>
      <c r="G9373">
        <f>LOG(C9373)</f>
        <v>1.0413926851582251</v>
      </c>
      <c r="H9373">
        <f>G9373/(B9373-1)</f>
        <v>2.2245328765298695</v>
      </c>
    </row>
    <row r="9374" spans="1:8">
      <c r="A9374" t="s">
        <v>1898</v>
      </c>
      <c r="B9374">
        <v>1.4708084763221101</v>
      </c>
      <c r="C9374">
        <v>10</v>
      </c>
      <c r="D9374">
        <v>25</v>
      </c>
      <c r="E9374">
        <v>25</v>
      </c>
      <c r="F9374" t="str">
        <f>VLOOKUP(E9374,$L$1:$M$25,2,FALSE)</f>
        <v>wheat</v>
      </c>
      <c r="G9374">
        <f>LOG(C9374)</f>
        <v>1</v>
      </c>
      <c r="H9374">
        <f>G9374/(B9374-1)</f>
        <v>2.1240059393404724</v>
      </c>
    </row>
    <row r="9375" spans="1:8">
      <c r="A9375" t="s">
        <v>3042</v>
      </c>
      <c r="B9375">
        <v>1.4708084763221101</v>
      </c>
      <c r="C9375">
        <v>10</v>
      </c>
      <c r="D9375">
        <v>24</v>
      </c>
      <c r="E9375">
        <v>24</v>
      </c>
      <c r="F9375" t="str">
        <f>VLOOKUP(E9375,$L$1:$M$25,2,FALSE)</f>
        <v>veg-oil</v>
      </c>
      <c r="G9375">
        <f>LOG(C9375)</f>
        <v>1</v>
      </c>
      <c r="H9375">
        <f>G9375/(B9375-1)</f>
        <v>2.1240059393404724</v>
      </c>
    </row>
    <row r="9376" spans="1:8">
      <c r="A9376" t="s">
        <v>3838</v>
      </c>
      <c r="B9376">
        <v>1.4708084763221101</v>
      </c>
      <c r="C9376">
        <v>10</v>
      </c>
      <c r="D9376">
        <v>10</v>
      </c>
      <c r="E9376">
        <v>10</v>
      </c>
      <c r="F9376" t="str">
        <f>VLOOKUP(E9376,$L$1:$M$25,2,FALSE)</f>
        <v>gnp</v>
      </c>
      <c r="G9376">
        <f>LOG(C9376)</f>
        <v>1</v>
      </c>
      <c r="H9376">
        <f>G9376/(B9376-1)</f>
        <v>2.1240059393404724</v>
      </c>
    </row>
    <row r="9377" spans="1:8">
      <c r="A9377" t="s">
        <v>6612</v>
      </c>
      <c r="B9377">
        <v>1.4708084763221101</v>
      </c>
      <c r="C9377">
        <v>10</v>
      </c>
      <c r="D9377">
        <v>20</v>
      </c>
      <c r="E9377">
        <v>20</v>
      </c>
      <c r="F9377" t="str">
        <f>VLOOKUP(E9377,$L$1:$M$25,2,FALSE)</f>
        <v>ship</v>
      </c>
      <c r="G9377">
        <f>LOG(C9377)</f>
        <v>1</v>
      </c>
      <c r="H9377">
        <f>G9377/(B9377-1)</f>
        <v>2.1240059393404724</v>
      </c>
    </row>
    <row r="9378" spans="1:8">
      <c r="A9378" t="s">
        <v>11506</v>
      </c>
      <c r="B9378">
        <v>1.4708084763221101</v>
      </c>
      <c r="C9378">
        <v>10</v>
      </c>
      <c r="D9378">
        <v>20</v>
      </c>
      <c r="E9378">
        <v>20</v>
      </c>
      <c r="F9378" t="str">
        <f>VLOOKUP(E9378,$L$1:$M$25,2,FALSE)</f>
        <v>ship</v>
      </c>
      <c r="G9378">
        <f>LOG(C9378)</f>
        <v>1</v>
      </c>
      <c r="H9378">
        <f>G9378/(B9378-1)</f>
        <v>2.1240059393404724</v>
      </c>
    </row>
    <row r="9379" spans="1:8">
      <c r="A9379" t="s">
        <v>3764</v>
      </c>
      <c r="B9379">
        <v>1.4735023850806399</v>
      </c>
      <c r="C9379">
        <v>12</v>
      </c>
      <c r="D9379">
        <v>4</v>
      </c>
      <c r="E9379">
        <v>4</v>
      </c>
      <c r="F9379" t="str">
        <f>VLOOKUP(E9379,$L$1:$M$25,2,FALSE)</f>
        <v>coffee</v>
      </c>
      <c r="G9379">
        <f>LOG(C9379)</f>
        <v>1.0791812460476249</v>
      </c>
      <c r="H9379">
        <f>G9379/(B9379-1)</f>
        <v>2.2791463782465105</v>
      </c>
    </row>
    <row r="9380" spans="1:8">
      <c r="A9380" t="s">
        <v>5220</v>
      </c>
      <c r="B9380">
        <v>1.4735023850806399</v>
      </c>
      <c r="C9380">
        <v>12</v>
      </c>
      <c r="D9380">
        <v>21</v>
      </c>
      <c r="E9380">
        <v>21</v>
      </c>
      <c r="F9380" t="str">
        <f>VLOOKUP(E9380,$L$1:$M$25,2,FALSE)</f>
        <v>soybean</v>
      </c>
      <c r="G9380">
        <f>LOG(C9380)</f>
        <v>1.0791812460476249</v>
      </c>
      <c r="H9380">
        <f>G9380/(B9380-1)</f>
        <v>2.2791463782465105</v>
      </c>
    </row>
    <row r="9381" spans="1:8">
      <c r="A9381" t="s">
        <v>2692</v>
      </c>
      <c r="B9381">
        <v>1.4750763110546901</v>
      </c>
      <c r="C9381">
        <v>7</v>
      </c>
      <c r="D9381">
        <v>4</v>
      </c>
      <c r="E9381">
        <v>4</v>
      </c>
      <c r="F9381" t="str">
        <f>VLOOKUP(E9381,$L$1:$M$25,2,FALSE)</f>
        <v>coffee</v>
      </c>
      <c r="G9381">
        <f>LOG(C9381)</f>
        <v>0.84509804001425681</v>
      </c>
      <c r="H9381">
        <f>G9381/(B9381-1)</f>
        <v>1.7788679846782982</v>
      </c>
    </row>
    <row r="9382" spans="1:8">
      <c r="A9382" t="s">
        <v>2949</v>
      </c>
      <c r="B9382">
        <v>1.4750763110546901</v>
      </c>
      <c r="C9382">
        <v>7</v>
      </c>
      <c r="D9382">
        <v>20</v>
      </c>
      <c r="E9382">
        <v>20</v>
      </c>
      <c r="F9382" t="str">
        <f>VLOOKUP(E9382,$L$1:$M$25,2,FALSE)</f>
        <v>ship</v>
      </c>
      <c r="G9382">
        <f>LOG(C9382)</f>
        <v>0.84509804001425681</v>
      </c>
      <c r="H9382">
        <f>G9382/(B9382-1)</f>
        <v>1.7788679846782982</v>
      </c>
    </row>
    <row r="9383" spans="1:8">
      <c r="A9383" t="s">
        <v>3142</v>
      </c>
      <c r="B9383">
        <v>1.4750763110546901</v>
      </c>
      <c r="C9383">
        <v>7</v>
      </c>
      <c r="D9383">
        <v>7</v>
      </c>
      <c r="E9383">
        <v>7</v>
      </c>
      <c r="F9383" t="str">
        <f>VLOOKUP(E9383,$L$1:$M$25,2,FALSE)</f>
        <v>crude</v>
      </c>
      <c r="G9383">
        <f>LOG(C9383)</f>
        <v>0.84509804001425681</v>
      </c>
      <c r="H9383">
        <f>G9383/(B9383-1)</f>
        <v>1.7788679846782982</v>
      </c>
    </row>
    <row r="9384" spans="1:8">
      <c r="A9384" t="s">
        <v>3442</v>
      </c>
      <c r="B9384">
        <v>1.4750763110546901</v>
      </c>
      <c r="C9384">
        <v>7</v>
      </c>
      <c r="D9384">
        <v>1</v>
      </c>
      <c r="E9384">
        <v>1</v>
      </c>
      <c r="F9384" t="str">
        <f>VLOOKUP(E9384,$L$1:$M$25,2,FALSE)</f>
        <v>acq</v>
      </c>
      <c r="G9384">
        <f>LOG(C9384)</f>
        <v>0.84509804001425681</v>
      </c>
      <c r="H9384">
        <f>G9384/(B9384-1)</f>
        <v>1.7788679846782982</v>
      </c>
    </row>
    <row r="9385" spans="1:8">
      <c r="A9385" t="s">
        <v>4080</v>
      </c>
      <c r="B9385">
        <v>1.4750763110546901</v>
      </c>
      <c r="C9385">
        <v>7</v>
      </c>
      <c r="D9385">
        <v>10</v>
      </c>
      <c r="E9385">
        <v>10</v>
      </c>
      <c r="F9385" t="str">
        <f>VLOOKUP(E9385,$L$1:$M$25,2,FALSE)</f>
        <v>gnp</v>
      </c>
      <c r="G9385">
        <f>LOG(C9385)</f>
        <v>0.84509804001425681</v>
      </c>
      <c r="H9385">
        <f>G9385/(B9385-1)</f>
        <v>1.7788679846782982</v>
      </c>
    </row>
    <row r="9386" spans="1:8">
      <c r="A9386" t="s">
        <v>4696</v>
      </c>
      <c r="B9386">
        <v>1.4750763110546901</v>
      </c>
      <c r="C9386">
        <v>7</v>
      </c>
      <c r="D9386">
        <v>7</v>
      </c>
      <c r="E9386">
        <v>7</v>
      </c>
      <c r="F9386" t="str">
        <f>VLOOKUP(E9386,$L$1:$M$25,2,FALSE)</f>
        <v>crude</v>
      </c>
      <c r="G9386">
        <f>LOG(C9386)</f>
        <v>0.84509804001425681</v>
      </c>
      <c r="H9386">
        <f>G9386/(B9386-1)</f>
        <v>1.7788679846782982</v>
      </c>
    </row>
    <row r="9387" spans="1:8">
      <c r="A9387" t="s">
        <v>5347</v>
      </c>
      <c r="B9387">
        <v>1.4750763110546901</v>
      </c>
      <c r="C9387">
        <v>7</v>
      </c>
      <c r="D9387">
        <v>14</v>
      </c>
      <c r="E9387">
        <v>14</v>
      </c>
      <c r="F9387" t="str">
        <f>VLOOKUP(E9387,$L$1:$M$25,2,FALSE)</f>
        <v>livestock</v>
      </c>
      <c r="G9387">
        <f>LOG(C9387)</f>
        <v>0.84509804001425681</v>
      </c>
      <c r="H9387">
        <f>G9387/(B9387-1)</f>
        <v>1.7788679846782982</v>
      </c>
    </row>
    <row r="9388" spans="1:8">
      <c r="A9388" t="s">
        <v>5412</v>
      </c>
      <c r="B9388">
        <v>1.4750763110546901</v>
      </c>
      <c r="C9388">
        <v>7</v>
      </c>
      <c r="D9388">
        <v>10</v>
      </c>
      <c r="E9388">
        <v>10</v>
      </c>
      <c r="F9388" t="str">
        <f>VLOOKUP(E9388,$L$1:$M$25,2,FALSE)</f>
        <v>gnp</v>
      </c>
      <c r="G9388">
        <f>LOG(C9388)</f>
        <v>0.84509804001425681</v>
      </c>
      <c r="H9388">
        <f>G9388/(B9388-1)</f>
        <v>1.7788679846782982</v>
      </c>
    </row>
    <row r="9389" spans="1:8">
      <c r="A9389" t="s">
        <v>6336</v>
      </c>
      <c r="B9389">
        <v>1.4750763110546901</v>
      </c>
      <c r="C9389">
        <v>7</v>
      </c>
      <c r="D9389">
        <v>23</v>
      </c>
      <c r="E9389">
        <v>23</v>
      </c>
      <c r="F9389" t="str">
        <f>VLOOKUP(E9389,$L$1:$M$25,2,FALSE)</f>
        <v>trade</v>
      </c>
      <c r="G9389">
        <f>LOG(C9389)</f>
        <v>0.84509804001425681</v>
      </c>
      <c r="H9389">
        <f>G9389/(B9389-1)</f>
        <v>1.7788679846782982</v>
      </c>
    </row>
    <row r="9390" spans="1:8">
      <c r="A9390" t="s">
        <v>6901</v>
      </c>
      <c r="B9390">
        <v>1.4750763110546901</v>
      </c>
      <c r="C9390">
        <v>7</v>
      </c>
      <c r="D9390">
        <v>8</v>
      </c>
      <c r="E9390">
        <v>8</v>
      </c>
      <c r="F9390" t="str">
        <f>VLOOKUP(E9390,$L$1:$M$25,2,FALSE)</f>
        <v>dlr</v>
      </c>
      <c r="G9390">
        <f>LOG(C9390)</f>
        <v>0.84509804001425681</v>
      </c>
      <c r="H9390">
        <f>G9390/(B9390-1)</f>
        <v>1.7788679846782982</v>
      </c>
    </row>
    <row r="9391" spans="1:8">
      <c r="A9391" t="s">
        <v>7699</v>
      </c>
      <c r="B9391">
        <v>1.4750763110546901</v>
      </c>
      <c r="C9391">
        <v>7</v>
      </c>
      <c r="D9391">
        <v>22</v>
      </c>
      <c r="E9391">
        <v>22</v>
      </c>
      <c r="F9391" t="str">
        <f>VLOOKUP(E9391,$L$1:$M$25,2,FALSE)</f>
        <v>sugar</v>
      </c>
      <c r="G9391">
        <f>LOG(C9391)</f>
        <v>0.84509804001425681</v>
      </c>
      <c r="H9391">
        <f>G9391/(B9391-1)</f>
        <v>1.7788679846782982</v>
      </c>
    </row>
    <row r="9392" spans="1:8">
      <c r="A9392" t="s">
        <v>7911</v>
      </c>
      <c r="B9392">
        <v>1.4750763110546901</v>
      </c>
      <c r="C9392">
        <v>7</v>
      </c>
      <c r="D9392">
        <v>23</v>
      </c>
      <c r="E9392">
        <v>23</v>
      </c>
      <c r="F9392" t="str">
        <f>VLOOKUP(E9392,$L$1:$M$25,2,FALSE)</f>
        <v>trade</v>
      </c>
      <c r="G9392">
        <f>LOG(C9392)</f>
        <v>0.84509804001425681</v>
      </c>
      <c r="H9392">
        <f>G9392/(B9392-1)</f>
        <v>1.7788679846782982</v>
      </c>
    </row>
    <row r="9393" spans="1:8">
      <c r="A9393" t="s">
        <v>9045</v>
      </c>
      <c r="B9393">
        <v>1.4750763110546901</v>
      </c>
      <c r="C9393">
        <v>7</v>
      </c>
      <c r="D9393">
        <v>18</v>
      </c>
      <c r="E9393">
        <v>18</v>
      </c>
      <c r="F9393" t="str">
        <f>VLOOKUP(E9393,$L$1:$M$25,2,FALSE)</f>
        <v>oilseed</v>
      </c>
      <c r="G9393">
        <f>LOG(C9393)</f>
        <v>0.84509804001425681</v>
      </c>
      <c r="H9393">
        <f>G9393/(B9393-1)</f>
        <v>1.7788679846782982</v>
      </c>
    </row>
    <row r="9394" spans="1:8">
      <c r="A9394" t="s">
        <v>9379</v>
      </c>
      <c r="B9394">
        <v>1.4750763110546901</v>
      </c>
      <c r="C9394">
        <v>7</v>
      </c>
      <c r="D9394">
        <v>19</v>
      </c>
      <c r="E9394">
        <v>19</v>
      </c>
      <c r="F9394" t="str">
        <f>VLOOKUP(E9394,$L$1:$M$25,2,FALSE)</f>
        <v>reserves</v>
      </c>
      <c r="G9394">
        <f>LOG(C9394)</f>
        <v>0.84509804001425681</v>
      </c>
      <c r="H9394">
        <f>G9394/(B9394-1)</f>
        <v>1.7788679846782982</v>
      </c>
    </row>
    <row r="9395" spans="1:8">
      <c r="A9395" t="s">
        <v>9780</v>
      </c>
      <c r="B9395">
        <v>1.4750763110546901</v>
      </c>
      <c r="C9395">
        <v>7</v>
      </c>
      <c r="D9395">
        <v>14</v>
      </c>
      <c r="E9395">
        <v>14</v>
      </c>
      <c r="F9395" t="str">
        <f>VLOOKUP(E9395,$L$1:$M$25,2,FALSE)</f>
        <v>livestock</v>
      </c>
      <c r="G9395">
        <f>LOG(C9395)</f>
        <v>0.84509804001425681</v>
      </c>
      <c r="H9395">
        <f>G9395/(B9395-1)</f>
        <v>1.7788679846782982</v>
      </c>
    </row>
    <row r="9396" spans="1:8">
      <c r="A9396" t="s">
        <v>10010</v>
      </c>
      <c r="B9396">
        <v>1.4750763110546901</v>
      </c>
      <c r="C9396">
        <v>7</v>
      </c>
      <c r="D9396">
        <v>15</v>
      </c>
      <c r="E9396">
        <v>15</v>
      </c>
      <c r="F9396" t="str">
        <f>VLOOKUP(E9396,$L$1:$M$25,2,FALSE)</f>
        <v>money-fx</v>
      </c>
      <c r="G9396">
        <f>LOG(C9396)</f>
        <v>0.84509804001425681</v>
      </c>
      <c r="H9396">
        <f>G9396/(B9396-1)</f>
        <v>1.7788679846782982</v>
      </c>
    </row>
    <row r="9397" spans="1:8">
      <c r="A9397" t="s">
        <v>10554</v>
      </c>
      <c r="B9397">
        <v>1.4750763110546901</v>
      </c>
      <c r="C9397">
        <v>7</v>
      </c>
      <c r="D9397">
        <v>15</v>
      </c>
      <c r="E9397">
        <v>15</v>
      </c>
      <c r="F9397" t="str">
        <f>VLOOKUP(E9397,$L$1:$M$25,2,FALSE)</f>
        <v>money-fx</v>
      </c>
      <c r="G9397">
        <f>LOG(C9397)</f>
        <v>0.84509804001425681</v>
      </c>
      <c r="H9397">
        <f>G9397/(B9397-1)</f>
        <v>1.7788679846782982</v>
      </c>
    </row>
    <row r="9398" spans="1:8">
      <c r="A9398" t="s">
        <v>11229</v>
      </c>
      <c r="B9398">
        <v>1.4750763110546901</v>
      </c>
      <c r="C9398">
        <v>7</v>
      </c>
      <c r="D9398">
        <v>16</v>
      </c>
      <c r="E9398">
        <v>16</v>
      </c>
      <c r="F9398" t="str">
        <f>VLOOKUP(E9398,$L$1:$M$25,2,FALSE)</f>
        <v>money-supply</v>
      </c>
      <c r="G9398">
        <f>LOG(C9398)</f>
        <v>0.84509804001425681</v>
      </c>
      <c r="H9398">
        <f>G9398/(B9398-1)</f>
        <v>1.7788679846782982</v>
      </c>
    </row>
    <row r="9399" spans="1:8">
      <c r="A9399" t="s">
        <v>11738</v>
      </c>
      <c r="B9399">
        <v>1.4750763110546901</v>
      </c>
      <c r="C9399">
        <v>7</v>
      </c>
      <c r="D9399">
        <v>16</v>
      </c>
      <c r="E9399">
        <v>16</v>
      </c>
      <c r="F9399" t="str">
        <f>VLOOKUP(E9399,$L$1:$M$25,2,FALSE)</f>
        <v>money-supply</v>
      </c>
      <c r="G9399">
        <f>LOG(C9399)</f>
        <v>0.84509804001425681</v>
      </c>
      <c r="H9399">
        <f>G9399/(B9399-1)</f>
        <v>1.7788679846782982</v>
      </c>
    </row>
    <row r="9400" spans="1:8">
      <c r="A9400" t="s">
        <v>12253</v>
      </c>
      <c r="B9400">
        <v>1.4750763110546901</v>
      </c>
      <c r="C9400">
        <v>7</v>
      </c>
      <c r="D9400">
        <v>18</v>
      </c>
      <c r="E9400">
        <v>18</v>
      </c>
      <c r="F9400" t="str">
        <f>VLOOKUP(E9400,$L$1:$M$25,2,FALSE)</f>
        <v>oilseed</v>
      </c>
      <c r="G9400">
        <f>LOG(C9400)</f>
        <v>0.84509804001425681</v>
      </c>
      <c r="H9400">
        <f>G9400/(B9400-1)</f>
        <v>1.7788679846782982</v>
      </c>
    </row>
    <row r="9401" spans="1:8">
      <c r="A9401" t="s">
        <v>5693</v>
      </c>
      <c r="B9401">
        <v>1.4750763110546901</v>
      </c>
      <c r="C9401">
        <v>14</v>
      </c>
      <c r="D9401">
        <v>23</v>
      </c>
      <c r="E9401">
        <v>23</v>
      </c>
      <c r="F9401" t="str">
        <f>VLOOKUP(E9401,$L$1:$M$25,2,FALSE)</f>
        <v>trade</v>
      </c>
      <c r="G9401">
        <f>LOG(C9401)</f>
        <v>1.146128035678238</v>
      </c>
      <c r="H9401">
        <f>G9401/(B9401-1)</f>
        <v>2.4125135457370708</v>
      </c>
    </row>
    <row r="9402" spans="1:8">
      <c r="A9402" t="s">
        <v>4412</v>
      </c>
      <c r="B9402">
        <v>1.4762815946091901</v>
      </c>
      <c r="C9402">
        <v>33</v>
      </c>
      <c r="D9402">
        <v>25</v>
      </c>
      <c r="E9402">
        <v>25</v>
      </c>
      <c r="F9402" t="str">
        <f>VLOOKUP(E9402,$L$1:$M$25,2,FALSE)</f>
        <v>wheat</v>
      </c>
      <c r="G9402">
        <f>LOG(C9402)</f>
        <v>1.5185139398778875</v>
      </c>
      <c r="H9402">
        <f>G9402/(B9402-1)</f>
        <v>3.1882692026423882</v>
      </c>
    </row>
    <row r="9403" spans="1:8">
      <c r="A9403" t="s">
        <v>40</v>
      </c>
      <c r="B9403">
        <v>1.4768890619495301</v>
      </c>
      <c r="C9403">
        <v>143</v>
      </c>
      <c r="D9403">
        <v>24</v>
      </c>
      <c r="E9403">
        <v>24</v>
      </c>
      <c r="F9403" t="str">
        <f>VLOOKUP(E9403,$L$1:$M$25,2,FALSE)</f>
        <v>veg-oil</v>
      </c>
      <c r="G9403">
        <f>LOG(C9403)</f>
        <v>2.1553360374650619</v>
      </c>
      <c r="H9403">
        <f>G9403/(B9403-1)</f>
        <v>4.5195753256617248</v>
      </c>
    </row>
    <row r="9404" spans="1:8">
      <c r="A9404" t="s">
        <v>6816</v>
      </c>
      <c r="B9404">
        <v>1.47704540483988</v>
      </c>
      <c r="C9404">
        <v>17</v>
      </c>
      <c r="D9404">
        <v>1</v>
      </c>
      <c r="E9404">
        <v>1</v>
      </c>
      <c r="F9404" t="str">
        <f>VLOOKUP(E9404,$L$1:$M$25,2,FALSE)</f>
        <v>acq</v>
      </c>
      <c r="G9404">
        <f>LOG(C9404)</f>
        <v>1.2304489213782739</v>
      </c>
      <c r="H9404">
        <f>G9404/(B9404-1)</f>
        <v>2.5793119667325448</v>
      </c>
    </row>
    <row r="9405" spans="1:8">
      <c r="A9405" t="s">
        <v>11141</v>
      </c>
      <c r="B9405">
        <v>1.4787515246479499</v>
      </c>
      <c r="C9405">
        <v>17</v>
      </c>
      <c r="D9405">
        <v>17</v>
      </c>
      <c r="E9405">
        <v>17</v>
      </c>
      <c r="F9405" t="str">
        <f>VLOOKUP(E9405,$L$1:$M$25,2,FALSE)</f>
        <v>nat-gas</v>
      </c>
      <c r="G9405">
        <f>LOG(C9405)</f>
        <v>1.2304489213782739</v>
      </c>
      <c r="H9405">
        <f>G9405/(B9405-1)</f>
        <v>2.5701201103914708</v>
      </c>
    </row>
    <row r="9406" spans="1:8">
      <c r="A9406" t="s">
        <v>11869</v>
      </c>
      <c r="B9406">
        <v>1.4787515246479499</v>
      </c>
      <c r="C9406">
        <v>17</v>
      </c>
      <c r="D9406">
        <v>20</v>
      </c>
      <c r="E9406">
        <v>20</v>
      </c>
      <c r="F9406" t="str">
        <f>VLOOKUP(E9406,$L$1:$M$25,2,FALSE)</f>
        <v>ship</v>
      </c>
      <c r="G9406">
        <f>LOG(C9406)</f>
        <v>1.2304489213782739</v>
      </c>
      <c r="H9406">
        <f>G9406/(B9406-1)</f>
        <v>2.5701201103914708</v>
      </c>
    </row>
    <row r="9407" spans="1:8">
      <c r="A9407" t="s">
        <v>7389</v>
      </c>
      <c r="B9407">
        <v>1.4791328074296399</v>
      </c>
      <c r="C9407">
        <v>13</v>
      </c>
      <c r="D9407">
        <v>23</v>
      </c>
      <c r="E9407">
        <v>23</v>
      </c>
      <c r="F9407" t="str">
        <f>VLOOKUP(E9407,$L$1:$M$25,2,FALSE)</f>
        <v>trade</v>
      </c>
      <c r="G9407">
        <f>LOG(C9407)</f>
        <v>1.1139433523068367</v>
      </c>
      <c r="H9407">
        <f>G9407/(B9407-1)</f>
        <v>2.3249156288894244</v>
      </c>
    </row>
    <row r="9408" spans="1:8">
      <c r="A9408" t="s">
        <v>6392</v>
      </c>
      <c r="B9408">
        <v>1.4806219775749101</v>
      </c>
      <c r="C9408">
        <v>33</v>
      </c>
      <c r="D9408">
        <v>24</v>
      </c>
      <c r="E9408">
        <v>24</v>
      </c>
      <c r="F9408" t="str">
        <f>VLOOKUP(E9408,$L$1:$M$25,2,FALSE)</f>
        <v>veg-oil</v>
      </c>
      <c r="G9408">
        <f>LOG(C9408)</f>
        <v>1.5185139398778875</v>
      </c>
      <c r="H9408">
        <f>G9408/(B9408-1)</f>
        <v>3.1594767004619775</v>
      </c>
    </row>
    <row r="9409" spans="1:8">
      <c r="A9409" t="s">
        <v>11913</v>
      </c>
      <c r="B9409">
        <v>1.4828871047126899</v>
      </c>
      <c r="C9409">
        <v>20</v>
      </c>
      <c r="D9409">
        <v>23</v>
      </c>
      <c r="E9409">
        <v>23</v>
      </c>
      <c r="F9409" t="str">
        <f>VLOOKUP(E9409,$L$1:$M$25,2,FALSE)</f>
        <v>trade</v>
      </c>
      <c r="G9409">
        <f>LOG(C9409)</f>
        <v>1.3010299956639813</v>
      </c>
      <c r="H9409">
        <f>G9409/(B9409-1)</f>
        <v>2.6942736365637123</v>
      </c>
    </row>
    <row r="9410" spans="1:8">
      <c r="A9410" t="s">
        <v>6776</v>
      </c>
      <c r="B9410">
        <v>1.4834151486345299</v>
      </c>
      <c r="C9410">
        <v>26</v>
      </c>
      <c r="D9410">
        <v>16</v>
      </c>
      <c r="E9410">
        <v>16</v>
      </c>
      <c r="F9410" t="str">
        <f>VLOOKUP(E9410,$L$1:$M$25,2,FALSE)</f>
        <v>money-supply</v>
      </c>
      <c r="G9410">
        <f>LOG(C9410)</f>
        <v>1.414973347970818</v>
      </c>
      <c r="H9410">
        <f>G9410/(B9410-1)</f>
        <v>2.9270355965624937</v>
      </c>
    </row>
    <row r="9411" spans="1:8">
      <c r="A9411" t="s">
        <v>8353</v>
      </c>
      <c r="B9411">
        <v>1.4837039027622501</v>
      </c>
      <c r="C9411">
        <v>28</v>
      </c>
      <c r="D9411">
        <v>15</v>
      </c>
      <c r="E9411">
        <v>15</v>
      </c>
      <c r="F9411" t="str">
        <f>VLOOKUP(E9411,$L$1:$M$25,2,FALSE)</f>
        <v>money-fx</v>
      </c>
      <c r="G9411">
        <f>LOG(C9411)</f>
        <v>1.4471580313422192</v>
      </c>
      <c r="H9411">
        <f>G9411/(B9411-1)</f>
        <v>2.9918262455151736</v>
      </c>
    </row>
    <row r="9412" spans="1:8">
      <c r="A9412" t="s">
        <v>12002</v>
      </c>
      <c r="B9412">
        <v>1.4839363422260099</v>
      </c>
      <c r="C9412">
        <v>52</v>
      </c>
      <c r="D9412">
        <v>18</v>
      </c>
      <c r="E9412">
        <v>18</v>
      </c>
      <c r="F9412" t="str">
        <f>VLOOKUP(E9412,$L$1:$M$25,2,FALSE)</f>
        <v>oilseed</v>
      </c>
      <c r="G9412">
        <f>LOG(C9412)</f>
        <v>1.7160033436347992</v>
      </c>
      <c r="H9412">
        <f>G9412/(B9412-1)</f>
        <v>3.5459278295602452</v>
      </c>
    </row>
    <row r="9413" spans="1:8">
      <c r="A9413" t="s">
        <v>7052</v>
      </c>
      <c r="B9413">
        <v>1.4844575358174801</v>
      </c>
      <c r="C9413">
        <v>13</v>
      </c>
      <c r="D9413">
        <v>2</v>
      </c>
      <c r="E9413">
        <v>2</v>
      </c>
      <c r="F9413" t="str">
        <f>VLOOKUP(E9413,$L$1:$M$25,2,FALSE)</f>
        <v>bop</v>
      </c>
      <c r="G9413">
        <f>LOG(C9413)</f>
        <v>1.1139433523068367</v>
      </c>
      <c r="H9413">
        <f>G9413/(B9413-1)</f>
        <v>2.2993622143314458</v>
      </c>
    </row>
    <row r="9414" spans="1:8">
      <c r="A9414" t="s">
        <v>11848</v>
      </c>
      <c r="B9414">
        <v>1.4851948114656299</v>
      </c>
      <c r="C9414">
        <v>25</v>
      </c>
      <c r="D9414">
        <v>11</v>
      </c>
      <c r="E9414">
        <v>11</v>
      </c>
      <c r="F9414" t="str">
        <f>VLOOKUP(E9414,$L$1:$M$25,2,FALSE)</f>
        <v>gold</v>
      </c>
      <c r="G9414">
        <f>LOG(C9414)</f>
        <v>1.3979400086720377</v>
      </c>
      <c r="H9414">
        <f>G9414/(B9414-1)</f>
        <v>2.8811932354537646</v>
      </c>
    </row>
    <row r="9415" spans="1:8">
      <c r="A9415" t="s">
        <v>83</v>
      </c>
      <c r="B9415">
        <v>1.48702284233231</v>
      </c>
      <c r="C9415">
        <v>62</v>
      </c>
      <c r="D9415">
        <v>9</v>
      </c>
      <c r="E9415">
        <v>9</v>
      </c>
      <c r="F9415" t="str">
        <f>VLOOKUP(E9415,$L$1:$M$25,2,FALSE)</f>
        <v>earn</v>
      </c>
      <c r="G9415">
        <f>LOG(C9415)</f>
        <v>1.7923916894982539</v>
      </c>
      <c r="H9415">
        <f>G9415/(B9415-1)</f>
        <v>3.6803031268813724</v>
      </c>
    </row>
    <row r="9416" spans="1:8">
      <c r="A9416" t="s">
        <v>3924</v>
      </c>
      <c r="B9416">
        <v>1.48803604417811</v>
      </c>
      <c r="C9416">
        <v>16</v>
      </c>
      <c r="D9416">
        <v>18</v>
      </c>
      <c r="E9416">
        <v>18</v>
      </c>
      <c r="F9416" t="str">
        <f>VLOOKUP(E9416,$L$1:$M$25,2,FALSE)</f>
        <v>oilseed</v>
      </c>
      <c r="G9416">
        <f>LOG(C9416)</f>
        <v>1.2041199826559248</v>
      </c>
      <c r="H9416">
        <f>G9416/(B9416-1)</f>
        <v>2.4672767452735074</v>
      </c>
    </row>
    <row r="9417" spans="1:8">
      <c r="A9417" t="s">
        <v>9944</v>
      </c>
      <c r="B9417">
        <v>1.4897673640073399</v>
      </c>
      <c r="C9417">
        <v>19</v>
      </c>
      <c r="D9417">
        <v>8</v>
      </c>
      <c r="E9417">
        <v>8</v>
      </c>
      <c r="F9417" t="str">
        <f>VLOOKUP(E9417,$L$1:$M$25,2,FALSE)</f>
        <v>dlr</v>
      </c>
      <c r="G9417">
        <f>LOG(C9417)</f>
        <v>1.2787536009528289</v>
      </c>
      <c r="H9417">
        <f>G9417/(B9417-1)</f>
        <v>2.6109408158393848</v>
      </c>
    </row>
    <row r="9418" spans="1:8">
      <c r="A9418" t="s">
        <v>4936</v>
      </c>
      <c r="B9418">
        <v>1.4921530032950301</v>
      </c>
      <c r="C9418">
        <v>23</v>
      </c>
      <c r="D9418">
        <v>11</v>
      </c>
      <c r="E9418">
        <v>11</v>
      </c>
      <c r="F9418" t="str">
        <f>VLOOKUP(E9418,$L$1:$M$25,2,FALSE)</f>
        <v>gold</v>
      </c>
      <c r="G9418">
        <f>LOG(C9418)</f>
        <v>1.3617278360175928</v>
      </c>
      <c r="H9418">
        <f>G9418/(B9418-1)</f>
        <v>2.7668790536695766</v>
      </c>
    </row>
    <row r="9419" spans="1:8">
      <c r="A9419" t="s">
        <v>12218</v>
      </c>
      <c r="B9419">
        <v>1.4921530032950301</v>
      </c>
      <c r="C9419">
        <v>23</v>
      </c>
      <c r="D9419">
        <v>14</v>
      </c>
      <c r="E9419">
        <v>14</v>
      </c>
      <c r="F9419" t="str">
        <f>VLOOKUP(E9419,$L$1:$M$25,2,FALSE)</f>
        <v>livestock</v>
      </c>
      <c r="G9419">
        <f>LOG(C9419)</f>
        <v>1.3617278360175928</v>
      </c>
      <c r="H9419">
        <f>G9419/(B9419-1)</f>
        <v>2.7668790536695766</v>
      </c>
    </row>
    <row r="9420" spans="1:8">
      <c r="A9420" t="s">
        <v>751</v>
      </c>
      <c r="B9420">
        <v>1.4941751382893</v>
      </c>
      <c r="C9420">
        <v>8</v>
      </c>
      <c r="D9420">
        <v>4</v>
      </c>
      <c r="E9420">
        <v>4</v>
      </c>
      <c r="F9420" t="str">
        <f>VLOOKUP(E9420,$L$1:$M$25,2,FALSE)</f>
        <v>coffee</v>
      </c>
      <c r="G9420">
        <f>LOG(C9420)</f>
        <v>0.90308998699194354</v>
      </c>
      <c r="H9420">
        <f>G9420/(B9420-1)</f>
        <v>1.8274694880810789</v>
      </c>
    </row>
    <row r="9421" spans="1:8">
      <c r="A9421" t="s">
        <v>1046</v>
      </c>
      <c r="B9421">
        <v>1.4941751382893</v>
      </c>
      <c r="C9421">
        <v>8</v>
      </c>
      <c r="D9421">
        <v>11</v>
      </c>
      <c r="E9421">
        <v>11</v>
      </c>
      <c r="F9421" t="str">
        <f>VLOOKUP(E9421,$L$1:$M$25,2,FALSE)</f>
        <v>gold</v>
      </c>
      <c r="G9421">
        <f>LOG(C9421)</f>
        <v>0.90308998699194354</v>
      </c>
      <c r="H9421">
        <f>G9421/(B9421-1)</f>
        <v>1.8274694880810789</v>
      </c>
    </row>
    <row r="9422" spans="1:8">
      <c r="A9422" t="s">
        <v>3414</v>
      </c>
      <c r="B9422">
        <v>1.4941751382893</v>
      </c>
      <c r="C9422">
        <v>8</v>
      </c>
      <c r="D9422">
        <v>6</v>
      </c>
      <c r="E9422">
        <v>6</v>
      </c>
      <c r="F9422" t="str">
        <f>VLOOKUP(E9422,$L$1:$M$25,2,FALSE)</f>
        <v>cpi</v>
      </c>
      <c r="G9422">
        <f>LOG(C9422)</f>
        <v>0.90308998699194354</v>
      </c>
      <c r="H9422">
        <f>G9422/(B9422-1)</f>
        <v>1.8274694880810789</v>
      </c>
    </row>
    <row r="9423" spans="1:8">
      <c r="A9423" t="s">
        <v>4140</v>
      </c>
      <c r="B9423">
        <v>1.4941751382893</v>
      </c>
      <c r="C9423">
        <v>8</v>
      </c>
      <c r="D9423">
        <v>24</v>
      </c>
      <c r="E9423">
        <v>24</v>
      </c>
      <c r="F9423" t="str">
        <f>VLOOKUP(E9423,$L$1:$M$25,2,FALSE)</f>
        <v>veg-oil</v>
      </c>
      <c r="G9423">
        <f>LOG(C9423)</f>
        <v>0.90308998699194354</v>
      </c>
      <c r="H9423">
        <f>G9423/(B9423-1)</f>
        <v>1.8274694880810789</v>
      </c>
    </row>
    <row r="9424" spans="1:8">
      <c r="A9424" t="s">
        <v>5159</v>
      </c>
      <c r="B9424">
        <v>1.4941751382893</v>
      </c>
      <c r="C9424">
        <v>8</v>
      </c>
      <c r="D9424">
        <v>11</v>
      </c>
      <c r="E9424">
        <v>11</v>
      </c>
      <c r="F9424" t="str">
        <f>VLOOKUP(E9424,$L$1:$M$25,2,FALSE)</f>
        <v>gold</v>
      </c>
      <c r="G9424">
        <f>LOG(C9424)</f>
        <v>0.90308998699194354</v>
      </c>
      <c r="H9424">
        <f>G9424/(B9424-1)</f>
        <v>1.8274694880810789</v>
      </c>
    </row>
    <row r="9425" spans="1:8">
      <c r="A9425" t="s">
        <v>5801</v>
      </c>
      <c r="B9425">
        <v>1.4941751382893</v>
      </c>
      <c r="C9425">
        <v>8</v>
      </c>
      <c r="D9425">
        <v>11</v>
      </c>
      <c r="E9425">
        <v>11</v>
      </c>
      <c r="F9425" t="str">
        <f>VLOOKUP(E9425,$L$1:$M$25,2,FALSE)</f>
        <v>gold</v>
      </c>
      <c r="G9425">
        <f>LOG(C9425)</f>
        <v>0.90308998699194354</v>
      </c>
      <c r="H9425">
        <f>G9425/(B9425-1)</f>
        <v>1.8274694880810789</v>
      </c>
    </row>
    <row r="9426" spans="1:8">
      <c r="A9426" t="s">
        <v>6485</v>
      </c>
      <c r="B9426">
        <v>1.4941751382893</v>
      </c>
      <c r="C9426">
        <v>8</v>
      </c>
      <c r="D9426">
        <v>25</v>
      </c>
      <c r="E9426">
        <v>25</v>
      </c>
      <c r="F9426" t="str">
        <f>VLOOKUP(E9426,$L$1:$M$25,2,FALSE)</f>
        <v>wheat</v>
      </c>
      <c r="G9426">
        <f>LOG(C9426)</f>
        <v>0.90308998699194354</v>
      </c>
      <c r="H9426">
        <f>G9426/(B9426-1)</f>
        <v>1.8274694880810789</v>
      </c>
    </row>
    <row r="9427" spans="1:8">
      <c r="A9427" t="s">
        <v>6488</v>
      </c>
      <c r="B9427">
        <v>1.4941751382893</v>
      </c>
      <c r="C9427">
        <v>8</v>
      </c>
      <c r="D9427">
        <v>2</v>
      </c>
      <c r="E9427">
        <v>2</v>
      </c>
      <c r="F9427" t="str">
        <f>VLOOKUP(E9427,$L$1:$M$25,2,FALSE)</f>
        <v>bop</v>
      </c>
      <c r="G9427">
        <f>LOG(C9427)</f>
        <v>0.90308998699194354</v>
      </c>
      <c r="H9427">
        <f>G9427/(B9427-1)</f>
        <v>1.8274694880810789</v>
      </c>
    </row>
    <row r="9428" spans="1:8">
      <c r="A9428" t="s">
        <v>6552</v>
      </c>
      <c r="B9428">
        <v>1.4941751382893</v>
      </c>
      <c r="C9428">
        <v>8</v>
      </c>
      <c r="D9428">
        <v>4</v>
      </c>
      <c r="E9428">
        <v>4</v>
      </c>
      <c r="F9428" t="str">
        <f>VLOOKUP(E9428,$L$1:$M$25,2,FALSE)</f>
        <v>coffee</v>
      </c>
      <c r="G9428">
        <f>LOG(C9428)</f>
        <v>0.90308998699194354</v>
      </c>
      <c r="H9428">
        <f>G9428/(B9428-1)</f>
        <v>1.8274694880810789</v>
      </c>
    </row>
    <row r="9429" spans="1:8">
      <c r="A9429" t="s">
        <v>9335</v>
      </c>
      <c r="B9429">
        <v>1.4941751382893</v>
      </c>
      <c r="C9429">
        <v>8</v>
      </c>
      <c r="D9429">
        <v>10</v>
      </c>
      <c r="E9429">
        <v>10</v>
      </c>
      <c r="F9429" t="str">
        <f>VLOOKUP(E9429,$L$1:$M$25,2,FALSE)</f>
        <v>gnp</v>
      </c>
      <c r="G9429">
        <f>LOG(C9429)</f>
        <v>0.90308998699194354</v>
      </c>
      <c r="H9429">
        <f>G9429/(B9429-1)</f>
        <v>1.8274694880810789</v>
      </c>
    </row>
    <row r="9430" spans="1:8">
      <c r="A9430" t="s">
        <v>9964</v>
      </c>
      <c r="B9430">
        <v>1.4941751382893</v>
      </c>
      <c r="C9430">
        <v>8</v>
      </c>
      <c r="D9430">
        <v>15</v>
      </c>
      <c r="E9430">
        <v>15</v>
      </c>
      <c r="F9430" t="str">
        <f>VLOOKUP(E9430,$L$1:$M$25,2,FALSE)</f>
        <v>money-fx</v>
      </c>
      <c r="G9430">
        <f>LOG(C9430)</f>
        <v>0.90308998699194354</v>
      </c>
      <c r="H9430">
        <f>G9430/(B9430-1)</f>
        <v>1.8274694880810789</v>
      </c>
    </row>
    <row r="9431" spans="1:8">
      <c r="A9431" t="s">
        <v>10282</v>
      </c>
      <c r="B9431">
        <v>1.4941751382893</v>
      </c>
      <c r="C9431">
        <v>8</v>
      </c>
      <c r="D9431">
        <v>15</v>
      </c>
      <c r="E9431">
        <v>15</v>
      </c>
      <c r="F9431" t="str">
        <f>VLOOKUP(E9431,$L$1:$M$25,2,FALSE)</f>
        <v>money-fx</v>
      </c>
      <c r="G9431">
        <f>LOG(C9431)</f>
        <v>0.90308998699194354</v>
      </c>
      <c r="H9431">
        <f>G9431/(B9431-1)</f>
        <v>1.8274694880810789</v>
      </c>
    </row>
    <row r="9432" spans="1:8">
      <c r="A9432" t="s">
        <v>10956</v>
      </c>
      <c r="B9432">
        <v>1.4941751382893</v>
      </c>
      <c r="C9432">
        <v>8</v>
      </c>
      <c r="D9432">
        <v>23</v>
      </c>
      <c r="E9432">
        <v>23</v>
      </c>
      <c r="F9432" t="str">
        <f>VLOOKUP(E9432,$L$1:$M$25,2,FALSE)</f>
        <v>trade</v>
      </c>
      <c r="G9432">
        <f>LOG(C9432)</f>
        <v>0.90308998699194354</v>
      </c>
      <c r="H9432">
        <f>G9432/(B9432-1)</f>
        <v>1.8274694880810789</v>
      </c>
    </row>
    <row r="9433" spans="1:8">
      <c r="A9433" t="s">
        <v>11267</v>
      </c>
      <c r="B9433">
        <v>1.4941751382893</v>
      </c>
      <c r="C9433">
        <v>8</v>
      </c>
      <c r="D9433">
        <v>22</v>
      </c>
      <c r="E9433">
        <v>22</v>
      </c>
      <c r="F9433" t="str">
        <f>VLOOKUP(E9433,$L$1:$M$25,2,FALSE)</f>
        <v>sugar</v>
      </c>
      <c r="G9433">
        <f>LOG(C9433)</f>
        <v>0.90308998699194354</v>
      </c>
      <c r="H9433">
        <f>G9433/(B9433-1)</f>
        <v>1.8274694880810789</v>
      </c>
    </row>
    <row r="9434" spans="1:8">
      <c r="A9434" t="s">
        <v>991</v>
      </c>
      <c r="B9434">
        <v>1.49496573310328</v>
      </c>
      <c r="C9434">
        <v>20</v>
      </c>
      <c r="D9434">
        <v>5</v>
      </c>
      <c r="E9434">
        <v>5</v>
      </c>
      <c r="F9434" t="str">
        <f>VLOOKUP(E9434,$L$1:$M$25,2,FALSE)</f>
        <v>corn</v>
      </c>
      <c r="G9434">
        <f>LOG(C9434)</f>
        <v>1.3010299956639813</v>
      </c>
      <c r="H9434">
        <f>G9434/(B9434-1)</f>
        <v>2.6285253880241992</v>
      </c>
    </row>
    <row r="9435" spans="1:8">
      <c r="A9435" t="s">
        <v>112</v>
      </c>
      <c r="B9435">
        <v>1.49586086844513</v>
      </c>
      <c r="C9435">
        <v>47</v>
      </c>
      <c r="D9435">
        <v>3</v>
      </c>
      <c r="E9435">
        <v>3</v>
      </c>
      <c r="F9435" t="str">
        <f>VLOOKUP(E9435,$L$1:$M$25,2,FALSE)</f>
        <v>cocoa</v>
      </c>
      <c r="G9435">
        <f>LOG(C9435)</f>
        <v>1.6720978579357175</v>
      </c>
      <c r="H9435">
        <f>G9435/(B9435-1)</f>
        <v>3.3721109374468523</v>
      </c>
    </row>
    <row r="9436" spans="1:8">
      <c r="A9436" t="s">
        <v>7991</v>
      </c>
      <c r="B9436">
        <v>1.4978661367769901</v>
      </c>
      <c r="C9436">
        <v>10</v>
      </c>
      <c r="D9436">
        <v>2</v>
      </c>
      <c r="E9436">
        <v>2</v>
      </c>
      <c r="F9436" t="str">
        <f>VLOOKUP(E9436,$L$1:$M$25,2,FALSE)</f>
        <v>bop</v>
      </c>
      <c r="G9436">
        <f>LOG(C9436)</f>
        <v>1</v>
      </c>
      <c r="H9436">
        <f>G9436/(B9436-1)</f>
        <v>2.0085720359967594</v>
      </c>
    </row>
    <row r="9437" spans="1:8">
      <c r="A9437" t="s">
        <v>9632</v>
      </c>
      <c r="B9437">
        <v>1.4978661367769901</v>
      </c>
      <c r="C9437">
        <v>10</v>
      </c>
      <c r="D9437">
        <v>14</v>
      </c>
      <c r="E9437">
        <v>14</v>
      </c>
      <c r="F9437" t="str">
        <f>VLOOKUP(E9437,$L$1:$M$25,2,FALSE)</f>
        <v>livestock</v>
      </c>
      <c r="G9437">
        <f>LOG(C9437)</f>
        <v>1</v>
      </c>
      <c r="H9437">
        <f>G9437/(B9437-1)</f>
        <v>2.0085720359967594</v>
      </c>
    </row>
    <row r="9438" spans="1:8">
      <c r="A9438" t="s">
        <v>11338</v>
      </c>
      <c r="B9438">
        <v>1.4978661367769901</v>
      </c>
      <c r="C9438">
        <v>10</v>
      </c>
      <c r="D9438">
        <v>24</v>
      </c>
      <c r="E9438">
        <v>24</v>
      </c>
      <c r="F9438" t="str">
        <f>VLOOKUP(E9438,$L$1:$M$25,2,FALSE)</f>
        <v>veg-oil</v>
      </c>
      <c r="G9438">
        <f>LOG(C9438)</f>
        <v>1</v>
      </c>
      <c r="H9438">
        <f>G9438/(B9438-1)</f>
        <v>2.0085720359967594</v>
      </c>
    </row>
    <row r="9439" spans="1:8">
      <c r="A9439" t="s">
        <v>1405</v>
      </c>
      <c r="B9439">
        <v>1.49847145688684</v>
      </c>
      <c r="C9439">
        <v>43</v>
      </c>
      <c r="D9439">
        <v>21</v>
      </c>
      <c r="E9439">
        <v>21</v>
      </c>
      <c r="F9439" t="str">
        <f>VLOOKUP(E9439,$L$1:$M$25,2,FALSE)</f>
        <v>soybean</v>
      </c>
      <c r="G9439">
        <f>LOG(C9439)</f>
        <v>1.6334684555795864</v>
      </c>
      <c r="H9439">
        <f>G9439/(B9439-1)</f>
        <v>3.2769548446791137</v>
      </c>
    </row>
    <row r="9440" spans="1:8">
      <c r="A9440" t="s">
        <v>8006</v>
      </c>
      <c r="B9440">
        <v>1.4985690796769999</v>
      </c>
      <c r="C9440">
        <v>13</v>
      </c>
      <c r="D9440">
        <v>18</v>
      </c>
      <c r="E9440">
        <v>18</v>
      </c>
      <c r="F9440" t="str">
        <f>VLOOKUP(E9440,$L$1:$M$25,2,FALSE)</f>
        <v>oilseed</v>
      </c>
      <c r="G9440">
        <f>LOG(C9440)</f>
        <v>1.1139433523068367</v>
      </c>
      <c r="H9440">
        <f>G9440/(B9440-1)</f>
        <v>2.2342808603945308</v>
      </c>
    </row>
    <row r="9441" spans="1:8">
      <c r="A9441" t="s">
        <v>10002</v>
      </c>
      <c r="B9441">
        <v>1.4990306729789999</v>
      </c>
      <c r="C9441">
        <v>11</v>
      </c>
      <c r="D9441">
        <v>18</v>
      </c>
      <c r="E9441">
        <v>18</v>
      </c>
      <c r="F9441" t="str">
        <f>VLOOKUP(E9441,$L$1:$M$25,2,FALSE)</f>
        <v>oilseed</v>
      </c>
      <c r="G9441">
        <f>LOG(C9441)</f>
        <v>1.0413926851582251</v>
      </c>
      <c r="H9441">
        <f>G9441/(B9441-1)</f>
        <v>2.0868310136961234</v>
      </c>
    </row>
    <row r="9442" spans="1:8">
      <c r="A9442" t="s">
        <v>12039</v>
      </c>
      <c r="B9442">
        <v>1.4990306729789999</v>
      </c>
      <c r="C9442">
        <v>11</v>
      </c>
      <c r="D9442">
        <v>3</v>
      </c>
      <c r="E9442">
        <v>3</v>
      </c>
      <c r="F9442" t="str">
        <f>VLOOKUP(E9442,$L$1:$M$25,2,FALSE)</f>
        <v>cocoa</v>
      </c>
      <c r="G9442">
        <f>LOG(C9442)</f>
        <v>1.0413926851582251</v>
      </c>
      <c r="H9442">
        <f>G9442/(B9442-1)</f>
        <v>2.0868310136961234</v>
      </c>
    </row>
    <row r="9443" spans="1:8">
      <c r="A9443" t="s">
        <v>854</v>
      </c>
      <c r="B9443">
        <v>1.5047882836811901</v>
      </c>
      <c r="C9443">
        <v>10</v>
      </c>
      <c r="D9443">
        <v>5</v>
      </c>
      <c r="E9443">
        <v>5</v>
      </c>
      <c r="F9443" t="str">
        <f>VLOOKUP(E9443,$L$1:$M$25,2,FALSE)</f>
        <v>corn</v>
      </c>
      <c r="G9443">
        <f>LOG(C9443)</f>
        <v>1</v>
      </c>
      <c r="H9443">
        <f>G9443/(B9443-1)</f>
        <v>1.9810285466759594</v>
      </c>
    </row>
    <row r="9444" spans="1:8">
      <c r="A9444" t="s">
        <v>5227</v>
      </c>
      <c r="B9444">
        <v>1.5047882836811901</v>
      </c>
      <c r="C9444">
        <v>10</v>
      </c>
      <c r="D9444">
        <v>8</v>
      </c>
      <c r="E9444">
        <v>8</v>
      </c>
      <c r="F9444" t="str">
        <f>VLOOKUP(E9444,$L$1:$M$25,2,FALSE)</f>
        <v>dlr</v>
      </c>
      <c r="G9444">
        <f>LOG(C9444)</f>
        <v>1</v>
      </c>
      <c r="H9444">
        <f>G9444/(B9444-1)</f>
        <v>1.9810285466759594</v>
      </c>
    </row>
    <row r="9445" spans="1:8">
      <c r="A9445" t="s">
        <v>4771</v>
      </c>
      <c r="B9445">
        <v>1.5063615742605301</v>
      </c>
      <c r="C9445">
        <v>23</v>
      </c>
      <c r="D9445">
        <v>20</v>
      </c>
      <c r="E9445">
        <v>20</v>
      </c>
      <c r="F9445" t="str">
        <f>VLOOKUP(E9445,$L$1:$M$25,2,FALSE)</f>
        <v>ship</v>
      </c>
      <c r="G9445">
        <f>LOG(C9445)</f>
        <v>1.3617278360175928</v>
      </c>
      <c r="H9445">
        <f>G9445/(B9445-1)</f>
        <v>2.6892400712005151</v>
      </c>
    </row>
    <row r="9446" spans="1:8">
      <c r="A9446" t="s">
        <v>2092</v>
      </c>
      <c r="B9446">
        <v>1.50927342377754</v>
      </c>
      <c r="C9446">
        <v>16</v>
      </c>
      <c r="D9446">
        <v>25</v>
      </c>
      <c r="E9446">
        <v>25</v>
      </c>
      <c r="F9446" t="str">
        <f>VLOOKUP(E9446,$L$1:$M$25,2,FALSE)</f>
        <v>wheat</v>
      </c>
      <c r="G9446">
        <f>LOG(C9446)</f>
        <v>1.2041199826559248</v>
      </c>
      <c r="H9446">
        <f>G9446/(B9446-1)</f>
        <v>2.3643880211230233</v>
      </c>
    </row>
    <row r="9447" spans="1:8">
      <c r="A9447" t="s">
        <v>67</v>
      </c>
      <c r="B9447">
        <v>1.5121209103637401</v>
      </c>
      <c r="C9447">
        <v>81</v>
      </c>
      <c r="D9447">
        <v>1</v>
      </c>
      <c r="E9447">
        <v>1</v>
      </c>
      <c r="F9447" t="str">
        <f>VLOOKUP(E9447,$L$1:$M$25,2,FALSE)</f>
        <v>acq</v>
      </c>
      <c r="G9447">
        <f>LOG(C9447)</f>
        <v>1.9084850188786497</v>
      </c>
      <c r="H9447">
        <f>G9447/(B9447-1)</f>
        <v>3.7266297475006929</v>
      </c>
    </row>
    <row r="9448" spans="1:8">
      <c r="A9448" t="s">
        <v>2469</v>
      </c>
      <c r="B9448">
        <v>1.5148560404565301</v>
      </c>
      <c r="C9448">
        <v>20</v>
      </c>
      <c r="D9448">
        <v>20</v>
      </c>
      <c r="E9448">
        <v>20</v>
      </c>
      <c r="F9448" t="str">
        <f>VLOOKUP(E9448,$L$1:$M$25,2,FALSE)</f>
        <v>ship</v>
      </c>
      <c r="G9448">
        <f>LOG(C9448)</f>
        <v>1.3010299956639813</v>
      </c>
      <c r="H9448">
        <f>G9448/(B9448-1)</f>
        <v>2.526978210278624</v>
      </c>
    </row>
    <row r="9449" spans="1:8">
      <c r="A9449" t="s">
        <v>5780</v>
      </c>
      <c r="B9449">
        <v>1.5154125178887301</v>
      </c>
      <c r="C9449">
        <v>16</v>
      </c>
      <c r="D9449">
        <v>25</v>
      </c>
      <c r="E9449">
        <v>25</v>
      </c>
      <c r="F9449" t="str">
        <f>VLOOKUP(E9449,$L$1:$M$25,2,FALSE)</f>
        <v>wheat</v>
      </c>
      <c r="G9449">
        <f>LOG(C9449)</f>
        <v>1.2041199826559248</v>
      </c>
      <c r="H9449">
        <f>G9449/(B9449-1)</f>
        <v>2.3362257237917463</v>
      </c>
    </row>
    <row r="9450" spans="1:8">
      <c r="A9450" t="s">
        <v>1157</v>
      </c>
      <c r="B9450">
        <v>1.51570795208571</v>
      </c>
      <c r="C9450">
        <v>11</v>
      </c>
      <c r="D9450">
        <v>14</v>
      </c>
      <c r="E9450">
        <v>14</v>
      </c>
      <c r="F9450" t="str">
        <f>VLOOKUP(E9450,$L$1:$M$25,2,FALSE)</f>
        <v>livestock</v>
      </c>
      <c r="G9450">
        <f>LOG(C9450)</f>
        <v>1.0413926851582251</v>
      </c>
      <c r="H9450">
        <f>G9450/(B9450-1)</f>
        <v>2.0193457962912063</v>
      </c>
    </row>
    <row r="9451" spans="1:8">
      <c r="A9451" t="s">
        <v>39</v>
      </c>
      <c r="B9451">
        <v>1.5162373228633701</v>
      </c>
      <c r="C9451">
        <v>696</v>
      </c>
      <c r="D9451">
        <v>21</v>
      </c>
      <c r="E9451">
        <v>21</v>
      </c>
      <c r="F9451" t="str">
        <f>VLOOKUP(E9451,$L$1:$M$25,2,FALSE)</f>
        <v>soybean</v>
      </c>
      <c r="G9451">
        <f>LOG(C9451)</f>
        <v>2.842609239610562</v>
      </c>
      <c r="H9451">
        <f>G9451/(B9451-1)</f>
        <v>5.5064000871608831</v>
      </c>
    </row>
    <row r="9452" spans="1:8">
      <c r="A9452" t="s">
        <v>8076</v>
      </c>
      <c r="B9452">
        <v>1.5171063970610199</v>
      </c>
      <c r="C9452">
        <v>12</v>
      </c>
      <c r="D9452">
        <v>16</v>
      </c>
      <c r="E9452">
        <v>16</v>
      </c>
      <c r="F9452" t="str">
        <f>VLOOKUP(E9452,$L$1:$M$25,2,FALSE)</f>
        <v>money-supply</v>
      </c>
      <c r="G9452">
        <f>LOG(C9452)</f>
        <v>1.0791812460476249</v>
      </c>
      <c r="H9452">
        <f>G9452/(B9452-1)</f>
        <v>2.0869617010757628</v>
      </c>
    </row>
    <row r="9453" spans="1:8">
      <c r="A9453" t="s">
        <v>2101</v>
      </c>
      <c r="B9453">
        <v>1.5193826646423001</v>
      </c>
      <c r="C9453">
        <v>13</v>
      </c>
      <c r="D9453">
        <v>4</v>
      </c>
      <c r="E9453">
        <v>4</v>
      </c>
      <c r="F9453" t="str">
        <f>VLOOKUP(E9453,$L$1:$M$25,2,FALSE)</f>
        <v>coffee</v>
      </c>
      <c r="G9453">
        <f>LOG(C9453)</f>
        <v>1.1139433523068367</v>
      </c>
      <c r="H9453">
        <f>G9453/(B9453-1)</f>
        <v>2.1447449600074964</v>
      </c>
    </row>
    <row r="9454" spans="1:8">
      <c r="A9454" t="s">
        <v>8971</v>
      </c>
      <c r="B9454">
        <v>1.5193826646423001</v>
      </c>
      <c r="C9454">
        <v>13</v>
      </c>
      <c r="D9454">
        <v>7</v>
      </c>
      <c r="E9454">
        <v>7</v>
      </c>
      <c r="F9454" t="str">
        <f>VLOOKUP(E9454,$L$1:$M$25,2,FALSE)</f>
        <v>crude</v>
      </c>
      <c r="G9454">
        <f>LOG(C9454)</f>
        <v>1.1139433523068367</v>
      </c>
      <c r="H9454">
        <f>G9454/(B9454-1)</f>
        <v>2.1447449600074964</v>
      </c>
    </row>
    <row r="9455" spans="1:8">
      <c r="A9455" t="s">
        <v>10816</v>
      </c>
      <c r="B9455">
        <v>1.5193826646423001</v>
      </c>
      <c r="C9455">
        <v>13</v>
      </c>
      <c r="D9455">
        <v>14</v>
      </c>
      <c r="E9455">
        <v>14</v>
      </c>
      <c r="F9455" t="str">
        <f>VLOOKUP(E9455,$L$1:$M$25,2,FALSE)</f>
        <v>livestock</v>
      </c>
      <c r="G9455">
        <f>LOG(C9455)</f>
        <v>1.1139433523068367</v>
      </c>
      <c r="H9455">
        <f>G9455/(B9455-1)</f>
        <v>2.1447449600074964</v>
      </c>
    </row>
    <row r="9456" spans="1:8">
      <c r="A9456" t="s">
        <v>821</v>
      </c>
      <c r="B9456">
        <v>1.5229550675313099</v>
      </c>
      <c r="C9456">
        <v>9</v>
      </c>
      <c r="D9456">
        <v>7</v>
      </c>
      <c r="E9456">
        <v>7</v>
      </c>
      <c r="F9456" t="str">
        <f>VLOOKUP(E9456,$L$1:$M$25,2,FALSE)</f>
        <v>crude</v>
      </c>
      <c r="G9456">
        <f>LOG(C9456)</f>
        <v>0.95424250943932487</v>
      </c>
      <c r="H9456">
        <f>G9456/(B9456-1)</f>
        <v>1.8247122337755972</v>
      </c>
    </row>
    <row r="9457" spans="1:8">
      <c r="A9457" t="s">
        <v>1384</v>
      </c>
      <c r="B9457">
        <v>1.5229550675313099</v>
      </c>
      <c r="C9457">
        <v>9</v>
      </c>
      <c r="D9457">
        <v>11</v>
      </c>
      <c r="E9457">
        <v>11</v>
      </c>
      <c r="F9457" t="str">
        <f>VLOOKUP(E9457,$L$1:$M$25,2,FALSE)</f>
        <v>gold</v>
      </c>
      <c r="G9457">
        <f>LOG(C9457)</f>
        <v>0.95424250943932487</v>
      </c>
      <c r="H9457">
        <f>G9457/(B9457-1)</f>
        <v>1.8247122337755972</v>
      </c>
    </row>
    <row r="9458" spans="1:8">
      <c r="A9458" t="e">
        <f>-nation</f>
        <v>#NAME?</v>
      </c>
      <c r="B9458">
        <v>1.5229550675313099</v>
      </c>
      <c r="C9458">
        <v>9</v>
      </c>
      <c r="D9458">
        <v>23</v>
      </c>
      <c r="E9458">
        <v>23</v>
      </c>
      <c r="F9458" t="str">
        <f>VLOOKUP(E9458,$L$1:$M$25,2,FALSE)</f>
        <v>trade</v>
      </c>
      <c r="G9458">
        <f>LOG(C9458)</f>
        <v>0.95424250943932487</v>
      </c>
      <c r="H9458">
        <f>G9458/(B9458-1)</f>
        <v>1.8247122337755972</v>
      </c>
    </row>
    <row r="9459" spans="1:8">
      <c r="A9459" t="s">
        <v>9757</v>
      </c>
      <c r="B9459">
        <v>1.5229550675313099</v>
      </c>
      <c r="C9459">
        <v>9</v>
      </c>
      <c r="D9459">
        <v>20</v>
      </c>
      <c r="E9459">
        <v>20</v>
      </c>
      <c r="F9459" t="str">
        <f>VLOOKUP(E9459,$L$1:$M$25,2,FALSE)</f>
        <v>ship</v>
      </c>
      <c r="G9459">
        <f>LOG(C9459)</f>
        <v>0.95424250943932487</v>
      </c>
      <c r="H9459">
        <f>G9459/(B9459-1)</f>
        <v>1.8247122337755972</v>
      </c>
    </row>
    <row r="9460" spans="1:8">
      <c r="A9460" t="s">
        <v>10981</v>
      </c>
      <c r="B9460">
        <v>1.5229550675313099</v>
      </c>
      <c r="C9460">
        <v>9</v>
      </c>
      <c r="D9460">
        <v>20</v>
      </c>
      <c r="E9460">
        <v>20</v>
      </c>
      <c r="F9460" t="str">
        <f>VLOOKUP(E9460,$L$1:$M$25,2,FALSE)</f>
        <v>ship</v>
      </c>
      <c r="G9460">
        <f>LOG(C9460)</f>
        <v>0.95424250943932487</v>
      </c>
      <c r="H9460">
        <f>G9460/(B9460-1)</f>
        <v>1.8247122337755972</v>
      </c>
    </row>
    <row r="9461" spans="1:8">
      <c r="A9461" t="s">
        <v>885</v>
      </c>
      <c r="B9461">
        <v>1.52470739303014</v>
      </c>
      <c r="C9461">
        <v>13</v>
      </c>
      <c r="D9461">
        <v>4</v>
      </c>
      <c r="E9461">
        <v>4</v>
      </c>
      <c r="F9461" t="str">
        <f>VLOOKUP(E9461,$L$1:$M$25,2,FALSE)</f>
        <v>coffee</v>
      </c>
      <c r="G9461">
        <f>LOG(C9461)</f>
        <v>1.1139433523068367</v>
      </c>
      <c r="H9461">
        <f>G9461/(B9461-1)</f>
        <v>2.1229800972955797</v>
      </c>
    </row>
    <row r="9462" spans="1:8">
      <c r="A9462" t="s">
        <v>4736</v>
      </c>
      <c r="B9462">
        <v>1.52687814727459</v>
      </c>
      <c r="C9462">
        <v>16</v>
      </c>
      <c r="D9462">
        <v>16</v>
      </c>
      <c r="E9462">
        <v>16</v>
      </c>
      <c r="F9462" t="str">
        <f>VLOOKUP(E9462,$L$1:$M$25,2,FALSE)</f>
        <v>money-supply</v>
      </c>
      <c r="G9462">
        <f>LOG(C9462)</f>
        <v>1.2041199826559248</v>
      </c>
      <c r="H9462">
        <f>G9462/(B9462-1)</f>
        <v>2.2853860781369257</v>
      </c>
    </row>
    <row r="9463" spans="1:8">
      <c r="A9463" t="s">
        <v>7631</v>
      </c>
      <c r="B9463">
        <v>1.52687814727459</v>
      </c>
      <c r="C9463">
        <v>16</v>
      </c>
      <c r="D9463">
        <v>5</v>
      </c>
      <c r="E9463">
        <v>5</v>
      </c>
      <c r="F9463" t="str">
        <f>VLOOKUP(E9463,$L$1:$M$25,2,FALSE)</f>
        <v>corn</v>
      </c>
      <c r="G9463">
        <f>LOG(C9463)</f>
        <v>1.2041199826559248</v>
      </c>
      <c r="H9463">
        <f>G9463/(B9463-1)</f>
        <v>2.2853860781369257</v>
      </c>
    </row>
    <row r="9464" spans="1:8">
      <c r="A9464" t="s">
        <v>11020</v>
      </c>
      <c r="B9464">
        <v>1.5270526643698801</v>
      </c>
      <c r="C9464">
        <v>21</v>
      </c>
      <c r="D9464">
        <v>17</v>
      </c>
      <c r="E9464">
        <v>17</v>
      </c>
      <c r="F9464" t="str">
        <f>VLOOKUP(E9464,$L$1:$M$25,2,FALSE)</f>
        <v>nat-gas</v>
      </c>
      <c r="G9464">
        <f>LOG(C9464)</f>
        <v>1.3222192947339193</v>
      </c>
      <c r="H9464">
        <f>G9464/(B9464-1)</f>
        <v>2.5087043176505026</v>
      </c>
    </row>
    <row r="9465" spans="1:8">
      <c r="A9465" t="s">
        <v>310</v>
      </c>
      <c r="B9465">
        <v>1.52989314549189</v>
      </c>
      <c r="C9465">
        <v>68</v>
      </c>
      <c r="D9465">
        <v>10</v>
      </c>
      <c r="E9465">
        <v>10</v>
      </c>
      <c r="F9465" t="str">
        <f>VLOOKUP(E9465,$L$1:$M$25,2,FALSE)</f>
        <v>gnp</v>
      </c>
      <c r="G9465">
        <f>LOG(C9465)</f>
        <v>1.8325089127062364</v>
      </c>
      <c r="H9465">
        <f>G9465/(B9465-1)</f>
        <v>3.4582612141645126</v>
      </c>
    </row>
    <row r="9466" spans="1:8">
      <c r="A9466" t="s">
        <v>2138</v>
      </c>
      <c r="B9466">
        <v>1.53060524205894</v>
      </c>
      <c r="C9466">
        <v>19</v>
      </c>
      <c r="D9466">
        <v>9</v>
      </c>
      <c r="E9466">
        <v>9</v>
      </c>
      <c r="F9466" t="str">
        <f>VLOOKUP(E9466,$L$1:$M$25,2,FALSE)</f>
        <v>earn</v>
      </c>
      <c r="G9466">
        <f>LOG(C9466)</f>
        <v>1.2787536009528289</v>
      </c>
      <c r="H9466">
        <f>G9466/(B9466-1)</f>
        <v>2.4099905157189987</v>
      </c>
    </row>
    <row r="9467" spans="1:8">
      <c r="A9467" t="s">
        <v>6620</v>
      </c>
      <c r="B9467">
        <v>1.53060524205894</v>
      </c>
      <c r="C9467">
        <v>19</v>
      </c>
      <c r="D9467">
        <v>11</v>
      </c>
      <c r="E9467">
        <v>11</v>
      </c>
      <c r="F9467" t="str">
        <f>VLOOKUP(E9467,$L$1:$M$25,2,FALSE)</f>
        <v>gold</v>
      </c>
      <c r="G9467">
        <f>LOG(C9467)</f>
        <v>1.2787536009528289</v>
      </c>
      <c r="H9467">
        <f>G9467/(B9467-1)</f>
        <v>2.4099905157189987</v>
      </c>
    </row>
    <row r="9468" spans="1:8">
      <c r="A9468" t="s">
        <v>7361</v>
      </c>
      <c r="B9468">
        <v>1.5314615865688399</v>
      </c>
      <c r="C9468">
        <v>25</v>
      </c>
      <c r="D9468">
        <v>4</v>
      </c>
      <c r="E9468">
        <v>4</v>
      </c>
      <c r="F9468" t="str">
        <f>VLOOKUP(E9468,$L$1:$M$25,2,FALSE)</f>
        <v>coffee</v>
      </c>
      <c r="G9468">
        <f>LOG(C9468)</f>
        <v>1.3979400086720377</v>
      </c>
      <c r="H9468">
        <f>G9468/(B9468-1)</f>
        <v>2.6303688620230381</v>
      </c>
    </row>
    <row r="9469" spans="1:8">
      <c r="A9469" t="s">
        <v>10644</v>
      </c>
      <c r="B9469">
        <v>1.53253012857408</v>
      </c>
      <c r="C9469">
        <v>18</v>
      </c>
      <c r="D9469">
        <v>1</v>
      </c>
      <c r="E9469">
        <v>1</v>
      </c>
      <c r="F9469" t="str">
        <f>VLOOKUP(E9469,$L$1:$M$25,2,FALSE)</f>
        <v>acq</v>
      </c>
      <c r="G9469">
        <f>LOG(C9469)</f>
        <v>1.255272505103306</v>
      </c>
      <c r="H9469">
        <f>G9469/(B9469-1)</f>
        <v>2.3571858900537035</v>
      </c>
    </row>
    <row r="9470" spans="1:8">
      <c r="A9470" t="s">
        <v>8613</v>
      </c>
      <c r="B9470">
        <v>1.5333793067905299</v>
      </c>
      <c r="C9470">
        <v>34</v>
      </c>
      <c r="D9470">
        <v>17</v>
      </c>
      <c r="E9470">
        <v>17</v>
      </c>
      <c r="F9470" t="str">
        <f>VLOOKUP(E9470,$L$1:$M$25,2,FALSE)</f>
        <v>nat-gas</v>
      </c>
      <c r="G9470">
        <f>LOG(C9470)</f>
        <v>1.5314789170422551</v>
      </c>
      <c r="H9470">
        <f>G9470/(B9470-1)</f>
        <v>2.8712754648423235</v>
      </c>
    </row>
    <row r="9471" spans="1:8">
      <c r="A9471" t="s">
        <v>10390</v>
      </c>
      <c r="B9471">
        <v>1.53364518523102</v>
      </c>
      <c r="C9471">
        <v>21</v>
      </c>
      <c r="D9471">
        <v>18</v>
      </c>
      <c r="E9471">
        <v>18</v>
      </c>
      <c r="F9471" t="str">
        <f>VLOOKUP(E9471,$L$1:$M$25,2,FALSE)</f>
        <v>oilseed</v>
      </c>
      <c r="G9471">
        <f>LOG(C9471)</f>
        <v>1.3222192947339193</v>
      </c>
      <c r="H9471">
        <f>G9471/(B9471-1)</f>
        <v>2.4777124039103215</v>
      </c>
    </row>
    <row r="9472" spans="1:8">
      <c r="A9472" t="s">
        <v>164</v>
      </c>
      <c r="B9472">
        <v>1.5352241574157901</v>
      </c>
      <c r="C9472">
        <v>157</v>
      </c>
      <c r="D9472">
        <v>17</v>
      </c>
      <c r="E9472">
        <v>17</v>
      </c>
      <c r="F9472" t="str">
        <f>VLOOKUP(E9472,$L$1:$M$25,2,FALSE)</f>
        <v>nat-gas</v>
      </c>
      <c r="G9472">
        <f>LOG(C9472)</f>
        <v>2.1958996524092336</v>
      </c>
      <c r="H9472">
        <f>G9472/(B9472-1)</f>
        <v>4.1027663306746893</v>
      </c>
    </row>
    <row r="9473" spans="1:8">
      <c r="A9473" t="s">
        <v>9422</v>
      </c>
      <c r="B9473">
        <v>1.5367224694372099</v>
      </c>
      <c r="C9473">
        <v>14</v>
      </c>
      <c r="D9473">
        <v>20</v>
      </c>
      <c r="E9473">
        <v>20</v>
      </c>
      <c r="F9473" t="str">
        <f>VLOOKUP(E9473,$L$1:$M$25,2,FALSE)</f>
        <v>ship</v>
      </c>
      <c r="G9473">
        <f>LOG(C9473)</f>
        <v>1.146128035678238</v>
      </c>
      <c r="H9473">
        <f>G9473/(B9473-1)</f>
        <v>2.1354202608287136</v>
      </c>
    </row>
    <row r="9474" spans="1:8">
      <c r="A9474" t="s">
        <v>7643</v>
      </c>
      <c r="B9474">
        <v>1.5396544474400899</v>
      </c>
      <c r="C9474">
        <v>12</v>
      </c>
      <c r="D9474">
        <v>23</v>
      </c>
      <c r="E9474">
        <v>23</v>
      </c>
      <c r="F9474" t="str">
        <f>VLOOKUP(E9474,$L$1:$M$25,2,FALSE)</f>
        <v>trade</v>
      </c>
      <c r="G9474">
        <f>LOG(C9474)</f>
        <v>1.0791812460476249</v>
      </c>
      <c r="H9474">
        <f>G9474/(B9474-1)</f>
        <v>1.9997634619094486</v>
      </c>
    </row>
    <row r="9475" spans="1:8">
      <c r="A9475" t="s">
        <v>4861</v>
      </c>
      <c r="B9475">
        <v>1.5420714327018901</v>
      </c>
      <c r="C9475">
        <v>40</v>
      </c>
      <c r="D9475">
        <v>17</v>
      </c>
      <c r="E9475">
        <v>17</v>
      </c>
      <c r="F9475" t="str">
        <f>VLOOKUP(E9475,$L$1:$M$25,2,FALSE)</f>
        <v>nat-gas</v>
      </c>
      <c r="G9475">
        <f>LOG(C9475)</f>
        <v>1.6020599913279623</v>
      </c>
      <c r="H9475">
        <f>G9475/(B9475-1)</f>
        <v>2.9554407310171031</v>
      </c>
    </row>
    <row r="9476" spans="1:8">
      <c r="A9476" t="s">
        <v>5186</v>
      </c>
      <c r="B9476">
        <v>1.5426758611087701</v>
      </c>
      <c r="C9476">
        <v>17</v>
      </c>
      <c r="D9476">
        <v>23</v>
      </c>
      <c r="E9476">
        <v>23</v>
      </c>
      <c r="F9476" t="str">
        <f>VLOOKUP(E9476,$L$1:$M$25,2,FALSE)</f>
        <v>trade</v>
      </c>
      <c r="G9476">
        <f>LOG(C9476)</f>
        <v>1.2304489213782739</v>
      </c>
      <c r="H9476">
        <f>G9476/(B9476-1)</f>
        <v>2.2673736010005641</v>
      </c>
    </row>
    <row r="9477" spans="1:8">
      <c r="A9477" t="s">
        <v>2307</v>
      </c>
      <c r="B9477">
        <v>1.5432335250170599</v>
      </c>
      <c r="C9477">
        <v>21</v>
      </c>
      <c r="D9477">
        <v>18</v>
      </c>
      <c r="E9477">
        <v>18</v>
      </c>
      <c r="F9477" t="str">
        <f>VLOOKUP(E9477,$L$1:$M$25,2,FALSE)</f>
        <v>oilseed</v>
      </c>
      <c r="G9477">
        <f>LOG(C9477)</f>
        <v>1.3222192947339193</v>
      </c>
      <c r="H9477">
        <f>G9477/(B9477-1)</f>
        <v>2.4339795573043763</v>
      </c>
    </row>
    <row r="9478" spans="1:8">
      <c r="A9478" t="s">
        <v>383</v>
      </c>
      <c r="B9478">
        <v>1.5434283525467001</v>
      </c>
      <c r="C9478">
        <v>70</v>
      </c>
      <c r="D9478">
        <v>18</v>
      </c>
      <c r="E9478">
        <v>18</v>
      </c>
      <c r="F9478" t="str">
        <f>VLOOKUP(E9478,$L$1:$M$25,2,FALSE)</f>
        <v>oilseed</v>
      </c>
      <c r="G9478">
        <f>LOG(C9478)</f>
        <v>1.8450980400142569</v>
      </c>
      <c r="H9478">
        <f>G9478/(B9478-1)</f>
        <v>3.3952921877694937</v>
      </c>
    </row>
    <row r="9479" spans="1:8">
      <c r="A9479" t="s">
        <v>9316</v>
      </c>
      <c r="B9479">
        <v>1.54394645263408</v>
      </c>
      <c r="C9479">
        <v>31</v>
      </c>
      <c r="D9479">
        <v>25</v>
      </c>
      <c r="E9479">
        <v>25</v>
      </c>
      <c r="F9479" t="str">
        <f>VLOOKUP(E9479,$L$1:$M$25,2,FALSE)</f>
        <v>wheat</v>
      </c>
      <c r="G9479">
        <f>LOG(C9479)</f>
        <v>1.4913616938342726</v>
      </c>
      <c r="H9479">
        <f>G9479/(B9479-1)</f>
        <v>2.7417435790091114</v>
      </c>
    </row>
    <row r="9480" spans="1:8">
      <c r="A9480" t="s">
        <v>3606</v>
      </c>
      <c r="B9480">
        <v>1.5465986860485099</v>
      </c>
      <c r="C9480">
        <v>11</v>
      </c>
      <c r="D9480">
        <v>20</v>
      </c>
      <c r="E9480">
        <v>20</v>
      </c>
      <c r="F9480" t="str">
        <f>VLOOKUP(E9480,$L$1:$M$25,2,FALSE)</f>
        <v>ship</v>
      </c>
      <c r="G9480">
        <f>LOG(C9480)</f>
        <v>1.0413926851582251</v>
      </c>
      <c r="H9480">
        <f>G9480/(B9480-1)</f>
        <v>1.9052235428641386</v>
      </c>
    </row>
    <row r="9481" spans="1:8">
      <c r="A9481" t="s">
        <v>6969</v>
      </c>
      <c r="B9481">
        <v>1.5472867333409399</v>
      </c>
      <c r="C9481">
        <v>15</v>
      </c>
      <c r="D9481">
        <v>18</v>
      </c>
      <c r="E9481">
        <v>18</v>
      </c>
      <c r="F9481" t="str">
        <f>VLOOKUP(E9481,$L$1:$M$25,2,FALSE)</f>
        <v>oilseed</v>
      </c>
      <c r="G9481">
        <f>LOG(C9481)</f>
        <v>1.1760912590556813</v>
      </c>
      <c r="H9481">
        <f>G9481/(B9481-1)</f>
        <v>2.1489489647888447</v>
      </c>
    </row>
    <row r="9482" spans="1:8">
      <c r="A9482" t="s">
        <v>8308</v>
      </c>
      <c r="B9482">
        <v>1.5472867333409399</v>
      </c>
      <c r="C9482">
        <v>15</v>
      </c>
      <c r="D9482">
        <v>18</v>
      </c>
      <c r="E9482">
        <v>18</v>
      </c>
      <c r="F9482" t="str">
        <f>VLOOKUP(E9482,$L$1:$M$25,2,FALSE)</f>
        <v>oilseed</v>
      </c>
      <c r="G9482">
        <f>LOG(C9482)</f>
        <v>1.1760912590556813</v>
      </c>
      <c r="H9482">
        <f>G9482/(B9482-1)</f>
        <v>2.1489489647888447</v>
      </c>
    </row>
    <row r="9483" spans="1:8">
      <c r="A9483" t="s">
        <v>450</v>
      </c>
      <c r="B9483">
        <v>1.5484400219041301</v>
      </c>
      <c r="C9483">
        <v>63</v>
      </c>
      <c r="D9483">
        <v>17</v>
      </c>
      <c r="E9483">
        <v>17</v>
      </c>
      <c r="F9483" t="str">
        <f>VLOOKUP(E9483,$L$1:$M$25,2,FALSE)</f>
        <v>nat-gas</v>
      </c>
      <c r="G9483">
        <f>LOG(C9483)</f>
        <v>1.7993405494535817</v>
      </c>
      <c r="H9483">
        <f>G9483/(B9483-1)</f>
        <v>3.2808337786991681</v>
      </c>
    </row>
    <row r="9484" spans="1:8">
      <c r="A9484" t="s">
        <v>124</v>
      </c>
      <c r="B9484">
        <v>1.5486097584659</v>
      </c>
      <c r="C9484">
        <v>60</v>
      </c>
      <c r="D9484">
        <v>11</v>
      </c>
      <c r="E9484">
        <v>11</v>
      </c>
      <c r="F9484" t="str">
        <f>VLOOKUP(E9484,$L$1:$M$25,2,FALSE)</f>
        <v>gold</v>
      </c>
      <c r="G9484">
        <f>LOG(C9484)</f>
        <v>1.7781512503836436</v>
      </c>
      <c r="H9484">
        <f>G9484/(B9484-1)</f>
        <v>3.2411950807363707</v>
      </c>
    </row>
    <row r="9485" spans="1:8">
      <c r="A9485" t="s">
        <v>6748</v>
      </c>
      <c r="B9485">
        <v>1.54916453693</v>
      </c>
      <c r="C9485">
        <v>38</v>
      </c>
      <c r="D9485">
        <v>18</v>
      </c>
      <c r="E9485">
        <v>18</v>
      </c>
      <c r="F9485" t="str">
        <f>VLOOKUP(E9485,$L$1:$M$25,2,FALSE)</f>
        <v>oilseed</v>
      </c>
      <c r="G9485">
        <f>LOG(C9485)</f>
        <v>1.5797835966168101</v>
      </c>
      <c r="H9485">
        <f>G9485/(B9485-1)</f>
        <v>2.8767035931494962</v>
      </c>
    </row>
    <row r="9486" spans="1:8">
      <c r="A9486" t="s">
        <v>1156</v>
      </c>
      <c r="B9486">
        <v>1.5498260458782001</v>
      </c>
      <c r="C9486">
        <v>7</v>
      </c>
      <c r="D9486">
        <v>16</v>
      </c>
      <c r="E9486">
        <v>16</v>
      </c>
      <c r="F9486" t="str">
        <f>VLOOKUP(E9486,$L$1:$M$25,2,FALSE)</f>
        <v>money-supply</v>
      </c>
      <c r="G9486">
        <f>LOG(C9486)</f>
        <v>0.84509804001425681</v>
      </c>
      <c r="H9486">
        <f>G9486/(B9486-1)</f>
        <v>1.5370280224983499</v>
      </c>
    </row>
    <row r="9487" spans="1:8">
      <c r="A9487" t="s">
        <v>1355</v>
      </c>
      <c r="B9487">
        <v>1.5498260458782001</v>
      </c>
      <c r="C9487">
        <v>7</v>
      </c>
      <c r="D9487">
        <v>7</v>
      </c>
      <c r="E9487">
        <v>7</v>
      </c>
      <c r="F9487" t="str">
        <f>VLOOKUP(E9487,$L$1:$M$25,2,FALSE)</f>
        <v>crude</v>
      </c>
      <c r="G9487">
        <f>LOG(C9487)</f>
        <v>0.84509804001425681</v>
      </c>
      <c r="H9487">
        <f>G9487/(B9487-1)</f>
        <v>1.5370280224983499</v>
      </c>
    </row>
    <row r="9488" spans="1:8">
      <c r="A9488" t="s">
        <v>1416</v>
      </c>
      <c r="B9488">
        <v>1.5498260458782001</v>
      </c>
      <c r="C9488">
        <v>7</v>
      </c>
      <c r="D9488">
        <v>22</v>
      </c>
      <c r="E9488">
        <v>22</v>
      </c>
      <c r="F9488" t="str">
        <f>VLOOKUP(E9488,$L$1:$M$25,2,FALSE)</f>
        <v>sugar</v>
      </c>
      <c r="G9488">
        <f>LOG(C9488)</f>
        <v>0.84509804001425681</v>
      </c>
      <c r="H9488">
        <f>G9488/(B9488-1)</f>
        <v>1.5370280224983499</v>
      </c>
    </row>
    <row r="9489" spans="1:8">
      <c r="A9489" t="s">
        <v>2481</v>
      </c>
      <c r="B9489">
        <v>1.5498260458782001</v>
      </c>
      <c r="C9489">
        <v>7</v>
      </c>
      <c r="D9489">
        <v>3</v>
      </c>
      <c r="E9489">
        <v>3</v>
      </c>
      <c r="F9489" t="str">
        <f>VLOOKUP(E9489,$L$1:$M$25,2,FALSE)</f>
        <v>cocoa</v>
      </c>
      <c r="G9489">
        <f>LOG(C9489)</f>
        <v>0.84509804001425681</v>
      </c>
      <c r="H9489">
        <f>G9489/(B9489-1)</f>
        <v>1.5370280224983499</v>
      </c>
    </row>
    <row r="9490" spans="1:8">
      <c r="A9490" t="s">
        <v>2913</v>
      </c>
      <c r="B9490">
        <v>1.5498260458782001</v>
      </c>
      <c r="C9490">
        <v>7</v>
      </c>
      <c r="D9490">
        <v>23</v>
      </c>
      <c r="E9490">
        <v>23</v>
      </c>
      <c r="F9490" t="str">
        <f>VLOOKUP(E9490,$L$1:$M$25,2,FALSE)</f>
        <v>trade</v>
      </c>
      <c r="G9490">
        <f>LOG(C9490)</f>
        <v>0.84509804001425681</v>
      </c>
      <c r="H9490">
        <f>G9490/(B9490-1)</f>
        <v>1.5370280224983499</v>
      </c>
    </row>
    <row r="9491" spans="1:8">
      <c r="A9491" t="s">
        <v>3077</v>
      </c>
      <c r="B9491">
        <v>1.5498260458782001</v>
      </c>
      <c r="C9491">
        <v>7</v>
      </c>
      <c r="D9491">
        <v>16</v>
      </c>
      <c r="E9491">
        <v>16</v>
      </c>
      <c r="F9491" t="str">
        <f>VLOOKUP(E9491,$L$1:$M$25,2,FALSE)</f>
        <v>money-supply</v>
      </c>
      <c r="G9491">
        <f>LOG(C9491)</f>
        <v>0.84509804001425681</v>
      </c>
      <c r="H9491">
        <f>G9491/(B9491-1)</f>
        <v>1.5370280224983499</v>
      </c>
    </row>
    <row r="9492" spans="1:8">
      <c r="A9492" t="s">
        <v>3260</v>
      </c>
      <c r="B9492">
        <v>1.5498260458782001</v>
      </c>
      <c r="C9492">
        <v>7</v>
      </c>
      <c r="D9492">
        <v>25</v>
      </c>
      <c r="E9492">
        <v>25</v>
      </c>
      <c r="F9492" t="str">
        <f>VLOOKUP(E9492,$L$1:$M$25,2,FALSE)</f>
        <v>wheat</v>
      </c>
      <c r="G9492">
        <f>LOG(C9492)</f>
        <v>0.84509804001425681</v>
      </c>
      <c r="H9492">
        <f>G9492/(B9492-1)</f>
        <v>1.5370280224983499</v>
      </c>
    </row>
    <row r="9493" spans="1:8">
      <c r="A9493" t="s">
        <v>4338</v>
      </c>
      <c r="B9493">
        <v>1.5498260458782001</v>
      </c>
      <c r="C9493">
        <v>7</v>
      </c>
      <c r="D9493">
        <v>1</v>
      </c>
      <c r="E9493">
        <v>1</v>
      </c>
      <c r="F9493" t="str">
        <f>VLOOKUP(E9493,$L$1:$M$25,2,FALSE)</f>
        <v>acq</v>
      </c>
      <c r="G9493">
        <f>LOG(C9493)</f>
        <v>0.84509804001425681</v>
      </c>
      <c r="H9493">
        <f>G9493/(B9493-1)</f>
        <v>1.5370280224983499</v>
      </c>
    </row>
    <row r="9494" spans="1:8">
      <c r="A9494" t="s">
        <v>4420</v>
      </c>
      <c r="B9494">
        <v>1.5498260458782001</v>
      </c>
      <c r="C9494">
        <v>7</v>
      </c>
      <c r="D9494">
        <v>25</v>
      </c>
      <c r="E9494">
        <v>25</v>
      </c>
      <c r="F9494" t="str">
        <f>VLOOKUP(E9494,$L$1:$M$25,2,FALSE)</f>
        <v>wheat</v>
      </c>
      <c r="G9494">
        <f>LOG(C9494)</f>
        <v>0.84509804001425681</v>
      </c>
      <c r="H9494">
        <f>G9494/(B9494-1)</f>
        <v>1.5370280224983499</v>
      </c>
    </row>
    <row r="9495" spans="1:8">
      <c r="A9495" t="s">
        <v>4977</v>
      </c>
      <c r="B9495">
        <v>1.5498260458782001</v>
      </c>
      <c r="C9495">
        <v>7</v>
      </c>
      <c r="D9495">
        <v>18</v>
      </c>
      <c r="E9495">
        <v>18</v>
      </c>
      <c r="F9495" t="str">
        <f>VLOOKUP(E9495,$L$1:$M$25,2,FALSE)</f>
        <v>oilseed</v>
      </c>
      <c r="G9495">
        <f>LOG(C9495)</f>
        <v>0.84509804001425681</v>
      </c>
      <c r="H9495">
        <f>G9495/(B9495-1)</f>
        <v>1.5370280224983499</v>
      </c>
    </row>
    <row r="9496" spans="1:8">
      <c r="A9496" t="s">
        <v>4984</v>
      </c>
      <c r="B9496">
        <v>1.5498260458782001</v>
      </c>
      <c r="C9496">
        <v>7</v>
      </c>
      <c r="D9496">
        <v>11</v>
      </c>
      <c r="E9496">
        <v>11</v>
      </c>
      <c r="F9496" t="str">
        <f>VLOOKUP(E9496,$L$1:$M$25,2,FALSE)</f>
        <v>gold</v>
      </c>
      <c r="G9496">
        <f>LOG(C9496)</f>
        <v>0.84509804001425681</v>
      </c>
      <c r="H9496">
        <f>G9496/(B9496-1)</f>
        <v>1.5370280224983499</v>
      </c>
    </row>
    <row r="9497" spans="1:8">
      <c r="A9497" t="s">
        <v>5833</v>
      </c>
      <c r="B9497">
        <v>1.5498260458782001</v>
      </c>
      <c r="C9497">
        <v>7</v>
      </c>
      <c r="D9497">
        <v>23</v>
      </c>
      <c r="E9497">
        <v>23</v>
      </c>
      <c r="F9497" t="str">
        <f>VLOOKUP(E9497,$L$1:$M$25,2,FALSE)</f>
        <v>trade</v>
      </c>
      <c r="G9497">
        <f>LOG(C9497)</f>
        <v>0.84509804001425681</v>
      </c>
      <c r="H9497">
        <f>G9497/(B9497-1)</f>
        <v>1.5370280224983499</v>
      </c>
    </row>
    <row r="9498" spans="1:8">
      <c r="A9498" t="s">
        <v>5843</v>
      </c>
      <c r="B9498">
        <v>1.5498260458782001</v>
      </c>
      <c r="C9498">
        <v>7</v>
      </c>
      <c r="D9498">
        <v>1</v>
      </c>
      <c r="E9498">
        <v>1</v>
      </c>
      <c r="F9498" t="str">
        <f>VLOOKUP(E9498,$L$1:$M$25,2,FALSE)</f>
        <v>acq</v>
      </c>
      <c r="G9498">
        <f>LOG(C9498)</f>
        <v>0.84509804001425681</v>
      </c>
      <c r="H9498">
        <f>G9498/(B9498-1)</f>
        <v>1.5370280224983499</v>
      </c>
    </row>
    <row r="9499" spans="1:8">
      <c r="A9499" t="s">
        <v>5929</v>
      </c>
      <c r="B9499">
        <v>1.5498260458782001</v>
      </c>
      <c r="C9499">
        <v>7</v>
      </c>
      <c r="D9499">
        <v>20</v>
      </c>
      <c r="E9499">
        <v>20</v>
      </c>
      <c r="F9499" t="str">
        <f>VLOOKUP(E9499,$L$1:$M$25,2,FALSE)</f>
        <v>ship</v>
      </c>
      <c r="G9499">
        <f>LOG(C9499)</f>
        <v>0.84509804001425681</v>
      </c>
      <c r="H9499">
        <f>G9499/(B9499-1)</f>
        <v>1.5370280224983499</v>
      </c>
    </row>
    <row r="9500" spans="1:8">
      <c r="A9500" t="s">
        <v>5962</v>
      </c>
      <c r="B9500">
        <v>1.5498260458782001</v>
      </c>
      <c r="C9500">
        <v>7</v>
      </c>
      <c r="D9500">
        <v>20</v>
      </c>
      <c r="E9500">
        <v>20</v>
      </c>
      <c r="F9500" t="str">
        <f>VLOOKUP(E9500,$L$1:$M$25,2,FALSE)</f>
        <v>ship</v>
      </c>
      <c r="G9500">
        <f>LOG(C9500)</f>
        <v>0.84509804001425681</v>
      </c>
      <c r="H9500">
        <f>G9500/(B9500-1)</f>
        <v>1.5370280224983499</v>
      </c>
    </row>
    <row r="9501" spans="1:8">
      <c r="A9501" t="s">
        <v>6171</v>
      </c>
      <c r="B9501">
        <v>1.5498260458782001</v>
      </c>
      <c r="C9501">
        <v>7</v>
      </c>
      <c r="D9501">
        <v>6</v>
      </c>
      <c r="E9501">
        <v>6</v>
      </c>
      <c r="F9501" t="str">
        <f>VLOOKUP(E9501,$L$1:$M$25,2,FALSE)</f>
        <v>cpi</v>
      </c>
      <c r="G9501">
        <f>LOG(C9501)</f>
        <v>0.84509804001425681</v>
      </c>
      <c r="H9501">
        <f>G9501/(B9501-1)</f>
        <v>1.5370280224983499</v>
      </c>
    </row>
    <row r="9502" spans="1:8">
      <c r="A9502" t="s">
        <v>6218</v>
      </c>
      <c r="B9502">
        <v>1.5498260458782001</v>
      </c>
      <c r="C9502">
        <v>7</v>
      </c>
      <c r="D9502">
        <v>18</v>
      </c>
      <c r="E9502">
        <v>18</v>
      </c>
      <c r="F9502" t="str">
        <f>VLOOKUP(E9502,$L$1:$M$25,2,FALSE)</f>
        <v>oilseed</v>
      </c>
      <c r="G9502">
        <f>LOG(C9502)</f>
        <v>0.84509804001425681</v>
      </c>
      <c r="H9502">
        <f>G9502/(B9502-1)</f>
        <v>1.5370280224983499</v>
      </c>
    </row>
    <row r="9503" spans="1:8">
      <c r="A9503" t="s">
        <v>6434</v>
      </c>
      <c r="B9503">
        <v>1.5498260458782001</v>
      </c>
      <c r="C9503">
        <v>7</v>
      </c>
      <c r="D9503">
        <v>18</v>
      </c>
      <c r="E9503">
        <v>18</v>
      </c>
      <c r="F9503" t="str">
        <f>VLOOKUP(E9503,$L$1:$M$25,2,FALSE)</f>
        <v>oilseed</v>
      </c>
      <c r="G9503">
        <f>LOG(C9503)</f>
        <v>0.84509804001425681</v>
      </c>
      <c r="H9503">
        <f>G9503/(B9503-1)</f>
        <v>1.5370280224983499</v>
      </c>
    </row>
    <row r="9504" spans="1:8">
      <c r="A9504" t="s">
        <v>6636</v>
      </c>
      <c r="B9504">
        <v>1.5498260458782001</v>
      </c>
      <c r="C9504">
        <v>7</v>
      </c>
      <c r="D9504">
        <v>18</v>
      </c>
      <c r="E9504">
        <v>18</v>
      </c>
      <c r="F9504" t="str">
        <f>VLOOKUP(E9504,$L$1:$M$25,2,FALSE)</f>
        <v>oilseed</v>
      </c>
      <c r="G9504">
        <f>LOG(C9504)</f>
        <v>0.84509804001425681</v>
      </c>
      <c r="H9504">
        <f>G9504/(B9504-1)</f>
        <v>1.5370280224983499</v>
      </c>
    </row>
    <row r="9505" spans="1:8">
      <c r="A9505" t="s">
        <v>6657</v>
      </c>
      <c r="B9505">
        <v>1.5498260458782001</v>
      </c>
      <c r="C9505">
        <v>7</v>
      </c>
      <c r="D9505">
        <v>20</v>
      </c>
      <c r="E9505">
        <v>20</v>
      </c>
      <c r="F9505" t="str">
        <f>VLOOKUP(E9505,$L$1:$M$25,2,FALSE)</f>
        <v>ship</v>
      </c>
      <c r="G9505">
        <f>LOG(C9505)</f>
        <v>0.84509804001425681</v>
      </c>
      <c r="H9505">
        <f>G9505/(B9505-1)</f>
        <v>1.5370280224983499</v>
      </c>
    </row>
    <row r="9506" spans="1:8">
      <c r="A9506" t="s">
        <v>7149</v>
      </c>
      <c r="B9506">
        <v>1.5498260458782001</v>
      </c>
      <c r="C9506">
        <v>7</v>
      </c>
      <c r="D9506">
        <v>23</v>
      </c>
      <c r="E9506">
        <v>23</v>
      </c>
      <c r="F9506" t="str">
        <f>VLOOKUP(E9506,$L$1:$M$25,2,FALSE)</f>
        <v>trade</v>
      </c>
      <c r="G9506">
        <f>LOG(C9506)</f>
        <v>0.84509804001425681</v>
      </c>
      <c r="H9506">
        <f>G9506/(B9506-1)</f>
        <v>1.5370280224983499</v>
      </c>
    </row>
    <row r="9507" spans="1:8">
      <c r="A9507" t="s">
        <v>7821</v>
      </c>
      <c r="B9507">
        <v>1.5498260458782001</v>
      </c>
      <c r="C9507">
        <v>7</v>
      </c>
      <c r="D9507">
        <v>18</v>
      </c>
      <c r="E9507">
        <v>18</v>
      </c>
      <c r="F9507" t="str">
        <f>VLOOKUP(E9507,$L$1:$M$25,2,FALSE)</f>
        <v>oilseed</v>
      </c>
      <c r="G9507">
        <f>LOG(C9507)</f>
        <v>0.84509804001425681</v>
      </c>
      <c r="H9507">
        <f>G9507/(B9507-1)</f>
        <v>1.5370280224983499</v>
      </c>
    </row>
    <row r="9508" spans="1:8">
      <c r="A9508" t="s">
        <v>7941</v>
      </c>
      <c r="B9508">
        <v>1.5498260458782001</v>
      </c>
      <c r="C9508">
        <v>7</v>
      </c>
      <c r="D9508">
        <v>5</v>
      </c>
      <c r="E9508">
        <v>5</v>
      </c>
      <c r="F9508" t="str">
        <f>VLOOKUP(E9508,$L$1:$M$25,2,FALSE)</f>
        <v>corn</v>
      </c>
      <c r="G9508">
        <f>LOG(C9508)</f>
        <v>0.84509804001425681</v>
      </c>
      <c r="H9508">
        <f>G9508/(B9508-1)</f>
        <v>1.5370280224983499</v>
      </c>
    </row>
    <row r="9509" spans="1:8">
      <c r="A9509" t="s">
        <v>8057</v>
      </c>
      <c r="B9509">
        <v>1.5498260458782001</v>
      </c>
      <c r="C9509">
        <v>7</v>
      </c>
      <c r="D9509">
        <v>9</v>
      </c>
      <c r="E9509">
        <v>9</v>
      </c>
      <c r="F9509" t="str">
        <f>VLOOKUP(E9509,$L$1:$M$25,2,FALSE)</f>
        <v>earn</v>
      </c>
      <c r="G9509">
        <f>LOG(C9509)</f>
        <v>0.84509804001425681</v>
      </c>
      <c r="H9509">
        <f>G9509/(B9509-1)</f>
        <v>1.5370280224983499</v>
      </c>
    </row>
    <row r="9510" spans="1:8">
      <c r="A9510" t="s">
        <v>8162</v>
      </c>
      <c r="B9510">
        <v>1.5498260458782001</v>
      </c>
      <c r="C9510">
        <v>7</v>
      </c>
      <c r="D9510">
        <v>23</v>
      </c>
      <c r="E9510">
        <v>23</v>
      </c>
      <c r="F9510" t="str">
        <f>VLOOKUP(E9510,$L$1:$M$25,2,FALSE)</f>
        <v>trade</v>
      </c>
      <c r="G9510">
        <f>LOG(C9510)</f>
        <v>0.84509804001425681</v>
      </c>
      <c r="H9510">
        <f>G9510/(B9510-1)</f>
        <v>1.5370280224983499</v>
      </c>
    </row>
    <row r="9511" spans="1:8">
      <c r="A9511" t="s">
        <v>8406</v>
      </c>
      <c r="B9511">
        <v>1.5498260458782001</v>
      </c>
      <c r="C9511">
        <v>7</v>
      </c>
      <c r="D9511">
        <v>3</v>
      </c>
      <c r="E9511">
        <v>3</v>
      </c>
      <c r="F9511" t="str">
        <f>VLOOKUP(E9511,$L$1:$M$25,2,FALSE)</f>
        <v>cocoa</v>
      </c>
      <c r="G9511">
        <f>LOG(C9511)</f>
        <v>0.84509804001425681</v>
      </c>
      <c r="H9511">
        <f>G9511/(B9511-1)</f>
        <v>1.5370280224983499</v>
      </c>
    </row>
    <row r="9512" spans="1:8">
      <c r="A9512" t="s">
        <v>8572</v>
      </c>
      <c r="B9512">
        <v>1.5498260458782001</v>
      </c>
      <c r="C9512">
        <v>7</v>
      </c>
      <c r="D9512">
        <v>19</v>
      </c>
      <c r="E9512">
        <v>19</v>
      </c>
      <c r="F9512" t="str">
        <f>VLOOKUP(E9512,$L$1:$M$25,2,FALSE)</f>
        <v>reserves</v>
      </c>
      <c r="G9512">
        <f>LOG(C9512)</f>
        <v>0.84509804001425681</v>
      </c>
      <c r="H9512">
        <f>G9512/(B9512-1)</f>
        <v>1.5370280224983499</v>
      </c>
    </row>
    <row r="9513" spans="1:8">
      <c r="A9513" t="s">
        <v>9204</v>
      </c>
      <c r="B9513">
        <v>1.5498260458782001</v>
      </c>
      <c r="C9513">
        <v>7</v>
      </c>
      <c r="D9513">
        <v>18</v>
      </c>
      <c r="E9513">
        <v>18</v>
      </c>
      <c r="F9513" t="str">
        <f>VLOOKUP(E9513,$L$1:$M$25,2,FALSE)</f>
        <v>oilseed</v>
      </c>
      <c r="G9513">
        <f>LOG(C9513)</f>
        <v>0.84509804001425681</v>
      </c>
      <c r="H9513">
        <f>G9513/(B9513-1)</f>
        <v>1.5370280224983499</v>
      </c>
    </row>
    <row r="9514" spans="1:8">
      <c r="A9514" t="s">
        <v>9341</v>
      </c>
      <c r="B9514">
        <v>1.5498260458782001</v>
      </c>
      <c r="C9514">
        <v>7</v>
      </c>
      <c r="D9514">
        <v>2</v>
      </c>
      <c r="E9514">
        <v>2</v>
      </c>
      <c r="F9514" t="str">
        <f>VLOOKUP(E9514,$L$1:$M$25,2,FALSE)</f>
        <v>bop</v>
      </c>
      <c r="G9514">
        <f>LOG(C9514)</f>
        <v>0.84509804001425681</v>
      </c>
      <c r="H9514">
        <f>G9514/(B9514-1)</f>
        <v>1.5370280224983499</v>
      </c>
    </row>
    <row r="9515" spans="1:8">
      <c r="A9515" t="s">
        <v>9367</v>
      </c>
      <c r="B9515">
        <v>1.5498260458782001</v>
      </c>
      <c r="C9515">
        <v>7</v>
      </c>
      <c r="D9515">
        <v>20</v>
      </c>
      <c r="E9515">
        <v>20</v>
      </c>
      <c r="F9515" t="str">
        <f>VLOOKUP(E9515,$L$1:$M$25,2,FALSE)</f>
        <v>ship</v>
      </c>
      <c r="G9515">
        <f>LOG(C9515)</f>
        <v>0.84509804001425681</v>
      </c>
      <c r="H9515">
        <f>G9515/(B9515-1)</f>
        <v>1.5370280224983499</v>
      </c>
    </row>
    <row r="9516" spans="1:8">
      <c r="A9516" t="s">
        <v>9437</v>
      </c>
      <c r="B9516">
        <v>1.5498260458782001</v>
      </c>
      <c r="C9516">
        <v>7</v>
      </c>
      <c r="D9516">
        <v>25</v>
      </c>
      <c r="E9516">
        <v>25</v>
      </c>
      <c r="F9516" t="str">
        <f>VLOOKUP(E9516,$L$1:$M$25,2,FALSE)</f>
        <v>wheat</v>
      </c>
      <c r="G9516">
        <f>LOG(C9516)</f>
        <v>0.84509804001425681</v>
      </c>
      <c r="H9516">
        <f>G9516/(B9516-1)</f>
        <v>1.5370280224983499</v>
      </c>
    </row>
    <row r="9517" spans="1:8">
      <c r="A9517" t="s">
        <v>9666</v>
      </c>
      <c r="B9517">
        <v>1.5498260458782001</v>
      </c>
      <c r="C9517">
        <v>7</v>
      </c>
      <c r="D9517">
        <v>4</v>
      </c>
      <c r="E9517">
        <v>4</v>
      </c>
      <c r="F9517" t="str">
        <f>VLOOKUP(E9517,$L$1:$M$25,2,FALSE)</f>
        <v>coffee</v>
      </c>
      <c r="G9517">
        <f>LOG(C9517)</f>
        <v>0.84509804001425681</v>
      </c>
      <c r="H9517">
        <f>G9517/(B9517-1)</f>
        <v>1.5370280224983499</v>
      </c>
    </row>
    <row r="9518" spans="1:8">
      <c r="A9518" t="s">
        <v>10175</v>
      </c>
      <c r="B9518">
        <v>1.5498260458782001</v>
      </c>
      <c r="C9518">
        <v>7</v>
      </c>
      <c r="D9518">
        <v>18</v>
      </c>
      <c r="E9518">
        <v>18</v>
      </c>
      <c r="F9518" t="str">
        <f>VLOOKUP(E9518,$L$1:$M$25,2,FALSE)</f>
        <v>oilseed</v>
      </c>
      <c r="G9518">
        <f>LOG(C9518)</f>
        <v>0.84509804001425681</v>
      </c>
      <c r="H9518">
        <f>G9518/(B9518-1)</f>
        <v>1.5370280224983499</v>
      </c>
    </row>
    <row r="9519" spans="1:8">
      <c r="A9519" t="s">
        <v>10420</v>
      </c>
      <c r="B9519">
        <v>1.5498260458782001</v>
      </c>
      <c r="C9519">
        <v>7</v>
      </c>
      <c r="D9519">
        <v>10</v>
      </c>
      <c r="E9519">
        <v>10</v>
      </c>
      <c r="F9519" t="str">
        <f>VLOOKUP(E9519,$L$1:$M$25,2,FALSE)</f>
        <v>gnp</v>
      </c>
      <c r="G9519">
        <f>LOG(C9519)</f>
        <v>0.84509804001425681</v>
      </c>
      <c r="H9519">
        <f>G9519/(B9519-1)</f>
        <v>1.5370280224983499</v>
      </c>
    </row>
    <row r="9520" spans="1:8">
      <c r="A9520" t="s">
        <v>10549</v>
      </c>
      <c r="B9520">
        <v>1.5498260458782001</v>
      </c>
      <c r="C9520">
        <v>7</v>
      </c>
      <c r="D9520">
        <v>4</v>
      </c>
      <c r="E9520">
        <v>4</v>
      </c>
      <c r="F9520" t="str">
        <f>VLOOKUP(E9520,$L$1:$M$25,2,FALSE)</f>
        <v>coffee</v>
      </c>
      <c r="G9520">
        <f>LOG(C9520)</f>
        <v>0.84509804001425681</v>
      </c>
      <c r="H9520">
        <f>G9520/(B9520-1)</f>
        <v>1.5370280224983499</v>
      </c>
    </row>
    <row r="9521" spans="1:8">
      <c r="A9521" t="s">
        <v>10612</v>
      </c>
      <c r="B9521">
        <v>1.5498260458782001</v>
      </c>
      <c r="C9521">
        <v>7</v>
      </c>
      <c r="D9521">
        <v>10</v>
      </c>
      <c r="E9521">
        <v>10</v>
      </c>
      <c r="F9521" t="str">
        <f>VLOOKUP(E9521,$L$1:$M$25,2,FALSE)</f>
        <v>gnp</v>
      </c>
      <c r="G9521">
        <f>LOG(C9521)</f>
        <v>0.84509804001425681</v>
      </c>
      <c r="H9521">
        <f>G9521/(B9521-1)</f>
        <v>1.5370280224983499</v>
      </c>
    </row>
    <row r="9522" spans="1:8">
      <c r="A9522" t="s">
        <v>10908</v>
      </c>
      <c r="B9522">
        <v>1.5498260458782001</v>
      </c>
      <c r="C9522">
        <v>7</v>
      </c>
      <c r="D9522">
        <v>6</v>
      </c>
      <c r="E9522">
        <v>6</v>
      </c>
      <c r="F9522" t="str">
        <f>VLOOKUP(E9522,$L$1:$M$25,2,FALSE)</f>
        <v>cpi</v>
      </c>
      <c r="G9522">
        <f>LOG(C9522)</f>
        <v>0.84509804001425681</v>
      </c>
      <c r="H9522">
        <f>G9522/(B9522-1)</f>
        <v>1.5370280224983499</v>
      </c>
    </row>
    <row r="9523" spans="1:8">
      <c r="A9523" t="s">
        <v>11046</v>
      </c>
      <c r="B9523">
        <v>1.5498260458782001</v>
      </c>
      <c r="C9523">
        <v>7</v>
      </c>
      <c r="D9523">
        <v>25</v>
      </c>
      <c r="E9523">
        <v>25</v>
      </c>
      <c r="F9523" t="str">
        <f>VLOOKUP(E9523,$L$1:$M$25,2,FALSE)</f>
        <v>wheat</v>
      </c>
      <c r="G9523">
        <f>LOG(C9523)</f>
        <v>0.84509804001425681</v>
      </c>
      <c r="H9523">
        <f>G9523/(B9523-1)</f>
        <v>1.5370280224983499</v>
      </c>
    </row>
    <row r="9524" spans="1:8">
      <c r="A9524" t="s">
        <v>11178</v>
      </c>
      <c r="B9524">
        <v>1.5498260458782001</v>
      </c>
      <c r="C9524">
        <v>7</v>
      </c>
      <c r="D9524">
        <v>25</v>
      </c>
      <c r="E9524">
        <v>25</v>
      </c>
      <c r="F9524" t="str">
        <f>VLOOKUP(E9524,$L$1:$M$25,2,FALSE)</f>
        <v>wheat</v>
      </c>
      <c r="G9524">
        <f>LOG(C9524)</f>
        <v>0.84509804001425681</v>
      </c>
      <c r="H9524">
        <f>G9524/(B9524-1)</f>
        <v>1.5370280224983499</v>
      </c>
    </row>
    <row r="9525" spans="1:8">
      <c r="A9525" t="s">
        <v>11316</v>
      </c>
      <c r="B9525">
        <v>1.5498260458782001</v>
      </c>
      <c r="C9525">
        <v>7</v>
      </c>
      <c r="D9525">
        <v>17</v>
      </c>
      <c r="E9525">
        <v>17</v>
      </c>
      <c r="F9525" t="str">
        <f>VLOOKUP(E9525,$L$1:$M$25,2,FALSE)</f>
        <v>nat-gas</v>
      </c>
      <c r="G9525">
        <f>LOG(C9525)</f>
        <v>0.84509804001425681</v>
      </c>
      <c r="H9525">
        <f>G9525/(B9525-1)</f>
        <v>1.5370280224983499</v>
      </c>
    </row>
    <row r="9526" spans="1:8">
      <c r="A9526" t="s">
        <v>11501</v>
      </c>
      <c r="B9526">
        <v>1.5498260458782001</v>
      </c>
      <c r="C9526">
        <v>7</v>
      </c>
      <c r="D9526">
        <v>13</v>
      </c>
      <c r="E9526">
        <v>13</v>
      </c>
      <c r="F9526" t="str">
        <f>VLOOKUP(E9526,$L$1:$M$25,2,FALSE)</f>
        <v>interest</v>
      </c>
      <c r="G9526">
        <f>LOG(C9526)</f>
        <v>0.84509804001425681</v>
      </c>
      <c r="H9526">
        <f>G9526/(B9526-1)</f>
        <v>1.5370280224983499</v>
      </c>
    </row>
    <row r="9527" spans="1:8">
      <c r="A9527" t="s">
        <v>49</v>
      </c>
      <c r="B9527">
        <v>1.5526543812358</v>
      </c>
      <c r="C9527">
        <v>116</v>
      </c>
      <c r="D9527">
        <v>22</v>
      </c>
      <c r="E9527">
        <v>22</v>
      </c>
      <c r="F9527" t="str">
        <f>VLOOKUP(E9527,$L$1:$M$25,2,FALSE)</f>
        <v>sugar</v>
      </c>
      <c r="G9527">
        <f>LOG(C9527)</f>
        <v>2.0644579892269186</v>
      </c>
      <c r="H9527">
        <f>G9527/(B9527-1)</f>
        <v>3.7355317524318696</v>
      </c>
    </row>
    <row r="9528" spans="1:8">
      <c r="A9528" t="s">
        <v>11826</v>
      </c>
      <c r="B9528">
        <v>1.55311446159545</v>
      </c>
      <c r="C9528">
        <v>22</v>
      </c>
      <c r="D9528">
        <v>18</v>
      </c>
      <c r="E9528">
        <v>18</v>
      </c>
      <c r="F9528" t="str">
        <f>VLOOKUP(E9528,$L$1:$M$25,2,FALSE)</f>
        <v>oilseed</v>
      </c>
      <c r="G9528">
        <f>LOG(C9528)</f>
        <v>1.3424226808222062</v>
      </c>
      <c r="H9528">
        <f>G9528/(B9528-1)</f>
        <v>2.4270250988376061</v>
      </c>
    </row>
    <row r="9529" spans="1:8">
      <c r="A9529" t="s">
        <v>1731</v>
      </c>
      <c r="B9529">
        <v>1.55645100735547</v>
      </c>
      <c r="C9529">
        <v>38</v>
      </c>
      <c r="D9529">
        <v>18</v>
      </c>
      <c r="E9529">
        <v>18</v>
      </c>
      <c r="F9529" t="str">
        <f>VLOOKUP(E9529,$L$1:$M$25,2,FALSE)</f>
        <v>oilseed</v>
      </c>
      <c r="G9529">
        <f>LOG(C9529)</f>
        <v>1.5797835966168101</v>
      </c>
      <c r="H9529">
        <f>G9529/(B9529-1)</f>
        <v>2.8390344805461343</v>
      </c>
    </row>
    <row r="9530" spans="1:8">
      <c r="A9530" t="s">
        <v>966</v>
      </c>
      <c r="B9530">
        <v>1.55711309805764</v>
      </c>
      <c r="C9530">
        <v>10</v>
      </c>
      <c r="D9530">
        <v>13</v>
      </c>
      <c r="E9530">
        <v>13</v>
      </c>
      <c r="F9530" t="str">
        <f>VLOOKUP(E9530,$L$1:$M$25,2,FALSE)</f>
        <v>interest</v>
      </c>
      <c r="G9530">
        <f>LOG(C9530)</f>
        <v>1</v>
      </c>
      <c r="H9530">
        <f>G9530/(B9530-1)</f>
        <v>1.7949676708131139</v>
      </c>
    </row>
    <row r="9531" spans="1:8">
      <c r="A9531" t="s">
        <v>2628</v>
      </c>
      <c r="B9531">
        <v>1.55711309805764</v>
      </c>
      <c r="C9531">
        <v>10</v>
      </c>
      <c r="D9531">
        <v>13</v>
      </c>
      <c r="E9531">
        <v>13</v>
      </c>
      <c r="F9531" t="str">
        <f>VLOOKUP(E9531,$L$1:$M$25,2,FALSE)</f>
        <v>interest</v>
      </c>
      <c r="G9531">
        <f>LOG(C9531)</f>
        <v>1</v>
      </c>
      <c r="H9531">
        <f>G9531/(B9531-1)</f>
        <v>1.7949676708131139</v>
      </c>
    </row>
    <row r="9532" spans="1:8">
      <c r="A9532" t="s">
        <v>4123</v>
      </c>
      <c r="B9532">
        <v>1.55711309805764</v>
      </c>
      <c r="C9532">
        <v>10</v>
      </c>
      <c r="D9532">
        <v>12</v>
      </c>
      <c r="E9532">
        <v>12</v>
      </c>
      <c r="F9532" t="str">
        <f>VLOOKUP(E9532,$L$1:$M$25,2,FALSE)</f>
        <v>grain</v>
      </c>
      <c r="G9532">
        <f>LOG(C9532)</f>
        <v>1</v>
      </c>
      <c r="H9532">
        <f>G9532/(B9532-1)</f>
        <v>1.7949676708131139</v>
      </c>
    </row>
    <row r="9533" spans="1:8">
      <c r="A9533" t="s">
        <v>4270</v>
      </c>
      <c r="B9533">
        <v>1.55711309805764</v>
      </c>
      <c r="C9533">
        <v>10</v>
      </c>
      <c r="D9533">
        <v>21</v>
      </c>
      <c r="E9533">
        <v>21</v>
      </c>
      <c r="F9533" t="str">
        <f>VLOOKUP(E9533,$L$1:$M$25,2,FALSE)</f>
        <v>soybean</v>
      </c>
      <c r="G9533">
        <f>LOG(C9533)</f>
        <v>1</v>
      </c>
      <c r="H9533">
        <f>G9533/(B9533-1)</f>
        <v>1.7949676708131139</v>
      </c>
    </row>
    <row r="9534" spans="1:8">
      <c r="A9534" t="s">
        <v>121</v>
      </c>
      <c r="B9534">
        <v>1.55891530298943</v>
      </c>
      <c r="C9534">
        <v>47</v>
      </c>
      <c r="D9534">
        <v>7</v>
      </c>
      <c r="E9534">
        <v>7</v>
      </c>
      <c r="F9534" t="str">
        <f>VLOOKUP(E9534,$L$1:$M$25,2,FALSE)</f>
        <v>crude</v>
      </c>
      <c r="G9534">
        <f>LOG(C9534)</f>
        <v>1.6720978579357175</v>
      </c>
      <c r="H9534">
        <f>G9534/(B9534-1)</f>
        <v>2.9916838007338287</v>
      </c>
    </row>
    <row r="9535" spans="1:8">
      <c r="A9535" t="s">
        <v>1323</v>
      </c>
      <c r="B9535">
        <v>1.55958115625987</v>
      </c>
      <c r="C9535">
        <v>8</v>
      </c>
      <c r="D9535">
        <v>22</v>
      </c>
      <c r="E9535">
        <v>22</v>
      </c>
      <c r="F9535" t="str">
        <f>VLOOKUP(E9535,$L$1:$M$25,2,FALSE)</f>
        <v>sugar</v>
      </c>
      <c r="G9535">
        <f>LOG(C9535)</f>
        <v>0.90308998699194354</v>
      </c>
      <c r="H9535">
        <f>G9535/(B9535-1)</f>
        <v>1.6138677596436926</v>
      </c>
    </row>
    <row r="9536" spans="1:8">
      <c r="A9536" t="s">
        <v>2348</v>
      </c>
      <c r="B9536">
        <v>1.55958115625987</v>
      </c>
      <c r="C9536">
        <v>8</v>
      </c>
      <c r="D9536">
        <v>6</v>
      </c>
      <c r="E9536">
        <v>6</v>
      </c>
      <c r="F9536" t="str">
        <f>VLOOKUP(E9536,$L$1:$M$25,2,FALSE)</f>
        <v>cpi</v>
      </c>
      <c r="G9536">
        <f>LOG(C9536)</f>
        <v>0.90308998699194354</v>
      </c>
      <c r="H9536">
        <f>G9536/(B9536-1)</f>
        <v>1.6138677596436926</v>
      </c>
    </row>
    <row r="9537" spans="1:8">
      <c r="A9537" t="s">
        <v>3014</v>
      </c>
      <c r="B9537">
        <v>1.55958115625987</v>
      </c>
      <c r="C9537">
        <v>8</v>
      </c>
      <c r="D9537">
        <v>2</v>
      </c>
      <c r="E9537">
        <v>2</v>
      </c>
      <c r="F9537" t="str">
        <f>VLOOKUP(E9537,$L$1:$M$25,2,FALSE)</f>
        <v>bop</v>
      </c>
      <c r="G9537">
        <f>LOG(C9537)</f>
        <v>0.90308998699194354</v>
      </c>
      <c r="H9537">
        <f>G9537/(B9537-1)</f>
        <v>1.6138677596436926</v>
      </c>
    </row>
    <row r="9538" spans="1:8">
      <c r="A9538" t="s">
        <v>3243</v>
      </c>
      <c r="B9538">
        <v>1.55958115625987</v>
      </c>
      <c r="C9538">
        <v>8</v>
      </c>
      <c r="D9538">
        <v>25</v>
      </c>
      <c r="E9538">
        <v>25</v>
      </c>
      <c r="F9538" t="str">
        <f>VLOOKUP(E9538,$L$1:$M$25,2,FALSE)</f>
        <v>wheat</v>
      </c>
      <c r="G9538">
        <f>LOG(C9538)</f>
        <v>0.90308998699194354</v>
      </c>
      <c r="H9538">
        <f>G9538/(B9538-1)</f>
        <v>1.6138677596436926</v>
      </c>
    </row>
    <row r="9539" spans="1:8">
      <c r="A9539" t="s">
        <v>6276</v>
      </c>
      <c r="B9539">
        <v>1.55958115625987</v>
      </c>
      <c r="C9539">
        <v>8</v>
      </c>
      <c r="D9539">
        <v>18</v>
      </c>
      <c r="E9539">
        <v>18</v>
      </c>
      <c r="F9539" t="str">
        <f>VLOOKUP(E9539,$L$1:$M$25,2,FALSE)</f>
        <v>oilseed</v>
      </c>
      <c r="G9539">
        <f>LOG(C9539)</f>
        <v>0.90308998699194354</v>
      </c>
      <c r="H9539">
        <f>G9539/(B9539-1)</f>
        <v>1.6138677596436926</v>
      </c>
    </row>
    <row r="9540" spans="1:8">
      <c r="A9540" t="s">
        <v>7410</v>
      </c>
      <c r="B9540">
        <v>1.55958115625987</v>
      </c>
      <c r="C9540">
        <v>8</v>
      </c>
      <c r="D9540">
        <v>16</v>
      </c>
      <c r="E9540">
        <v>16</v>
      </c>
      <c r="F9540" t="str">
        <f>VLOOKUP(E9540,$L$1:$M$25,2,FALSE)</f>
        <v>money-supply</v>
      </c>
      <c r="G9540">
        <f>LOG(C9540)</f>
        <v>0.90308998699194354</v>
      </c>
      <c r="H9540">
        <f>G9540/(B9540-1)</f>
        <v>1.6138677596436926</v>
      </c>
    </row>
    <row r="9541" spans="1:8">
      <c r="A9541" t="s">
        <v>9481</v>
      </c>
      <c r="B9541">
        <v>1.55958115625987</v>
      </c>
      <c r="C9541">
        <v>8</v>
      </c>
      <c r="D9541">
        <v>2</v>
      </c>
      <c r="E9541">
        <v>2</v>
      </c>
      <c r="F9541" t="str">
        <f>VLOOKUP(E9541,$L$1:$M$25,2,FALSE)</f>
        <v>bop</v>
      </c>
      <c r="G9541">
        <f>LOG(C9541)</f>
        <v>0.90308998699194354</v>
      </c>
      <c r="H9541">
        <f>G9541/(B9541-1)</f>
        <v>1.6138677596436926</v>
      </c>
    </row>
    <row r="9542" spans="1:8">
      <c r="A9542" t="e">
        <f>-member</f>
        <v>#NAME?</v>
      </c>
      <c r="B9542">
        <v>1.55958115625987</v>
      </c>
      <c r="C9542">
        <v>8</v>
      </c>
      <c r="D9542">
        <v>3</v>
      </c>
      <c r="E9542">
        <v>3</v>
      </c>
      <c r="F9542" t="str">
        <f>VLOOKUP(E9542,$L$1:$M$25,2,FALSE)</f>
        <v>cocoa</v>
      </c>
      <c r="G9542">
        <f>LOG(C9542)</f>
        <v>0.90308998699194354</v>
      </c>
      <c r="H9542">
        <f>G9542/(B9542-1)</f>
        <v>1.6138677596436926</v>
      </c>
    </row>
    <row r="9543" spans="1:8">
      <c r="A9543" t="s">
        <v>10098</v>
      </c>
      <c r="B9543">
        <v>1.55958115625987</v>
      </c>
      <c r="C9543">
        <v>8</v>
      </c>
      <c r="D9543">
        <v>17</v>
      </c>
      <c r="E9543">
        <v>17</v>
      </c>
      <c r="F9543" t="str">
        <f>VLOOKUP(E9543,$L$1:$M$25,2,FALSE)</f>
        <v>nat-gas</v>
      </c>
      <c r="G9543">
        <f>LOG(C9543)</f>
        <v>0.90308998699194354</v>
      </c>
      <c r="H9543">
        <f>G9543/(B9543-1)</f>
        <v>1.6138677596436926</v>
      </c>
    </row>
    <row r="9544" spans="1:8">
      <c r="A9544" t="s">
        <v>10589</v>
      </c>
      <c r="B9544">
        <v>1.55958115625987</v>
      </c>
      <c r="C9544">
        <v>8</v>
      </c>
      <c r="D9544">
        <v>18</v>
      </c>
      <c r="E9544">
        <v>18</v>
      </c>
      <c r="F9544" t="str">
        <f>VLOOKUP(E9544,$L$1:$M$25,2,FALSE)</f>
        <v>oilseed</v>
      </c>
      <c r="G9544">
        <f>LOG(C9544)</f>
        <v>0.90308998699194354</v>
      </c>
      <c r="H9544">
        <f>G9544/(B9544-1)</f>
        <v>1.6138677596436926</v>
      </c>
    </row>
    <row r="9545" spans="1:8">
      <c r="A9545" t="s">
        <v>10750</v>
      </c>
      <c r="B9545">
        <v>1.55958115625987</v>
      </c>
      <c r="C9545">
        <v>8</v>
      </c>
      <c r="D9545">
        <v>3</v>
      </c>
      <c r="E9545">
        <v>3</v>
      </c>
      <c r="F9545" t="str">
        <f>VLOOKUP(E9545,$L$1:$M$25,2,FALSE)</f>
        <v>cocoa</v>
      </c>
      <c r="G9545">
        <f>LOG(C9545)</f>
        <v>0.90308998699194354</v>
      </c>
      <c r="H9545">
        <f>G9545/(B9545-1)</f>
        <v>1.6138677596436926</v>
      </c>
    </row>
    <row r="9546" spans="1:8">
      <c r="A9546" t="s">
        <v>6158</v>
      </c>
      <c r="B9546">
        <v>1.5596369227843301</v>
      </c>
      <c r="C9546">
        <v>26</v>
      </c>
      <c r="D9546">
        <v>18</v>
      </c>
      <c r="E9546">
        <v>18</v>
      </c>
      <c r="F9546" t="str">
        <f>VLOOKUP(E9546,$L$1:$M$25,2,FALSE)</f>
        <v>oilseed</v>
      </c>
      <c r="G9546">
        <f>LOG(C9546)</f>
        <v>1.414973347970818</v>
      </c>
      <c r="H9546">
        <f>G9546/(B9546-1)</f>
        <v>2.5283774003526798</v>
      </c>
    </row>
    <row r="9547" spans="1:8">
      <c r="A9547" t="s">
        <v>723</v>
      </c>
      <c r="B9547">
        <v>1.5607104090413999</v>
      </c>
      <c r="C9547">
        <v>6</v>
      </c>
      <c r="D9547">
        <v>7</v>
      </c>
      <c r="E9547">
        <v>7</v>
      </c>
      <c r="F9547" t="str">
        <f>VLOOKUP(E9547,$L$1:$M$25,2,FALSE)</f>
        <v>crude</v>
      </c>
      <c r="G9547">
        <f>LOG(C9547)</f>
        <v>0.77815125038364363</v>
      </c>
      <c r="H9547">
        <f>G9547/(B9547-1)</f>
        <v>1.3877952644288953</v>
      </c>
    </row>
    <row r="9548" spans="1:8">
      <c r="A9548" t="s">
        <v>775</v>
      </c>
      <c r="B9548">
        <v>1.5607104090413999</v>
      </c>
      <c r="C9548">
        <v>6</v>
      </c>
      <c r="D9548">
        <v>20</v>
      </c>
      <c r="E9548">
        <v>20</v>
      </c>
      <c r="F9548" t="str">
        <f>VLOOKUP(E9548,$L$1:$M$25,2,FALSE)</f>
        <v>ship</v>
      </c>
      <c r="G9548">
        <f>LOG(C9548)</f>
        <v>0.77815125038364363</v>
      </c>
      <c r="H9548">
        <f>G9548/(B9548-1)</f>
        <v>1.3877952644288953</v>
      </c>
    </row>
    <row r="9549" spans="1:8">
      <c r="A9549" t="s">
        <v>832</v>
      </c>
      <c r="B9549">
        <v>1.5607104090413999</v>
      </c>
      <c r="C9549">
        <v>6</v>
      </c>
      <c r="D9549">
        <v>8</v>
      </c>
      <c r="E9549">
        <v>8</v>
      </c>
      <c r="F9549" t="str">
        <f>VLOOKUP(E9549,$L$1:$M$25,2,FALSE)</f>
        <v>dlr</v>
      </c>
      <c r="G9549">
        <f>LOG(C9549)</f>
        <v>0.77815125038364363</v>
      </c>
      <c r="H9549">
        <f>G9549/(B9549-1)</f>
        <v>1.3877952644288953</v>
      </c>
    </row>
    <row r="9550" spans="1:8">
      <c r="A9550" t="s">
        <v>946</v>
      </c>
      <c r="B9550">
        <v>1.5607104090413999</v>
      </c>
      <c r="C9550">
        <v>6</v>
      </c>
      <c r="D9550">
        <v>10</v>
      </c>
      <c r="E9550">
        <v>10</v>
      </c>
      <c r="F9550" t="str">
        <f>VLOOKUP(E9550,$L$1:$M$25,2,FALSE)</f>
        <v>gnp</v>
      </c>
      <c r="G9550">
        <f>LOG(C9550)</f>
        <v>0.77815125038364363</v>
      </c>
      <c r="H9550">
        <f>G9550/(B9550-1)</f>
        <v>1.3877952644288953</v>
      </c>
    </row>
    <row r="9551" spans="1:8">
      <c r="A9551" t="s">
        <v>1024</v>
      </c>
      <c r="B9551">
        <v>1.5607104090413999</v>
      </c>
      <c r="C9551">
        <v>6</v>
      </c>
      <c r="D9551">
        <v>8</v>
      </c>
      <c r="E9551">
        <v>8</v>
      </c>
      <c r="F9551" t="str">
        <f>VLOOKUP(E9551,$L$1:$M$25,2,FALSE)</f>
        <v>dlr</v>
      </c>
      <c r="G9551">
        <f>LOG(C9551)</f>
        <v>0.77815125038364363</v>
      </c>
      <c r="H9551">
        <f>G9551/(B9551-1)</f>
        <v>1.3877952644288953</v>
      </c>
    </row>
    <row r="9552" spans="1:8">
      <c r="A9552" t="s">
        <v>1052</v>
      </c>
      <c r="B9552">
        <v>1.5607104090413999</v>
      </c>
      <c r="C9552">
        <v>6</v>
      </c>
      <c r="D9552">
        <v>25</v>
      </c>
      <c r="E9552">
        <v>25</v>
      </c>
      <c r="F9552" t="str">
        <f>VLOOKUP(E9552,$L$1:$M$25,2,FALSE)</f>
        <v>wheat</v>
      </c>
      <c r="G9552">
        <f>LOG(C9552)</f>
        <v>0.77815125038364363</v>
      </c>
      <c r="H9552">
        <f>G9552/(B9552-1)</f>
        <v>1.3877952644288953</v>
      </c>
    </row>
    <row r="9553" spans="1:8">
      <c r="A9553" t="s">
        <v>1062</v>
      </c>
      <c r="B9553">
        <v>1.5607104090413999</v>
      </c>
      <c r="C9553">
        <v>6</v>
      </c>
      <c r="D9553">
        <v>10</v>
      </c>
      <c r="E9553">
        <v>10</v>
      </c>
      <c r="F9553" t="str">
        <f>VLOOKUP(E9553,$L$1:$M$25,2,FALSE)</f>
        <v>gnp</v>
      </c>
      <c r="G9553">
        <f>LOG(C9553)</f>
        <v>0.77815125038364363</v>
      </c>
      <c r="H9553">
        <f>G9553/(B9553-1)</f>
        <v>1.3877952644288953</v>
      </c>
    </row>
    <row r="9554" spans="1:8">
      <c r="A9554" t="s">
        <v>1064</v>
      </c>
      <c r="B9554">
        <v>1.5607104090413999</v>
      </c>
      <c r="C9554">
        <v>6</v>
      </c>
      <c r="D9554">
        <v>25</v>
      </c>
      <c r="E9554">
        <v>25</v>
      </c>
      <c r="F9554" t="str">
        <f>VLOOKUP(E9554,$L$1:$M$25,2,FALSE)</f>
        <v>wheat</v>
      </c>
      <c r="G9554">
        <f>LOG(C9554)</f>
        <v>0.77815125038364363</v>
      </c>
      <c r="H9554">
        <f>G9554/(B9554-1)</f>
        <v>1.3877952644288953</v>
      </c>
    </row>
    <row r="9555" spans="1:8">
      <c r="A9555" t="s">
        <v>1224</v>
      </c>
      <c r="B9555">
        <v>1.5607104090413999</v>
      </c>
      <c r="C9555">
        <v>6</v>
      </c>
      <c r="D9555">
        <v>10</v>
      </c>
      <c r="E9555">
        <v>10</v>
      </c>
      <c r="F9555" t="str">
        <f>VLOOKUP(E9555,$L$1:$M$25,2,FALSE)</f>
        <v>gnp</v>
      </c>
      <c r="G9555">
        <f>LOG(C9555)</f>
        <v>0.77815125038364363</v>
      </c>
      <c r="H9555">
        <f>G9555/(B9555-1)</f>
        <v>1.3877952644288953</v>
      </c>
    </row>
    <row r="9556" spans="1:8">
      <c r="A9556" t="s">
        <v>1380</v>
      </c>
      <c r="B9556">
        <v>1.5607104090413999</v>
      </c>
      <c r="C9556">
        <v>6</v>
      </c>
      <c r="D9556">
        <v>20</v>
      </c>
      <c r="E9556">
        <v>20</v>
      </c>
      <c r="F9556" t="str">
        <f>VLOOKUP(E9556,$L$1:$M$25,2,FALSE)</f>
        <v>ship</v>
      </c>
      <c r="G9556">
        <f>LOG(C9556)</f>
        <v>0.77815125038364363</v>
      </c>
      <c r="H9556">
        <f>G9556/(B9556-1)</f>
        <v>1.3877952644288953</v>
      </c>
    </row>
    <row r="9557" spans="1:8">
      <c r="A9557" t="s">
        <v>1386</v>
      </c>
      <c r="B9557">
        <v>1.5607104090413999</v>
      </c>
      <c r="C9557">
        <v>6</v>
      </c>
      <c r="D9557">
        <v>24</v>
      </c>
      <c r="E9557">
        <v>24</v>
      </c>
      <c r="F9557" t="str">
        <f>VLOOKUP(E9557,$L$1:$M$25,2,FALSE)</f>
        <v>veg-oil</v>
      </c>
      <c r="G9557">
        <f>LOG(C9557)</f>
        <v>0.77815125038364363</v>
      </c>
      <c r="H9557">
        <f>G9557/(B9557-1)</f>
        <v>1.3877952644288953</v>
      </c>
    </row>
    <row r="9558" spans="1:8">
      <c r="A9558" t="s">
        <v>1419</v>
      </c>
      <c r="B9558">
        <v>1.5607104090413999</v>
      </c>
      <c r="C9558">
        <v>6</v>
      </c>
      <c r="D9558">
        <v>22</v>
      </c>
      <c r="E9558">
        <v>22</v>
      </c>
      <c r="F9558" t="str">
        <f>VLOOKUP(E9558,$L$1:$M$25,2,FALSE)</f>
        <v>sugar</v>
      </c>
      <c r="G9558">
        <f>LOG(C9558)</f>
        <v>0.77815125038364363</v>
      </c>
      <c r="H9558">
        <f>G9558/(B9558-1)</f>
        <v>1.3877952644288953</v>
      </c>
    </row>
    <row r="9559" spans="1:8">
      <c r="A9559" t="s">
        <v>1943</v>
      </c>
      <c r="B9559">
        <v>1.5607104090413999</v>
      </c>
      <c r="C9559">
        <v>6</v>
      </c>
      <c r="D9559">
        <v>23</v>
      </c>
      <c r="E9559">
        <v>23</v>
      </c>
      <c r="F9559" t="str">
        <f>VLOOKUP(E9559,$L$1:$M$25,2,FALSE)</f>
        <v>trade</v>
      </c>
      <c r="G9559">
        <f>LOG(C9559)</f>
        <v>0.77815125038364363</v>
      </c>
      <c r="H9559">
        <f>G9559/(B9559-1)</f>
        <v>1.3877952644288953</v>
      </c>
    </row>
    <row r="9560" spans="1:8">
      <c r="A9560" t="s">
        <v>2304</v>
      </c>
      <c r="B9560">
        <v>1.5607104090413999</v>
      </c>
      <c r="C9560">
        <v>6</v>
      </c>
      <c r="D9560">
        <v>2</v>
      </c>
      <c r="E9560">
        <v>2</v>
      </c>
      <c r="F9560" t="str">
        <f>VLOOKUP(E9560,$L$1:$M$25,2,FALSE)</f>
        <v>bop</v>
      </c>
      <c r="G9560">
        <f>LOG(C9560)</f>
        <v>0.77815125038364363</v>
      </c>
      <c r="H9560">
        <f>G9560/(B9560-1)</f>
        <v>1.3877952644288953</v>
      </c>
    </row>
    <row r="9561" spans="1:8">
      <c r="A9561" t="s">
        <v>2327</v>
      </c>
      <c r="B9561">
        <v>1.5607104090413999</v>
      </c>
      <c r="C9561">
        <v>6</v>
      </c>
      <c r="D9561">
        <v>22</v>
      </c>
      <c r="E9561">
        <v>22</v>
      </c>
      <c r="F9561" t="str">
        <f>VLOOKUP(E9561,$L$1:$M$25,2,FALSE)</f>
        <v>sugar</v>
      </c>
      <c r="G9561">
        <f>LOG(C9561)</f>
        <v>0.77815125038364363</v>
      </c>
      <c r="H9561">
        <f>G9561/(B9561-1)</f>
        <v>1.3877952644288953</v>
      </c>
    </row>
    <row r="9562" spans="1:8">
      <c r="A9562" t="s">
        <v>2336</v>
      </c>
      <c r="B9562">
        <v>1.5607104090413999</v>
      </c>
      <c r="C9562">
        <v>6</v>
      </c>
      <c r="D9562">
        <v>9</v>
      </c>
      <c r="E9562">
        <v>9</v>
      </c>
      <c r="F9562" t="str">
        <f>VLOOKUP(E9562,$L$1:$M$25,2,FALSE)</f>
        <v>earn</v>
      </c>
      <c r="G9562">
        <f>LOG(C9562)</f>
        <v>0.77815125038364363</v>
      </c>
      <c r="H9562">
        <f>G9562/(B9562-1)</f>
        <v>1.3877952644288953</v>
      </c>
    </row>
    <row r="9563" spans="1:8">
      <c r="A9563" t="s">
        <v>2518</v>
      </c>
      <c r="B9563">
        <v>1.5607104090413999</v>
      </c>
      <c r="C9563">
        <v>6</v>
      </c>
      <c r="D9563">
        <v>23</v>
      </c>
      <c r="E9563">
        <v>23</v>
      </c>
      <c r="F9563" t="str">
        <f>VLOOKUP(E9563,$L$1:$M$25,2,FALSE)</f>
        <v>trade</v>
      </c>
      <c r="G9563">
        <f>LOG(C9563)</f>
        <v>0.77815125038364363</v>
      </c>
      <c r="H9563">
        <f>G9563/(B9563-1)</f>
        <v>1.3877952644288953</v>
      </c>
    </row>
    <row r="9564" spans="1:8">
      <c r="A9564" t="s">
        <v>2528</v>
      </c>
      <c r="B9564">
        <v>1.5607104090413999</v>
      </c>
      <c r="C9564">
        <v>6</v>
      </c>
      <c r="D9564">
        <v>25</v>
      </c>
      <c r="E9564">
        <v>25</v>
      </c>
      <c r="F9564" t="str">
        <f>VLOOKUP(E9564,$L$1:$M$25,2,FALSE)</f>
        <v>wheat</v>
      </c>
      <c r="G9564">
        <f>LOG(C9564)</f>
        <v>0.77815125038364363</v>
      </c>
      <c r="H9564">
        <f>G9564/(B9564-1)</f>
        <v>1.3877952644288953</v>
      </c>
    </row>
    <row r="9565" spans="1:8">
      <c r="A9565" t="s">
        <v>2683</v>
      </c>
      <c r="B9565">
        <v>1.5607104090413999</v>
      </c>
      <c r="C9565">
        <v>6</v>
      </c>
      <c r="D9565">
        <v>18</v>
      </c>
      <c r="E9565">
        <v>18</v>
      </c>
      <c r="F9565" t="str">
        <f>VLOOKUP(E9565,$L$1:$M$25,2,FALSE)</f>
        <v>oilseed</v>
      </c>
      <c r="G9565">
        <f>LOG(C9565)</f>
        <v>0.77815125038364363</v>
      </c>
      <c r="H9565">
        <f>G9565/(B9565-1)</f>
        <v>1.3877952644288953</v>
      </c>
    </row>
    <row r="9566" spans="1:8">
      <c r="A9566" t="s">
        <v>2792</v>
      </c>
      <c r="B9566">
        <v>1.5607104090413999</v>
      </c>
      <c r="C9566">
        <v>6</v>
      </c>
      <c r="D9566">
        <v>14</v>
      </c>
      <c r="E9566">
        <v>14</v>
      </c>
      <c r="F9566" t="str">
        <f>VLOOKUP(E9566,$L$1:$M$25,2,FALSE)</f>
        <v>livestock</v>
      </c>
      <c r="G9566">
        <f>LOG(C9566)</f>
        <v>0.77815125038364363</v>
      </c>
      <c r="H9566">
        <f>G9566/(B9566-1)</f>
        <v>1.3877952644288953</v>
      </c>
    </row>
    <row r="9567" spans="1:8">
      <c r="A9567" t="s">
        <v>2809</v>
      </c>
      <c r="B9567">
        <v>1.5607104090413999</v>
      </c>
      <c r="C9567">
        <v>6</v>
      </c>
      <c r="D9567">
        <v>1</v>
      </c>
      <c r="E9567">
        <v>1</v>
      </c>
      <c r="F9567" t="str">
        <f>VLOOKUP(E9567,$L$1:$M$25,2,FALSE)</f>
        <v>acq</v>
      </c>
      <c r="G9567">
        <f>LOG(C9567)</f>
        <v>0.77815125038364363</v>
      </c>
      <c r="H9567">
        <f>G9567/(B9567-1)</f>
        <v>1.3877952644288953</v>
      </c>
    </row>
    <row r="9568" spans="1:8">
      <c r="A9568" t="s">
        <v>2857</v>
      </c>
      <c r="B9568">
        <v>1.5607104090413999</v>
      </c>
      <c r="C9568">
        <v>6</v>
      </c>
      <c r="D9568">
        <v>22</v>
      </c>
      <c r="E9568">
        <v>22</v>
      </c>
      <c r="F9568" t="str">
        <f>VLOOKUP(E9568,$L$1:$M$25,2,FALSE)</f>
        <v>sugar</v>
      </c>
      <c r="G9568">
        <f>LOG(C9568)</f>
        <v>0.77815125038364363</v>
      </c>
      <c r="H9568">
        <f>G9568/(B9568-1)</f>
        <v>1.3877952644288953</v>
      </c>
    </row>
    <row r="9569" spans="1:8">
      <c r="A9569" t="s">
        <v>2931</v>
      </c>
      <c r="B9569">
        <v>1.5607104090413999</v>
      </c>
      <c r="C9569">
        <v>6</v>
      </c>
      <c r="D9569">
        <v>18</v>
      </c>
      <c r="E9569">
        <v>18</v>
      </c>
      <c r="F9569" t="str">
        <f>VLOOKUP(E9569,$L$1:$M$25,2,FALSE)</f>
        <v>oilseed</v>
      </c>
      <c r="G9569">
        <f>LOG(C9569)</f>
        <v>0.77815125038364363</v>
      </c>
      <c r="H9569">
        <f>G9569/(B9569-1)</f>
        <v>1.3877952644288953</v>
      </c>
    </row>
    <row r="9570" spans="1:8">
      <c r="A9570" t="s">
        <v>3674</v>
      </c>
      <c r="B9570">
        <v>1.5607104090413999</v>
      </c>
      <c r="C9570">
        <v>6</v>
      </c>
      <c r="D9570">
        <v>2</v>
      </c>
      <c r="E9570">
        <v>2</v>
      </c>
      <c r="F9570" t="str">
        <f>VLOOKUP(E9570,$L$1:$M$25,2,FALSE)</f>
        <v>bop</v>
      </c>
      <c r="G9570">
        <f>LOG(C9570)</f>
        <v>0.77815125038364363</v>
      </c>
      <c r="H9570">
        <f>G9570/(B9570-1)</f>
        <v>1.3877952644288953</v>
      </c>
    </row>
    <row r="9571" spans="1:8">
      <c r="A9571" t="s">
        <v>4040</v>
      </c>
      <c r="B9571">
        <v>1.5607104090413999</v>
      </c>
      <c r="C9571">
        <v>6</v>
      </c>
      <c r="D9571">
        <v>2</v>
      </c>
      <c r="E9571">
        <v>2</v>
      </c>
      <c r="F9571" t="str">
        <f>VLOOKUP(E9571,$L$1:$M$25,2,FALSE)</f>
        <v>bop</v>
      </c>
      <c r="G9571">
        <f>LOG(C9571)</f>
        <v>0.77815125038364363</v>
      </c>
      <c r="H9571">
        <f>G9571/(B9571-1)</f>
        <v>1.3877952644288953</v>
      </c>
    </row>
    <row r="9572" spans="1:8">
      <c r="A9572" t="s">
        <v>4067</v>
      </c>
      <c r="B9572">
        <v>1.5607104090413999</v>
      </c>
      <c r="C9572">
        <v>6</v>
      </c>
      <c r="D9572">
        <v>4</v>
      </c>
      <c r="E9572">
        <v>4</v>
      </c>
      <c r="F9572" t="str">
        <f>VLOOKUP(E9572,$L$1:$M$25,2,FALSE)</f>
        <v>coffee</v>
      </c>
      <c r="G9572">
        <f>LOG(C9572)</f>
        <v>0.77815125038364363</v>
      </c>
      <c r="H9572">
        <f>G9572/(B9572-1)</f>
        <v>1.3877952644288953</v>
      </c>
    </row>
    <row r="9573" spans="1:8">
      <c r="A9573" t="s">
        <v>4642</v>
      </c>
      <c r="B9573">
        <v>1.5607104090413999</v>
      </c>
      <c r="C9573">
        <v>6</v>
      </c>
      <c r="D9573">
        <v>12</v>
      </c>
      <c r="E9573">
        <v>12</v>
      </c>
      <c r="F9573" t="str">
        <f>VLOOKUP(E9573,$L$1:$M$25,2,FALSE)</f>
        <v>grain</v>
      </c>
      <c r="G9573">
        <f>LOG(C9573)</f>
        <v>0.77815125038364363</v>
      </c>
      <c r="H9573">
        <f>G9573/(B9573-1)</f>
        <v>1.3877952644288953</v>
      </c>
    </row>
    <row r="9574" spans="1:8">
      <c r="A9574" t="s">
        <v>4667</v>
      </c>
      <c r="B9574">
        <v>1.5607104090413999</v>
      </c>
      <c r="C9574">
        <v>6</v>
      </c>
      <c r="D9574">
        <v>10</v>
      </c>
      <c r="E9574">
        <v>10</v>
      </c>
      <c r="F9574" t="str">
        <f>VLOOKUP(E9574,$L$1:$M$25,2,FALSE)</f>
        <v>gnp</v>
      </c>
      <c r="G9574">
        <f>LOG(C9574)</f>
        <v>0.77815125038364363</v>
      </c>
      <c r="H9574">
        <f>G9574/(B9574-1)</f>
        <v>1.3877952644288953</v>
      </c>
    </row>
    <row r="9575" spans="1:8">
      <c r="A9575" t="s">
        <v>4718</v>
      </c>
      <c r="B9575">
        <v>1.5607104090413999</v>
      </c>
      <c r="C9575">
        <v>6</v>
      </c>
      <c r="D9575">
        <v>4</v>
      </c>
      <c r="E9575">
        <v>4</v>
      </c>
      <c r="F9575" t="str">
        <f>VLOOKUP(E9575,$L$1:$M$25,2,FALSE)</f>
        <v>coffee</v>
      </c>
      <c r="G9575">
        <f>LOG(C9575)</f>
        <v>0.77815125038364363</v>
      </c>
      <c r="H9575">
        <f>G9575/(B9575-1)</f>
        <v>1.3877952644288953</v>
      </c>
    </row>
    <row r="9576" spans="1:8">
      <c r="A9576" t="s">
        <v>4784</v>
      </c>
      <c r="B9576">
        <v>1.5607104090413999</v>
      </c>
      <c r="C9576">
        <v>6</v>
      </c>
      <c r="D9576">
        <v>11</v>
      </c>
      <c r="E9576">
        <v>11</v>
      </c>
      <c r="F9576" t="str">
        <f>VLOOKUP(E9576,$L$1:$M$25,2,FALSE)</f>
        <v>gold</v>
      </c>
      <c r="G9576">
        <f>LOG(C9576)</f>
        <v>0.77815125038364363</v>
      </c>
      <c r="H9576">
        <f>G9576/(B9576-1)</f>
        <v>1.3877952644288953</v>
      </c>
    </row>
    <row r="9577" spans="1:8">
      <c r="A9577" t="s">
        <v>5112</v>
      </c>
      <c r="B9577">
        <v>1.5607104090413999</v>
      </c>
      <c r="C9577">
        <v>6</v>
      </c>
      <c r="D9577">
        <v>20</v>
      </c>
      <c r="E9577">
        <v>20</v>
      </c>
      <c r="F9577" t="str">
        <f>VLOOKUP(E9577,$L$1:$M$25,2,FALSE)</f>
        <v>ship</v>
      </c>
      <c r="G9577">
        <f>LOG(C9577)</f>
        <v>0.77815125038364363</v>
      </c>
      <c r="H9577">
        <f>G9577/(B9577-1)</f>
        <v>1.3877952644288953</v>
      </c>
    </row>
    <row r="9578" spans="1:8">
      <c r="A9578" t="s">
        <v>5115</v>
      </c>
      <c r="B9578">
        <v>1.5607104090413999</v>
      </c>
      <c r="C9578">
        <v>6</v>
      </c>
      <c r="D9578">
        <v>1</v>
      </c>
      <c r="E9578">
        <v>1</v>
      </c>
      <c r="F9578" t="str">
        <f>VLOOKUP(E9578,$L$1:$M$25,2,FALSE)</f>
        <v>acq</v>
      </c>
      <c r="G9578">
        <f>LOG(C9578)</f>
        <v>0.77815125038364363</v>
      </c>
      <c r="H9578">
        <f>G9578/(B9578-1)</f>
        <v>1.3877952644288953</v>
      </c>
    </row>
    <row r="9579" spans="1:8">
      <c r="A9579" t="s">
        <v>5455</v>
      </c>
      <c r="B9579">
        <v>1.5607104090413999</v>
      </c>
      <c r="C9579">
        <v>6</v>
      </c>
      <c r="D9579">
        <v>4</v>
      </c>
      <c r="E9579">
        <v>4</v>
      </c>
      <c r="F9579" t="str">
        <f>VLOOKUP(E9579,$L$1:$M$25,2,FALSE)</f>
        <v>coffee</v>
      </c>
      <c r="G9579">
        <f>LOG(C9579)</f>
        <v>0.77815125038364363</v>
      </c>
      <c r="H9579">
        <f>G9579/(B9579-1)</f>
        <v>1.3877952644288953</v>
      </c>
    </row>
    <row r="9580" spans="1:8">
      <c r="A9580" t="s">
        <v>5945</v>
      </c>
      <c r="B9580">
        <v>1.5607104090413999</v>
      </c>
      <c r="C9580">
        <v>6</v>
      </c>
      <c r="D9580">
        <v>8</v>
      </c>
      <c r="E9580">
        <v>8</v>
      </c>
      <c r="F9580" t="str">
        <f>VLOOKUP(E9580,$L$1:$M$25,2,FALSE)</f>
        <v>dlr</v>
      </c>
      <c r="G9580">
        <f>LOG(C9580)</f>
        <v>0.77815125038364363</v>
      </c>
      <c r="H9580">
        <f>G9580/(B9580-1)</f>
        <v>1.3877952644288953</v>
      </c>
    </row>
    <row r="9581" spans="1:8">
      <c r="A9581" t="s">
        <v>5984</v>
      </c>
      <c r="B9581">
        <v>1.5607104090413999</v>
      </c>
      <c r="C9581">
        <v>6</v>
      </c>
      <c r="D9581">
        <v>16</v>
      </c>
      <c r="E9581">
        <v>16</v>
      </c>
      <c r="F9581" t="str">
        <f>VLOOKUP(E9581,$L$1:$M$25,2,FALSE)</f>
        <v>money-supply</v>
      </c>
      <c r="G9581">
        <f>LOG(C9581)</f>
        <v>0.77815125038364363</v>
      </c>
      <c r="H9581">
        <f>G9581/(B9581-1)</f>
        <v>1.3877952644288953</v>
      </c>
    </row>
    <row r="9582" spans="1:8">
      <c r="A9582" t="s">
        <v>6045</v>
      </c>
      <c r="B9582">
        <v>1.5607104090413999</v>
      </c>
      <c r="C9582">
        <v>6</v>
      </c>
      <c r="D9582">
        <v>14</v>
      </c>
      <c r="E9582">
        <v>14</v>
      </c>
      <c r="F9582" t="str">
        <f>VLOOKUP(E9582,$L$1:$M$25,2,FALSE)</f>
        <v>livestock</v>
      </c>
      <c r="G9582">
        <f>LOG(C9582)</f>
        <v>0.77815125038364363</v>
      </c>
      <c r="H9582">
        <f>G9582/(B9582-1)</f>
        <v>1.3877952644288953</v>
      </c>
    </row>
    <row r="9583" spans="1:8">
      <c r="A9583" t="s">
        <v>6064</v>
      </c>
      <c r="B9583">
        <v>1.5607104090413999</v>
      </c>
      <c r="C9583">
        <v>6</v>
      </c>
      <c r="D9583">
        <v>10</v>
      </c>
      <c r="E9583">
        <v>10</v>
      </c>
      <c r="F9583" t="str">
        <f>VLOOKUP(E9583,$L$1:$M$25,2,FALSE)</f>
        <v>gnp</v>
      </c>
      <c r="G9583">
        <f>LOG(C9583)</f>
        <v>0.77815125038364363</v>
      </c>
      <c r="H9583">
        <f>G9583/(B9583-1)</f>
        <v>1.3877952644288953</v>
      </c>
    </row>
    <row r="9584" spans="1:8">
      <c r="A9584" t="s">
        <v>6299</v>
      </c>
      <c r="B9584">
        <v>1.5607104090413999</v>
      </c>
      <c r="C9584">
        <v>6</v>
      </c>
      <c r="D9584">
        <v>3</v>
      </c>
      <c r="E9584">
        <v>3</v>
      </c>
      <c r="F9584" t="str">
        <f>VLOOKUP(E9584,$L$1:$M$25,2,FALSE)</f>
        <v>cocoa</v>
      </c>
      <c r="G9584">
        <f>LOG(C9584)</f>
        <v>0.77815125038364363</v>
      </c>
      <c r="H9584">
        <f>G9584/(B9584-1)</f>
        <v>1.3877952644288953</v>
      </c>
    </row>
    <row r="9585" spans="1:8">
      <c r="A9585" t="s">
        <v>6317</v>
      </c>
      <c r="B9585">
        <v>1.5607104090413999</v>
      </c>
      <c r="C9585">
        <v>6</v>
      </c>
      <c r="D9585">
        <v>4</v>
      </c>
      <c r="E9585">
        <v>4</v>
      </c>
      <c r="F9585" t="str">
        <f>VLOOKUP(E9585,$L$1:$M$25,2,FALSE)</f>
        <v>coffee</v>
      </c>
      <c r="G9585">
        <f>LOG(C9585)</f>
        <v>0.77815125038364363</v>
      </c>
      <c r="H9585">
        <f>G9585/(B9585-1)</f>
        <v>1.3877952644288953</v>
      </c>
    </row>
    <row r="9586" spans="1:8">
      <c r="A9586" t="s">
        <v>6380</v>
      </c>
      <c r="B9586">
        <v>1.5607104090413999</v>
      </c>
      <c r="C9586">
        <v>6</v>
      </c>
      <c r="D9586">
        <v>7</v>
      </c>
      <c r="E9586">
        <v>7</v>
      </c>
      <c r="F9586" t="str">
        <f>VLOOKUP(E9586,$L$1:$M$25,2,FALSE)</f>
        <v>crude</v>
      </c>
      <c r="G9586">
        <f>LOG(C9586)</f>
        <v>0.77815125038364363</v>
      </c>
      <c r="H9586">
        <f>G9586/(B9586-1)</f>
        <v>1.3877952644288953</v>
      </c>
    </row>
    <row r="9587" spans="1:8">
      <c r="A9587" t="s">
        <v>6410</v>
      </c>
      <c r="B9587">
        <v>1.5607104090413999</v>
      </c>
      <c r="C9587">
        <v>6</v>
      </c>
      <c r="D9587">
        <v>4</v>
      </c>
      <c r="E9587">
        <v>4</v>
      </c>
      <c r="F9587" t="str">
        <f>VLOOKUP(E9587,$L$1:$M$25,2,FALSE)</f>
        <v>coffee</v>
      </c>
      <c r="G9587">
        <f>LOG(C9587)</f>
        <v>0.77815125038364363</v>
      </c>
      <c r="H9587">
        <f>G9587/(B9587-1)</f>
        <v>1.3877952644288953</v>
      </c>
    </row>
    <row r="9588" spans="1:8">
      <c r="A9588" t="s">
        <v>6437</v>
      </c>
      <c r="B9588">
        <v>1.5607104090413999</v>
      </c>
      <c r="C9588">
        <v>6</v>
      </c>
      <c r="D9588">
        <v>20</v>
      </c>
      <c r="E9588">
        <v>20</v>
      </c>
      <c r="F9588" t="str">
        <f>VLOOKUP(E9588,$L$1:$M$25,2,FALSE)</f>
        <v>ship</v>
      </c>
      <c r="G9588">
        <f>LOG(C9588)</f>
        <v>0.77815125038364363</v>
      </c>
      <c r="H9588">
        <f>G9588/(B9588-1)</f>
        <v>1.3877952644288953</v>
      </c>
    </row>
    <row r="9589" spans="1:8">
      <c r="A9589" t="s">
        <v>6470</v>
      </c>
      <c r="B9589">
        <v>1.5607104090413999</v>
      </c>
      <c r="C9589">
        <v>6</v>
      </c>
      <c r="D9589">
        <v>1</v>
      </c>
      <c r="E9589">
        <v>1</v>
      </c>
      <c r="F9589" t="str">
        <f>VLOOKUP(E9589,$L$1:$M$25,2,FALSE)</f>
        <v>acq</v>
      </c>
      <c r="G9589">
        <f>LOG(C9589)</f>
        <v>0.77815125038364363</v>
      </c>
      <c r="H9589">
        <f>G9589/(B9589-1)</f>
        <v>1.3877952644288953</v>
      </c>
    </row>
    <row r="9590" spans="1:8">
      <c r="A9590" t="s">
        <v>6601</v>
      </c>
      <c r="B9590">
        <v>1.5607104090413999</v>
      </c>
      <c r="C9590">
        <v>6</v>
      </c>
      <c r="D9590">
        <v>23</v>
      </c>
      <c r="E9590">
        <v>23</v>
      </c>
      <c r="F9590" t="str">
        <f>VLOOKUP(E9590,$L$1:$M$25,2,FALSE)</f>
        <v>trade</v>
      </c>
      <c r="G9590">
        <f>LOG(C9590)</f>
        <v>0.77815125038364363</v>
      </c>
      <c r="H9590">
        <f>G9590/(B9590-1)</f>
        <v>1.3877952644288953</v>
      </c>
    </row>
    <row r="9591" spans="1:8">
      <c r="A9591" t="s">
        <v>6658</v>
      </c>
      <c r="B9591">
        <v>1.5607104090413999</v>
      </c>
      <c r="C9591">
        <v>6</v>
      </c>
      <c r="D9591">
        <v>4</v>
      </c>
      <c r="E9591">
        <v>4</v>
      </c>
      <c r="F9591" t="str">
        <f>VLOOKUP(E9591,$L$1:$M$25,2,FALSE)</f>
        <v>coffee</v>
      </c>
      <c r="G9591">
        <f>LOG(C9591)</f>
        <v>0.77815125038364363</v>
      </c>
      <c r="H9591">
        <f>G9591/(B9591-1)</f>
        <v>1.3877952644288953</v>
      </c>
    </row>
    <row r="9592" spans="1:8">
      <c r="A9592" t="s">
        <v>6792</v>
      </c>
      <c r="B9592">
        <v>1.5607104090413999</v>
      </c>
      <c r="C9592">
        <v>6</v>
      </c>
      <c r="D9592">
        <v>8</v>
      </c>
      <c r="E9592">
        <v>8</v>
      </c>
      <c r="F9592" t="str">
        <f>VLOOKUP(E9592,$L$1:$M$25,2,FALSE)</f>
        <v>dlr</v>
      </c>
      <c r="G9592">
        <f>LOG(C9592)</f>
        <v>0.77815125038364363</v>
      </c>
      <c r="H9592">
        <f>G9592/(B9592-1)</f>
        <v>1.3877952644288953</v>
      </c>
    </row>
    <row r="9593" spans="1:8">
      <c r="A9593" t="s">
        <v>7021</v>
      </c>
      <c r="B9593">
        <v>1.5607104090413999</v>
      </c>
      <c r="C9593">
        <v>6</v>
      </c>
      <c r="D9593">
        <v>10</v>
      </c>
      <c r="E9593">
        <v>10</v>
      </c>
      <c r="F9593" t="str">
        <f>VLOOKUP(E9593,$L$1:$M$25,2,FALSE)</f>
        <v>gnp</v>
      </c>
      <c r="G9593">
        <f>LOG(C9593)</f>
        <v>0.77815125038364363</v>
      </c>
      <c r="H9593">
        <f>G9593/(B9593-1)</f>
        <v>1.3877952644288953</v>
      </c>
    </row>
    <row r="9594" spans="1:8">
      <c r="A9594" t="s">
        <v>7231</v>
      </c>
      <c r="B9594">
        <v>1.5607104090413999</v>
      </c>
      <c r="C9594">
        <v>6</v>
      </c>
      <c r="D9594">
        <v>20</v>
      </c>
      <c r="E9594">
        <v>20</v>
      </c>
      <c r="F9594" t="str">
        <f>VLOOKUP(E9594,$L$1:$M$25,2,FALSE)</f>
        <v>ship</v>
      </c>
      <c r="G9594">
        <f>LOG(C9594)</f>
        <v>0.77815125038364363</v>
      </c>
      <c r="H9594">
        <f>G9594/(B9594-1)</f>
        <v>1.3877952644288953</v>
      </c>
    </row>
    <row r="9595" spans="1:8">
      <c r="A9595" t="s">
        <v>7266</v>
      </c>
      <c r="B9595">
        <v>1.5607104090413999</v>
      </c>
      <c r="C9595">
        <v>6</v>
      </c>
      <c r="D9595">
        <v>10</v>
      </c>
      <c r="E9595">
        <v>10</v>
      </c>
      <c r="F9595" t="str">
        <f>VLOOKUP(E9595,$L$1:$M$25,2,FALSE)</f>
        <v>gnp</v>
      </c>
      <c r="G9595">
        <f>LOG(C9595)</f>
        <v>0.77815125038364363</v>
      </c>
      <c r="H9595">
        <f>G9595/(B9595-1)</f>
        <v>1.3877952644288953</v>
      </c>
    </row>
    <row r="9596" spans="1:8">
      <c r="A9596" t="s">
        <v>7290</v>
      </c>
      <c r="B9596">
        <v>1.5607104090413999</v>
      </c>
      <c r="C9596">
        <v>6</v>
      </c>
      <c r="D9596">
        <v>14</v>
      </c>
      <c r="E9596">
        <v>14</v>
      </c>
      <c r="F9596" t="str">
        <f>VLOOKUP(E9596,$L$1:$M$25,2,FALSE)</f>
        <v>livestock</v>
      </c>
      <c r="G9596">
        <f>LOG(C9596)</f>
        <v>0.77815125038364363</v>
      </c>
      <c r="H9596">
        <f>G9596/(B9596-1)</f>
        <v>1.3877952644288953</v>
      </c>
    </row>
    <row r="9597" spans="1:8">
      <c r="A9597" t="s">
        <v>7333</v>
      </c>
      <c r="B9597">
        <v>1.5607104090413999</v>
      </c>
      <c r="C9597">
        <v>6</v>
      </c>
      <c r="D9597">
        <v>11</v>
      </c>
      <c r="E9597">
        <v>11</v>
      </c>
      <c r="F9597" t="str">
        <f>VLOOKUP(E9597,$L$1:$M$25,2,FALSE)</f>
        <v>gold</v>
      </c>
      <c r="G9597">
        <f>LOG(C9597)</f>
        <v>0.77815125038364363</v>
      </c>
      <c r="H9597">
        <f>G9597/(B9597-1)</f>
        <v>1.3877952644288953</v>
      </c>
    </row>
    <row r="9598" spans="1:8">
      <c r="A9598" t="s">
        <v>7597</v>
      </c>
      <c r="B9598">
        <v>1.5607104090413999</v>
      </c>
      <c r="C9598">
        <v>6</v>
      </c>
      <c r="D9598">
        <v>23</v>
      </c>
      <c r="E9598">
        <v>23</v>
      </c>
      <c r="F9598" t="str">
        <f>VLOOKUP(E9598,$L$1:$M$25,2,FALSE)</f>
        <v>trade</v>
      </c>
      <c r="G9598">
        <f>LOG(C9598)</f>
        <v>0.77815125038364363</v>
      </c>
      <c r="H9598">
        <f>G9598/(B9598-1)</f>
        <v>1.3877952644288953</v>
      </c>
    </row>
    <row r="9599" spans="1:8">
      <c r="A9599" t="s">
        <v>7640</v>
      </c>
      <c r="B9599">
        <v>1.5607104090413999</v>
      </c>
      <c r="C9599">
        <v>6</v>
      </c>
      <c r="D9599">
        <v>3</v>
      </c>
      <c r="E9599">
        <v>3</v>
      </c>
      <c r="F9599" t="str">
        <f>VLOOKUP(E9599,$L$1:$M$25,2,FALSE)</f>
        <v>cocoa</v>
      </c>
      <c r="G9599">
        <f>LOG(C9599)</f>
        <v>0.77815125038364363</v>
      </c>
      <c r="H9599">
        <f>G9599/(B9599-1)</f>
        <v>1.3877952644288953</v>
      </c>
    </row>
    <row r="9600" spans="1:8">
      <c r="A9600" t="s">
        <v>7780</v>
      </c>
      <c r="B9600">
        <v>1.5607104090413999</v>
      </c>
      <c r="C9600">
        <v>6</v>
      </c>
      <c r="D9600">
        <v>20</v>
      </c>
      <c r="E9600">
        <v>20</v>
      </c>
      <c r="F9600" t="str">
        <f>VLOOKUP(E9600,$L$1:$M$25,2,FALSE)</f>
        <v>ship</v>
      </c>
      <c r="G9600">
        <f>LOG(C9600)</f>
        <v>0.77815125038364363</v>
      </c>
      <c r="H9600">
        <f>G9600/(B9600-1)</f>
        <v>1.3877952644288953</v>
      </c>
    </row>
    <row r="9601" spans="1:8">
      <c r="A9601" t="s">
        <v>7835</v>
      </c>
      <c r="B9601">
        <v>1.5607104090413999</v>
      </c>
      <c r="C9601">
        <v>6</v>
      </c>
      <c r="D9601">
        <v>20</v>
      </c>
      <c r="E9601">
        <v>20</v>
      </c>
      <c r="F9601" t="str">
        <f>VLOOKUP(E9601,$L$1:$M$25,2,FALSE)</f>
        <v>ship</v>
      </c>
      <c r="G9601">
        <f>LOG(C9601)</f>
        <v>0.77815125038364363</v>
      </c>
      <c r="H9601">
        <f>G9601/(B9601-1)</f>
        <v>1.3877952644288953</v>
      </c>
    </row>
    <row r="9602" spans="1:8">
      <c r="A9602" t="s">
        <v>8378</v>
      </c>
      <c r="B9602">
        <v>1.5607104090413999</v>
      </c>
      <c r="C9602">
        <v>6</v>
      </c>
      <c r="D9602">
        <v>15</v>
      </c>
      <c r="E9602">
        <v>15</v>
      </c>
      <c r="F9602" t="str">
        <f>VLOOKUP(E9602,$L$1:$M$25,2,FALSE)</f>
        <v>money-fx</v>
      </c>
      <c r="G9602">
        <f>LOG(C9602)</f>
        <v>0.77815125038364363</v>
      </c>
      <c r="H9602">
        <f>G9602/(B9602-1)</f>
        <v>1.3877952644288953</v>
      </c>
    </row>
    <row r="9603" spans="1:8">
      <c r="A9603" t="s">
        <v>8415</v>
      </c>
      <c r="B9603">
        <v>1.5607104090413999</v>
      </c>
      <c r="C9603">
        <v>6</v>
      </c>
      <c r="D9603">
        <v>1</v>
      </c>
      <c r="E9603">
        <v>1</v>
      </c>
      <c r="F9603" t="str">
        <f>VLOOKUP(E9603,$L$1:$M$25,2,FALSE)</f>
        <v>acq</v>
      </c>
      <c r="G9603">
        <f>LOG(C9603)</f>
        <v>0.77815125038364363</v>
      </c>
      <c r="H9603">
        <f>G9603/(B9603-1)</f>
        <v>1.3877952644288953</v>
      </c>
    </row>
    <row r="9604" spans="1:8">
      <c r="A9604" t="s">
        <v>8944</v>
      </c>
      <c r="B9604">
        <v>1.5607104090413999</v>
      </c>
      <c r="C9604">
        <v>6</v>
      </c>
      <c r="D9604">
        <v>12</v>
      </c>
      <c r="E9604">
        <v>12</v>
      </c>
      <c r="F9604" t="str">
        <f>VLOOKUP(E9604,$L$1:$M$25,2,FALSE)</f>
        <v>grain</v>
      </c>
      <c r="G9604">
        <f>LOG(C9604)</f>
        <v>0.77815125038364363</v>
      </c>
      <c r="H9604">
        <f>G9604/(B9604-1)</f>
        <v>1.3877952644288953</v>
      </c>
    </row>
    <row r="9605" spans="1:8">
      <c r="A9605" t="s">
        <v>8961</v>
      </c>
      <c r="B9605">
        <v>1.5607104090413999</v>
      </c>
      <c r="C9605">
        <v>6</v>
      </c>
      <c r="D9605">
        <v>3</v>
      </c>
      <c r="E9605">
        <v>3</v>
      </c>
      <c r="F9605" t="str">
        <f>VLOOKUP(E9605,$L$1:$M$25,2,FALSE)</f>
        <v>cocoa</v>
      </c>
      <c r="G9605">
        <f>LOG(C9605)</f>
        <v>0.77815125038364363</v>
      </c>
      <c r="H9605">
        <f>G9605/(B9605-1)</f>
        <v>1.3877952644288953</v>
      </c>
    </row>
    <row r="9606" spans="1:8">
      <c r="A9606" t="e">
        <f>-month</f>
        <v>#NAME?</v>
      </c>
      <c r="B9606">
        <v>1.5607104090413999</v>
      </c>
      <c r="C9606">
        <v>6</v>
      </c>
      <c r="D9606">
        <v>6</v>
      </c>
      <c r="E9606">
        <v>6</v>
      </c>
      <c r="F9606" t="str">
        <f>VLOOKUP(E9606,$L$1:$M$25,2,FALSE)</f>
        <v>cpi</v>
      </c>
      <c r="G9606">
        <f>LOG(C9606)</f>
        <v>0.77815125038364363</v>
      </c>
      <c r="H9606">
        <f>G9606/(B9606-1)</f>
        <v>1.3877952644288953</v>
      </c>
    </row>
    <row r="9607" spans="1:8">
      <c r="A9607" t="s">
        <v>9037</v>
      </c>
      <c r="B9607">
        <v>1.5607104090413999</v>
      </c>
      <c r="C9607">
        <v>6</v>
      </c>
      <c r="D9607">
        <v>3</v>
      </c>
      <c r="E9607">
        <v>3</v>
      </c>
      <c r="F9607" t="str">
        <f>VLOOKUP(E9607,$L$1:$M$25,2,FALSE)</f>
        <v>cocoa</v>
      </c>
      <c r="G9607">
        <f>LOG(C9607)</f>
        <v>0.77815125038364363</v>
      </c>
      <c r="H9607">
        <f>G9607/(B9607-1)</f>
        <v>1.3877952644288953</v>
      </c>
    </row>
    <row r="9608" spans="1:8">
      <c r="A9608" t="s">
        <v>9156</v>
      </c>
      <c r="B9608">
        <v>1.5607104090413999</v>
      </c>
      <c r="C9608">
        <v>6</v>
      </c>
      <c r="D9608">
        <v>23</v>
      </c>
      <c r="E9608">
        <v>23</v>
      </c>
      <c r="F9608" t="str">
        <f>VLOOKUP(E9608,$L$1:$M$25,2,FALSE)</f>
        <v>trade</v>
      </c>
      <c r="G9608">
        <f>LOG(C9608)</f>
        <v>0.77815125038364363</v>
      </c>
      <c r="H9608">
        <f>G9608/(B9608-1)</f>
        <v>1.3877952644288953</v>
      </c>
    </row>
    <row r="9609" spans="1:8">
      <c r="A9609" t="s">
        <v>9260</v>
      </c>
      <c r="B9609">
        <v>1.5607104090413999</v>
      </c>
      <c r="C9609">
        <v>6</v>
      </c>
      <c r="D9609">
        <v>4</v>
      </c>
      <c r="E9609">
        <v>4</v>
      </c>
      <c r="F9609" t="str">
        <f>VLOOKUP(E9609,$L$1:$M$25,2,FALSE)</f>
        <v>coffee</v>
      </c>
      <c r="G9609">
        <f>LOG(C9609)</f>
        <v>0.77815125038364363</v>
      </c>
      <c r="H9609">
        <f>G9609/(B9609-1)</f>
        <v>1.3877952644288953</v>
      </c>
    </row>
    <row r="9610" spans="1:8">
      <c r="A9610" t="s">
        <v>9347</v>
      </c>
      <c r="B9610">
        <v>1.5607104090413999</v>
      </c>
      <c r="C9610">
        <v>6</v>
      </c>
      <c r="D9610">
        <v>23</v>
      </c>
      <c r="E9610">
        <v>23</v>
      </c>
      <c r="F9610" t="str">
        <f>VLOOKUP(E9610,$L$1:$M$25,2,FALSE)</f>
        <v>trade</v>
      </c>
      <c r="G9610">
        <f>LOG(C9610)</f>
        <v>0.77815125038364363</v>
      </c>
      <c r="H9610">
        <f>G9610/(B9610-1)</f>
        <v>1.3877952644288953</v>
      </c>
    </row>
    <row r="9611" spans="1:8">
      <c r="A9611" t="s">
        <v>9348</v>
      </c>
      <c r="B9611">
        <v>1.5607104090413999</v>
      </c>
      <c r="C9611">
        <v>6</v>
      </c>
      <c r="D9611">
        <v>14</v>
      </c>
      <c r="E9611">
        <v>14</v>
      </c>
      <c r="F9611" t="str">
        <f>VLOOKUP(E9611,$L$1:$M$25,2,FALSE)</f>
        <v>livestock</v>
      </c>
      <c r="G9611">
        <f>LOG(C9611)</f>
        <v>0.77815125038364363</v>
      </c>
      <c r="H9611">
        <f>G9611/(B9611-1)</f>
        <v>1.3877952644288953</v>
      </c>
    </row>
    <row r="9612" spans="1:8">
      <c r="A9612" t="s">
        <v>9452</v>
      </c>
      <c r="B9612">
        <v>1.5607104090413999</v>
      </c>
      <c r="C9612">
        <v>6</v>
      </c>
      <c r="D9612">
        <v>20</v>
      </c>
      <c r="E9612">
        <v>20</v>
      </c>
      <c r="F9612" t="str">
        <f>VLOOKUP(E9612,$L$1:$M$25,2,FALSE)</f>
        <v>ship</v>
      </c>
      <c r="G9612">
        <f>LOG(C9612)</f>
        <v>0.77815125038364363</v>
      </c>
      <c r="H9612">
        <f>G9612/(B9612-1)</f>
        <v>1.3877952644288953</v>
      </c>
    </row>
    <row r="9613" spans="1:8">
      <c r="A9613" t="s">
        <v>9623</v>
      </c>
      <c r="B9613">
        <v>1.5607104090413999</v>
      </c>
      <c r="C9613">
        <v>6</v>
      </c>
      <c r="D9613">
        <v>2</v>
      </c>
      <c r="E9613">
        <v>2</v>
      </c>
      <c r="F9613" t="str">
        <f>VLOOKUP(E9613,$L$1:$M$25,2,FALSE)</f>
        <v>bop</v>
      </c>
      <c r="G9613">
        <f>LOG(C9613)</f>
        <v>0.77815125038364363</v>
      </c>
      <c r="H9613">
        <f>G9613/(B9613-1)</f>
        <v>1.3877952644288953</v>
      </c>
    </row>
    <row r="9614" spans="1:8">
      <c r="A9614" t="s">
        <v>10161</v>
      </c>
      <c r="B9614">
        <v>1.5607104090413999</v>
      </c>
      <c r="C9614">
        <v>6</v>
      </c>
      <c r="D9614">
        <v>4</v>
      </c>
      <c r="E9614">
        <v>4</v>
      </c>
      <c r="F9614" t="str">
        <f>VLOOKUP(E9614,$L$1:$M$25,2,FALSE)</f>
        <v>coffee</v>
      </c>
      <c r="G9614">
        <f>LOG(C9614)</f>
        <v>0.77815125038364363</v>
      </c>
      <c r="H9614">
        <f>G9614/(B9614-1)</f>
        <v>1.3877952644288953</v>
      </c>
    </row>
    <row r="9615" spans="1:8">
      <c r="A9615" t="s">
        <v>10358</v>
      </c>
      <c r="B9615">
        <v>1.5607104090413999</v>
      </c>
      <c r="C9615">
        <v>6</v>
      </c>
      <c r="D9615">
        <v>21</v>
      </c>
      <c r="E9615">
        <v>21</v>
      </c>
      <c r="F9615" t="str">
        <f>VLOOKUP(E9615,$L$1:$M$25,2,FALSE)</f>
        <v>soybean</v>
      </c>
      <c r="G9615">
        <f>LOG(C9615)</f>
        <v>0.77815125038364363</v>
      </c>
      <c r="H9615">
        <f>G9615/(B9615-1)</f>
        <v>1.3877952644288953</v>
      </c>
    </row>
    <row r="9616" spans="1:8">
      <c r="A9616" t="s">
        <v>10384</v>
      </c>
      <c r="B9616">
        <v>1.5607104090413999</v>
      </c>
      <c r="C9616">
        <v>6</v>
      </c>
      <c r="D9616">
        <v>2</v>
      </c>
      <c r="E9616">
        <v>2</v>
      </c>
      <c r="F9616" t="str">
        <f>VLOOKUP(E9616,$L$1:$M$25,2,FALSE)</f>
        <v>bop</v>
      </c>
      <c r="G9616">
        <f>LOG(C9616)</f>
        <v>0.77815125038364363</v>
      </c>
      <c r="H9616">
        <f>G9616/(B9616-1)</f>
        <v>1.3877952644288953</v>
      </c>
    </row>
    <row r="9617" spans="1:8">
      <c r="A9617" t="s">
        <v>10484</v>
      </c>
      <c r="B9617">
        <v>1.5607104090413999</v>
      </c>
      <c r="C9617">
        <v>6</v>
      </c>
      <c r="D9617">
        <v>8</v>
      </c>
      <c r="E9617">
        <v>8</v>
      </c>
      <c r="F9617" t="str">
        <f>VLOOKUP(E9617,$L$1:$M$25,2,FALSE)</f>
        <v>dlr</v>
      </c>
      <c r="G9617">
        <f>LOG(C9617)</f>
        <v>0.77815125038364363</v>
      </c>
      <c r="H9617">
        <f>G9617/(B9617-1)</f>
        <v>1.3877952644288953</v>
      </c>
    </row>
    <row r="9618" spans="1:8">
      <c r="A9618" t="s">
        <v>10486</v>
      </c>
      <c r="B9618">
        <v>1.5607104090413999</v>
      </c>
      <c r="C9618">
        <v>6</v>
      </c>
      <c r="D9618">
        <v>7</v>
      </c>
      <c r="E9618">
        <v>7</v>
      </c>
      <c r="F9618" t="str">
        <f>VLOOKUP(E9618,$L$1:$M$25,2,FALSE)</f>
        <v>crude</v>
      </c>
      <c r="G9618">
        <f>LOG(C9618)</f>
        <v>0.77815125038364363</v>
      </c>
      <c r="H9618">
        <f>G9618/(B9618-1)</f>
        <v>1.3877952644288953</v>
      </c>
    </row>
    <row r="9619" spans="1:8">
      <c r="A9619" t="s">
        <v>10817</v>
      </c>
      <c r="B9619">
        <v>1.5607104090413999</v>
      </c>
      <c r="C9619">
        <v>6</v>
      </c>
      <c r="D9619">
        <v>10</v>
      </c>
      <c r="E9619">
        <v>10</v>
      </c>
      <c r="F9619" t="str">
        <f>VLOOKUP(E9619,$L$1:$M$25,2,FALSE)</f>
        <v>gnp</v>
      </c>
      <c r="G9619">
        <f>LOG(C9619)</f>
        <v>0.77815125038364363</v>
      </c>
      <c r="H9619">
        <f>G9619/(B9619-1)</f>
        <v>1.3877952644288953</v>
      </c>
    </row>
    <row r="9620" spans="1:8">
      <c r="A9620" t="s">
        <v>10884</v>
      </c>
      <c r="B9620">
        <v>1.5607104090413999</v>
      </c>
      <c r="C9620">
        <v>6</v>
      </c>
      <c r="D9620">
        <v>23</v>
      </c>
      <c r="E9620">
        <v>23</v>
      </c>
      <c r="F9620" t="str">
        <f>VLOOKUP(E9620,$L$1:$M$25,2,FALSE)</f>
        <v>trade</v>
      </c>
      <c r="G9620">
        <f>LOG(C9620)</f>
        <v>0.77815125038364363</v>
      </c>
      <c r="H9620">
        <f>G9620/(B9620-1)</f>
        <v>1.3877952644288953</v>
      </c>
    </row>
    <row r="9621" spans="1:8">
      <c r="A9621" t="s">
        <v>11208</v>
      </c>
      <c r="B9621">
        <v>1.5607104090413999</v>
      </c>
      <c r="C9621">
        <v>6</v>
      </c>
      <c r="D9621">
        <v>10</v>
      </c>
      <c r="E9621">
        <v>10</v>
      </c>
      <c r="F9621" t="str">
        <f>VLOOKUP(E9621,$L$1:$M$25,2,FALSE)</f>
        <v>gnp</v>
      </c>
      <c r="G9621">
        <f>LOG(C9621)</f>
        <v>0.77815125038364363</v>
      </c>
      <c r="H9621">
        <f>G9621/(B9621-1)</f>
        <v>1.3877952644288953</v>
      </c>
    </row>
    <row r="9622" spans="1:8">
      <c r="A9622" t="s">
        <v>11261</v>
      </c>
      <c r="B9622">
        <v>1.5607104090413999</v>
      </c>
      <c r="C9622">
        <v>6</v>
      </c>
      <c r="D9622">
        <v>4</v>
      </c>
      <c r="E9622">
        <v>4</v>
      </c>
      <c r="F9622" t="str">
        <f>VLOOKUP(E9622,$L$1:$M$25,2,FALSE)</f>
        <v>coffee</v>
      </c>
      <c r="G9622">
        <f>LOG(C9622)</f>
        <v>0.77815125038364363</v>
      </c>
      <c r="H9622">
        <f>G9622/(B9622-1)</f>
        <v>1.3877952644288953</v>
      </c>
    </row>
    <row r="9623" spans="1:8">
      <c r="A9623" t="s">
        <v>11320</v>
      </c>
      <c r="B9623">
        <v>1.5607104090413999</v>
      </c>
      <c r="C9623">
        <v>6</v>
      </c>
      <c r="D9623">
        <v>7</v>
      </c>
      <c r="E9623">
        <v>7</v>
      </c>
      <c r="F9623" t="str">
        <f>VLOOKUP(E9623,$L$1:$M$25,2,FALSE)</f>
        <v>crude</v>
      </c>
      <c r="G9623">
        <f>LOG(C9623)</f>
        <v>0.77815125038364363</v>
      </c>
      <c r="H9623">
        <f>G9623/(B9623-1)</f>
        <v>1.3877952644288953</v>
      </c>
    </row>
    <row r="9624" spans="1:8">
      <c r="A9624" t="s">
        <v>11786</v>
      </c>
      <c r="B9624">
        <v>1.5607104090413999</v>
      </c>
      <c r="C9624">
        <v>6</v>
      </c>
      <c r="D9624">
        <v>23</v>
      </c>
      <c r="E9624">
        <v>23</v>
      </c>
      <c r="F9624" t="str">
        <f>VLOOKUP(E9624,$L$1:$M$25,2,FALSE)</f>
        <v>trade</v>
      </c>
      <c r="G9624">
        <f>LOG(C9624)</f>
        <v>0.77815125038364363</v>
      </c>
      <c r="H9624">
        <f>G9624/(B9624-1)</f>
        <v>1.3877952644288953</v>
      </c>
    </row>
    <row r="9625" spans="1:8">
      <c r="A9625" t="s">
        <v>12044</v>
      </c>
      <c r="B9625">
        <v>1.5607104090413999</v>
      </c>
      <c r="C9625">
        <v>6</v>
      </c>
      <c r="D9625">
        <v>4</v>
      </c>
      <c r="E9625">
        <v>4</v>
      </c>
      <c r="F9625" t="str">
        <f>VLOOKUP(E9625,$L$1:$M$25,2,FALSE)</f>
        <v>coffee</v>
      </c>
      <c r="G9625">
        <f>LOG(C9625)</f>
        <v>0.77815125038364363</v>
      </c>
      <c r="H9625">
        <f>G9625/(B9625-1)</f>
        <v>1.3877952644288953</v>
      </c>
    </row>
    <row r="9626" spans="1:8">
      <c r="A9626" t="s">
        <v>12127</v>
      </c>
      <c r="B9626">
        <v>1.5607104090413999</v>
      </c>
      <c r="C9626">
        <v>6</v>
      </c>
      <c r="D9626">
        <v>11</v>
      </c>
      <c r="E9626">
        <v>11</v>
      </c>
      <c r="F9626" t="str">
        <f>VLOOKUP(E9626,$L$1:$M$25,2,FALSE)</f>
        <v>gold</v>
      </c>
      <c r="G9626">
        <f>LOG(C9626)</f>
        <v>0.77815125038364363</v>
      </c>
      <c r="H9626">
        <f>G9626/(B9626-1)</f>
        <v>1.3877952644288953</v>
      </c>
    </row>
    <row r="9627" spans="1:8">
      <c r="A9627" t="s">
        <v>9742</v>
      </c>
      <c r="B9627">
        <v>1.5607104090413999</v>
      </c>
      <c r="C9627">
        <v>12</v>
      </c>
      <c r="D9627">
        <v>25</v>
      </c>
      <c r="E9627">
        <v>25</v>
      </c>
      <c r="F9627" t="str">
        <f>VLOOKUP(E9627,$L$1:$M$25,2,FALSE)</f>
        <v>wheat</v>
      </c>
      <c r="G9627">
        <f>LOG(C9627)</f>
        <v>1.0791812460476249</v>
      </c>
      <c r="H9627">
        <f>G9627/(B9627-1)</f>
        <v>1.9246677583400165</v>
      </c>
    </row>
    <row r="9628" spans="1:8">
      <c r="A9628" t="s">
        <v>6537</v>
      </c>
      <c r="B9628">
        <v>1.5626639830847</v>
      </c>
      <c r="C9628">
        <v>17</v>
      </c>
      <c r="D9628">
        <v>9</v>
      </c>
      <c r="E9628">
        <v>9</v>
      </c>
      <c r="F9628" t="str">
        <f>VLOOKUP(E9628,$L$1:$M$25,2,FALSE)</f>
        <v>earn</v>
      </c>
      <c r="G9628">
        <f>LOG(C9628)</f>
        <v>1.2304489213782739</v>
      </c>
      <c r="H9628">
        <f>G9628/(B9628-1)</f>
        <v>2.1868272332495282</v>
      </c>
    </row>
    <row r="9629" spans="1:8">
      <c r="A9629" t="s">
        <v>10728</v>
      </c>
      <c r="B9629">
        <v>1.5642804511592701</v>
      </c>
      <c r="C9629">
        <v>20</v>
      </c>
      <c r="D9629">
        <v>13</v>
      </c>
      <c r="E9629">
        <v>13</v>
      </c>
      <c r="F9629" t="str">
        <f>VLOOKUP(E9629,$L$1:$M$25,2,FALSE)</f>
        <v>interest</v>
      </c>
      <c r="G9629">
        <f>LOG(C9629)</f>
        <v>1.3010299956639813</v>
      </c>
      <c r="H9629">
        <f>G9629/(B9629-1)</f>
        <v>2.305644282007496</v>
      </c>
    </row>
    <row r="9630" spans="1:8">
      <c r="A9630" t="s">
        <v>9278</v>
      </c>
      <c r="B9630">
        <v>1.5666805786714399</v>
      </c>
      <c r="C9630">
        <v>43</v>
      </c>
      <c r="D9630">
        <v>20</v>
      </c>
      <c r="E9630">
        <v>20</v>
      </c>
      <c r="F9630" t="str">
        <f>VLOOKUP(E9630,$L$1:$M$25,2,FALSE)</f>
        <v>ship</v>
      </c>
      <c r="G9630">
        <f>LOG(C9630)</f>
        <v>1.6334684555795864</v>
      </c>
      <c r="H9630">
        <f>G9630/(B9630-1)</f>
        <v>2.882520624598055</v>
      </c>
    </row>
    <row r="9631" spans="1:8">
      <c r="A9631" t="s">
        <v>9191</v>
      </c>
      <c r="B9631">
        <v>1.56792232049856</v>
      </c>
      <c r="C9631">
        <v>38</v>
      </c>
      <c r="D9631">
        <v>24</v>
      </c>
      <c r="E9631">
        <v>24</v>
      </c>
      <c r="F9631" t="str">
        <f>VLOOKUP(E9631,$L$1:$M$25,2,FALSE)</f>
        <v>veg-oil</v>
      </c>
      <c r="G9631">
        <f>LOG(C9631)</f>
        <v>1.5797835966168101</v>
      </c>
      <c r="H9631">
        <f>G9631/(B9631-1)</f>
        <v>2.7816895719646504</v>
      </c>
    </row>
    <row r="9632" spans="1:8">
      <c r="A9632" t="s">
        <v>175</v>
      </c>
      <c r="B9632">
        <v>1.56833154467655</v>
      </c>
      <c r="C9632">
        <v>40</v>
      </c>
      <c r="D9632">
        <v>2</v>
      </c>
      <c r="E9632">
        <v>2</v>
      </c>
      <c r="F9632" t="str">
        <f>VLOOKUP(E9632,$L$1:$M$25,2,FALSE)</f>
        <v>bop</v>
      </c>
      <c r="G9632">
        <f>LOG(C9632)</f>
        <v>1.6020599913279623</v>
      </c>
      <c r="H9632">
        <f>G9632/(B9632-1)</f>
        <v>2.8188827566130081</v>
      </c>
    </row>
    <row r="9633" spans="1:8">
      <c r="A9633" t="s">
        <v>3386</v>
      </c>
      <c r="B9633">
        <v>1.5740973368489699</v>
      </c>
      <c r="C9633">
        <v>14</v>
      </c>
      <c r="D9633">
        <v>10</v>
      </c>
      <c r="E9633">
        <v>10</v>
      </c>
      <c r="F9633" t="str">
        <f>VLOOKUP(E9633,$L$1:$M$25,2,FALSE)</f>
        <v>gnp</v>
      </c>
      <c r="G9633">
        <f>LOG(C9633)</f>
        <v>1.146128035678238</v>
      </c>
      <c r="H9633">
        <f>G9633/(B9633-1)</f>
        <v>1.9964001957733424</v>
      </c>
    </row>
    <row r="9634" spans="1:8">
      <c r="A9634" t="s">
        <v>4802</v>
      </c>
      <c r="B9634">
        <v>1.5740973368489699</v>
      </c>
      <c r="C9634">
        <v>14</v>
      </c>
      <c r="D9634">
        <v>8</v>
      </c>
      <c r="E9634">
        <v>8</v>
      </c>
      <c r="F9634" t="str">
        <f>VLOOKUP(E9634,$L$1:$M$25,2,FALSE)</f>
        <v>dlr</v>
      </c>
      <c r="G9634">
        <f>LOG(C9634)</f>
        <v>1.146128035678238</v>
      </c>
      <c r="H9634">
        <f>G9634/(B9634-1)</f>
        <v>1.9964001957733424</v>
      </c>
    </row>
    <row r="9635" spans="1:8">
      <c r="A9635" t="s">
        <v>169</v>
      </c>
      <c r="B9635">
        <v>1.57431473790864</v>
      </c>
      <c r="C9635">
        <v>39</v>
      </c>
      <c r="D9635">
        <v>11</v>
      </c>
      <c r="E9635">
        <v>11</v>
      </c>
      <c r="F9635" t="str">
        <f>VLOOKUP(E9635,$L$1:$M$25,2,FALSE)</f>
        <v>gold</v>
      </c>
      <c r="G9635">
        <f>LOG(C9635)</f>
        <v>1.5910646070264991</v>
      </c>
      <c r="H9635">
        <f>G9635/(B9635-1)</f>
        <v>2.7703704989712459</v>
      </c>
    </row>
    <row r="9636" spans="1:8">
      <c r="A9636" t="s">
        <v>11964</v>
      </c>
      <c r="B9636">
        <v>1.57923313461133</v>
      </c>
      <c r="C9636">
        <v>17</v>
      </c>
      <c r="D9636">
        <v>20</v>
      </c>
      <c r="E9636">
        <v>20</v>
      </c>
      <c r="F9636" t="str">
        <f>VLOOKUP(E9636,$L$1:$M$25,2,FALSE)</f>
        <v>ship</v>
      </c>
      <c r="G9636">
        <f>LOG(C9636)</f>
        <v>1.2304489213782739</v>
      </c>
      <c r="H9636">
        <f>G9636/(B9636-1)</f>
        <v>2.1242723315611336</v>
      </c>
    </row>
    <row r="9637" spans="1:8">
      <c r="A9637" t="s">
        <v>2609</v>
      </c>
      <c r="B9637">
        <v>1.57999311703121</v>
      </c>
      <c r="C9637">
        <v>50</v>
      </c>
      <c r="D9637">
        <v>8</v>
      </c>
      <c r="E9637">
        <v>8</v>
      </c>
      <c r="F9637" t="str">
        <f>VLOOKUP(E9637,$L$1:$M$25,2,FALSE)</f>
        <v>dlr</v>
      </c>
      <c r="G9637">
        <f>LOG(C9637)</f>
        <v>1.6989700043360187</v>
      </c>
      <c r="H9637">
        <f>G9637/(B9637-1)</f>
        <v>2.9292933906396605</v>
      </c>
    </row>
    <row r="9638" spans="1:8">
      <c r="A9638" t="s">
        <v>221</v>
      </c>
      <c r="B9638">
        <v>1.5805177292516801</v>
      </c>
      <c r="C9638">
        <v>45</v>
      </c>
      <c r="D9638">
        <v>25</v>
      </c>
      <c r="E9638">
        <v>25</v>
      </c>
      <c r="F9638" t="str">
        <f>VLOOKUP(E9638,$L$1:$M$25,2,FALSE)</f>
        <v>wheat</v>
      </c>
      <c r="G9638">
        <f>LOG(C9638)</f>
        <v>1.6532125137753437</v>
      </c>
      <c r="H9638">
        <f>G9638/(B9638-1)</f>
        <v>2.847824330716699</v>
      </c>
    </row>
    <row r="9639" spans="1:8">
      <c r="A9639" t="s">
        <v>1073</v>
      </c>
      <c r="B9639">
        <v>1.5810937501718201</v>
      </c>
      <c r="C9639">
        <v>9</v>
      </c>
      <c r="D9639">
        <v>23</v>
      </c>
      <c r="E9639">
        <v>23</v>
      </c>
      <c r="F9639" t="str">
        <f>VLOOKUP(E9639,$L$1:$M$25,2,FALSE)</f>
        <v>trade</v>
      </c>
      <c r="G9639">
        <f>LOG(C9639)</f>
        <v>0.95424250943932487</v>
      </c>
      <c r="H9639">
        <f>G9639/(B9639-1)</f>
        <v>1.6421489805339857</v>
      </c>
    </row>
    <row r="9640" spans="1:8">
      <c r="A9640" t="s">
        <v>3570</v>
      </c>
      <c r="B9640">
        <v>1.5810937501718201</v>
      </c>
      <c r="C9640">
        <v>9</v>
      </c>
      <c r="D9640">
        <v>10</v>
      </c>
      <c r="E9640">
        <v>10</v>
      </c>
      <c r="F9640" t="str">
        <f>VLOOKUP(E9640,$L$1:$M$25,2,FALSE)</f>
        <v>gnp</v>
      </c>
      <c r="G9640">
        <f>LOG(C9640)</f>
        <v>0.95424250943932487</v>
      </c>
      <c r="H9640">
        <f>G9640/(B9640-1)</f>
        <v>1.6421489805339857</v>
      </c>
    </row>
    <row r="9641" spans="1:8">
      <c r="A9641" t="s">
        <v>9999</v>
      </c>
      <c r="B9641">
        <v>1.5810937501718201</v>
      </c>
      <c r="C9641">
        <v>9</v>
      </c>
      <c r="D9641">
        <v>18</v>
      </c>
      <c r="E9641">
        <v>18</v>
      </c>
      <c r="F9641" t="str">
        <f>VLOOKUP(E9641,$L$1:$M$25,2,FALSE)</f>
        <v>oilseed</v>
      </c>
      <c r="G9641">
        <f>LOG(C9641)</f>
        <v>0.95424250943932487</v>
      </c>
      <c r="H9641">
        <f>G9641/(B9641-1)</f>
        <v>1.6421489805339857</v>
      </c>
    </row>
    <row r="9642" spans="1:8">
      <c r="A9642" t="s">
        <v>10180</v>
      </c>
      <c r="B9642">
        <v>1.5810937501718201</v>
      </c>
      <c r="C9642">
        <v>9</v>
      </c>
      <c r="D9642">
        <v>11</v>
      </c>
      <c r="E9642">
        <v>11</v>
      </c>
      <c r="F9642" t="str">
        <f>VLOOKUP(E9642,$L$1:$M$25,2,FALSE)</f>
        <v>gold</v>
      </c>
      <c r="G9642">
        <f>LOG(C9642)</f>
        <v>0.95424250943932487</v>
      </c>
      <c r="H9642">
        <f>G9642/(B9642-1)</f>
        <v>1.6421489805339857</v>
      </c>
    </row>
    <row r="9643" spans="1:8">
      <c r="A9643" t="s">
        <v>10592</v>
      </c>
      <c r="B9643">
        <v>1.5810937501718201</v>
      </c>
      <c r="C9643">
        <v>9</v>
      </c>
      <c r="D9643">
        <v>14</v>
      </c>
      <c r="E9643">
        <v>14</v>
      </c>
      <c r="F9643" t="str">
        <f>VLOOKUP(E9643,$L$1:$M$25,2,FALSE)</f>
        <v>livestock</v>
      </c>
      <c r="G9643">
        <f>LOG(C9643)</f>
        <v>0.95424250943932487</v>
      </c>
      <c r="H9643">
        <f>G9643/(B9643-1)</f>
        <v>1.6421489805339857</v>
      </c>
    </row>
    <row r="9644" spans="1:8">
      <c r="A9644" t="s">
        <v>10807</v>
      </c>
      <c r="B9644">
        <v>1.5810937501718201</v>
      </c>
      <c r="C9644">
        <v>9</v>
      </c>
      <c r="D9644">
        <v>10</v>
      </c>
      <c r="E9644">
        <v>10</v>
      </c>
      <c r="F9644" t="str">
        <f>VLOOKUP(E9644,$L$1:$M$25,2,FALSE)</f>
        <v>gnp</v>
      </c>
      <c r="G9644">
        <f>LOG(C9644)</f>
        <v>0.95424250943932487</v>
      </c>
      <c r="H9644">
        <f>G9644/(B9644-1)</f>
        <v>1.6421489805339857</v>
      </c>
    </row>
    <row r="9645" spans="1:8">
      <c r="A9645" t="s">
        <v>11340</v>
      </c>
      <c r="B9645">
        <v>1.5810937501718201</v>
      </c>
      <c r="C9645">
        <v>9</v>
      </c>
      <c r="D9645">
        <v>10</v>
      </c>
      <c r="E9645">
        <v>10</v>
      </c>
      <c r="F9645" t="str">
        <f>VLOOKUP(E9645,$L$1:$M$25,2,FALSE)</f>
        <v>gnp</v>
      </c>
      <c r="G9645">
        <f>LOG(C9645)</f>
        <v>0.95424250943932487</v>
      </c>
      <c r="H9645">
        <f>G9645/(B9645-1)</f>
        <v>1.6421489805339857</v>
      </c>
    </row>
    <row r="9646" spans="1:8">
      <c r="A9646" t="s">
        <v>3744</v>
      </c>
      <c r="B9646">
        <v>1.5810937501718201</v>
      </c>
      <c r="C9646">
        <v>18</v>
      </c>
      <c r="D9646">
        <v>20</v>
      </c>
      <c r="E9646">
        <v>20</v>
      </c>
      <c r="F9646" t="str">
        <f>VLOOKUP(E9646,$L$1:$M$25,2,FALSE)</f>
        <v>ship</v>
      </c>
      <c r="G9646">
        <f>LOG(C9646)</f>
        <v>1.255272505103306</v>
      </c>
      <c r="H9646">
        <f>G9646/(B9646-1)</f>
        <v>2.1601893063419495</v>
      </c>
    </row>
    <row r="9647" spans="1:8">
      <c r="A9647" t="s">
        <v>4715</v>
      </c>
      <c r="B9647">
        <v>1.58216994292525</v>
      </c>
      <c r="C9647">
        <v>15</v>
      </c>
      <c r="D9647">
        <v>9</v>
      </c>
      <c r="E9647">
        <v>9</v>
      </c>
      <c r="F9647" t="str">
        <f>VLOOKUP(E9647,$L$1:$M$25,2,FALSE)</f>
        <v>earn</v>
      </c>
      <c r="G9647">
        <f>LOG(C9647)</f>
        <v>1.1760912590556813</v>
      </c>
      <c r="H9647">
        <f>G9647/(B9647-1)</f>
        <v>2.0201854687758933</v>
      </c>
    </row>
    <row r="9648" spans="1:8">
      <c r="A9648" t="s">
        <v>8552</v>
      </c>
      <c r="B9648">
        <v>1.5832584594204699</v>
      </c>
      <c r="C9648">
        <v>12</v>
      </c>
      <c r="D9648">
        <v>2</v>
      </c>
      <c r="E9648">
        <v>2</v>
      </c>
      <c r="F9648" t="str">
        <f>VLOOKUP(E9648,$L$1:$M$25,2,FALSE)</f>
        <v>bop</v>
      </c>
      <c r="G9648">
        <f>LOG(C9648)</f>
        <v>1.0791812460476249</v>
      </c>
      <c r="H9648">
        <f>G9648/(B9648-1)</f>
        <v>1.8502624841822399</v>
      </c>
    </row>
    <row r="9649" spans="1:8">
      <c r="A9649" t="s">
        <v>9553</v>
      </c>
      <c r="B9649">
        <v>1.5832584594204699</v>
      </c>
      <c r="C9649">
        <v>12</v>
      </c>
      <c r="D9649">
        <v>13</v>
      </c>
      <c r="E9649">
        <v>13</v>
      </c>
      <c r="F9649" t="str">
        <f>VLOOKUP(E9649,$L$1:$M$25,2,FALSE)</f>
        <v>interest</v>
      </c>
      <c r="G9649">
        <f>LOG(C9649)</f>
        <v>1.0791812460476249</v>
      </c>
      <c r="H9649">
        <f>G9649/(B9649-1)</f>
        <v>1.8502624841822399</v>
      </c>
    </row>
    <row r="9650" spans="1:8">
      <c r="A9650" t="s">
        <v>180</v>
      </c>
      <c r="B9650">
        <v>1.5844240161162899</v>
      </c>
      <c r="C9650">
        <v>42</v>
      </c>
      <c r="D9650">
        <v>14</v>
      </c>
      <c r="E9650">
        <v>14</v>
      </c>
      <c r="F9650" t="str">
        <f>VLOOKUP(E9650,$L$1:$M$25,2,FALSE)</f>
        <v>livestock</v>
      </c>
      <c r="G9650">
        <f>LOG(C9650)</f>
        <v>1.6232492903979006</v>
      </c>
      <c r="H9650">
        <f>G9650/(B9650-1)</f>
        <v>2.7775198240226033</v>
      </c>
    </row>
    <row r="9651" spans="1:8">
      <c r="A9651" t="s">
        <v>1136</v>
      </c>
      <c r="B9651">
        <v>1.5857708352080899</v>
      </c>
      <c r="C9651">
        <v>13</v>
      </c>
      <c r="D9651">
        <v>17</v>
      </c>
      <c r="E9651">
        <v>17</v>
      </c>
      <c r="F9651" t="str">
        <f>VLOOKUP(E9651,$L$1:$M$25,2,FALSE)</f>
        <v>nat-gas</v>
      </c>
      <c r="G9651">
        <f>LOG(C9651)</f>
        <v>1.1139433523068367</v>
      </c>
      <c r="H9651">
        <f>G9651/(B9651-1)</f>
        <v>1.9016709015755593</v>
      </c>
    </row>
    <row r="9652" spans="1:8">
      <c r="A9652" t="s">
        <v>1893</v>
      </c>
      <c r="B9652">
        <v>1.5857708352080899</v>
      </c>
      <c r="C9652">
        <v>13</v>
      </c>
      <c r="D9652">
        <v>11</v>
      </c>
      <c r="E9652">
        <v>11</v>
      </c>
      <c r="F9652" t="str">
        <f>VLOOKUP(E9652,$L$1:$M$25,2,FALSE)</f>
        <v>gold</v>
      </c>
      <c r="G9652">
        <f>LOG(C9652)</f>
        <v>1.1139433523068367</v>
      </c>
      <c r="H9652">
        <f>G9652/(B9652-1)</f>
        <v>1.9016709015755593</v>
      </c>
    </row>
    <row r="9653" spans="1:8">
      <c r="A9653" t="s">
        <v>11703</v>
      </c>
      <c r="B9653">
        <v>1.5857708352080899</v>
      </c>
      <c r="C9653">
        <v>13</v>
      </c>
      <c r="D9653">
        <v>2</v>
      </c>
      <c r="E9653">
        <v>2</v>
      </c>
      <c r="F9653" t="str">
        <f>VLOOKUP(E9653,$L$1:$M$25,2,FALSE)</f>
        <v>bop</v>
      </c>
      <c r="G9653">
        <f>LOG(C9653)</f>
        <v>1.1139433523068367</v>
      </c>
      <c r="H9653">
        <f>G9653/(B9653-1)</f>
        <v>1.9016709015755593</v>
      </c>
    </row>
    <row r="9654" spans="1:8">
      <c r="A9654" t="s">
        <v>5618</v>
      </c>
      <c r="B9654">
        <v>1.5859341131926601</v>
      </c>
      <c r="C9654">
        <v>36</v>
      </c>
      <c r="D9654">
        <v>5</v>
      </c>
      <c r="E9654">
        <v>5</v>
      </c>
      <c r="F9654" t="str">
        <f>VLOOKUP(E9654,$L$1:$M$25,2,FALSE)</f>
        <v>corn</v>
      </c>
      <c r="G9654">
        <f>LOG(C9654)</f>
        <v>1.5563025007672873</v>
      </c>
      <c r="H9654">
        <f>G9654/(B9654-1)</f>
        <v>2.6561049539977235</v>
      </c>
    </row>
    <row r="9655" spans="1:8">
      <c r="A9655" t="s">
        <v>2976</v>
      </c>
      <c r="B9655">
        <v>1.5867847075280399</v>
      </c>
      <c r="C9655">
        <v>15</v>
      </c>
      <c r="D9655">
        <v>11</v>
      </c>
      <c r="E9655">
        <v>11</v>
      </c>
      <c r="F9655" t="str">
        <f>VLOOKUP(E9655,$L$1:$M$25,2,FALSE)</f>
        <v>gold</v>
      </c>
      <c r="G9655">
        <f>LOG(C9655)</f>
        <v>1.1760912590556813</v>
      </c>
      <c r="H9655">
        <f>G9655/(B9655-1)</f>
        <v>2.0042977329968692</v>
      </c>
    </row>
    <row r="9656" spans="1:8">
      <c r="A9656" t="s">
        <v>3095</v>
      </c>
      <c r="B9656">
        <v>1.5867847075280399</v>
      </c>
      <c r="C9656">
        <v>15</v>
      </c>
      <c r="D9656">
        <v>5</v>
      </c>
      <c r="E9656">
        <v>5</v>
      </c>
      <c r="F9656" t="str">
        <f>VLOOKUP(E9656,$L$1:$M$25,2,FALSE)</f>
        <v>corn</v>
      </c>
      <c r="G9656">
        <f>LOG(C9656)</f>
        <v>1.1760912590556813</v>
      </c>
      <c r="H9656">
        <f>G9656/(B9656-1)</f>
        <v>2.0042977329968692</v>
      </c>
    </row>
    <row r="9657" spans="1:8">
      <c r="A9657" t="s">
        <v>10355</v>
      </c>
      <c r="B9657">
        <v>1.5867847075280399</v>
      </c>
      <c r="C9657">
        <v>15</v>
      </c>
      <c r="D9657">
        <v>6</v>
      </c>
      <c r="E9657">
        <v>6</v>
      </c>
      <c r="F9657" t="str">
        <f>VLOOKUP(E9657,$L$1:$M$25,2,FALSE)</f>
        <v>cpi</v>
      </c>
      <c r="G9657">
        <f>LOG(C9657)</f>
        <v>1.1760912590556813</v>
      </c>
      <c r="H9657">
        <f>G9657/(B9657-1)</f>
        <v>2.0042977329968692</v>
      </c>
    </row>
    <row r="9658" spans="1:8">
      <c r="A9658" t="s">
        <v>152</v>
      </c>
      <c r="B9658">
        <v>1.5872779062282001</v>
      </c>
      <c r="C9658">
        <v>275</v>
      </c>
      <c r="D9658">
        <v>3</v>
      </c>
      <c r="E9658">
        <v>3</v>
      </c>
      <c r="F9658" t="str">
        <f>VLOOKUP(E9658,$L$1:$M$25,2,FALSE)</f>
        <v>cocoa</v>
      </c>
      <c r="G9658">
        <f>LOG(C9658)</f>
        <v>2.4393326938302629</v>
      </c>
      <c r="H9658">
        <f>G9658/(B9658-1)</f>
        <v>4.1536258523616327</v>
      </c>
    </row>
    <row r="9659" spans="1:8">
      <c r="A9659" t="s">
        <v>143</v>
      </c>
      <c r="B9659">
        <v>1.58835347019244</v>
      </c>
      <c r="C9659">
        <v>48</v>
      </c>
      <c r="D9659">
        <v>22</v>
      </c>
      <c r="E9659">
        <v>22</v>
      </c>
      <c r="F9659" t="str">
        <f>VLOOKUP(E9659,$L$1:$M$25,2,FALSE)</f>
        <v>sugar</v>
      </c>
      <c r="G9659">
        <f>LOG(C9659)</f>
        <v>1.6812412373755872</v>
      </c>
      <c r="H9659">
        <f>G9659/(B9659-1)</f>
        <v>2.8575360264734786</v>
      </c>
    </row>
    <row r="9660" spans="1:8">
      <c r="A9660" t="s">
        <v>4145</v>
      </c>
      <c r="B9660">
        <v>1.58886248731789</v>
      </c>
      <c r="C9660">
        <v>29</v>
      </c>
      <c r="D9660">
        <v>18</v>
      </c>
      <c r="E9660">
        <v>18</v>
      </c>
      <c r="F9660" t="str">
        <f>VLOOKUP(E9660,$L$1:$M$25,2,FALSE)</f>
        <v>oilseed</v>
      </c>
      <c r="G9660">
        <f>LOG(C9660)</f>
        <v>1.4623979978989561</v>
      </c>
      <c r="H9660">
        <f>G9660/(B9660-1)</f>
        <v>2.4834286941248114</v>
      </c>
    </row>
    <row r="9661" spans="1:8">
      <c r="A9661" t="s">
        <v>2143</v>
      </c>
      <c r="B9661">
        <v>1.58902691517397</v>
      </c>
      <c r="C9661">
        <v>12</v>
      </c>
      <c r="D9661">
        <v>18</v>
      </c>
      <c r="E9661">
        <v>18</v>
      </c>
      <c r="F9661" t="str">
        <f>VLOOKUP(E9661,$L$1:$M$25,2,FALSE)</f>
        <v>oilseed</v>
      </c>
      <c r="G9661">
        <f>LOG(C9661)</f>
        <v>1.0791812460476249</v>
      </c>
      <c r="H9661">
        <f>G9661/(B9661-1)</f>
        <v>1.8321425018904052</v>
      </c>
    </row>
    <row r="9662" spans="1:8">
      <c r="A9662" t="s">
        <v>7425</v>
      </c>
      <c r="B9662">
        <v>1.58902691517397</v>
      </c>
      <c r="C9662">
        <v>12</v>
      </c>
      <c r="D9662">
        <v>17</v>
      </c>
      <c r="E9662">
        <v>17</v>
      </c>
      <c r="F9662" t="str">
        <f>VLOOKUP(E9662,$L$1:$M$25,2,FALSE)</f>
        <v>nat-gas</v>
      </c>
      <c r="G9662">
        <f>LOG(C9662)</f>
        <v>1.0791812460476249</v>
      </c>
      <c r="H9662">
        <f>G9662/(B9662-1)</f>
        <v>1.8321425018904052</v>
      </c>
    </row>
    <row r="9663" spans="1:8">
      <c r="A9663" t="s">
        <v>393</v>
      </c>
      <c r="B9663">
        <v>1.5898294714400001</v>
      </c>
      <c r="C9663">
        <v>72</v>
      </c>
      <c r="D9663">
        <v>20</v>
      </c>
      <c r="E9663">
        <v>20</v>
      </c>
      <c r="F9663" t="str">
        <f>VLOOKUP(E9663,$L$1:$M$25,2,FALSE)</f>
        <v>ship</v>
      </c>
      <c r="G9663">
        <f>LOG(C9663)</f>
        <v>1.8573324964312685</v>
      </c>
      <c r="H9663">
        <f>G9663/(B9663-1)</f>
        <v>3.148931320601541</v>
      </c>
    </row>
    <row r="9664" spans="1:8">
      <c r="A9664" t="s">
        <v>7191</v>
      </c>
      <c r="B9664">
        <v>1.59190725158047</v>
      </c>
      <c r="C9664">
        <v>23</v>
      </c>
      <c r="D9664">
        <v>14</v>
      </c>
      <c r="E9664">
        <v>14</v>
      </c>
      <c r="F9664" t="str">
        <f>VLOOKUP(E9664,$L$1:$M$25,2,FALSE)</f>
        <v>livestock</v>
      </c>
      <c r="G9664">
        <f>LOG(C9664)</f>
        <v>1.3617278360175928</v>
      </c>
      <c r="H9664">
        <f>G9664/(B9664-1)</f>
        <v>2.3005763696619717</v>
      </c>
    </row>
    <row r="9665" spans="1:8">
      <c r="A9665" t="s">
        <v>81</v>
      </c>
      <c r="B9665">
        <v>1.5933117121156199</v>
      </c>
      <c r="C9665">
        <v>64</v>
      </c>
      <c r="D9665">
        <v>11</v>
      </c>
      <c r="E9665">
        <v>11</v>
      </c>
      <c r="F9665" t="str">
        <f>VLOOKUP(E9665,$L$1:$M$25,2,FALSE)</f>
        <v>gold</v>
      </c>
      <c r="G9665">
        <f>LOG(C9665)</f>
        <v>1.8061799739838871</v>
      </c>
      <c r="H9665">
        <f>G9665/(B9665-1)</f>
        <v>3.0442344843378262</v>
      </c>
    </row>
    <row r="9666" spans="1:8">
      <c r="A9666" t="s">
        <v>3143</v>
      </c>
      <c r="B9666">
        <v>1.5941666991180099</v>
      </c>
      <c r="C9666">
        <v>11</v>
      </c>
      <c r="D9666">
        <v>14</v>
      </c>
      <c r="E9666">
        <v>14</v>
      </c>
      <c r="F9666" t="str">
        <f>VLOOKUP(E9666,$L$1:$M$25,2,FALSE)</f>
        <v>livestock</v>
      </c>
      <c r="G9666">
        <f>LOG(C9666)</f>
        <v>1.0413926851582251</v>
      </c>
      <c r="H9666">
        <f>G9666/(B9666-1)</f>
        <v>1.7526944655499614</v>
      </c>
    </row>
    <row r="9667" spans="1:8">
      <c r="A9667" t="s">
        <v>4453</v>
      </c>
      <c r="B9667">
        <v>1.5941666991180099</v>
      </c>
      <c r="C9667">
        <v>11</v>
      </c>
      <c r="D9667">
        <v>4</v>
      </c>
      <c r="E9667">
        <v>4</v>
      </c>
      <c r="F9667" t="str">
        <f>VLOOKUP(E9667,$L$1:$M$25,2,FALSE)</f>
        <v>coffee</v>
      </c>
      <c r="G9667">
        <f>LOG(C9667)</f>
        <v>1.0413926851582251</v>
      </c>
      <c r="H9667">
        <f>G9667/(B9667-1)</f>
        <v>1.7526944655499614</v>
      </c>
    </row>
    <row r="9668" spans="1:8">
      <c r="A9668" t="s">
        <v>5308</v>
      </c>
      <c r="B9668">
        <v>1.5941666991180099</v>
      </c>
      <c r="C9668">
        <v>11</v>
      </c>
      <c r="D9668">
        <v>4</v>
      </c>
      <c r="E9668">
        <v>4</v>
      </c>
      <c r="F9668" t="str">
        <f>VLOOKUP(E9668,$L$1:$M$25,2,FALSE)</f>
        <v>coffee</v>
      </c>
      <c r="G9668">
        <f>LOG(C9668)</f>
        <v>1.0413926851582251</v>
      </c>
      <c r="H9668">
        <f>G9668/(B9668-1)</f>
        <v>1.7526944655499614</v>
      </c>
    </row>
    <row r="9669" spans="1:8">
      <c r="A9669" t="s">
        <v>8532</v>
      </c>
      <c r="B9669">
        <v>1.5941666991180099</v>
      </c>
      <c r="C9669">
        <v>11</v>
      </c>
      <c r="D9669">
        <v>23</v>
      </c>
      <c r="E9669">
        <v>23</v>
      </c>
      <c r="F9669" t="str">
        <f>VLOOKUP(E9669,$L$1:$M$25,2,FALSE)</f>
        <v>trade</v>
      </c>
      <c r="G9669">
        <f>LOG(C9669)</f>
        <v>1.0413926851582251</v>
      </c>
      <c r="H9669">
        <f>G9669/(B9669-1)</f>
        <v>1.7526944655499614</v>
      </c>
    </row>
    <row r="9670" spans="1:8">
      <c r="A9670" t="s">
        <v>11033</v>
      </c>
      <c r="B9670">
        <v>1.5941666991180099</v>
      </c>
      <c r="C9670">
        <v>11</v>
      </c>
      <c r="D9670">
        <v>15</v>
      </c>
      <c r="E9670">
        <v>15</v>
      </c>
      <c r="F9670" t="str">
        <f>VLOOKUP(E9670,$L$1:$M$25,2,FALSE)</f>
        <v>money-fx</v>
      </c>
      <c r="G9670">
        <f>LOG(C9670)</f>
        <v>1.0413926851582251</v>
      </c>
      <c r="H9670">
        <f>G9670/(B9670-1)</f>
        <v>1.7526944655499614</v>
      </c>
    </row>
    <row r="9671" spans="1:8">
      <c r="A9671" t="s">
        <v>265</v>
      </c>
      <c r="B9671">
        <v>1.5980809200286199</v>
      </c>
      <c r="C9671">
        <v>44</v>
      </c>
      <c r="D9671">
        <v>24</v>
      </c>
      <c r="E9671">
        <v>24</v>
      </c>
      <c r="F9671" t="str">
        <f>VLOOKUP(E9671,$L$1:$M$25,2,FALSE)</f>
        <v>veg-oil</v>
      </c>
      <c r="G9671">
        <f>LOG(C9671)</f>
        <v>1.6434526764861874</v>
      </c>
      <c r="H9671">
        <f>G9671/(B9671-1)</f>
        <v>2.7478767863177169</v>
      </c>
    </row>
    <row r="9672" spans="1:8">
      <c r="A9672" t="s">
        <v>8690</v>
      </c>
      <c r="B9672">
        <v>1.5990147122062901</v>
      </c>
      <c r="C9672">
        <v>15</v>
      </c>
      <c r="D9672">
        <v>7</v>
      </c>
      <c r="E9672">
        <v>7</v>
      </c>
      <c r="F9672" t="str">
        <f>VLOOKUP(E9672,$L$1:$M$25,2,FALSE)</f>
        <v>crude</v>
      </c>
      <c r="G9672">
        <f>LOG(C9672)</f>
        <v>1.1760912590556813</v>
      </c>
      <c r="H9672">
        <f>G9672/(B9672-1)</f>
        <v>1.9633762495146467</v>
      </c>
    </row>
    <row r="9673" spans="1:8">
      <c r="A9673" t="s">
        <v>11747</v>
      </c>
      <c r="B9673">
        <v>1.6000972713206001</v>
      </c>
      <c r="C9673">
        <v>27</v>
      </c>
      <c r="D9673">
        <v>23</v>
      </c>
      <c r="E9673">
        <v>23</v>
      </c>
      <c r="F9673" t="str">
        <f>VLOOKUP(E9673,$L$1:$M$25,2,FALSE)</f>
        <v>trade</v>
      </c>
      <c r="G9673">
        <f>LOG(C9673)</f>
        <v>1.4313637641589874</v>
      </c>
      <c r="H9673">
        <f>G9673/(B9673-1)</f>
        <v>2.3852195845001365</v>
      </c>
    </row>
    <row r="9674" spans="1:8">
      <c r="A9674" t="s">
        <v>1483</v>
      </c>
      <c r="B9674">
        <v>1.6011493616271899</v>
      </c>
      <c r="C9674">
        <v>23</v>
      </c>
      <c r="D9674">
        <v>20</v>
      </c>
      <c r="E9674">
        <v>20</v>
      </c>
      <c r="F9674" t="str">
        <f>VLOOKUP(E9674,$L$1:$M$25,2,FALSE)</f>
        <v>ship</v>
      </c>
      <c r="G9674">
        <f>LOG(C9674)</f>
        <v>1.3617278360175928</v>
      </c>
      <c r="H9674">
        <f>G9674/(B9674-1)</f>
        <v>2.2652071563906691</v>
      </c>
    </row>
    <row r="9675" spans="1:8">
      <c r="A9675" t="s">
        <v>9597</v>
      </c>
      <c r="B9675">
        <v>1.6020559154587199</v>
      </c>
      <c r="C9675">
        <v>16</v>
      </c>
      <c r="D9675">
        <v>4</v>
      </c>
      <c r="E9675">
        <v>4</v>
      </c>
      <c r="F9675" t="str">
        <f>VLOOKUP(E9675,$L$1:$M$25,2,FALSE)</f>
        <v>coffee</v>
      </c>
      <c r="G9675">
        <f>LOG(C9675)</f>
        <v>1.2041199826559248</v>
      </c>
      <c r="H9675">
        <f>G9675/(B9675-1)</f>
        <v>2.0000135398362104</v>
      </c>
    </row>
    <row r="9676" spans="1:8">
      <c r="A9676" t="s">
        <v>4175</v>
      </c>
      <c r="B9676">
        <v>1.60356810317051</v>
      </c>
      <c r="C9676">
        <v>19</v>
      </c>
      <c r="D9676">
        <v>25</v>
      </c>
      <c r="E9676">
        <v>25</v>
      </c>
      <c r="F9676" t="str">
        <f>VLOOKUP(E9676,$L$1:$M$25,2,FALSE)</f>
        <v>wheat</v>
      </c>
      <c r="G9676">
        <f>LOG(C9676)</f>
        <v>1.2787536009528289</v>
      </c>
      <c r="H9676">
        <f>G9676/(B9676-1)</f>
        <v>2.1186566921538872</v>
      </c>
    </row>
    <row r="9677" spans="1:8">
      <c r="A9677" t="s">
        <v>7153</v>
      </c>
      <c r="B9677">
        <v>1.60580650979954</v>
      </c>
      <c r="C9677">
        <v>24</v>
      </c>
      <c r="D9677">
        <v>18</v>
      </c>
      <c r="E9677">
        <v>18</v>
      </c>
      <c r="F9677" t="str">
        <f>VLOOKUP(E9677,$L$1:$M$25,2,FALSE)</f>
        <v>oilseed</v>
      </c>
      <c r="G9677">
        <f>LOG(C9677)</f>
        <v>1.3802112417116059</v>
      </c>
      <c r="H9677">
        <f>G9677/(B9677-1)</f>
        <v>2.278303747789562</v>
      </c>
    </row>
    <row r="9678" spans="1:8">
      <c r="A9678" t="s">
        <v>8782</v>
      </c>
      <c r="B9678">
        <v>1.60808280909626</v>
      </c>
      <c r="C9678">
        <v>20</v>
      </c>
      <c r="D9678">
        <v>23</v>
      </c>
      <c r="E9678">
        <v>23</v>
      </c>
      <c r="F9678" t="str">
        <f>VLOOKUP(E9678,$L$1:$M$25,2,FALSE)</f>
        <v>trade</v>
      </c>
      <c r="G9678">
        <f>LOG(C9678)</f>
        <v>1.3010299956639813</v>
      </c>
      <c r="H9678">
        <f>G9678/(B9678-1)</f>
        <v>2.1395605601769727</v>
      </c>
    </row>
    <row r="9679" spans="1:8">
      <c r="A9679" t="s">
        <v>728</v>
      </c>
      <c r="B9679">
        <v>1.6094379124341001</v>
      </c>
      <c r="C9679">
        <v>5</v>
      </c>
      <c r="D9679">
        <v>16</v>
      </c>
      <c r="E9679">
        <v>16</v>
      </c>
      <c r="F9679" t="str">
        <f>VLOOKUP(E9679,$L$1:$M$25,2,FALSE)</f>
        <v>money-supply</v>
      </c>
      <c r="G9679">
        <f>LOG(C9679)</f>
        <v>0.69897000433601886</v>
      </c>
      <c r="H9679">
        <f>G9679/(B9679-1)</f>
        <v>1.146909291455674</v>
      </c>
    </row>
    <row r="9680" spans="1:8">
      <c r="A9680" t="s">
        <v>807</v>
      </c>
      <c r="B9680">
        <v>1.6094379124341001</v>
      </c>
      <c r="C9680">
        <v>5</v>
      </c>
      <c r="D9680">
        <v>18</v>
      </c>
      <c r="E9680">
        <v>18</v>
      </c>
      <c r="F9680" t="str">
        <f>VLOOKUP(E9680,$L$1:$M$25,2,FALSE)</f>
        <v>oilseed</v>
      </c>
      <c r="G9680">
        <f>LOG(C9680)</f>
        <v>0.69897000433601886</v>
      </c>
      <c r="H9680">
        <f>G9680/(B9680-1)</f>
        <v>1.146909291455674</v>
      </c>
    </row>
    <row r="9681" spans="1:8">
      <c r="A9681" t="s">
        <v>826</v>
      </c>
      <c r="B9681">
        <v>1.6094379124341001</v>
      </c>
      <c r="C9681">
        <v>5</v>
      </c>
      <c r="D9681">
        <v>3</v>
      </c>
      <c r="E9681">
        <v>3</v>
      </c>
      <c r="F9681" t="str">
        <f>VLOOKUP(E9681,$L$1:$M$25,2,FALSE)</f>
        <v>cocoa</v>
      </c>
      <c r="G9681">
        <f>LOG(C9681)</f>
        <v>0.69897000433601886</v>
      </c>
      <c r="H9681">
        <f>G9681/(B9681-1)</f>
        <v>1.146909291455674</v>
      </c>
    </row>
    <row r="9682" spans="1:8">
      <c r="A9682" t="s">
        <v>896</v>
      </c>
      <c r="B9682">
        <v>1.6094379124341001</v>
      </c>
      <c r="C9682">
        <v>5</v>
      </c>
      <c r="D9682">
        <v>4</v>
      </c>
      <c r="E9682">
        <v>4</v>
      </c>
      <c r="F9682" t="str">
        <f>VLOOKUP(E9682,$L$1:$M$25,2,FALSE)</f>
        <v>coffee</v>
      </c>
      <c r="G9682">
        <f>LOG(C9682)</f>
        <v>0.69897000433601886</v>
      </c>
      <c r="H9682">
        <f>G9682/(B9682-1)</f>
        <v>1.146909291455674</v>
      </c>
    </row>
    <row r="9683" spans="1:8">
      <c r="A9683" t="s">
        <v>955</v>
      </c>
      <c r="B9683">
        <v>1.6094379124341001</v>
      </c>
      <c r="C9683">
        <v>5</v>
      </c>
      <c r="D9683">
        <v>19</v>
      </c>
      <c r="E9683">
        <v>19</v>
      </c>
      <c r="F9683" t="str">
        <f>VLOOKUP(E9683,$L$1:$M$25,2,FALSE)</f>
        <v>reserves</v>
      </c>
      <c r="G9683">
        <f>LOG(C9683)</f>
        <v>0.69897000433601886</v>
      </c>
      <c r="H9683">
        <f>G9683/(B9683-1)</f>
        <v>1.146909291455674</v>
      </c>
    </row>
    <row r="9684" spans="1:8">
      <c r="A9684" t="s">
        <v>1003</v>
      </c>
      <c r="B9684">
        <v>1.6094379124341001</v>
      </c>
      <c r="C9684">
        <v>5</v>
      </c>
      <c r="D9684">
        <v>20</v>
      </c>
      <c r="E9684">
        <v>20</v>
      </c>
      <c r="F9684" t="str">
        <f>VLOOKUP(E9684,$L$1:$M$25,2,FALSE)</f>
        <v>ship</v>
      </c>
      <c r="G9684">
        <f>LOG(C9684)</f>
        <v>0.69897000433601886</v>
      </c>
      <c r="H9684">
        <f>G9684/(B9684-1)</f>
        <v>1.146909291455674</v>
      </c>
    </row>
    <row r="9685" spans="1:8">
      <c r="A9685" t="s">
        <v>1025</v>
      </c>
      <c r="B9685">
        <v>1.6094379124341001</v>
      </c>
      <c r="C9685">
        <v>5</v>
      </c>
      <c r="D9685">
        <v>18</v>
      </c>
      <c r="E9685">
        <v>18</v>
      </c>
      <c r="F9685" t="str">
        <f>VLOOKUP(E9685,$L$1:$M$25,2,FALSE)</f>
        <v>oilseed</v>
      </c>
      <c r="G9685">
        <f>LOG(C9685)</f>
        <v>0.69897000433601886</v>
      </c>
      <c r="H9685">
        <f>G9685/(B9685-1)</f>
        <v>1.146909291455674</v>
      </c>
    </row>
    <row r="9686" spans="1:8">
      <c r="A9686" t="s">
        <v>1182</v>
      </c>
      <c r="B9686">
        <v>1.6094379124341001</v>
      </c>
      <c r="C9686">
        <v>5</v>
      </c>
      <c r="D9686">
        <v>3</v>
      </c>
      <c r="E9686">
        <v>3</v>
      </c>
      <c r="F9686" t="str">
        <f>VLOOKUP(E9686,$L$1:$M$25,2,FALSE)</f>
        <v>cocoa</v>
      </c>
      <c r="G9686">
        <f>LOG(C9686)</f>
        <v>0.69897000433601886</v>
      </c>
      <c r="H9686">
        <f>G9686/(B9686-1)</f>
        <v>1.146909291455674</v>
      </c>
    </row>
    <row r="9687" spans="1:8">
      <c r="A9687" t="s">
        <v>1254</v>
      </c>
      <c r="B9687">
        <v>1.6094379124341001</v>
      </c>
      <c r="C9687">
        <v>5</v>
      </c>
      <c r="D9687">
        <v>2</v>
      </c>
      <c r="E9687">
        <v>2</v>
      </c>
      <c r="F9687" t="str">
        <f>VLOOKUP(E9687,$L$1:$M$25,2,FALSE)</f>
        <v>bop</v>
      </c>
      <c r="G9687">
        <f>LOG(C9687)</f>
        <v>0.69897000433601886</v>
      </c>
      <c r="H9687">
        <f>G9687/(B9687-1)</f>
        <v>1.146909291455674</v>
      </c>
    </row>
    <row r="9688" spans="1:8">
      <c r="A9688" t="s">
        <v>1281</v>
      </c>
      <c r="B9688">
        <v>1.6094379124341001</v>
      </c>
      <c r="C9688">
        <v>5</v>
      </c>
      <c r="D9688">
        <v>17</v>
      </c>
      <c r="E9688">
        <v>17</v>
      </c>
      <c r="F9688" t="str">
        <f>VLOOKUP(E9688,$L$1:$M$25,2,FALSE)</f>
        <v>nat-gas</v>
      </c>
      <c r="G9688">
        <f>LOG(C9688)</f>
        <v>0.69897000433601886</v>
      </c>
      <c r="H9688">
        <f>G9688/(B9688-1)</f>
        <v>1.146909291455674</v>
      </c>
    </row>
    <row r="9689" spans="1:8">
      <c r="A9689" t="s">
        <v>1334</v>
      </c>
      <c r="B9689">
        <v>1.6094379124341001</v>
      </c>
      <c r="C9689">
        <v>5</v>
      </c>
      <c r="D9689">
        <v>18</v>
      </c>
      <c r="E9689">
        <v>18</v>
      </c>
      <c r="F9689" t="str">
        <f>VLOOKUP(E9689,$L$1:$M$25,2,FALSE)</f>
        <v>oilseed</v>
      </c>
      <c r="G9689">
        <f>LOG(C9689)</f>
        <v>0.69897000433601886</v>
      </c>
      <c r="H9689">
        <f>G9689/(B9689-1)</f>
        <v>1.146909291455674</v>
      </c>
    </row>
    <row r="9690" spans="1:8">
      <c r="A9690" t="s">
        <v>1427</v>
      </c>
      <c r="B9690">
        <v>1.6094379124341001</v>
      </c>
      <c r="C9690">
        <v>5</v>
      </c>
      <c r="D9690">
        <v>18</v>
      </c>
      <c r="E9690">
        <v>18</v>
      </c>
      <c r="F9690" t="str">
        <f>VLOOKUP(E9690,$L$1:$M$25,2,FALSE)</f>
        <v>oilseed</v>
      </c>
      <c r="G9690">
        <f>LOG(C9690)</f>
        <v>0.69897000433601886</v>
      </c>
      <c r="H9690">
        <f>G9690/(B9690-1)</f>
        <v>1.146909291455674</v>
      </c>
    </row>
    <row r="9691" spans="1:8">
      <c r="A9691" t="s">
        <v>1575</v>
      </c>
      <c r="B9691">
        <v>1.6094379124341001</v>
      </c>
      <c r="C9691">
        <v>5</v>
      </c>
      <c r="D9691">
        <v>18</v>
      </c>
      <c r="E9691">
        <v>18</v>
      </c>
      <c r="F9691" t="str">
        <f>VLOOKUP(E9691,$L$1:$M$25,2,FALSE)</f>
        <v>oilseed</v>
      </c>
      <c r="G9691">
        <f>LOG(C9691)</f>
        <v>0.69897000433601886</v>
      </c>
      <c r="H9691">
        <f>G9691/(B9691-1)</f>
        <v>1.146909291455674</v>
      </c>
    </row>
    <row r="9692" spans="1:8">
      <c r="A9692" t="s">
        <v>1598</v>
      </c>
      <c r="B9692">
        <v>1.6094379124341001</v>
      </c>
      <c r="C9692">
        <v>5</v>
      </c>
      <c r="D9692">
        <v>18</v>
      </c>
      <c r="E9692">
        <v>18</v>
      </c>
      <c r="F9692" t="str">
        <f>VLOOKUP(E9692,$L$1:$M$25,2,FALSE)</f>
        <v>oilseed</v>
      </c>
      <c r="G9692">
        <f>LOG(C9692)</f>
        <v>0.69897000433601886</v>
      </c>
      <c r="H9692">
        <f>G9692/(B9692-1)</f>
        <v>1.146909291455674</v>
      </c>
    </row>
    <row r="9693" spans="1:8">
      <c r="A9693" t="s">
        <v>1629</v>
      </c>
      <c r="B9693">
        <v>1.6094379124341001</v>
      </c>
      <c r="C9693">
        <v>5</v>
      </c>
      <c r="D9693">
        <v>1</v>
      </c>
      <c r="E9693">
        <v>1</v>
      </c>
      <c r="F9693" t="str">
        <f>VLOOKUP(E9693,$L$1:$M$25,2,FALSE)</f>
        <v>acq</v>
      </c>
      <c r="G9693">
        <f>LOG(C9693)</f>
        <v>0.69897000433601886</v>
      </c>
      <c r="H9693">
        <f>G9693/(B9693-1)</f>
        <v>1.146909291455674</v>
      </c>
    </row>
    <row r="9694" spans="1:8">
      <c r="A9694" t="s">
        <v>1851</v>
      </c>
      <c r="B9694">
        <v>1.6094379124341001</v>
      </c>
      <c r="C9694">
        <v>5</v>
      </c>
      <c r="D9694">
        <v>1</v>
      </c>
      <c r="E9694">
        <v>1</v>
      </c>
      <c r="F9694" t="str">
        <f>VLOOKUP(E9694,$L$1:$M$25,2,FALSE)</f>
        <v>acq</v>
      </c>
      <c r="G9694">
        <f>LOG(C9694)</f>
        <v>0.69897000433601886</v>
      </c>
      <c r="H9694">
        <f>G9694/(B9694-1)</f>
        <v>1.146909291455674</v>
      </c>
    </row>
    <row r="9695" spans="1:8">
      <c r="A9695" t="s">
        <v>1874</v>
      </c>
      <c r="B9695">
        <v>1.6094379124341001</v>
      </c>
      <c r="C9695">
        <v>5</v>
      </c>
      <c r="D9695">
        <v>18</v>
      </c>
      <c r="E9695">
        <v>18</v>
      </c>
      <c r="F9695" t="str">
        <f>VLOOKUP(E9695,$L$1:$M$25,2,FALSE)</f>
        <v>oilseed</v>
      </c>
      <c r="G9695">
        <f>LOG(C9695)</f>
        <v>0.69897000433601886</v>
      </c>
      <c r="H9695">
        <f>G9695/(B9695-1)</f>
        <v>1.146909291455674</v>
      </c>
    </row>
    <row r="9696" spans="1:8">
      <c r="A9696" t="s">
        <v>1966</v>
      </c>
      <c r="B9696">
        <v>1.6094379124341001</v>
      </c>
      <c r="C9696">
        <v>5</v>
      </c>
      <c r="D9696">
        <v>18</v>
      </c>
      <c r="E9696">
        <v>18</v>
      </c>
      <c r="F9696" t="str">
        <f>VLOOKUP(E9696,$L$1:$M$25,2,FALSE)</f>
        <v>oilseed</v>
      </c>
      <c r="G9696">
        <f>LOG(C9696)</f>
        <v>0.69897000433601886</v>
      </c>
      <c r="H9696">
        <f>G9696/(B9696-1)</f>
        <v>1.146909291455674</v>
      </c>
    </row>
    <row r="9697" spans="1:8">
      <c r="A9697" t="s">
        <v>2010</v>
      </c>
      <c r="B9697">
        <v>1.6094379124341001</v>
      </c>
      <c r="C9697">
        <v>5</v>
      </c>
      <c r="D9697">
        <v>3</v>
      </c>
      <c r="E9697">
        <v>3</v>
      </c>
      <c r="F9697" t="str">
        <f>VLOOKUP(E9697,$L$1:$M$25,2,FALSE)</f>
        <v>cocoa</v>
      </c>
      <c r="G9697">
        <f>LOG(C9697)</f>
        <v>0.69897000433601886</v>
      </c>
      <c r="H9697">
        <f>G9697/(B9697-1)</f>
        <v>1.146909291455674</v>
      </c>
    </row>
    <row r="9698" spans="1:8">
      <c r="A9698" t="s">
        <v>2234</v>
      </c>
      <c r="B9698">
        <v>1.6094379124341001</v>
      </c>
      <c r="C9698">
        <v>5</v>
      </c>
      <c r="D9698">
        <v>16</v>
      </c>
      <c r="E9698">
        <v>16</v>
      </c>
      <c r="F9698" t="str">
        <f>VLOOKUP(E9698,$L$1:$M$25,2,FALSE)</f>
        <v>money-supply</v>
      </c>
      <c r="G9698">
        <f>LOG(C9698)</f>
        <v>0.69897000433601886</v>
      </c>
      <c r="H9698">
        <f>G9698/(B9698-1)</f>
        <v>1.146909291455674</v>
      </c>
    </row>
    <row r="9699" spans="1:8">
      <c r="A9699" t="s">
        <v>2252</v>
      </c>
      <c r="B9699">
        <v>1.6094379124341001</v>
      </c>
      <c r="C9699">
        <v>5</v>
      </c>
      <c r="D9699">
        <v>18</v>
      </c>
      <c r="E9699">
        <v>18</v>
      </c>
      <c r="F9699" t="str">
        <f>VLOOKUP(E9699,$L$1:$M$25,2,FALSE)</f>
        <v>oilseed</v>
      </c>
      <c r="G9699">
        <f>LOG(C9699)</f>
        <v>0.69897000433601886</v>
      </c>
      <c r="H9699">
        <f>G9699/(B9699-1)</f>
        <v>1.146909291455674</v>
      </c>
    </row>
    <row r="9700" spans="1:8">
      <c r="A9700" t="s">
        <v>2263</v>
      </c>
      <c r="B9700">
        <v>1.6094379124341001</v>
      </c>
      <c r="C9700">
        <v>5</v>
      </c>
      <c r="D9700">
        <v>4</v>
      </c>
      <c r="E9700">
        <v>4</v>
      </c>
      <c r="F9700" t="str">
        <f>VLOOKUP(E9700,$L$1:$M$25,2,FALSE)</f>
        <v>coffee</v>
      </c>
      <c r="G9700">
        <f>LOG(C9700)</f>
        <v>0.69897000433601886</v>
      </c>
      <c r="H9700">
        <f>G9700/(B9700-1)</f>
        <v>1.146909291455674</v>
      </c>
    </row>
    <row r="9701" spans="1:8">
      <c r="A9701" t="s">
        <v>2291</v>
      </c>
      <c r="B9701">
        <v>1.6094379124341001</v>
      </c>
      <c r="C9701">
        <v>5</v>
      </c>
      <c r="D9701">
        <v>4</v>
      </c>
      <c r="E9701">
        <v>4</v>
      </c>
      <c r="F9701" t="str">
        <f>VLOOKUP(E9701,$L$1:$M$25,2,FALSE)</f>
        <v>coffee</v>
      </c>
      <c r="G9701">
        <f>LOG(C9701)</f>
        <v>0.69897000433601886</v>
      </c>
      <c r="H9701">
        <f>G9701/(B9701-1)</f>
        <v>1.146909291455674</v>
      </c>
    </row>
    <row r="9702" spans="1:8">
      <c r="A9702" t="s">
        <v>2340</v>
      </c>
      <c r="B9702">
        <v>1.6094379124341001</v>
      </c>
      <c r="C9702">
        <v>5</v>
      </c>
      <c r="D9702">
        <v>18</v>
      </c>
      <c r="E9702">
        <v>18</v>
      </c>
      <c r="F9702" t="str">
        <f>VLOOKUP(E9702,$L$1:$M$25,2,FALSE)</f>
        <v>oilseed</v>
      </c>
      <c r="G9702">
        <f>LOG(C9702)</f>
        <v>0.69897000433601886</v>
      </c>
      <c r="H9702">
        <f>G9702/(B9702-1)</f>
        <v>1.146909291455674</v>
      </c>
    </row>
    <row r="9703" spans="1:8">
      <c r="A9703" t="s">
        <v>2354</v>
      </c>
      <c r="B9703">
        <v>1.6094379124341001</v>
      </c>
      <c r="C9703">
        <v>5</v>
      </c>
      <c r="D9703">
        <v>5</v>
      </c>
      <c r="E9703">
        <v>5</v>
      </c>
      <c r="F9703" t="str">
        <f>VLOOKUP(E9703,$L$1:$M$25,2,FALSE)</f>
        <v>corn</v>
      </c>
      <c r="G9703">
        <f>LOG(C9703)</f>
        <v>0.69897000433601886</v>
      </c>
      <c r="H9703">
        <f>G9703/(B9703-1)</f>
        <v>1.146909291455674</v>
      </c>
    </row>
    <row r="9704" spans="1:8">
      <c r="A9704" t="s">
        <v>2447</v>
      </c>
      <c r="B9704">
        <v>1.6094379124341001</v>
      </c>
      <c r="C9704">
        <v>5</v>
      </c>
      <c r="D9704">
        <v>2</v>
      </c>
      <c r="E9704">
        <v>2</v>
      </c>
      <c r="F9704" t="str">
        <f>VLOOKUP(E9704,$L$1:$M$25,2,FALSE)</f>
        <v>bop</v>
      </c>
      <c r="G9704">
        <f>LOG(C9704)</f>
        <v>0.69897000433601886</v>
      </c>
      <c r="H9704">
        <f>G9704/(B9704-1)</f>
        <v>1.146909291455674</v>
      </c>
    </row>
    <row r="9705" spans="1:8">
      <c r="A9705" t="s">
        <v>2475</v>
      </c>
      <c r="B9705">
        <v>1.6094379124341001</v>
      </c>
      <c r="C9705">
        <v>5</v>
      </c>
      <c r="D9705">
        <v>4</v>
      </c>
      <c r="E9705">
        <v>4</v>
      </c>
      <c r="F9705" t="str">
        <f>VLOOKUP(E9705,$L$1:$M$25,2,FALSE)</f>
        <v>coffee</v>
      </c>
      <c r="G9705">
        <f>LOG(C9705)</f>
        <v>0.69897000433601886</v>
      </c>
      <c r="H9705">
        <f>G9705/(B9705-1)</f>
        <v>1.146909291455674</v>
      </c>
    </row>
    <row r="9706" spans="1:8">
      <c r="A9706" t="s">
        <v>2520</v>
      </c>
      <c r="B9706">
        <v>1.6094379124341001</v>
      </c>
      <c r="C9706">
        <v>5</v>
      </c>
      <c r="D9706">
        <v>1</v>
      </c>
      <c r="E9706">
        <v>1</v>
      </c>
      <c r="F9706" t="str">
        <f>VLOOKUP(E9706,$L$1:$M$25,2,FALSE)</f>
        <v>acq</v>
      </c>
      <c r="G9706">
        <f>LOG(C9706)</f>
        <v>0.69897000433601886</v>
      </c>
      <c r="H9706">
        <f>G9706/(B9706-1)</f>
        <v>1.146909291455674</v>
      </c>
    </row>
    <row r="9707" spans="1:8">
      <c r="A9707" t="s">
        <v>2542</v>
      </c>
      <c r="B9707">
        <v>1.6094379124341001</v>
      </c>
      <c r="C9707">
        <v>5</v>
      </c>
      <c r="D9707">
        <v>18</v>
      </c>
      <c r="E9707">
        <v>18</v>
      </c>
      <c r="F9707" t="str">
        <f>VLOOKUP(E9707,$L$1:$M$25,2,FALSE)</f>
        <v>oilseed</v>
      </c>
      <c r="G9707">
        <f>LOG(C9707)</f>
        <v>0.69897000433601886</v>
      </c>
      <c r="H9707">
        <f>G9707/(B9707-1)</f>
        <v>1.146909291455674</v>
      </c>
    </row>
    <row r="9708" spans="1:8">
      <c r="A9708" t="s">
        <v>2647</v>
      </c>
      <c r="B9708">
        <v>1.6094379124341001</v>
      </c>
      <c r="C9708">
        <v>5</v>
      </c>
      <c r="D9708">
        <v>3</v>
      </c>
      <c r="E9708">
        <v>3</v>
      </c>
      <c r="F9708" t="str">
        <f>VLOOKUP(E9708,$L$1:$M$25,2,FALSE)</f>
        <v>cocoa</v>
      </c>
      <c r="G9708">
        <f>LOG(C9708)</f>
        <v>0.69897000433601886</v>
      </c>
      <c r="H9708">
        <f>G9708/(B9708-1)</f>
        <v>1.146909291455674</v>
      </c>
    </row>
    <row r="9709" spans="1:8">
      <c r="A9709" t="s">
        <v>2797</v>
      </c>
      <c r="B9709">
        <v>1.6094379124341001</v>
      </c>
      <c r="C9709">
        <v>5</v>
      </c>
      <c r="D9709">
        <v>16</v>
      </c>
      <c r="E9709">
        <v>16</v>
      </c>
      <c r="F9709" t="str">
        <f>VLOOKUP(E9709,$L$1:$M$25,2,FALSE)</f>
        <v>money-supply</v>
      </c>
      <c r="G9709">
        <f>LOG(C9709)</f>
        <v>0.69897000433601886</v>
      </c>
      <c r="H9709">
        <f>G9709/(B9709-1)</f>
        <v>1.146909291455674</v>
      </c>
    </row>
    <row r="9710" spans="1:8">
      <c r="A9710" t="s">
        <v>2805</v>
      </c>
      <c r="B9710">
        <v>1.6094379124341001</v>
      </c>
      <c r="C9710">
        <v>5</v>
      </c>
      <c r="D9710">
        <v>18</v>
      </c>
      <c r="E9710">
        <v>18</v>
      </c>
      <c r="F9710" t="str">
        <f>VLOOKUP(E9710,$L$1:$M$25,2,FALSE)</f>
        <v>oilseed</v>
      </c>
      <c r="G9710">
        <f>LOG(C9710)</f>
        <v>0.69897000433601886</v>
      </c>
      <c r="H9710">
        <f>G9710/(B9710-1)</f>
        <v>1.146909291455674</v>
      </c>
    </row>
    <row r="9711" spans="1:8">
      <c r="A9711" t="s">
        <v>2819</v>
      </c>
      <c r="B9711">
        <v>1.6094379124341001</v>
      </c>
      <c r="C9711">
        <v>5</v>
      </c>
      <c r="D9711">
        <v>18</v>
      </c>
      <c r="E9711">
        <v>18</v>
      </c>
      <c r="F9711" t="str">
        <f>VLOOKUP(E9711,$L$1:$M$25,2,FALSE)</f>
        <v>oilseed</v>
      </c>
      <c r="G9711">
        <f>LOG(C9711)</f>
        <v>0.69897000433601886</v>
      </c>
      <c r="H9711">
        <f>G9711/(B9711-1)</f>
        <v>1.146909291455674</v>
      </c>
    </row>
    <row r="9712" spans="1:8">
      <c r="A9712" t="s">
        <v>2839</v>
      </c>
      <c r="B9712">
        <v>1.6094379124341001</v>
      </c>
      <c r="C9712">
        <v>5</v>
      </c>
      <c r="D9712">
        <v>3</v>
      </c>
      <c r="E9712">
        <v>3</v>
      </c>
      <c r="F9712" t="str">
        <f>VLOOKUP(E9712,$L$1:$M$25,2,FALSE)</f>
        <v>cocoa</v>
      </c>
      <c r="G9712">
        <f>LOG(C9712)</f>
        <v>0.69897000433601886</v>
      </c>
      <c r="H9712">
        <f>G9712/(B9712-1)</f>
        <v>1.146909291455674</v>
      </c>
    </row>
    <row r="9713" spans="1:8">
      <c r="A9713" t="s">
        <v>2932</v>
      </c>
      <c r="B9713">
        <v>1.6094379124341001</v>
      </c>
      <c r="C9713">
        <v>5</v>
      </c>
      <c r="D9713">
        <v>1</v>
      </c>
      <c r="E9713">
        <v>1</v>
      </c>
      <c r="F9713" t="str">
        <f>VLOOKUP(E9713,$L$1:$M$25,2,FALSE)</f>
        <v>acq</v>
      </c>
      <c r="G9713">
        <f>LOG(C9713)</f>
        <v>0.69897000433601886</v>
      </c>
      <c r="H9713">
        <f>G9713/(B9713-1)</f>
        <v>1.146909291455674</v>
      </c>
    </row>
    <row r="9714" spans="1:8">
      <c r="A9714" t="s">
        <v>3092</v>
      </c>
      <c r="B9714">
        <v>1.6094379124341001</v>
      </c>
      <c r="C9714">
        <v>5</v>
      </c>
      <c r="D9714">
        <v>1</v>
      </c>
      <c r="E9714">
        <v>1</v>
      </c>
      <c r="F9714" t="str">
        <f>VLOOKUP(E9714,$L$1:$M$25,2,FALSE)</f>
        <v>acq</v>
      </c>
      <c r="G9714">
        <f>LOG(C9714)</f>
        <v>0.69897000433601886</v>
      </c>
      <c r="H9714">
        <f>G9714/(B9714-1)</f>
        <v>1.146909291455674</v>
      </c>
    </row>
    <row r="9715" spans="1:8">
      <c r="A9715" t="s">
        <v>3193</v>
      </c>
      <c r="B9715">
        <v>1.6094379124341001</v>
      </c>
      <c r="C9715">
        <v>5</v>
      </c>
      <c r="D9715">
        <v>4</v>
      </c>
      <c r="E9715">
        <v>4</v>
      </c>
      <c r="F9715" t="str">
        <f>VLOOKUP(E9715,$L$1:$M$25,2,FALSE)</f>
        <v>coffee</v>
      </c>
      <c r="G9715">
        <f>LOG(C9715)</f>
        <v>0.69897000433601886</v>
      </c>
      <c r="H9715">
        <f>G9715/(B9715-1)</f>
        <v>1.146909291455674</v>
      </c>
    </row>
    <row r="9716" spans="1:8">
      <c r="A9716" t="s">
        <v>3216</v>
      </c>
      <c r="B9716">
        <v>1.6094379124341001</v>
      </c>
      <c r="C9716">
        <v>5</v>
      </c>
      <c r="D9716">
        <v>18</v>
      </c>
      <c r="E9716">
        <v>18</v>
      </c>
      <c r="F9716" t="str">
        <f>VLOOKUP(E9716,$L$1:$M$25,2,FALSE)</f>
        <v>oilseed</v>
      </c>
      <c r="G9716">
        <f>LOG(C9716)</f>
        <v>0.69897000433601886</v>
      </c>
      <c r="H9716">
        <f>G9716/(B9716-1)</f>
        <v>1.146909291455674</v>
      </c>
    </row>
    <row r="9717" spans="1:8">
      <c r="A9717" t="s">
        <v>3282</v>
      </c>
      <c r="B9717">
        <v>1.6094379124341001</v>
      </c>
      <c r="C9717">
        <v>5</v>
      </c>
      <c r="D9717">
        <v>18</v>
      </c>
      <c r="E9717">
        <v>18</v>
      </c>
      <c r="F9717" t="str">
        <f>VLOOKUP(E9717,$L$1:$M$25,2,FALSE)</f>
        <v>oilseed</v>
      </c>
      <c r="G9717">
        <f>LOG(C9717)</f>
        <v>0.69897000433601886</v>
      </c>
      <c r="H9717">
        <f>G9717/(B9717-1)</f>
        <v>1.146909291455674</v>
      </c>
    </row>
    <row r="9718" spans="1:8">
      <c r="A9718" t="s">
        <v>3326</v>
      </c>
      <c r="B9718">
        <v>1.6094379124341001</v>
      </c>
      <c r="C9718">
        <v>5</v>
      </c>
      <c r="D9718">
        <v>17</v>
      </c>
      <c r="E9718">
        <v>17</v>
      </c>
      <c r="F9718" t="str">
        <f>VLOOKUP(E9718,$L$1:$M$25,2,FALSE)</f>
        <v>nat-gas</v>
      </c>
      <c r="G9718">
        <f>LOG(C9718)</f>
        <v>0.69897000433601886</v>
      </c>
      <c r="H9718">
        <f>G9718/(B9718-1)</f>
        <v>1.146909291455674</v>
      </c>
    </row>
    <row r="9719" spans="1:8">
      <c r="A9719" t="s">
        <v>3405</v>
      </c>
      <c r="B9719">
        <v>1.6094379124341001</v>
      </c>
      <c r="C9719">
        <v>5</v>
      </c>
      <c r="D9719">
        <v>18</v>
      </c>
      <c r="E9719">
        <v>18</v>
      </c>
      <c r="F9719" t="str">
        <f>VLOOKUP(E9719,$L$1:$M$25,2,FALSE)</f>
        <v>oilseed</v>
      </c>
      <c r="G9719">
        <f>LOG(C9719)</f>
        <v>0.69897000433601886</v>
      </c>
      <c r="H9719">
        <f>G9719/(B9719-1)</f>
        <v>1.146909291455674</v>
      </c>
    </row>
    <row r="9720" spans="1:8">
      <c r="A9720" t="s">
        <v>3587</v>
      </c>
      <c r="B9720">
        <v>1.6094379124341001</v>
      </c>
      <c r="C9720">
        <v>5</v>
      </c>
      <c r="D9720">
        <v>17</v>
      </c>
      <c r="E9720">
        <v>17</v>
      </c>
      <c r="F9720" t="str">
        <f>VLOOKUP(E9720,$L$1:$M$25,2,FALSE)</f>
        <v>nat-gas</v>
      </c>
      <c r="G9720">
        <f>LOG(C9720)</f>
        <v>0.69897000433601886</v>
      </c>
      <c r="H9720">
        <f>G9720/(B9720-1)</f>
        <v>1.146909291455674</v>
      </c>
    </row>
    <row r="9721" spans="1:8">
      <c r="A9721" t="s">
        <v>3621</v>
      </c>
      <c r="B9721">
        <v>1.6094379124341001</v>
      </c>
      <c r="C9721">
        <v>5</v>
      </c>
      <c r="D9721">
        <v>19</v>
      </c>
      <c r="E9721">
        <v>19</v>
      </c>
      <c r="F9721" t="str">
        <f>VLOOKUP(E9721,$L$1:$M$25,2,FALSE)</f>
        <v>reserves</v>
      </c>
      <c r="G9721">
        <f>LOG(C9721)</f>
        <v>0.69897000433601886</v>
      </c>
      <c r="H9721">
        <f>G9721/(B9721-1)</f>
        <v>1.146909291455674</v>
      </c>
    </row>
    <row r="9722" spans="1:8">
      <c r="A9722" t="s">
        <v>3725</v>
      </c>
      <c r="B9722">
        <v>1.6094379124341001</v>
      </c>
      <c r="C9722">
        <v>5</v>
      </c>
      <c r="D9722">
        <v>16</v>
      </c>
      <c r="E9722">
        <v>16</v>
      </c>
      <c r="F9722" t="str">
        <f>VLOOKUP(E9722,$L$1:$M$25,2,FALSE)</f>
        <v>money-supply</v>
      </c>
      <c r="G9722">
        <f>LOG(C9722)</f>
        <v>0.69897000433601886</v>
      </c>
      <c r="H9722">
        <f>G9722/(B9722-1)</f>
        <v>1.146909291455674</v>
      </c>
    </row>
    <row r="9723" spans="1:8">
      <c r="A9723" t="s">
        <v>3735</v>
      </c>
      <c r="B9723">
        <v>1.6094379124341001</v>
      </c>
      <c r="C9723">
        <v>5</v>
      </c>
      <c r="D9723">
        <v>1</v>
      </c>
      <c r="E9723">
        <v>1</v>
      </c>
      <c r="F9723" t="str">
        <f>VLOOKUP(E9723,$L$1:$M$25,2,FALSE)</f>
        <v>acq</v>
      </c>
      <c r="G9723">
        <f>LOG(C9723)</f>
        <v>0.69897000433601886</v>
      </c>
      <c r="H9723">
        <f>G9723/(B9723-1)</f>
        <v>1.146909291455674</v>
      </c>
    </row>
    <row r="9724" spans="1:8">
      <c r="A9724" t="s">
        <v>3737</v>
      </c>
      <c r="B9724">
        <v>1.6094379124341001</v>
      </c>
      <c r="C9724">
        <v>5</v>
      </c>
      <c r="D9724">
        <v>18</v>
      </c>
      <c r="E9724">
        <v>18</v>
      </c>
      <c r="F9724" t="str">
        <f>VLOOKUP(E9724,$L$1:$M$25,2,FALSE)</f>
        <v>oilseed</v>
      </c>
      <c r="G9724">
        <f>LOG(C9724)</f>
        <v>0.69897000433601886</v>
      </c>
      <c r="H9724">
        <f>G9724/(B9724-1)</f>
        <v>1.146909291455674</v>
      </c>
    </row>
    <row r="9725" spans="1:8">
      <c r="A9725" t="s">
        <v>3771</v>
      </c>
      <c r="B9725">
        <v>1.6094379124341001</v>
      </c>
      <c r="C9725">
        <v>5</v>
      </c>
      <c r="D9725">
        <v>23</v>
      </c>
      <c r="E9725">
        <v>23</v>
      </c>
      <c r="F9725" t="str">
        <f>VLOOKUP(E9725,$L$1:$M$25,2,FALSE)</f>
        <v>trade</v>
      </c>
      <c r="G9725">
        <f>LOG(C9725)</f>
        <v>0.69897000433601886</v>
      </c>
      <c r="H9725">
        <f>G9725/(B9725-1)</f>
        <v>1.146909291455674</v>
      </c>
    </row>
    <row r="9726" spans="1:8">
      <c r="A9726" t="s">
        <v>3772</v>
      </c>
      <c r="B9726">
        <v>1.6094379124341001</v>
      </c>
      <c r="C9726">
        <v>5</v>
      </c>
      <c r="D9726">
        <v>3</v>
      </c>
      <c r="E9726">
        <v>3</v>
      </c>
      <c r="F9726" t="str">
        <f>VLOOKUP(E9726,$L$1:$M$25,2,FALSE)</f>
        <v>cocoa</v>
      </c>
      <c r="G9726">
        <f>LOG(C9726)</f>
        <v>0.69897000433601886</v>
      </c>
      <c r="H9726">
        <f>G9726/(B9726-1)</f>
        <v>1.146909291455674</v>
      </c>
    </row>
    <row r="9727" spans="1:8">
      <c r="A9727" t="s">
        <v>4160</v>
      </c>
      <c r="B9727">
        <v>1.6094379124341001</v>
      </c>
      <c r="C9727">
        <v>5</v>
      </c>
      <c r="D9727">
        <v>18</v>
      </c>
      <c r="E9727">
        <v>18</v>
      </c>
      <c r="F9727" t="str">
        <f>VLOOKUP(E9727,$L$1:$M$25,2,FALSE)</f>
        <v>oilseed</v>
      </c>
      <c r="G9727">
        <f>LOG(C9727)</f>
        <v>0.69897000433601886</v>
      </c>
      <c r="H9727">
        <f>G9727/(B9727-1)</f>
        <v>1.146909291455674</v>
      </c>
    </row>
    <row r="9728" spans="1:8">
      <c r="A9728" t="s">
        <v>4198</v>
      </c>
      <c r="B9728">
        <v>1.6094379124341001</v>
      </c>
      <c r="C9728">
        <v>5</v>
      </c>
      <c r="D9728">
        <v>17</v>
      </c>
      <c r="E9728">
        <v>17</v>
      </c>
      <c r="F9728" t="str">
        <f>VLOOKUP(E9728,$L$1:$M$25,2,FALSE)</f>
        <v>nat-gas</v>
      </c>
      <c r="G9728">
        <f>LOG(C9728)</f>
        <v>0.69897000433601886</v>
      </c>
      <c r="H9728">
        <f>G9728/(B9728-1)</f>
        <v>1.146909291455674</v>
      </c>
    </row>
    <row r="9729" spans="1:8">
      <c r="A9729" t="s">
        <v>4234</v>
      </c>
      <c r="B9729">
        <v>1.6094379124341001</v>
      </c>
      <c r="C9729">
        <v>5</v>
      </c>
      <c r="D9729">
        <v>17</v>
      </c>
      <c r="E9729">
        <v>17</v>
      </c>
      <c r="F9729" t="str">
        <f>VLOOKUP(E9729,$L$1:$M$25,2,FALSE)</f>
        <v>nat-gas</v>
      </c>
      <c r="G9729">
        <f>LOG(C9729)</f>
        <v>0.69897000433601886</v>
      </c>
      <c r="H9729">
        <f>G9729/(B9729-1)</f>
        <v>1.146909291455674</v>
      </c>
    </row>
    <row r="9730" spans="1:8">
      <c r="A9730" t="s">
        <v>4466</v>
      </c>
      <c r="B9730">
        <v>1.6094379124341001</v>
      </c>
      <c r="C9730">
        <v>5</v>
      </c>
      <c r="D9730">
        <v>18</v>
      </c>
      <c r="E9730">
        <v>18</v>
      </c>
      <c r="F9730" t="str">
        <f>VLOOKUP(E9730,$L$1:$M$25,2,FALSE)</f>
        <v>oilseed</v>
      </c>
      <c r="G9730">
        <f>LOG(C9730)</f>
        <v>0.69897000433601886</v>
      </c>
      <c r="H9730">
        <f>G9730/(B9730-1)</f>
        <v>1.146909291455674</v>
      </c>
    </row>
    <row r="9731" spans="1:8">
      <c r="A9731" t="s">
        <v>4478</v>
      </c>
      <c r="B9731">
        <v>1.6094379124341001</v>
      </c>
      <c r="C9731">
        <v>5</v>
      </c>
      <c r="D9731">
        <v>18</v>
      </c>
      <c r="E9731">
        <v>18</v>
      </c>
      <c r="F9731" t="str">
        <f>VLOOKUP(E9731,$L$1:$M$25,2,FALSE)</f>
        <v>oilseed</v>
      </c>
      <c r="G9731">
        <f>LOG(C9731)</f>
        <v>0.69897000433601886</v>
      </c>
      <c r="H9731">
        <f>G9731/(B9731-1)</f>
        <v>1.146909291455674</v>
      </c>
    </row>
    <row r="9732" spans="1:8">
      <c r="A9732" t="s">
        <v>4610</v>
      </c>
      <c r="B9732">
        <v>1.6094379124341001</v>
      </c>
      <c r="C9732">
        <v>5</v>
      </c>
      <c r="D9732">
        <v>16</v>
      </c>
      <c r="E9732">
        <v>16</v>
      </c>
      <c r="F9732" t="str">
        <f>VLOOKUP(E9732,$L$1:$M$25,2,FALSE)</f>
        <v>money-supply</v>
      </c>
      <c r="G9732">
        <f>LOG(C9732)</f>
        <v>0.69897000433601886</v>
      </c>
      <c r="H9732">
        <f>G9732/(B9732-1)</f>
        <v>1.146909291455674</v>
      </c>
    </row>
    <row r="9733" spans="1:8">
      <c r="A9733" t="s">
        <v>4729</v>
      </c>
      <c r="B9733">
        <v>1.6094379124341001</v>
      </c>
      <c r="C9733">
        <v>5</v>
      </c>
      <c r="D9733">
        <v>18</v>
      </c>
      <c r="E9733">
        <v>18</v>
      </c>
      <c r="F9733" t="str">
        <f>VLOOKUP(E9733,$L$1:$M$25,2,FALSE)</f>
        <v>oilseed</v>
      </c>
      <c r="G9733">
        <f>LOG(C9733)</f>
        <v>0.69897000433601886</v>
      </c>
      <c r="H9733">
        <f>G9733/(B9733-1)</f>
        <v>1.146909291455674</v>
      </c>
    </row>
    <row r="9734" spans="1:8">
      <c r="A9734" t="s">
        <v>4840</v>
      </c>
      <c r="B9734">
        <v>1.6094379124341001</v>
      </c>
      <c r="C9734">
        <v>5</v>
      </c>
      <c r="D9734">
        <v>4</v>
      </c>
      <c r="E9734">
        <v>4</v>
      </c>
      <c r="F9734" t="str">
        <f>VLOOKUP(E9734,$L$1:$M$25,2,FALSE)</f>
        <v>coffee</v>
      </c>
      <c r="G9734">
        <f>LOG(C9734)</f>
        <v>0.69897000433601886</v>
      </c>
      <c r="H9734">
        <f>G9734/(B9734-1)</f>
        <v>1.146909291455674</v>
      </c>
    </row>
    <row r="9735" spans="1:8">
      <c r="A9735" t="s">
        <v>4954</v>
      </c>
      <c r="B9735">
        <v>1.6094379124341001</v>
      </c>
      <c r="C9735">
        <v>5</v>
      </c>
      <c r="D9735">
        <v>18</v>
      </c>
      <c r="E9735">
        <v>18</v>
      </c>
      <c r="F9735" t="str">
        <f>VLOOKUP(E9735,$L$1:$M$25,2,FALSE)</f>
        <v>oilseed</v>
      </c>
      <c r="G9735">
        <f>LOG(C9735)</f>
        <v>0.69897000433601886</v>
      </c>
      <c r="H9735">
        <f>G9735/(B9735-1)</f>
        <v>1.146909291455674</v>
      </c>
    </row>
    <row r="9736" spans="1:8">
      <c r="A9736" t="s">
        <v>4957</v>
      </c>
      <c r="B9736">
        <v>1.6094379124341001</v>
      </c>
      <c r="C9736">
        <v>5</v>
      </c>
      <c r="D9736">
        <v>16</v>
      </c>
      <c r="E9736">
        <v>16</v>
      </c>
      <c r="F9736" t="str">
        <f>VLOOKUP(E9736,$L$1:$M$25,2,FALSE)</f>
        <v>money-supply</v>
      </c>
      <c r="G9736">
        <f>LOG(C9736)</f>
        <v>0.69897000433601886</v>
      </c>
      <c r="H9736">
        <f>G9736/(B9736-1)</f>
        <v>1.146909291455674</v>
      </c>
    </row>
    <row r="9737" spans="1:8">
      <c r="A9737" t="s">
        <v>5000</v>
      </c>
      <c r="B9737">
        <v>1.6094379124341001</v>
      </c>
      <c r="C9737">
        <v>5</v>
      </c>
      <c r="D9737">
        <v>21</v>
      </c>
      <c r="E9737">
        <v>21</v>
      </c>
      <c r="F9737" t="str">
        <f>VLOOKUP(E9737,$L$1:$M$25,2,FALSE)</f>
        <v>soybean</v>
      </c>
      <c r="G9737">
        <f>LOG(C9737)</f>
        <v>0.69897000433601886</v>
      </c>
      <c r="H9737">
        <f>G9737/(B9737-1)</f>
        <v>1.146909291455674</v>
      </c>
    </row>
    <row r="9738" spans="1:8">
      <c r="A9738" t="s">
        <v>5005</v>
      </c>
      <c r="B9738">
        <v>1.6094379124341001</v>
      </c>
      <c r="C9738">
        <v>5</v>
      </c>
      <c r="D9738">
        <v>4</v>
      </c>
      <c r="E9738">
        <v>4</v>
      </c>
      <c r="F9738" t="str">
        <f>VLOOKUP(E9738,$L$1:$M$25,2,FALSE)</f>
        <v>coffee</v>
      </c>
      <c r="G9738">
        <f>LOG(C9738)</f>
        <v>0.69897000433601886</v>
      </c>
      <c r="H9738">
        <f>G9738/(B9738-1)</f>
        <v>1.146909291455674</v>
      </c>
    </row>
    <row r="9739" spans="1:8">
      <c r="A9739" t="s">
        <v>5232</v>
      </c>
      <c r="B9739">
        <v>1.6094379124341001</v>
      </c>
      <c r="C9739">
        <v>5</v>
      </c>
      <c r="D9739">
        <v>4</v>
      </c>
      <c r="E9739">
        <v>4</v>
      </c>
      <c r="F9739" t="str">
        <f>VLOOKUP(E9739,$L$1:$M$25,2,FALSE)</f>
        <v>coffee</v>
      </c>
      <c r="G9739">
        <f>LOG(C9739)</f>
        <v>0.69897000433601886</v>
      </c>
      <c r="H9739">
        <f>G9739/(B9739-1)</f>
        <v>1.146909291455674</v>
      </c>
    </row>
    <row r="9740" spans="1:8">
      <c r="A9740" t="s">
        <v>5282</v>
      </c>
      <c r="B9740">
        <v>1.6094379124341001</v>
      </c>
      <c r="C9740">
        <v>5</v>
      </c>
      <c r="D9740">
        <v>4</v>
      </c>
      <c r="E9740">
        <v>4</v>
      </c>
      <c r="F9740" t="str">
        <f>VLOOKUP(E9740,$L$1:$M$25,2,FALSE)</f>
        <v>coffee</v>
      </c>
      <c r="G9740">
        <f>LOG(C9740)</f>
        <v>0.69897000433601886</v>
      </c>
      <c r="H9740">
        <f>G9740/(B9740-1)</f>
        <v>1.146909291455674</v>
      </c>
    </row>
    <row r="9741" spans="1:8">
      <c r="A9741" t="s">
        <v>5328</v>
      </c>
      <c r="B9741">
        <v>1.6094379124341001</v>
      </c>
      <c r="C9741">
        <v>5</v>
      </c>
      <c r="D9741">
        <v>18</v>
      </c>
      <c r="E9741">
        <v>18</v>
      </c>
      <c r="F9741" t="str">
        <f>VLOOKUP(E9741,$L$1:$M$25,2,FALSE)</f>
        <v>oilseed</v>
      </c>
      <c r="G9741">
        <f>LOG(C9741)</f>
        <v>0.69897000433601886</v>
      </c>
      <c r="H9741">
        <f>G9741/(B9741-1)</f>
        <v>1.146909291455674</v>
      </c>
    </row>
    <row r="9742" spans="1:8">
      <c r="A9742" t="s">
        <v>5335</v>
      </c>
      <c r="B9742">
        <v>1.6094379124341001</v>
      </c>
      <c r="C9742">
        <v>5</v>
      </c>
      <c r="D9742">
        <v>18</v>
      </c>
      <c r="E9742">
        <v>18</v>
      </c>
      <c r="F9742" t="str">
        <f>VLOOKUP(E9742,$L$1:$M$25,2,FALSE)</f>
        <v>oilseed</v>
      </c>
      <c r="G9742">
        <f>LOG(C9742)</f>
        <v>0.69897000433601886</v>
      </c>
      <c r="H9742">
        <f>G9742/(B9742-1)</f>
        <v>1.146909291455674</v>
      </c>
    </row>
    <row r="9743" spans="1:8">
      <c r="A9743" t="s">
        <v>5370</v>
      </c>
      <c r="B9743">
        <v>1.6094379124341001</v>
      </c>
      <c r="C9743">
        <v>5</v>
      </c>
      <c r="D9743">
        <v>3</v>
      </c>
      <c r="E9743">
        <v>3</v>
      </c>
      <c r="F9743" t="str">
        <f>VLOOKUP(E9743,$L$1:$M$25,2,FALSE)</f>
        <v>cocoa</v>
      </c>
      <c r="G9743">
        <f>LOG(C9743)</f>
        <v>0.69897000433601886</v>
      </c>
      <c r="H9743">
        <f>G9743/(B9743-1)</f>
        <v>1.146909291455674</v>
      </c>
    </row>
    <row r="9744" spans="1:8">
      <c r="A9744" t="s">
        <v>5404</v>
      </c>
      <c r="B9744">
        <v>1.6094379124341001</v>
      </c>
      <c r="C9744">
        <v>5</v>
      </c>
      <c r="D9744">
        <v>4</v>
      </c>
      <c r="E9744">
        <v>4</v>
      </c>
      <c r="F9744" t="str">
        <f>VLOOKUP(E9744,$L$1:$M$25,2,FALSE)</f>
        <v>coffee</v>
      </c>
      <c r="G9744">
        <f>LOG(C9744)</f>
        <v>0.69897000433601886</v>
      </c>
      <c r="H9744">
        <f>G9744/(B9744-1)</f>
        <v>1.146909291455674</v>
      </c>
    </row>
    <row r="9745" spans="1:8">
      <c r="A9745" t="s">
        <v>5496</v>
      </c>
      <c r="B9745">
        <v>1.6094379124341001</v>
      </c>
      <c r="C9745">
        <v>5</v>
      </c>
      <c r="D9745">
        <v>18</v>
      </c>
      <c r="E9745">
        <v>18</v>
      </c>
      <c r="F9745" t="str">
        <f>VLOOKUP(E9745,$L$1:$M$25,2,FALSE)</f>
        <v>oilseed</v>
      </c>
      <c r="G9745">
        <f>LOG(C9745)</f>
        <v>0.69897000433601886</v>
      </c>
      <c r="H9745">
        <f>G9745/(B9745-1)</f>
        <v>1.146909291455674</v>
      </c>
    </row>
    <row r="9746" spans="1:8">
      <c r="A9746" t="s">
        <v>5540</v>
      </c>
      <c r="B9746">
        <v>1.6094379124341001</v>
      </c>
      <c r="C9746">
        <v>5</v>
      </c>
      <c r="D9746">
        <v>1</v>
      </c>
      <c r="E9746">
        <v>1</v>
      </c>
      <c r="F9746" t="str">
        <f>VLOOKUP(E9746,$L$1:$M$25,2,FALSE)</f>
        <v>acq</v>
      </c>
      <c r="G9746">
        <f>LOG(C9746)</f>
        <v>0.69897000433601886</v>
      </c>
      <c r="H9746">
        <f>G9746/(B9746-1)</f>
        <v>1.146909291455674</v>
      </c>
    </row>
    <row r="9747" spans="1:8">
      <c r="A9747" t="s">
        <v>5608</v>
      </c>
      <c r="B9747">
        <v>1.6094379124341001</v>
      </c>
      <c r="C9747">
        <v>5</v>
      </c>
      <c r="D9747">
        <v>17</v>
      </c>
      <c r="E9747">
        <v>17</v>
      </c>
      <c r="F9747" t="str">
        <f>VLOOKUP(E9747,$L$1:$M$25,2,FALSE)</f>
        <v>nat-gas</v>
      </c>
      <c r="G9747">
        <f>LOG(C9747)</f>
        <v>0.69897000433601886</v>
      </c>
      <c r="H9747">
        <f>G9747/(B9747-1)</f>
        <v>1.146909291455674</v>
      </c>
    </row>
    <row r="9748" spans="1:8">
      <c r="A9748" t="s">
        <v>5867</v>
      </c>
      <c r="B9748">
        <v>1.6094379124341001</v>
      </c>
      <c r="C9748">
        <v>5</v>
      </c>
      <c r="D9748">
        <v>18</v>
      </c>
      <c r="E9748">
        <v>18</v>
      </c>
      <c r="F9748" t="str">
        <f>VLOOKUP(E9748,$L$1:$M$25,2,FALSE)</f>
        <v>oilseed</v>
      </c>
      <c r="G9748">
        <f>LOG(C9748)</f>
        <v>0.69897000433601886</v>
      </c>
      <c r="H9748">
        <f>G9748/(B9748-1)</f>
        <v>1.146909291455674</v>
      </c>
    </row>
    <row r="9749" spans="1:8">
      <c r="A9749" t="s">
        <v>5907</v>
      </c>
      <c r="B9749">
        <v>1.6094379124341001</v>
      </c>
      <c r="C9749">
        <v>5</v>
      </c>
      <c r="D9749">
        <v>18</v>
      </c>
      <c r="E9749">
        <v>18</v>
      </c>
      <c r="F9749" t="str">
        <f>VLOOKUP(E9749,$L$1:$M$25,2,FALSE)</f>
        <v>oilseed</v>
      </c>
      <c r="G9749">
        <f>LOG(C9749)</f>
        <v>0.69897000433601886</v>
      </c>
      <c r="H9749">
        <f>G9749/(B9749-1)</f>
        <v>1.146909291455674</v>
      </c>
    </row>
    <row r="9750" spans="1:8">
      <c r="A9750" t="s">
        <v>6155</v>
      </c>
      <c r="B9750">
        <v>1.6094379124341001</v>
      </c>
      <c r="C9750">
        <v>5</v>
      </c>
      <c r="D9750">
        <v>3</v>
      </c>
      <c r="E9750">
        <v>3</v>
      </c>
      <c r="F9750" t="str">
        <f>VLOOKUP(E9750,$L$1:$M$25,2,FALSE)</f>
        <v>cocoa</v>
      </c>
      <c r="G9750">
        <f>LOG(C9750)</f>
        <v>0.69897000433601886</v>
      </c>
      <c r="H9750">
        <f>G9750/(B9750-1)</f>
        <v>1.146909291455674</v>
      </c>
    </row>
    <row r="9751" spans="1:8">
      <c r="A9751" t="s">
        <v>6186</v>
      </c>
      <c r="B9751">
        <v>1.6094379124341001</v>
      </c>
      <c r="C9751">
        <v>5</v>
      </c>
      <c r="D9751">
        <v>23</v>
      </c>
      <c r="E9751">
        <v>23</v>
      </c>
      <c r="F9751" t="str">
        <f>VLOOKUP(E9751,$L$1:$M$25,2,FALSE)</f>
        <v>trade</v>
      </c>
      <c r="G9751">
        <f>LOG(C9751)</f>
        <v>0.69897000433601886</v>
      </c>
      <c r="H9751">
        <f>G9751/(B9751-1)</f>
        <v>1.146909291455674</v>
      </c>
    </row>
    <row r="9752" spans="1:8">
      <c r="A9752" t="s">
        <v>6391</v>
      </c>
      <c r="B9752">
        <v>1.6094379124341001</v>
      </c>
      <c r="C9752">
        <v>5</v>
      </c>
      <c r="D9752">
        <v>18</v>
      </c>
      <c r="E9752">
        <v>18</v>
      </c>
      <c r="F9752" t="str">
        <f>VLOOKUP(E9752,$L$1:$M$25,2,FALSE)</f>
        <v>oilseed</v>
      </c>
      <c r="G9752">
        <f>LOG(C9752)</f>
        <v>0.69897000433601886</v>
      </c>
      <c r="H9752">
        <f>G9752/(B9752-1)</f>
        <v>1.146909291455674</v>
      </c>
    </row>
    <row r="9753" spans="1:8">
      <c r="A9753" t="s">
        <v>6395</v>
      </c>
      <c r="B9753">
        <v>1.6094379124341001</v>
      </c>
      <c r="C9753">
        <v>5</v>
      </c>
      <c r="D9753">
        <v>18</v>
      </c>
      <c r="E9753">
        <v>18</v>
      </c>
      <c r="F9753" t="str">
        <f>VLOOKUP(E9753,$L$1:$M$25,2,FALSE)</f>
        <v>oilseed</v>
      </c>
      <c r="G9753">
        <f>LOG(C9753)</f>
        <v>0.69897000433601886</v>
      </c>
      <c r="H9753">
        <f>G9753/(B9753-1)</f>
        <v>1.146909291455674</v>
      </c>
    </row>
    <row r="9754" spans="1:8">
      <c r="A9754" t="s">
        <v>6459</v>
      </c>
      <c r="B9754">
        <v>1.6094379124341001</v>
      </c>
      <c r="C9754">
        <v>5</v>
      </c>
      <c r="D9754">
        <v>18</v>
      </c>
      <c r="E9754">
        <v>18</v>
      </c>
      <c r="F9754" t="str">
        <f>VLOOKUP(E9754,$L$1:$M$25,2,FALSE)</f>
        <v>oilseed</v>
      </c>
      <c r="G9754">
        <f>LOG(C9754)</f>
        <v>0.69897000433601886</v>
      </c>
      <c r="H9754">
        <f>G9754/(B9754-1)</f>
        <v>1.146909291455674</v>
      </c>
    </row>
    <row r="9755" spans="1:8">
      <c r="A9755" t="s">
        <v>6511</v>
      </c>
      <c r="B9755">
        <v>1.6094379124341001</v>
      </c>
      <c r="C9755">
        <v>5</v>
      </c>
      <c r="D9755">
        <v>16</v>
      </c>
      <c r="E9755">
        <v>16</v>
      </c>
      <c r="F9755" t="str">
        <f>VLOOKUP(E9755,$L$1:$M$25,2,FALSE)</f>
        <v>money-supply</v>
      </c>
      <c r="G9755">
        <f>LOG(C9755)</f>
        <v>0.69897000433601886</v>
      </c>
      <c r="H9755">
        <f>G9755/(B9755-1)</f>
        <v>1.146909291455674</v>
      </c>
    </row>
    <row r="9756" spans="1:8">
      <c r="A9756" t="s">
        <v>6547</v>
      </c>
      <c r="B9756">
        <v>1.6094379124341001</v>
      </c>
      <c r="C9756">
        <v>5</v>
      </c>
      <c r="D9756">
        <v>17</v>
      </c>
      <c r="E9756">
        <v>17</v>
      </c>
      <c r="F9756" t="str">
        <f>VLOOKUP(E9756,$L$1:$M$25,2,FALSE)</f>
        <v>nat-gas</v>
      </c>
      <c r="G9756">
        <f>LOG(C9756)</f>
        <v>0.69897000433601886</v>
      </c>
      <c r="H9756">
        <f>G9756/(B9756-1)</f>
        <v>1.146909291455674</v>
      </c>
    </row>
    <row r="9757" spans="1:8">
      <c r="A9757" t="s">
        <v>6562</v>
      </c>
      <c r="B9757">
        <v>1.6094379124341001</v>
      </c>
      <c r="C9757">
        <v>5</v>
      </c>
      <c r="D9757">
        <v>19</v>
      </c>
      <c r="E9757">
        <v>19</v>
      </c>
      <c r="F9757" t="str">
        <f>VLOOKUP(E9757,$L$1:$M$25,2,FALSE)</f>
        <v>reserves</v>
      </c>
      <c r="G9757">
        <f>LOG(C9757)</f>
        <v>0.69897000433601886</v>
      </c>
      <c r="H9757">
        <f>G9757/(B9757-1)</f>
        <v>1.146909291455674</v>
      </c>
    </row>
    <row r="9758" spans="1:8">
      <c r="A9758" t="s">
        <v>6712</v>
      </c>
      <c r="B9758">
        <v>1.6094379124341001</v>
      </c>
      <c r="C9758">
        <v>5</v>
      </c>
      <c r="D9758">
        <v>18</v>
      </c>
      <c r="E9758">
        <v>18</v>
      </c>
      <c r="F9758" t="str">
        <f>VLOOKUP(E9758,$L$1:$M$25,2,FALSE)</f>
        <v>oilseed</v>
      </c>
      <c r="G9758">
        <f>LOG(C9758)</f>
        <v>0.69897000433601886</v>
      </c>
      <c r="H9758">
        <f>G9758/(B9758-1)</f>
        <v>1.146909291455674</v>
      </c>
    </row>
    <row r="9759" spans="1:8">
      <c r="A9759" t="s">
        <v>6799</v>
      </c>
      <c r="B9759">
        <v>1.6094379124341001</v>
      </c>
      <c r="C9759">
        <v>5</v>
      </c>
      <c r="D9759">
        <v>18</v>
      </c>
      <c r="E9759">
        <v>18</v>
      </c>
      <c r="F9759" t="str">
        <f>VLOOKUP(E9759,$L$1:$M$25,2,FALSE)</f>
        <v>oilseed</v>
      </c>
      <c r="G9759">
        <f>LOG(C9759)</f>
        <v>0.69897000433601886</v>
      </c>
      <c r="H9759">
        <f>G9759/(B9759-1)</f>
        <v>1.146909291455674</v>
      </c>
    </row>
    <row r="9760" spans="1:8">
      <c r="A9760" t="s">
        <v>6825</v>
      </c>
      <c r="B9760">
        <v>1.6094379124341001</v>
      </c>
      <c r="C9760">
        <v>5</v>
      </c>
      <c r="D9760">
        <v>19</v>
      </c>
      <c r="E9760">
        <v>19</v>
      </c>
      <c r="F9760" t="str">
        <f>VLOOKUP(E9760,$L$1:$M$25,2,FALSE)</f>
        <v>reserves</v>
      </c>
      <c r="G9760">
        <f>LOG(C9760)</f>
        <v>0.69897000433601886</v>
      </c>
      <c r="H9760">
        <f>G9760/(B9760-1)</f>
        <v>1.146909291455674</v>
      </c>
    </row>
    <row r="9761" spans="1:8">
      <c r="A9761" t="s">
        <v>6861</v>
      </c>
      <c r="B9761">
        <v>1.6094379124341001</v>
      </c>
      <c r="C9761">
        <v>5</v>
      </c>
      <c r="D9761">
        <v>18</v>
      </c>
      <c r="E9761">
        <v>18</v>
      </c>
      <c r="F9761" t="str">
        <f>VLOOKUP(E9761,$L$1:$M$25,2,FALSE)</f>
        <v>oilseed</v>
      </c>
      <c r="G9761">
        <f>LOG(C9761)</f>
        <v>0.69897000433601886</v>
      </c>
      <c r="H9761">
        <f>G9761/(B9761-1)</f>
        <v>1.146909291455674</v>
      </c>
    </row>
    <row r="9762" spans="1:8">
      <c r="A9762" t="s">
        <v>6934</v>
      </c>
      <c r="B9762">
        <v>1.6094379124341001</v>
      </c>
      <c r="C9762">
        <v>5</v>
      </c>
      <c r="D9762">
        <v>16</v>
      </c>
      <c r="E9762">
        <v>16</v>
      </c>
      <c r="F9762" t="str">
        <f>VLOOKUP(E9762,$L$1:$M$25,2,FALSE)</f>
        <v>money-supply</v>
      </c>
      <c r="G9762">
        <f>LOG(C9762)</f>
        <v>0.69897000433601886</v>
      </c>
      <c r="H9762">
        <f>G9762/(B9762-1)</f>
        <v>1.146909291455674</v>
      </c>
    </row>
    <row r="9763" spans="1:8">
      <c r="A9763" t="s">
        <v>6952</v>
      </c>
      <c r="B9763">
        <v>1.6094379124341001</v>
      </c>
      <c r="C9763">
        <v>5</v>
      </c>
      <c r="D9763">
        <v>1</v>
      </c>
      <c r="E9763">
        <v>1</v>
      </c>
      <c r="F9763" t="str">
        <f>VLOOKUP(E9763,$L$1:$M$25,2,FALSE)</f>
        <v>acq</v>
      </c>
      <c r="G9763">
        <f>LOG(C9763)</f>
        <v>0.69897000433601886</v>
      </c>
      <c r="H9763">
        <f>G9763/(B9763-1)</f>
        <v>1.146909291455674</v>
      </c>
    </row>
    <row r="9764" spans="1:8">
      <c r="A9764" t="s">
        <v>6977</v>
      </c>
      <c r="B9764">
        <v>1.6094379124341001</v>
      </c>
      <c r="C9764">
        <v>5</v>
      </c>
      <c r="D9764">
        <v>16</v>
      </c>
      <c r="E9764">
        <v>16</v>
      </c>
      <c r="F9764" t="str">
        <f>VLOOKUP(E9764,$L$1:$M$25,2,FALSE)</f>
        <v>money-supply</v>
      </c>
      <c r="G9764">
        <f>LOG(C9764)</f>
        <v>0.69897000433601886</v>
      </c>
      <c r="H9764">
        <f>G9764/(B9764-1)</f>
        <v>1.146909291455674</v>
      </c>
    </row>
    <row r="9765" spans="1:8">
      <c r="A9765" t="s">
        <v>6997</v>
      </c>
      <c r="B9765">
        <v>1.6094379124341001</v>
      </c>
      <c r="C9765">
        <v>5</v>
      </c>
      <c r="D9765">
        <v>18</v>
      </c>
      <c r="E9765">
        <v>18</v>
      </c>
      <c r="F9765" t="str">
        <f>VLOOKUP(E9765,$L$1:$M$25,2,FALSE)</f>
        <v>oilseed</v>
      </c>
      <c r="G9765">
        <f>LOG(C9765)</f>
        <v>0.69897000433601886</v>
      </c>
      <c r="H9765">
        <f>G9765/(B9765-1)</f>
        <v>1.146909291455674</v>
      </c>
    </row>
    <row r="9766" spans="1:8">
      <c r="A9766" t="s">
        <v>7055</v>
      </c>
      <c r="B9766">
        <v>1.6094379124341001</v>
      </c>
      <c r="C9766">
        <v>5</v>
      </c>
      <c r="D9766">
        <v>17</v>
      </c>
      <c r="E9766">
        <v>17</v>
      </c>
      <c r="F9766" t="str">
        <f>VLOOKUP(E9766,$L$1:$M$25,2,FALSE)</f>
        <v>nat-gas</v>
      </c>
      <c r="G9766">
        <f>LOG(C9766)</f>
        <v>0.69897000433601886</v>
      </c>
      <c r="H9766">
        <f>G9766/(B9766-1)</f>
        <v>1.146909291455674</v>
      </c>
    </row>
    <row r="9767" spans="1:8">
      <c r="A9767" t="s">
        <v>7189</v>
      </c>
      <c r="B9767">
        <v>1.6094379124341001</v>
      </c>
      <c r="C9767">
        <v>5</v>
      </c>
      <c r="D9767">
        <v>1</v>
      </c>
      <c r="E9767">
        <v>1</v>
      </c>
      <c r="F9767" t="str">
        <f>VLOOKUP(E9767,$L$1:$M$25,2,FALSE)</f>
        <v>acq</v>
      </c>
      <c r="G9767">
        <f>LOG(C9767)</f>
        <v>0.69897000433601886</v>
      </c>
      <c r="H9767">
        <f>G9767/(B9767-1)</f>
        <v>1.146909291455674</v>
      </c>
    </row>
    <row r="9768" spans="1:8">
      <c r="A9768" t="s">
        <v>7264</v>
      </c>
      <c r="B9768">
        <v>1.6094379124341001</v>
      </c>
      <c r="C9768">
        <v>5</v>
      </c>
      <c r="D9768">
        <v>18</v>
      </c>
      <c r="E9768">
        <v>18</v>
      </c>
      <c r="F9768" t="str">
        <f>VLOOKUP(E9768,$L$1:$M$25,2,FALSE)</f>
        <v>oilseed</v>
      </c>
      <c r="G9768">
        <f>LOG(C9768)</f>
        <v>0.69897000433601886</v>
      </c>
      <c r="H9768">
        <f>G9768/(B9768-1)</f>
        <v>1.146909291455674</v>
      </c>
    </row>
    <row r="9769" spans="1:8">
      <c r="A9769" t="s">
        <v>7499</v>
      </c>
      <c r="B9769">
        <v>1.6094379124341001</v>
      </c>
      <c r="C9769">
        <v>5</v>
      </c>
      <c r="D9769">
        <v>17</v>
      </c>
      <c r="E9769">
        <v>17</v>
      </c>
      <c r="F9769" t="str">
        <f>VLOOKUP(E9769,$L$1:$M$25,2,FALSE)</f>
        <v>nat-gas</v>
      </c>
      <c r="G9769">
        <f>LOG(C9769)</f>
        <v>0.69897000433601886</v>
      </c>
      <c r="H9769">
        <f>G9769/(B9769-1)</f>
        <v>1.146909291455674</v>
      </c>
    </row>
    <row r="9770" spans="1:8">
      <c r="A9770" t="s">
        <v>7515</v>
      </c>
      <c r="B9770">
        <v>1.6094379124341001</v>
      </c>
      <c r="C9770">
        <v>5</v>
      </c>
      <c r="D9770">
        <v>16</v>
      </c>
      <c r="E9770">
        <v>16</v>
      </c>
      <c r="F9770" t="str">
        <f>VLOOKUP(E9770,$L$1:$M$25,2,FALSE)</f>
        <v>money-supply</v>
      </c>
      <c r="G9770">
        <f>LOG(C9770)</f>
        <v>0.69897000433601886</v>
      </c>
      <c r="H9770">
        <f>G9770/(B9770-1)</f>
        <v>1.146909291455674</v>
      </c>
    </row>
    <row r="9771" spans="1:8">
      <c r="A9771" t="s">
        <v>7525</v>
      </c>
      <c r="B9771">
        <v>1.6094379124341001</v>
      </c>
      <c r="C9771">
        <v>5</v>
      </c>
      <c r="D9771">
        <v>20</v>
      </c>
      <c r="E9771">
        <v>20</v>
      </c>
      <c r="F9771" t="str">
        <f>VLOOKUP(E9771,$L$1:$M$25,2,FALSE)</f>
        <v>ship</v>
      </c>
      <c r="G9771">
        <f>LOG(C9771)</f>
        <v>0.69897000433601886</v>
      </c>
      <c r="H9771">
        <f>G9771/(B9771-1)</f>
        <v>1.146909291455674</v>
      </c>
    </row>
    <row r="9772" spans="1:8">
      <c r="A9772" t="s">
        <v>7554</v>
      </c>
      <c r="B9772">
        <v>1.6094379124341001</v>
      </c>
      <c r="C9772">
        <v>5</v>
      </c>
      <c r="D9772">
        <v>17</v>
      </c>
      <c r="E9772">
        <v>17</v>
      </c>
      <c r="F9772" t="str">
        <f>VLOOKUP(E9772,$L$1:$M$25,2,FALSE)</f>
        <v>nat-gas</v>
      </c>
      <c r="G9772">
        <f>LOG(C9772)</f>
        <v>0.69897000433601886</v>
      </c>
      <c r="H9772">
        <f>G9772/(B9772-1)</f>
        <v>1.146909291455674</v>
      </c>
    </row>
    <row r="9773" spans="1:8">
      <c r="A9773" t="s">
        <v>7676</v>
      </c>
      <c r="B9773">
        <v>1.6094379124341001</v>
      </c>
      <c r="C9773">
        <v>5</v>
      </c>
      <c r="D9773">
        <v>16</v>
      </c>
      <c r="E9773">
        <v>16</v>
      </c>
      <c r="F9773" t="str">
        <f>VLOOKUP(E9773,$L$1:$M$25,2,FALSE)</f>
        <v>money-supply</v>
      </c>
      <c r="G9773">
        <f>LOG(C9773)</f>
        <v>0.69897000433601886</v>
      </c>
      <c r="H9773">
        <f>G9773/(B9773-1)</f>
        <v>1.146909291455674</v>
      </c>
    </row>
    <row r="9774" spans="1:8">
      <c r="A9774" t="s">
        <v>7765</v>
      </c>
      <c r="B9774">
        <v>1.6094379124341001</v>
      </c>
      <c r="C9774">
        <v>5</v>
      </c>
      <c r="D9774">
        <v>18</v>
      </c>
      <c r="E9774">
        <v>18</v>
      </c>
      <c r="F9774" t="str">
        <f>VLOOKUP(E9774,$L$1:$M$25,2,FALSE)</f>
        <v>oilseed</v>
      </c>
      <c r="G9774">
        <f>LOG(C9774)</f>
        <v>0.69897000433601886</v>
      </c>
      <c r="H9774">
        <f>G9774/(B9774-1)</f>
        <v>1.146909291455674</v>
      </c>
    </row>
    <row r="9775" spans="1:8">
      <c r="A9775" t="s">
        <v>7769</v>
      </c>
      <c r="B9775">
        <v>1.6094379124341001</v>
      </c>
      <c r="C9775">
        <v>5</v>
      </c>
      <c r="D9775">
        <v>3</v>
      </c>
      <c r="E9775">
        <v>3</v>
      </c>
      <c r="F9775" t="str">
        <f>VLOOKUP(E9775,$L$1:$M$25,2,FALSE)</f>
        <v>cocoa</v>
      </c>
      <c r="G9775">
        <f>LOG(C9775)</f>
        <v>0.69897000433601886</v>
      </c>
      <c r="H9775">
        <f>G9775/(B9775-1)</f>
        <v>1.146909291455674</v>
      </c>
    </row>
    <row r="9776" spans="1:8">
      <c r="A9776" t="e">
        <f>-dlr-per-tonn</f>
        <v>#NAME?</v>
      </c>
      <c r="B9776">
        <v>1.6094379124341001</v>
      </c>
      <c r="C9776">
        <v>5</v>
      </c>
      <c r="D9776">
        <v>18</v>
      </c>
      <c r="E9776">
        <v>18</v>
      </c>
      <c r="F9776" t="str">
        <f>VLOOKUP(E9776,$L$1:$M$25,2,FALSE)</f>
        <v>oilseed</v>
      </c>
      <c r="G9776">
        <f>LOG(C9776)</f>
        <v>0.69897000433601886</v>
      </c>
      <c r="H9776">
        <f>G9776/(B9776-1)</f>
        <v>1.146909291455674</v>
      </c>
    </row>
    <row r="9777" spans="1:8">
      <c r="A9777" t="s">
        <v>8015</v>
      </c>
      <c r="B9777">
        <v>1.6094379124341001</v>
      </c>
      <c r="C9777">
        <v>5</v>
      </c>
      <c r="D9777">
        <v>18</v>
      </c>
      <c r="E9777">
        <v>18</v>
      </c>
      <c r="F9777" t="str">
        <f>VLOOKUP(E9777,$L$1:$M$25,2,FALSE)</f>
        <v>oilseed</v>
      </c>
      <c r="G9777">
        <f>LOG(C9777)</f>
        <v>0.69897000433601886</v>
      </c>
      <c r="H9777">
        <f>G9777/(B9777-1)</f>
        <v>1.146909291455674</v>
      </c>
    </row>
    <row r="9778" spans="1:8">
      <c r="A9778" t="s">
        <v>8083</v>
      </c>
      <c r="B9778">
        <v>1.6094379124341001</v>
      </c>
      <c r="C9778">
        <v>5</v>
      </c>
      <c r="D9778">
        <v>18</v>
      </c>
      <c r="E9778">
        <v>18</v>
      </c>
      <c r="F9778" t="str">
        <f>VLOOKUP(E9778,$L$1:$M$25,2,FALSE)</f>
        <v>oilseed</v>
      </c>
      <c r="G9778">
        <f>LOG(C9778)</f>
        <v>0.69897000433601886</v>
      </c>
      <c r="H9778">
        <f>G9778/(B9778-1)</f>
        <v>1.146909291455674</v>
      </c>
    </row>
    <row r="9779" spans="1:8">
      <c r="A9779" t="s">
        <v>8223</v>
      </c>
      <c r="B9779">
        <v>1.6094379124341001</v>
      </c>
      <c r="C9779">
        <v>5</v>
      </c>
      <c r="D9779">
        <v>18</v>
      </c>
      <c r="E9779">
        <v>18</v>
      </c>
      <c r="F9779" t="str">
        <f>VLOOKUP(E9779,$L$1:$M$25,2,FALSE)</f>
        <v>oilseed</v>
      </c>
      <c r="G9779">
        <f>LOG(C9779)</f>
        <v>0.69897000433601886</v>
      </c>
      <c r="H9779">
        <f>G9779/(B9779-1)</f>
        <v>1.146909291455674</v>
      </c>
    </row>
    <row r="9780" spans="1:8">
      <c r="A9780" t="s">
        <v>8341</v>
      </c>
      <c r="B9780">
        <v>1.6094379124341001</v>
      </c>
      <c r="C9780">
        <v>5</v>
      </c>
      <c r="D9780">
        <v>16</v>
      </c>
      <c r="E9780">
        <v>16</v>
      </c>
      <c r="F9780" t="str">
        <f>VLOOKUP(E9780,$L$1:$M$25,2,FALSE)</f>
        <v>money-supply</v>
      </c>
      <c r="G9780">
        <f>LOG(C9780)</f>
        <v>0.69897000433601886</v>
      </c>
      <c r="H9780">
        <f>G9780/(B9780-1)</f>
        <v>1.146909291455674</v>
      </c>
    </row>
    <row r="9781" spans="1:8">
      <c r="A9781" t="s">
        <v>8373</v>
      </c>
      <c r="B9781">
        <v>1.6094379124341001</v>
      </c>
      <c r="C9781">
        <v>5</v>
      </c>
      <c r="D9781">
        <v>1</v>
      </c>
      <c r="E9781">
        <v>1</v>
      </c>
      <c r="F9781" t="str">
        <f>VLOOKUP(E9781,$L$1:$M$25,2,FALSE)</f>
        <v>acq</v>
      </c>
      <c r="G9781">
        <f>LOG(C9781)</f>
        <v>0.69897000433601886</v>
      </c>
      <c r="H9781">
        <f>G9781/(B9781-1)</f>
        <v>1.146909291455674</v>
      </c>
    </row>
    <row r="9782" spans="1:8">
      <c r="A9782" t="s">
        <v>8711</v>
      </c>
      <c r="B9782">
        <v>1.6094379124341001</v>
      </c>
      <c r="C9782">
        <v>5</v>
      </c>
      <c r="D9782">
        <v>18</v>
      </c>
      <c r="E9782">
        <v>18</v>
      </c>
      <c r="F9782" t="str">
        <f>VLOOKUP(E9782,$L$1:$M$25,2,FALSE)</f>
        <v>oilseed</v>
      </c>
      <c r="G9782">
        <f>LOG(C9782)</f>
        <v>0.69897000433601886</v>
      </c>
      <c r="H9782">
        <f>G9782/(B9782-1)</f>
        <v>1.146909291455674</v>
      </c>
    </row>
    <row r="9783" spans="1:8">
      <c r="A9783" t="s">
        <v>8776</v>
      </c>
      <c r="B9783">
        <v>1.6094379124341001</v>
      </c>
      <c r="C9783">
        <v>5</v>
      </c>
      <c r="D9783">
        <v>5</v>
      </c>
      <c r="E9783">
        <v>5</v>
      </c>
      <c r="F9783" t="str">
        <f>VLOOKUP(E9783,$L$1:$M$25,2,FALSE)</f>
        <v>corn</v>
      </c>
      <c r="G9783">
        <f>LOG(C9783)</f>
        <v>0.69897000433601886</v>
      </c>
      <c r="H9783">
        <f>G9783/(B9783-1)</f>
        <v>1.146909291455674</v>
      </c>
    </row>
    <row r="9784" spans="1:8">
      <c r="A9784" t="s">
        <v>8899</v>
      </c>
      <c r="B9784">
        <v>1.6094379124341001</v>
      </c>
      <c r="C9784">
        <v>5</v>
      </c>
      <c r="D9784">
        <v>16</v>
      </c>
      <c r="E9784">
        <v>16</v>
      </c>
      <c r="F9784" t="str">
        <f>VLOOKUP(E9784,$L$1:$M$25,2,FALSE)</f>
        <v>money-supply</v>
      </c>
      <c r="G9784">
        <f>LOG(C9784)</f>
        <v>0.69897000433601886</v>
      </c>
      <c r="H9784">
        <f>G9784/(B9784-1)</f>
        <v>1.146909291455674</v>
      </c>
    </row>
    <row r="9785" spans="1:8">
      <c r="A9785" t="s">
        <v>9057</v>
      </c>
      <c r="B9785">
        <v>1.6094379124341001</v>
      </c>
      <c r="C9785">
        <v>5</v>
      </c>
      <c r="D9785">
        <v>16</v>
      </c>
      <c r="E9785">
        <v>16</v>
      </c>
      <c r="F9785" t="str">
        <f>VLOOKUP(E9785,$L$1:$M$25,2,FALSE)</f>
        <v>money-supply</v>
      </c>
      <c r="G9785">
        <f>LOG(C9785)</f>
        <v>0.69897000433601886</v>
      </c>
      <c r="H9785">
        <f>G9785/(B9785-1)</f>
        <v>1.146909291455674</v>
      </c>
    </row>
    <row r="9786" spans="1:8">
      <c r="A9786" t="s">
        <v>9106</v>
      </c>
      <c r="B9786">
        <v>1.6094379124341001</v>
      </c>
      <c r="C9786">
        <v>5</v>
      </c>
      <c r="D9786">
        <v>23</v>
      </c>
      <c r="E9786">
        <v>23</v>
      </c>
      <c r="F9786" t="str">
        <f>VLOOKUP(E9786,$L$1:$M$25,2,FALSE)</f>
        <v>trade</v>
      </c>
      <c r="G9786">
        <f>LOG(C9786)</f>
        <v>0.69897000433601886</v>
      </c>
      <c r="H9786">
        <f>G9786/(B9786-1)</f>
        <v>1.146909291455674</v>
      </c>
    </row>
    <row r="9787" spans="1:8">
      <c r="A9787" t="s">
        <v>9123</v>
      </c>
      <c r="B9787">
        <v>1.6094379124341001</v>
      </c>
      <c r="C9787">
        <v>5</v>
      </c>
      <c r="D9787">
        <v>4</v>
      </c>
      <c r="E9787">
        <v>4</v>
      </c>
      <c r="F9787" t="str">
        <f>VLOOKUP(E9787,$L$1:$M$25,2,FALSE)</f>
        <v>coffee</v>
      </c>
      <c r="G9787">
        <f>LOG(C9787)</f>
        <v>0.69897000433601886</v>
      </c>
      <c r="H9787">
        <f>G9787/(B9787-1)</f>
        <v>1.146909291455674</v>
      </c>
    </row>
    <row r="9788" spans="1:8">
      <c r="A9788" t="s">
        <v>9126</v>
      </c>
      <c r="B9788">
        <v>1.6094379124341001</v>
      </c>
      <c r="C9788">
        <v>5</v>
      </c>
      <c r="D9788">
        <v>1</v>
      </c>
      <c r="E9788">
        <v>1</v>
      </c>
      <c r="F9788" t="str">
        <f>VLOOKUP(E9788,$L$1:$M$25,2,FALSE)</f>
        <v>acq</v>
      </c>
      <c r="G9788">
        <f>LOG(C9788)</f>
        <v>0.69897000433601886</v>
      </c>
      <c r="H9788">
        <f>G9788/(B9788-1)</f>
        <v>1.146909291455674</v>
      </c>
    </row>
    <row r="9789" spans="1:8">
      <c r="A9789" t="s">
        <v>9181</v>
      </c>
      <c r="B9789">
        <v>1.6094379124341001</v>
      </c>
      <c r="C9789">
        <v>5</v>
      </c>
      <c r="D9789">
        <v>18</v>
      </c>
      <c r="E9789">
        <v>18</v>
      </c>
      <c r="F9789" t="str">
        <f>VLOOKUP(E9789,$L$1:$M$25,2,FALSE)</f>
        <v>oilseed</v>
      </c>
      <c r="G9789">
        <f>LOG(C9789)</f>
        <v>0.69897000433601886</v>
      </c>
      <c r="H9789">
        <f>G9789/(B9789-1)</f>
        <v>1.146909291455674</v>
      </c>
    </row>
    <row r="9790" spans="1:8">
      <c r="A9790" t="s">
        <v>9254</v>
      </c>
      <c r="B9790">
        <v>1.6094379124341001</v>
      </c>
      <c r="C9790">
        <v>5</v>
      </c>
      <c r="D9790">
        <v>6</v>
      </c>
      <c r="E9790">
        <v>6</v>
      </c>
      <c r="F9790" t="str">
        <f>VLOOKUP(E9790,$L$1:$M$25,2,FALSE)</f>
        <v>cpi</v>
      </c>
      <c r="G9790">
        <f>LOG(C9790)</f>
        <v>0.69897000433601886</v>
      </c>
      <c r="H9790">
        <f>G9790/(B9790-1)</f>
        <v>1.146909291455674</v>
      </c>
    </row>
    <row r="9791" spans="1:8">
      <c r="A9791" t="s">
        <v>9345</v>
      </c>
      <c r="B9791">
        <v>1.6094379124341001</v>
      </c>
      <c r="C9791">
        <v>5</v>
      </c>
      <c r="D9791">
        <v>16</v>
      </c>
      <c r="E9791">
        <v>16</v>
      </c>
      <c r="F9791" t="str">
        <f>VLOOKUP(E9791,$L$1:$M$25,2,FALSE)</f>
        <v>money-supply</v>
      </c>
      <c r="G9791">
        <f>LOG(C9791)</f>
        <v>0.69897000433601886</v>
      </c>
      <c r="H9791">
        <f>G9791/(B9791-1)</f>
        <v>1.146909291455674</v>
      </c>
    </row>
    <row r="9792" spans="1:8">
      <c r="A9792" t="s">
        <v>9405</v>
      </c>
      <c r="B9792">
        <v>1.6094379124341001</v>
      </c>
      <c r="C9792">
        <v>5</v>
      </c>
      <c r="D9792">
        <v>3</v>
      </c>
      <c r="E9792">
        <v>3</v>
      </c>
      <c r="F9792" t="str">
        <f>VLOOKUP(E9792,$L$1:$M$25,2,FALSE)</f>
        <v>cocoa</v>
      </c>
      <c r="G9792">
        <f>LOG(C9792)</f>
        <v>0.69897000433601886</v>
      </c>
      <c r="H9792">
        <f>G9792/(B9792-1)</f>
        <v>1.146909291455674</v>
      </c>
    </row>
    <row r="9793" spans="1:8">
      <c r="A9793" t="s">
        <v>9455</v>
      </c>
      <c r="B9793">
        <v>1.6094379124341001</v>
      </c>
      <c r="C9793">
        <v>5</v>
      </c>
      <c r="D9793">
        <v>1</v>
      </c>
      <c r="E9793">
        <v>1</v>
      </c>
      <c r="F9793" t="str">
        <f>VLOOKUP(E9793,$L$1:$M$25,2,FALSE)</f>
        <v>acq</v>
      </c>
      <c r="G9793">
        <f>LOG(C9793)</f>
        <v>0.69897000433601886</v>
      </c>
      <c r="H9793">
        <f>G9793/(B9793-1)</f>
        <v>1.146909291455674</v>
      </c>
    </row>
    <row r="9794" spans="1:8">
      <c r="A9794" t="s">
        <v>9542</v>
      </c>
      <c r="B9794">
        <v>1.6094379124341001</v>
      </c>
      <c r="C9794">
        <v>5</v>
      </c>
      <c r="D9794">
        <v>18</v>
      </c>
      <c r="E9794">
        <v>18</v>
      </c>
      <c r="F9794" t="str">
        <f>VLOOKUP(E9794,$L$1:$M$25,2,FALSE)</f>
        <v>oilseed</v>
      </c>
      <c r="G9794">
        <f>LOG(C9794)</f>
        <v>0.69897000433601886</v>
      </c>
      <c r="H9794">
        <f>G9794/(B9794-1)</f>
        <v>1.146909291455674</v>
      </c>
    </row>
    <row r="9795" spans="1:8">
      <c r="A9795" t="s">
        <v>9638</v>
      </c>
      <c r="B9795">
        <v>1.6094379124341001</v>
      </c>
      <c r="C9795">
        <v>5</v>
      </c>
      <c r="D9795">
        <v>18</v>
      </c>
      <c r="E9795">
        <v>18</v>
      </c>
      <c r="F9795" t="str">
        <f>VLOOKUP(E9795,$L$1:$M$25,2,FALSE)</f>
        <v>oilseed</v>
      </c>
      <c r="G9795">
        <f>LOG(C9795)</f>
        <v>0.69897000433601886</v>
      </c>
      <c r="H9795">
        <f>G9795/(B9795-1)</f>
        <v>1.146909291455674</v>
      </c>
    </row>
    <row r="9796" spans="1:8">
      <c r="A9796" t="s">
        <v>9707</v>
      </c>
      <c r="B9796">
        <v>1.6094379124341001</v>
      </c>
      <c r="C9796">
        <v>5</v>
      </c>
      <c r="D9796">
        <v>17</v>
      </c>
      <c r="E9796">
        <v>17</v>
      </c>
      <c r="F9796" t="str">
        <f>VLOOKUP(E9796,$L$1:$M$25,2,FALSE)</f>
        <v>nat-gas</v>
      </c>
      <c r="G9796">
        <f>LOG(C9796)</f>
        <v>0.69897000433601886</v>
      </c>
      <c r="H9796">
        <f>G9796/(B9796-1)</f>
        <v>1.146909291455674</v>
      </c>
    </row>
    <row r="9797" spans="1:8">
      <c r="A9797" t="s">
        <v>9847</v>
      </c>
      <c r="B9797">
        <v>1.6094379124341001</v>
      </c>
      <c r="C9797">
        <v>5</v>
      </c>
      <c r="D9797">
        <v>18</v>
      </c>
      <c r="E9797">
        <v>18</v>
      </c>
      <c r="F9797" t="str">
        <f>VLOOKUP(E9797,$L$1:$M$25,2,FALSE)</f>
        <v>oilseed</v>
      </c>
      <c r="G9797">
        <f>LOG(C9797)</f>
        <v>0.69897000433601886</v>
      </c>
      <c r="H9797">
        <f>G9797/(B9797-1)</f>
        <v>1.146909291455674</v>
      </c>
    </row>
    <row r="9798" spans="1:8">
      <c r="A9798" t="s">
        <v>9881</v>
      </c>
      <c r="B9798">
        <v>1.6094379124341001</v>
      </c>
      <c r="C9798">
        <v>5</v>
      </c>
      <c r="D9798">
        <v>2</v>
      </c>
      <c r="E9798">
        <v>2</v>
      </c>
      <c r="F9798" t="str">
        <f>VLOOKUP(E9798,$L$1:$M$25,2,FALSE)</f>
        <v>bop</v>
      </c>
      <c r="G9798">
        <f>LOG(C9798)</f>
        <v>0.69897000433601886</v>
      </c>
      <c r="H9798">
        <f>G9798/(B9798-1)</f>
        <v>1.146909291455674</v>
      </c>
    </row>
    <row r="9799" spans="1:8">
      <c r="A9799" t="s">
        <v>10070</v>
      </c>
      <c r="B9799">
        <v>1.6094379124341001</v>
      </c>
      <c r="C9799">
        <v>5</v>
      </c>
      <c r="D9799">
        <v>16</v>
      </c>
      <c r="E9799">
        <v>16</v>
      </c>
      <c r="F9799" t="str">
        <f>VLOOKUP(E9799,$L$1:$M$25,2,FALSE)</f>
        <v>money-supply</v>
      </c>
      <c r="G9799">
        <f>LOG(C9799)</f>
        <v>0.69897000433601886</v>
      </c>
      <c r="H9799">
        <f>G9799/(B9799-1)</f>
        <v>1.146909291455674</v>
      </c>
    </row>
    <row r="9800" spans="1:8">
      <c r="A9800" t="s">
        <v>10092</v>
      </c>
      <c r="B9800">
        <v>1.6094379124341001</v>
      </c>
      <c r="C9800">
        <v>5</v>
      </c>
      <c r="D9800">
        <v>16</v>
      </c>
      <c r="E9800">
        <v>16</v>
      </c>
      <c r="F9800" t="str">
        <f>VLOOKUP(E9800,$L$1:$M$25,2,FALSE)</f>
        <v>money-supply</v>
      </c>
      <c r="G9800">
        <f>LOG(C9800)</f>
        <v>0.69897000433601886</v>
      </c>
      <c r="H9800">
        <f>G9800/(B9800-1)</f>
        <v>1.146909291455674</v>
      </c>
    </row>
    <row r="9801" spans="1:8">
      <c r="A9801" t="s">
        <v>10213</v>
      </c>
      <c r="B9801">
        <v>1.6094379124341001</v>
      </c>
      <c r="C9801">
        <v>5</v>
      </c>
      <c r="D9801">
        <v>4</v>
      </c>
      <c r="E9801">
        <v>4</v>
      </c>
      <c r="F9801" t="str">
        <f>VLOOKUP(E9801,$L$1:$M$25,2,FALSE)</f>
        <v>coffee</v>
      </c>
      <c r="G9801">
        <f>LOG(C9801)</f>
        <v>0.69897000433601886</v>
      </c>
      <c r="H9801">
        <f>G9801/(B9801-1)</f>
        <v>1.146909291455674</v>
      </c>
    </row>
    <row r="9802" spans="1:8">
      <c r="A9802" t="s">
        <v>10250</v>
      </c>
      <c r="B9802">
        <v>1.6094379124341001</v>
      </c>
      <c r="C9802">
        <v>5</v>
      </c>
      <c r="D9802">
        <v>18</v>
      </c>
      <c r="E9802">
        <v>18</v>
      </c>
      <c r="F9802" t="str">
        <f>VLOOKUP(E9802,$L$1:$M$25,2,FALSE)</f>
        <v>oilseed</v>
      </c>
      <c r="G9802">
        <f>LOG(C9802)</f>
        <v>0.69897000433601886</v>
      </c>
      <c r="H9802">
        <f>G9802/(B9802-1)</f>
        <v>1.146909291455674</v>
      </c>
    </row>
    <row r="9803" spans="1:8">
      <c r="A9803" t="s">
        <v>10324</v>
      </c>
      <c r="B9803">
        <v>1.6094379124341001</v>
      </c>
      <c r="C9803">
        <v>5</v>
      </c>
      <c r="D9803">
        <v>1</v>
      </c>
      <c r="E9803">
        <v>1</v>
      </c>
      <c r="F9803" t="str">
        <f>VLOOKUP(E9803,$L$1:$M$25,2,FALSE)</f>
        <v>acq</v>
      </c>
      <c r="G9803">
        <f>LOG(C9803)</f>
        <v>0.69897000433601886</v>
      </c>
      <c r="H9803">
        <f>G9803/(B9803-1)</f>
        <v>1.146909291455674</v>
      </c>
    </row>
    <row r="9804" spans="1:8">
      <c r="A9804" t="s">
        <v>10419</v>
      </c>
      <c r="B9804">
        <v>1.6094379124341001</v>
      </c>
      <c r="C9804">
        <v>5</v>
      </c>
      <c r="D9804">
        <v>18</v>
      </c>
      <c r="E9804">
        <v>18</v>
      </c>
      <c r="F9804" t="str">
        <f>VLOOKUP(E9804,$L$1:$M$25,2,FALSE)</f>
        <v>oilseed</v>
      </c>
      <c r="G9804">
        <f>LOG(C9804)</f>
        <v>0.69897000433601886</v>
      </c>
      <c r="H9804">
        <f>G9804/(B9804-1)</f>
        <v>1.146909291455674</v>
      </c>
    </row>
    <row r="9805" spans="1:8">
      <c r="A9805" t="s">
        <v>10524</v>
      </c>
      <c r="B9805">
        <v>1.6094379124341001</v>
      </c>
      <c r="C9805">
        <v>5</v>
      </c>
      <c r="D9805">
        <v>4</v>
      </c>
      <c r="E9805">
        <v>4</v>
      </c>
      <c r="F9805" t="str">
        <f>VLOOKUP(E9805,$L$1:$M$25,2,FALSE)</f>
        <v>coffee</v>
      </c>
      <c r="G9805">
        <f>LOG(C9805)</f>
        <v>0.69897000433601886</v>
      </c>
      <c r="H9805">
        <f>G9805/(B9805-1)</f>
        <v>1.146909291455674</v>
      </c>
    </row>
    <row r="9806" spans="1:8">
      <c r="A9806" t="s">
        <v>10597</v>
      </c>
      <c r="B9806">
        <v>1.6094379124341001</v>
      </c>
      <c r="C9806">
        <v>5</v>
      </c>
      <c r="D9806">
        <v>3</v>
      </c>
      <c r="E9806">
        <v>3</v>
      </c>
      <c r="F9806" t="str">
        <f>VLOOKUP(E9806,$L$1:$M$25,2,FALSE)</f>
        <v>cocoa</v>
      </c>
      <c r="G9806">
        <f>LOG(C9806)</f>
        <v>0.69897000433601886</v>
      </c>
      <c r="H9806">
        <f>G9806/(B9806-1)</f>
        <v>1.146909291455674</v>
      </c>
    </row>
    <row r="9807" spans="1:8">
      <c r="A9807" t="s">
        <v>10823</v>
      </c>
      <c r="B9807">
        <v>1.6094379124341001</v>
      </c>
      <c r="C9807">
        <v>5</v>
      </c>
      <c r="D9807">
        <v>16</v>
      </c>
      <c r="E9807">
        <v>16</v>
      </c>
      <c r="F9807" t="str">
        <f>VLOOKUP(E9807,$L$1:$M$25,2,FALSE)</f>
        <v>money-supply</v>
      </c>
      <c r="G9807">
        <f>LOG(C9807)</f>
        <v>0.69897000433601886</v>
      </c>
      <c r="H9807">
        <f>G9807/(B9807-1)</f>
        <v>1.146909291455674</v>
      </c>
    </row>
    <row r="9808" spans="1:8">
      <c r="A9808" t="s">
        <v>10829</v>
      </c>
      <c r="B9808">
        <v>1.6094379124341001</v>
      </c>
      <c r="C9808">
        <v>5</v>
      </c>
      <c r="D9808">
        <v>20</v>
      </c>
      <c r="E9808">
        <v>20</v>
      </c>
      <c r="F9808" t="str">
        <f>VLOOKUP(E9808,$L$1:$M$25,2,FALSE)</f>
        <v>ship</v>
      </c>
      <c r="G9808">
        <f>LOG(C9808)</f>
        <v>0.69897000433601886</v>
      </c>
      <c r="H9808">
        <f>G9808/(B9808-1)</f>
        <v>1.146909291455674</v>
      </c>
    </row>
    <row r="9809" spans="1:8">
      <c r="A9809" t="s">
        <v>10931</v>
      </c>
      <c r="B9809">
        <v>1.6094379124341001</v>
      </c>
      <c r="C9809">
        <v>5</v>
      </c>
      <c r="D9809">
        <v>17</v>
      </c>
      <c r="E9809">
        <v>17</v>
      </c>
      <c r="F9809" t="str">
        <f>VLOOKUP(E9809,$L$1:$M$25,2,FALSE)</f>
        <v>nat-gas</v>
      </c>
      <c r="G9809">
        <f>LOG(C9809)</f>
        <v>0.69897000433601886</v>
      </c>
      <c r="H9809">
        <f>G9809/(B9809-1)</f>
        <v>1.146909291455674</v>
      </c>
    </row>
    <row r="9810" spans="1:8">
      <c r="A9810" t="s">
        <v>11004</v>
      </c>
      <c r="B9810">
        <v>1.6094379124341001</v>
      </c>
      <c r="C9810">
        <v>5</v>
      </c>
      <c r="D9810">
        <v>16</v>
      </c>
      <c r="E9810">
        <v>16</v>
      </c>
      <c r="F9810" t="str">
        <f>VLOOKUP(E9810,$L$1:$M$25,2,FALSE)</f>
        <v>money-supply</v>
      </c>
      <c r="G9810">
        <f>LOG(C9810)</f>
        <v>0.69897000433601886</v>
      </c>
      <c r="H9810">
        <f>G9810/(B9810-1)</f>
        <v>1.146909291455674</v>
      </c>
    </row>
    <row r="9811" spans="1:8">
      <c r="A9811" t="s">
        <v>11039</v>
      </c>
      <c r="B9811">
        <v>1.6094379124341001</v>
      </c>
      <c r="C9811">
        <v>5</v>
      </c>
      <c r="D9811">
        <v>4</v>
      </c>
      <c r="E9811">
        <v>4</v>
      </c>
      <c r="F9811" t="str">
        <f>VLOOKUP(E9811,$L$1:$M$25,2,FALSE)</f>
        <v>coffee</v>
      </c>
      <c r="G9811">
        <f>LOG(C9811)</f>
        <v>0.69897000433601886</v>
      </c>
      <c r="H9811">
        <f>G9811/(B9811-1)</f>
        <v>1.146909291455674</v>
      </c>
    </row>
    <row r="9812" spans="1:8">
      <c r="A9812" t="s">
        <v>11222</v>
      </c>
      <c r="B9812">
        <v>1.6094379124341001</v>
      </c>
      <c r="C9812">
        <v>5</v>
      </c>
      <c r="D9812">
        <v>18</v>
      </c>
      <c r="E9812">
        <v>18</v>
      </c>
      <c r="F9812" t="str">
        <f>VLOOKUP(E9812,$L$1:$M$25,2,FALSE)</f>
        <v>oilseed</v>
      </c>
      <c r="G9812">
        <f>LOG(C9812)</f>
        <v>0.69897000433601886</v>
      </c>
      <c r="H9812">
        <f>G9812/(B9812-1)</f>
        <v>1.146909291455674</v>
      </c>
    </row>
    <row r="9813" spans="1:8">
      <c r="A9813" t="s">
        <v>11237</v>
      </c>
      <c r="B9813">
        <v>1.6094379124341001</v>
      </c>
      <c r="C9813">
        <v>5</v>
      </c>
      <c r="D9813">
        <v>17</v>
      </c>
      <c r="E9813">
        <v>17</v>
      </c>
      <c r="F9813" t="str">
        <f>VLOOKUP(E9813,$L$1:$M$25,2,FALSE)</f>
        <v>nat-gas</v>
      </c>
      <c r="G9813">
        <f>LOG(C9813)</f>
        <v>0.69897000433601886</v>
      </c>
      <c r="H9813">
        <f>G9813/(B9813-1)</f>
        <v>1.146909291455674</v>
      </c>
    </row>
    <row r="9814" spans="1:8">
      <c r="A9814" t="s">
        <v>11319</v>
      </c>
      <c r="B9814">
        <v>1.6094379124341001</v>
      </c>
      <c r="C9814">
        <v>5</v>
      </c>
      <c r="D9814">
        <v>17</v>
      </c>
      <c r="E9814">
        <v>17</v>
      </c>
      <c r="F9814" t="str">
        <f>VLOOKUP(E9814,$L$1:$M$25,2,FALSE)</f>
        <v>nat-gas</v>
      </c>
      <c r="G9814">
        <f>LOG(C9814)</f>
        <v>0.69897000433601886</v>
      </c>
      <c r="H9814">
        <f>G9814/(B9814-1)</f>
        <v>1.146909291455674</v>
      </c>
    </row>
    <row r="9815" spans="1:8">
      <c r="A9815" t="s">
        <v>11326</v>
      </c>
      <c r="B9815">
        <v>1.6094379124341001</v>
      </c>
      <c r="C9815">
        <v>5</v>
      </c>
      <c r="D9815">
        <v>18</v>
      </c>
      <c r="E9815">
        <v>18</v>
      </c>
      <c r="F9815" t="str">
        <f>VLOOKUP(E9815,$L$1:$M$25,2,FALSE)</f>
        <v>oilseed</v>
      </c>
      <c r="G9815">
        <f>LOG(C9815)</f>
        <v>0.69897000433601886</v>
      </c>
      <c r="H9815">
        <f>G9815/(B9815-1)</f>
        <v>1.146909291455674</v>
      </c>
    </row>
    <row r="9816" spans="1:8">
      <c r="A9816" t="s">
        <v>11412</v>
      </c>
      <c r="B9816">
        <v>1.6094379124341001</v>
      </c>
      <c r="C9816">
        <v>5</v>
      </c>
      <c r="D9816">
        <v>4</v>
      </c>
      <c r="E9816">
        <v>4</v>
      </c>
      <c r="F9816" t="str">
        <f>VLOOKUP(E9816,$L$1:$M$25,2,FALSE)</f>
        <v>coffee</v>
      </c>
      <c r="G9816">
        <f>LOG(C9816)</f>
        <v>0.69897000433601886</v>
      </c>
      <c r="H9816">
        <f>G9816/(B9816-1)</f>
        <v>1.146909291455674</v>
      </c>
    </row>
    <row r="9817" spans="1:8">
      <c r="A9817" t="s">
        <v>11427</v>
      </c>
      <c r="B9817">
        <v>1.6094379124341001</v>
      </c>
      <c r="C9817">
        <v>5</v>
      </c>
      <c r="D9817">
        <v>18</v>
      </c>
      <c r="E9817">
        <v>18</v>
      </c>
      <c r="F9817" t="str">
        <f>VLOOKUP(E9817,$L$1:$M$25,2,FALSE)</f>
        <v>oilseed</v>
      </c>
      <c r="G9817">
        <f>LOG(C9817)</f>
        <v>0.69897000433601886</v>
      </c>
      <c r="H9817">
        <f>G9817/(B9817-1)</f>
        <v>1.146909291455674</v>
      </c>
    </row>
    <row r="9818" spans="1:8">
      <c r="A9818" t="s">
        <v>11540</v>
      </c>
      <c r="B9818">
        <v>1.6094379124341001</v>
      </c>
      <c r="C9818">
        <v>5</v>
      </c>
      <c r="D9818">
        <v>19</v>
      </c>
      <c r="E9818">
        <v>19</v>
      </c>
      <c r="F9818" t="str">
        <f>VLOOKUP(E9818,$L$1:$M$25,2,FALSE)</f>
        <v>reserves</v>
      </c>
      <c r="G9818">
        <f>LOG(C9818)</f>
        <v>0.69897000433601886</v>
      </c>
      <c r="H9818">
        <f>G9818/(B9818-1)</f>
        <v>1.146909291455674</v>
      </c>
    </row>
    <row r="9819" spans="1:8">
      <c r="A9819" t="s">
        <v>11564</v>
      </c>
      <c r="B9819">
        <v>1.6094379124341001</v>
      </c>
      <c r="C9819">
        <v>5</v>
      </c>
      <c r="D9819">
        <v>18</v>
      </c>
      <c r="E9819">
        <v>18</v>
      </c>
      <c r="F9819" t="str">
        <f>VLOOKUP(E9819,$L$1:$M$25,2,FALSE)</f>
        <v>oilseed</v>
      </c>
      <c r="G9819">
        <f>LOG(C9819)</f>
        <v>0.69897000433601886</v>
      </c>
      <c r="H9819">
        <f>G9819/(B9819-1)</f>
        <v>1.146909291455674</v>
      </c>
    </row>
    <row r="9820" spans="1:8">
      <c r="A9820" t="s">
        <v>11654</v>
      </c>
      <c r="B9820">
        <v>1.6094379124341001</v>
      </c>
      <c r="C9820">
        <v>5</v>
      </c>
      <c r="D9820">
        <v>19</v>
      </c>
      <c r="E9820">
        <v>19</v>
      </c>
      <c r="F9820" t="str">
        <f>VLOOKUP(E9820,$L$1:$M$25,2,FALSE)</f>
        <v>reserves</v>
      </c>
      <c r="G9820">
        <f>LOG(C9820)</f>
        <v>0.69897000433601886</v>
      </c>
      <c r="H9820">
        <f>G9820/(B9820-1)</f>
        <v>1.146909291455674</v>
      </c>
    </row>
    <row r="9821" spans="1:8">
      <c r="A9821" t="s">
        <v>11669</v>
      </c>
      <c r="B9821">
        <v>1.6094379124341001</v>
      </c>
      <c r="C9821">
        <v>5</v>
      </c>
      <c r="D9821">
        <v>16</v>
      </c>
      <c r="E9821">
        <v>16</v>
      </c>
      <c r="F9821" t="str">
        <f>VLOOKUP(E9821,$L$1:$M$25,2,FALSE)</f>
        <v>money-supply</v>
      </c>
      <c r="G9821">
        <f>LOG(C9821)</f>
        <v>0.69897000433601886</v>
      </c>
      <c r="H9821">
        <f>G9821/(B9821-1)</f>
        <v>1.146909291455674</v>
      </c>
    </row>
    <row r="9822" spans="1:8">
      <c r="A9822" t="s">
        <v>11761</v>
      </c>
      <c r="B9822">
        <v>1.6094379124341001</v>
      </c>
      <c r="C9822">
        <v>5</v>
      </c>
      <c r="D9822">
        <v>17</v>
      </c>
      <c r="E9822">
        <v>17</v>
      </c>
      <c r="F9822" t="str">
        <f>VLOOKUP(E9822,$L$1:$M$25,2,FALSE)</f>
        <v>nat-gas</v>
      </c>
      <c r="G9822">
        <f>LOG(C9822)</f>
        <v>0.69897000433601886</v>
      </c>
      <c r="H9822">
        <f>G9822/(B9822-1)</f>
        <v>1.146909291455674</v>
      </c>
    </row>
    <row r="9823" spans="1:8">
      <c r="A9823" t="s">
        <v>11861</v>
      </c>
      <c r="B9823">
        <v>1.6094379124341001</v>
      </c>
      <c r="C9823">
        <v>5</v>
      </c>
      <c r="D9823">
        <v>5</v>
      </c>
      <c r="E9823">
        <v>5</v>
      </c>
      <c r="F9823" t="str">
        <f>VLOOKUP(E9823,$L$1:$M$25,2,FALSE)</f>
        <v>corn</v>
      </c>
      <c r="G9823">
        <f>LOG(C9823)</f>
        <v>0.69897000433601886</v>
      </c>
      <c r="H9823">
        <f>G9823/(B9823-1)</f>
        <v>1.146909291455674</v>
      </c>
    </row>
    <row r="9824" spans="1:8">
      <c r="A9824" t="s">
        <v>11931</v>
      </c>
      <c r="B9824">
        <v>1.6094379124341001</v>
      </c>
      <c r="C9824">
        <v>5</v>
      </c>
      <c r="D9824">
        <v>18</v>
      </c>
      <c r="E9824">
        <v>18</v>
      </c>
      <c r="F9824" t="str">
        <f>VLOOKUP(E9824,$L$1:$M$25,2,FALSE)</f>
        <v>oilseed</v>
      </c>
      <c r="G9824">
        <f>LOG(C9824)</f>
        <v>0.69897000433601886</v>
      </c>
      <c r="H9824">
        <f>G9824/(B9824-1)</f>
        <v>1.146909291455674</v>
      </c>
    </row>
    <row r="9825" spans="1:8">
      <c r="A9825" t="s">
        <v>12093</v>
      </c>
      <c r="B9825">
        <v>1.6094379124341001</v>
      </c>
      <c r="C9825">
        <v>5</v>
      </c>
      <c r="D9825">
        <v>17</v>
      </c>
      <c r="E9825">
        <v>17</v>
      </c>
      <c r="F9825" t="str">
        <f>VLOOKUP(E9825,$L$1:$M$25,2,FALSE)</f>
        <v>nat-gas</v>
      </c>
      <c r="G9825">
        <f>LOG(C9825)</f>
        <v>0.69897000433601886</v>
      </c>
      <c r="H9825">
        <f>G9825/(B9825-1)</f>
        <v>1.146909291455674</v>
      </c>
    </row>
    <row r="9826" spans="1:8">
      <c r="A9826" t="s">
        <v>12104</v>
      </c>
      <c r="B9826">
        <v>1.6094379124341001</v>
      </c>
      <c r="C9826">
        <v>5</v>
      </c>
      <c r="D9826">
        <v>18</v>
      </c>
      <c r="E9826">
        <v>18</v>
      </c>
      <c r="F9826" t="str">
        <f>VLOOKUP(E9826,$L$1:$M$25,2,FALSE)</f>
        <v>oilseed</v>
      </c>
      <c r="G9826">
        <f>LOG(C9826)</f>
        <v>0.69897000433601886</v>
      </c>
      <c r="H9826">
        <f>G9826/(B9826-1)</f>
        <v>1.146909291455674</v>
      </c>
    </row>
    <row r="9827" spans="1:8">
      <c r="A9827" t="s">
        <v>12268</v>
      </c>
      <c r="B9827">
        <v>1.6094379124341001</v>
      </c>
      <c r="C9827">
        <v>5</v>
      </c>
      <c r="D9827">
        <v>18</v>
      </c>
      <c r="E9827">
        <v>18</v>
      </c>
      <c r="F9827" t="str">
        <f>VLOOKUP(E9827,$L$1:$M$25,2,FALSE)</f>
        <v>oilseed</v>
      </c>
      <c r="G9827">
        <f>LOG(C9827)</f>
        <v>0.69897000433601886</v>
      </c>
      <c r="H9827">
        <f>G9827/(B9827-1)</f>
        <v>1.146909291455674</v>
      </c>
    </row>
    <row r="9828" spans="1:8">
      <c r="A9828" t="s">
        <v>12275</v>
      </c>
      <c r="B9828">
        <v>1.6094379124341001</v>
      </c>
      <c r="C9828">
        <v>5</v>
      </c>
      <c r="D9828">
        <v>18</v>
      </c>
      <c r="E9828">
        <v>18</v>
      </c>
      <c r="F9828" t="str">
        <f>VLOOKUP(E9828,$L$1:$M$25,2,FALSE)</f>
        <v>oilseed</v>
      </c>
      <c r="G9828">
        <f>LOG(C9828)</f>
        <v>0.69897000433601886</v>
      </c>
      <c r="H9828">
        <f>G9828/(B9828-1)</f>
        <v>1.146909291455674</v>
      </c>
    </row>
    <row r="9829" spans="1:8">
      <c r="A9829" t="s">
        <v>755</v>
      </c>
      <c r="B9829">
        <v>1.6094379124341001</v>
      </c>
      <c r="C9829">
        <v>10</v>
      </c>
      <c r="D9829">
        <v>23</v>
      </c>
      <c r="E9829">
        <v>23</v>
      </c>
      <c r="F9829" t="str">
        <f>VLOOKUP(E9829,$L$1:$M$25,2,FALSE)</f>
        <v>trade</v>
      </c>
      <c r="G9829">
        <f>LOG(C9829)</f>
        <v>1</v>
      </c>
      <c r="H9829">
        <f>G9829/(B9829-1)</f>
        <v>1.6408562375221978</v>
      </c>
    </row>
    <row r="9830" spans="1:8">
      <c r="A9830" t="s">
        <v>2425</v>
      </c>
      <c r="B9830">
        <v>1.6094379124341001</v>
      </c>
      <c r="C9830">
        <v>10</v>
      </c>
      <c r="D9830">
        <v>18</v>
      </c>
      <c r="E9830">
        <v>18</v>
      </c>
      <c r="F9830" t="str">
        <f>VLOOKUP(E9830,$L$1:$M$25,2,FALSE)</f>
        <v>oilseed</v>
      </c>
      <c r="G9830">
        <f>LOG(C9830)</f>
        <v>1</v>
      </c>
      <c r="H9830">
        <f>G9830/(B9830-1)</f>
        <v>1.6408562375221978</v>
      </c>
    </row>
    <row r="9831" spans="1:8">
      <c r="A9831" t="s">
        <v>3087</v>
      </c>
      <c r="B9831">
        <v>1.6094379124341001</v>
      </c>
      <c r="C9831">
        <v>10</v>
      </c>
      <c r="D9831">
        <v>18</v>
      </c>
      <c r="E9831">
        <v>18</v>
      </c>
      <c r="F9831" t="str">
        <f>VLOOKUP(E9831,$L$1:$M$25,2,FALSE)</f>
        <v>oilseed</v>
      </c>
      <c r="G9831">
        <f>LOG(C9831)</f>
        <v>1</v>
      </c>
      <c r="H9831">
        <f>G9831/(B9831-1)</f>
        <v>1.6408562375221978</v>
      </c>
    </row>
    <row r="9832" spans="1:8">
      <c r="A9832" t="s">
        <v>4243</v>
      </c>
      <c r="B9832">
        <v>1.6094379124341001</v>
      </c>
      <c r="C9832">
        <v>10</v>
      </c>
      <c r="D9832">
        <v>18</v>
      </c>
      <c r="E9832">
        <v>18</v>
      </c>
      <c r="F9832" t="str">
        <f>VLOOKUP(E9832,$L$1:$M$25,2,FALSE)</f>
        <v>oilseed</v>
      </c>
      <c r="G9832">
        <f>LOG(C9832)</f>
        <v>1</v>
      </c>
      <c r="H9832">
        <f>G9832/(B9832-1)</f>
        <v>1.6408562375221978</v>
      </c>
    </row>
    <row r="9833" spans="1:8">
      <c r="A9833" t="s">
        <v>5289</v>
      </c>
      <c r="B9833">
        <v>1.6094379124341001</v>
      </c>
      <c r="C9833">
        <v>10</v>
      </c>
      <c r="D9833">
        <v>7</v>
      </c>
      <c r="E9833">
        <v>7</v>
      </c>
      <c r="F9833" t="str">
        <f>VLOOKUP(E9833,$L$1:$M$25,2,FALSE)</f>
        <v>crude</v>
      </c>
      <c r="G9833">
        <f>LOG(C9833)</f>
        <v>1</v>
      </c>
      <c r="H9833">
        <f>G9833/(B9833-1)</f>
        <v>1.6408562375221978</v>
      </c>
    </row>
    <row r="9834" spans="1:8">
      <c r="A9834" t="s">
        <v>6047</v>
      </c>
      <c r="B9834">
        <v>1.6094379124341001</v>
      </c>
      <c r="C9834">
        <v>10</v>
      </c>
      <c r="D9834">
        <v>18</v>
      </c>
      <c r="E9834">
        <v>18</v>
      </c>
      <c r="F9834" t="str">
        <f>VLOOKUP(E9834,$L$1:$M$25,2,FALSE)</f>
        <v>oilseed</v>
      </c>
      <c r="G9834">
        <f>LOG(C9834)</f>
        <v>1</v>
      </c>
      <c r="H9834">
        <f>G9834/(B9834-1)</f>
        <v>1.6408562375221978</v>
      </c>
    </row>
    <row r="9835" spans="1:8">
      <c r="A9835" t="s">
        <v>6898</v>
      </c>
      <c r="B9835">
        <v>1.6094379124341001</v>
      </c>
      <c r="C9835">
        <v>10</v>
      </c>
      <c r="D9835">
        <v>16</v>
      </c>
      <c r="E9835">
        <v>16</v>
      </c>
      <c r="F9835" t="str">
        <f>VLOOKUP(E9835,$L$1:$M$25,2,FALSE)</f>
        <v>money-supply</v>
      </c>
      <c r="G9835">
        <f>LOG(C9835)</f>
        <v>1</v>
      </c>
      <c r="H9835">
        <f>G9835/(B9835-1)</f>
        <v>1.6408562375221978</v>
      </c>
    </row>
    <row r="9836" spans="1:8">
      <c r="A9836" t="s">
        <v>7858</v>
      </c>
      <c r="B9836">
        <v>1.6094379124341001</v>
      </c>
      <c r="C9836">
        <v>10</v>
      </c>
      <c r="D9836">
        <v>18</v>
      </c>
      <c r="E9836">
        <v>18</v>
      </c>
      <c r="F9836" t="str">
        <f>VLOOKUP(E9836,$L$1:$M$25,2,FALSE)</f>
        <v>oilseed</v>
      </c>
      <c r="G9836">
        <f>LOG(C9836)</f>
        <v>1</v>
      </c>
      <c r="H9836">
        <f>G9836/(B9836-1)</f>
        <v>1.6408562375221978</v>
      </c>
    </row>
    <row r="9837" spans="1:8">
      <c r="A9837" t="s">
        <v>8852</v>
      </c>
      <c r="B9837">
        <v>1.6094379124341001</v>
      </c>
      <c r="C9837">
        <v>10</v>
      </c>
      <c r="D9837">
        <v>18</v>
      </c>
      <c r="E9837">
        <v>18</v>
      </c>
      <c r="F9837" t="str">
        <f>VLOOKUP(E9837,$L$1:$M$25,2,FALSE)</f>
        <v>oilseed</v>
      </c>
      <c r="G9837">
        <f>LOG(C9837)</f>
        <v>1</v>
      </c>
      <c r="H9837">
        <f>G9837/(B9837-1)</f>
        <v>1.6408562375221978</v>
      </c>
    </row>
    <row r="9838" spans="1:8">
      <c r="A9838" t="s">
        <v>8912</v>
      </c>
      <c r="B9838">
        <v>1.6094379124341001</v>
      </c>
      <c r="C9838">
        <v>10</v>
      </c>
      <c r="D9838">
        <v>7</v>
      </c>
      <c r="E9838">
        <v>7</v>
      </c>
      <c r="F9838" t="str">
        <f>VLOOKUP(E9838,$L$1:$M$25,2,FALSE)</f>
        <v>crude</v>
      </c>
      <c r="G9838">
        <f>LOG(C9838)</f>
        <v>1</v>
      </c>
      <c r="H9838">
        <f>G9838/(B9838-1)</f>
        <v>1.6408562375221978</v>
      </c>
    </row>
    <row r="9839" spans="1:8">
      <c r="A9839" t="s">
        <v>9413</v>
      </c>
      <c r="B9839">
        <v>1.6094379124341001</v>
      </c>
      <c r="C9839">
        <v>10</v>
      </c>
      <c r="D9839">
        <v>18</v>
      </c>
      <c r="E9839">
        <v>18</v>
      </c>
      <c r="F9839" t="str">
        <f>VLOOKUP(E9839,$L$1:$M$25,2,FALSE)</f>
        <v>oilseed</v>
      </c>
      <c r="G9839">
        <f>LOG(C9839)</f>
        <v>1</v>
      </c>
      <c r="H9839">
        <f>G9839/(B9839-1)</f>
        <v>1.6408562375221978</v>
      </c>
    </row>
    <row r="9840" spans="1:8">
      <c r="A9840" t="s">
        <v>9734</v>
      </c>
      <c r="B9840">
        <v>1.6094379124341001</v>
      </c>
      <c r="C9840">
        <v>10</v>
      </c>
      <c r="D9840">
        <v>20</v>
      </c>
      <c r="E9840">
        <v>20</v>
      </c>
      <c r="F9840" t="str">
        <f>VLOOKUP(E9840,$L$1:$M$25,2,FALSE)</f>
        <v>ship</v>
      </c>
      <c r="G9840">
        <f>LOG(C9840)</f>
        <v>1</v>
      </c>
      <c r="H9840">
        <f>G9840/(B9840-1)</f>
        <v>1.6408562375221978</v>
      </c>
    </row>
    <row r="9841" spans="1:8">
      <c r="A9841" t="s">
        <v>9947</v>
      </c>
      <c r="B9841">
        <v>1.6094379124341001</v>
      </c>
      <c r="C9841">
        <v>10</v>
      </c>
      <c r="D9841">
        <v>14</v>
      </c>
      <c r="E9841">
        <v>14</v>
      </c>
      <c r="F9841" t="str">
        <f>VLOOKUP(E9841,$L$1:$M$25,2,FALSE)</f>
        <v>livestock</v>
      </c>
      <c r="G9841">
        <f>LOG(C9841)</f>
        <v>1</v>
      </c>
      <c r="H9841">
        <f>G9841/(B9841-1)</f>
        <v>1.6408562375221978</v>
      </c>
    </row>
    <row r="9842" spans="1:8">
      <c r="A9842" t="s">
        <v>11114</v>
      </c>
      <c r="B9842">
        <v>1.6094379124341001</v>
      </c>
      <c r="C9842">
        <v>10</v>
      </c>
      <c r="D9842">
        <v>18</v>
      </c>
      <c r="E9842">
        <v>18</v>
      </c>
      <c r="F9842" t="str">
        <f>VLOOKUP(E9842,$L$1:$M$25,2,FALSE)</f>
        <v>oilseed</v>
      </c>
      <c r="G9842">
        <f>LOG(C9842)</f>
        <v>1</v>
      </c>
      <c r="H9842">
        <f>G9842/(B9842-1)</f>
        <v>1.6408562375221978</v>
      </c>
    </row>
    <row r="9843" spans="1:8">
      <c r="A9843" t="s">
        <v>11692</v>
      </c>
      <c r="B9843">
        <v>1.6094379124341001</v>
      </c>
      <c r="C9843">
        <v>10</v>
      </c>
      <c r="D9843">
        <v>23</v>
      </c>
      <c r="E9843">
        <v>23</v>
      </c>
      <c r="F9843" t="str">
        <f>VLOOKUP(E9843,$L$1:$M$25,2,FALSE)</f>
        <v>trade</v>
      </c>
      <c r="G9843">
        <f>LOG(C9843)</f>
        <v>1</v>
      </c>
      <c r="H9843">
        <f>G9843/(B9843-1)</f>
        <v>1.6408562375221978</v>
      </c>
    </row>
    <row r="9844" spans="1:8">
      <c r="A9844" t="s">
        <v>12136</v>
      </c>
      <c r="B9844">
        <v>1.6094379124341001</v>
      </c>
      <c r="C9844">
        <v>10</v>
      </c>
      <c r="D9844">
        <v>18</v>
      </c>
      <c r="E9844">
        <v>18</v>
      </c>
      <c r="F9844" t="str">
        <f>VLOOKUP(E9844,$L$1:$M$25,2,FALSE)</f>
        <v>oilseed</v>
      </c>
      <c r="G9844">
        <f>LOG(C9844)</f>
        <v>1</v>
      </c>
      <c r="H9844">
        <f>G9844/(B9844-1)</f>
        <v>1.6408562375221978</v>
      </c>
    </row>
    <row r="9845" spans="1:8">
      <c r="A9845" t="s">
        <v>11312</v>
      </c>
      <c r="B9845">
        <v>1.60961206609941</v>
      </c>
      <c r="C9845">
        <v>22</v>
      </c>
      <c r="D9845">
        <v>16</v>
      </c>
      <c r="E9845">
        <v>16</v>
      </c>
      <c r="F9845" t="str">
        <f>VLOOKUP(E9845,$L$1:$M$25,2,FALSE)</f>
        <v>money-supply</v>
      </c>
      <c r="G9845">
        <f>LOG(C9845)</f>
        <v>1.3424226808222062</v>
      </c>
      <c r="H9845">
        <f>G9845/(B9845-1)</f>
        <v>2.2020933565368375</v>
      </c>
    </row>
    <row r="9846" spans="1:8">
      <c r="A9846" t="s">
        <v>7088</v>
      </c>
      <c r="B9846">
        <v>1.61106567632296</v>
      </c>
      <c r="C9846">
        <v>17</v>
      </c>
      <c r="D9846">
        <v>18</v>
      </c>
      <c r="E9846">
        <v>18</v>
      </c>
      <c r="F9846" t="str">
        <f>VLOOKUP(E9846,$L$1:$M$25,2,FALSE)</f>
        <v>oilseed</v>
      </c>
      <c r="G9846">
        <f>LOG(C9846)</f>
        <v>1.2304489213782739</v>
      </c>
      <c r="H9846">
        <f>G9846/(B9846-1)</f>
        <v>2.0136115790080114</v>
      </c>
    </row>
    <row r="9847" spans="1:8">
      <c r="A9847" t="s">
        <v>12092</v>
      </c>
      <c r="B9847">
        <v>1.6111578173439101</v>
      </c>
      <c r="C9847">
        <v>36</v>
      </c>
      <c r="D9847">
        <v>7</v>
      </c>
      <c r="E9847">
        <v>7</v>
      </c>
      <c r="F9847" t="str">
        <f>VLOOKUP(E9847,$L$1:$M$25,2,FALSE)</f>
        <v>crude</v>
      </c>
      <c r="G9847">
        <f>LOG(C9847)</f>
        <v>1.5563025007672873</v>
      </c>
      <c r="H9847">
        <f>G9847/(B9847-1)</f>
        <v>2.5464821959260426</v>
      </c>
    </row>
    <row r="9848" spans="1:8">
      <c r="A9848" t="s">
        <v>4293</v>
      </c>
      <c r="B9848">
        <v>1.6151195500604101</v>
      </c>
      <c r="C9848">
        <v>15</v>
      </c>
      <c r="D9848">
        <v>24</v>
      </c>
      <c r="E9848">
        <v>24</v>
      </c>
      <c r="F9848" t="str">
        <f>VLOOKUP(E9848,$L$1:$M$25,2,FALSE)</f>
        <v>veg-oil</v>
      </c>
      <c r="G9848">
        <f>LOG(C9848)</f>
        <v>1.1760912590556813</v>
      </c>
      <c r="H9848">
        <f>G9848/(B9848-1)</f>
        <v>1.9119718417991738</v>
      </c>
    </row>
    <row r="9849" spans="1:8">
      <c r="A9849" t="s">
        <v>6431</v>
      </c>
      <c r="B9849">
        <v>1.6156181418478199</v>
      </c>
      <c r="C9849">
        <v>22</v>
      </c>
      <c r="D9849">
        <v>4</v>
      </c>
      <c r="E9849">
        <v>4</v>
      </c>
      <c r="F9849" t="str">
        <f>VLOOKUP(E9849,$L$1:$M$25,2,FALSE)</f>
        <v>coffee</v>
      </c>
      <c r="G9849">
        <f>LOG(C9849)</f>
        <v>1.3424226808222062</v>
      </c>
      <c r="H9849">
        <f>G9849/(B9849-1)</f>
        <v>2.1806093576008543</v>
      </c>
    </row>
    <row r="9850" spans="1:8">
      <c r="A9850" t="s">
        <v>7321</v>
      </c>
      <c r="B9850">
        <v>1.6163025562970701</v>
      </c>
      <c r="C9850">
        <v>26</v>
      </c>
      <c r="D9850">
        <v>22</v>
      </c>
      <c r="E9850">
        <v>22</v>
      </c>
      <c r="F9850" t="str">
        <f>VLOOKUP(E9850,$L$1:$M$25,2,FALSE)</f>
        <v>sugar</v>
      </c>
      <c r="G9850">
        <f>LOG(C9850)</f>
        <v>1.414973347970818</v>
      </c>
      <c r="H9850">
        <f>G9850/(B9850-1)</f>
        <v>2.2959069916444945</v>
      </c>
    </row>
    <row r="9851" spans="1:8">
      <c r="A9851" t="s">
        <v>5217</v>
      </c>
      <c r="B9851">
        <v>1.61673384074198</v>
      </c>
      <c r="C9851">
        <v>26</v>
      </c>
      <c r="D9851">
        <v>18</v>
      </c>
      <c r="E9851">
        <v>18</v>
      </c>
      <c r="F9851" t="str">
        <f>VLOOKUP(E9851,$L$1:$M$25,2,FALSE)</f>
        <v>oilseed</v>
      </c>
      <c r="G9851">
        <f>LOG(C9851)</f>
        <v>1.414973347970818</v>
      </c>
      <c r="H9851">
        <f>G9851/(B9851-1)</f>
        <v>2.2943014546899065</v>
      </c>
    </row>
    <row r="9852" spans="1:8">
      <c r="A9852" t="s">
        <v>1987</v>
      </c>
      <c r="B9852">
        <v>1.61884909168191</v>
      </c>
      <c r="C9852">
        <v>18</v>
      </c>
      <c r="D9852">
        <v>5</v>
      </c>
      <c r="E9852">
        <v>5</v>
      </c>
      <c r="F9852" t="str">
        <f>VLOOKUP(E9852,$L$1:$M$25,2,FALSE)</f>
        <v>corn</v>
      </c>
      <c r="G9852">
        <f>LOG(C9852)</f>
        <v>1.255272505103306</v>
      </c>
      <c r="H9852">
        <f>G9852/(B9852-1)</f>
        <v>2.0283983962741585</v>
      </c>
    </row>
    <row r="9853" spans="1:8">
      <c r="A9853" t="s">
        <v>87</v>
      </c>
      <c r="B9853">
        <v>1.6204268877116801</v>
      </c>
      <c r="C9853">
        <v>64</v>
      </c>
      <c r="D9853">
        <v>1</v>
      </c>
      <c r="E9853">
        <v>1</v>
      </c>
      <c r="F9853" t="str">
        <f>VLOOKUP(E9853,$L$1:$M$25,2,FALSE)</f>
        <v>acq</v>
      </c>
      <c r="G9853">
        <f>LOG(C9853)</f>
        <v>1.8061799739838871</v>
      </c>
      <c r="H9853">
        <f>G9853/(B9853-1)</f>
        <v>2.9111890695866181</v>
      </c>
    </row>
    <row r="9854" spans="1:8">
      <c r="A9854" t="s">
        <v>8839</v>
      </c>
      <c r="B9854">
        <v>1.62345332124743</v>
      </c>
      <c r="C9854">
        <v>39</v>
      </c>
      <c r="D9854">
        <v>25</v>
      </c>
      <c r="E9854">
        <v>25</v>
      </c>
      <c r="F9854" t="str">
        <f>VLOOKUP(E9854,$L$1:$M$25,2,FALSE)</f>
        <v>wheat</v>
      </c>
      <c r="G9854">
        <f>LOG(C9854)</f>
        <v>1.5910646070264991</v>
      </c>
      <c r="H9854">
        <f>G9854/(B9854-1)</f>
        <v>2.5520188164897961</v>
      </c>
    </row>
    <row r="9855" spans="1:8">
      <c r="A9855" t="s">
        <v>98</v>
      </c>
      <c r="B9855">
        <v>1.6263863443942399</v>
      </c>
      <c r="C9855">
        <v>71</v>
      </c>
      <c r="D9855">
        <v>7</v>
      </c>
      <c r="E9855">
        <v>7</v>
      </c>
      <c r="F9855" t="str">
        <f>VLOOKUP(E9855,$L$1:$M$25,2,FALSE)</f>
        <v>crude</v>
      </c>
      <c r="G9855">
        <f>LOG(C9855)</f>
        <v>1.8512583487190752</v>
      </c>
      <c r="H9855">
        <f>G9855/(B9855-1)</f>
        <v>2.9554577063926475</v>
      </c>
    </row>
    <row r="9856" spans="1:8">
      <c r="A9856" t="s">
        <v>5213</v>
      </c>
      <c r="B9856">
        <v>1.62756751674017</v>
      </c>
      <c r="C9856">
        <v>26</v>
      </c>
      <c r="D9856">
        <v>7</v>
      </c>
      <c r="E9856">
        <v>7</v>
      </c>
      <c r="F9856" t="str">
        <f>VLOOKUP(E9856,$L$1:$M$25,2,FALSE)</f>
        <v>crude</v>
      </c>
      <c r="G9856">
        <f>LOG(C9856)</f>
        <v>1.414973347970818</v>
      </c>
      <c r="H9856">
        <f>G9856/(B9856-1)</f>
        <v>2.2546950092648843</v>
      </c>
    </row>
    <row r="9857" spans="1:8">
      <c r="A9857" t="s">
        <v>3615</v>
      </c>
      <c r="B9857">
        <v>1.6286198303328101</v>
      </c>
      <c r="C9857">
        <v>16</v>
      </c>
      <c r="D9857">
        <v>23</v>
      </c>
      <c r="E9857">
        <v>23</v>
      </c>
      <c r="F9857" t="str">
        <f>VLOOKUP(E9857,$L$1:$M$25,2,FALSE)</f>
        <v>trade</v>
      </c>
      <c r="G9857">
        <f>LOG(C9857)</f>
        <v>1.2041199826559248</v>
      </c>
      <c r="H9857">
        <f>G9857/(B9857-1)</f>
        <v>1.9154979282445286</v>
      </c>
    </row>
    <row r="9858" spans="1:8">
      <c r="A9858" t="s">
        <v>8786</v>
      </c>
      <c r="B9858">
        <v>1.62948671545065</v>
      </c>
      <c r="C9858">
        <v>21</v>
      </c>
      <c r="D9858">
        <v>20</v>
      </c>
      <c r="E9858">
        <v>20</v>
      </c>
      <c r="F9858" t="str">
        <f>VLOOKUP(E9858,$L$1:$M$25,2,FALSE)</f>
        <v>ship</v>
      </c>
      <c r="G9858">
        <f>LOG(C9858)</f>
        <v>1.3222192947339193</v>
      </c>
      <c r="H9858">
        <f>G9858/(B9858-1)</f>
        <v>2.1004721184423114</v>
      </c>
    </row>
    <row r="9859" spans="1:8">
      <c r="A9859" t="s">
        <v>5332</v>
      </c>
      <c r="B9859">
        <v>1.6304325826288799</v>
      </c>
      <c r="C9859">
        <v>16</v>
      </c>
      <c r="D9859">
        <v>12</v>
      </c>
      <c r="E9859">
        <v>12</v>
      </c>
      <c r="F9859" t="str">
        <f>VLOOKUP(E9859,$L$1:$M$25,2,FALSE)</f>
        <v>grain</v>
      </c>
      <c r="G9859">
        <f>LOG(C9859)</f>
        <v>1.2041199826559248</v>
      </c>
      <c r="H9859">
        <f>G9859/(B9859-1)</f>
        <v>1.9099900859102019</v>
      </c>
    </row>
    <row r="9860" spans="1:8">
      <c r="A9860" t="s">
        <v>8781</v>
      </c>
      <c r="B9860">
        <v>1.63134542080859</v>
      </c>
      <c r="C9860">
        <v>13</v>
      </c>
      <c r="D9860">
        <v>8</v>
      </c>
      <c r="E9860">
        <v>8</v>
      </c>
      <c r="F9860" t="str">
        <f>VLOOKUP(E9860,$L$1:$M$25,2,FALSE)</f>
        <v>dlr</v>
      </c>
      <c r="G9860">
        <f>LOG(C9860)</f>
        <v>1.1139433523068367</v>
      </c>
      <c r="H9860">
        <f>G9860/(B9860-1)</f>
        <v>1.7643960272653338</v>
      </c>
    </row>
    <row r="9861" spans="1:8">
      <c r="A9861" t="s">
        <v>2083</v>
      </c>
      <c r="B9861">
        <v>1.63263092715435</v>
      </c>
      <c r="C9861">
        <v>12</v>
      </c>
      <c r="D9861">
        <v>4</v>
      </c>
      <c r="E9861">
        <v>4</v>
      </c>
      <c r="F9861" t="str">
        <f>VLOOKUP(E9861,$L$1:$M$25,2,FALSE)</f>
        <v>coffee</v>
      </c>
      <c r="G9861">
        <f>LOG(C9861)</f>
        <v>1.0791812460476249</v>
      </c>
      <c r="H9861">
        <f>G9861/(B9861-1)</f>
        <v>1.7058622962078569</v>
      </c>
    </row>
    <row r="9862" spans="1:8">
      <c r="A9862" t="s">
        <v>5382</v>
      </c>
      <c r="B9862">
        <v>1.63263092715435</v>
      </c>
      <c r="C9862">
        <v>12</v>
      </c>
      <c r="D9862">
        <v>4</v>
      </c>
      <c r="E9862">
        <v>4</v>
      </c>
      <c r="F9862" t="str">
        <f>VLOOKUP(E9862,$L$1:$M$25,2,FALSE)</f>
        <v>coffee</v>
      </c>
      <c r="G9862">
        <f>LOG(C9862)</f>
        <v>1.0791812460476249</v>
      </c>
      <c r="H9862">
        <f>G9862/(B9862-1)</f>
        <v>1.7058622962078569</v>
      </c>
    </row>
    <row r="9863" spans="1:8">
      <c r="A9863" t="s">
        <v>7953</v>
      </c>
      <c r="B9863">
        <v>1.63263092715435</v>
      </c>
      <c r="C9863">
        <v>12</v>
      </c>
      <c r="D9863">
        <v>4</v>
      </c>
      <c r="E9863">
        <v>4</v>
      </c>
      <c r="F9863" t="str">
        <f>VLOOKUP(E9863,$L$1:$M$25,2,FALSE)</f>
        <v>coffee</v>
      </c>
      <c r="G9863">
        <f>LOG(C9863)</f>
        <v>1.0791812460476249</v>
      </c>
      <c r="H9863">
        <f>G9863/(B9863-1)</f>
        <v>1.7058622962078569</v>
      </c>
    </row>
    <row r="9864" spans="1:8">
      <c r="A9864" t="s">
        <v>10154</v>
      </c>
      <c r="B9864">
        <v>1.63263092715435</v>
      </c>
      <c r="C9864">
        <v>12</v>
      </c>
      <c r="D9864">
        <v>5</v>
      </c>
      <c r="E9864">
        <v>5</v>
      </c>
      <c r="F9864" t="str">
        <f>VLOOKUP(E9864,$L$1:$M$25,2,FALSE)</f>
        <v>corn</v>
      </c>
      <c r="G9864">
        <f>LOG(C9864)</f>
        <v>1.0791812460476249</v>
      </c>
      <c r="H9864">
        <f>G9864/(B9864-1)</f>
        <v>1.7058622962078569</v>
      </c>
    </row>
    <row r="9865" spans="1:8">
      <c r="A9865" t="s">
        <v>10792</v>
      </c>
      <c r="B9865">
        <v>1.63263092715435</v>
      </c>
      <c r="C9865">
        <v>12</v>
      </c>
      <c r="D9865">
        <v>23</v>
      </c>
      <c r="E9865">
        <v>23</v>
      </c>
      <c r="F9865" t="str">
        <f>VLOOKUP(E9865,$L$1:$M$25,2,FALSE)</f>
        <v>trade</v>
      </c>
      <c r="G9865">
        <f>LOG(C9865)</f>
        <v>1.0791812460476249</v>
      </c>
      <c r="H9865">
        <f>G9865/(B9865-1)</f>
        <v>1.7058622962078569</v>
      </c>
    </row>
    <row r="9866" spans="1:8">
      <c r="A9866" t="s">
        <v>11025</v>
      </c>
      <c r="B9866">
        <v>1.63263092715435</v>
      </c>
      <c r="C9866">
        <v>12</v>
      </c>
      <c r="D9866">
        <v>7</v>
      </c>
      <c r="E9866">
        <v>7</v>
      </c>
      <c r="F9866" t="str">
        <f>VLOOKUP(E9866,$L$1:$M$25,2,FALSE)</f>
        <v>crude</v>
      </c>
      <c r="G9866">
        <f>LOG(C9866)</f>
        <v>1.0791812460476249</v>
      </c>
      <c r="H9866">
        <f>G9866/(B9866-1)</f>
        <v>1.7058622962078569</v>
      </c>
    </row>
    <row r="9867" spans="1:8">
      <c r="A9867" t="s">
        <v>524</v>
      </c>
      <c r="B9867">
        <v>1.6330406629846099</v>
      </c>
      <c r="C9867">
        <v>73</v>
      </c>
      <c r="D9867">
        <v>25</v>
      </c>
      <c r="E9867">
        <v>25</v>
      </c>
      <c r="F9867" t="str">
        <f>VLOOKUP(E9867,$L$1:$M$25,2,FALSE)</f>
        <v>wheat</v>
      </c>
      <c r="G9867">
        <f>LOG(C9867)</f>
        <v>1.8633228601204559</v>
      </c>
      <c r="H9867">
        <f>G9867/(B9867-1)</f>
        <v>2.9434489268594675</v>
      </c>
    </row>
    <row r="9868" spans="1:8">
      <c r="A9868" t="s">
        <v>975</v>
      </c>
      <c r="B9868">
        <v>1.6350915928128</v>
      </c>
      <c r="C9868">
        <v>15</v>
      </c>
      <c r="D9868">
        <v>18</v>
      </c>
      <c r="E9868">
        <v>18</v>
      </c>
      <c r="F9868" t="str">
        <f>VLOOKUP(E9868,$L$1:$M$25,2,FALSE)</f>
        <v>oilseed</v>
      </c>
      <c r="G9868">
        <f>LOG(C9868)</f>
        <v>1.1760912590556813</v>
      </c>
      <c r="H9868">
        <f>G9868/(B9868-1)</f>
        <v>1.8518451076431532</v>
      </c>
    </row>
    <row r="9869" spans="1:8">
      <c r="A9869" t="s">
        <v>2328</v>
      </c>
      <c r="B9869">
        <v>1.63995664634108</v>
      </c>
      <c r="C9869">
        <v>20</v>
      </c>
      <c r="D9869">
        <v>3</v>
      </c>
      <c r="E9869">
        <v>3</v>
      </c>
      <c r="F9869" t="str">
        <f>VLOOKUP(E9869,$L$1:$M$25,2,FALSE)</f>
        <v>cocoa</v>
      </c>
      <c r="G9869">
        <f>LOG(C9869)</f>
        <v>1.3010299956639813</v>
      </c>
      <c r="H9869">
        <f>G9869/(B9869-1)</f>
        <v>2.0329970836345792</v>
      </c>
    </row>
    <row r="9870" spans="1:8">
      <c r="A9870" t="s">
        <v>10353</v>
      </c>
      <c r="B9870">
        <v>1.6407566413488801</v>
      </c>
      <c r="C9870">
        <v>21</v>
      </c>
      <c r="D9870">
        <v>13</v>
      </c>
      <c r="E9870">
        <v>13</v>
      </c>
      <c r="F9870" t="str">
        <f>VLOOKUP(E9870,$L$1:$M$25,2,FALSE)</f>
        <v>interest</v>
      </c>
      <c r="G9870">
        <f>LOG(C9870)</f>
        <v>1.3222192947339193</v>
      </c>
      <c r="H9870">
        <f>G9870/(B9870-1)</f>
        <v>2.0635280376500935</v>
      </c>
    </row>
    <row r="9871" spans="1:8">
      <c r="A9871" t="s">
        <v>217</v>
      </c>
      <c r="B9871">
        <v>1.6417217350894699</v>
      </c>
      <c r="C9871">
        <v>60</v>
      </c>
      <c r="D9871">
        <v>21</v>
      </c>
      <c r="E9871">
        <v>21</v>
      </c>
      <c r="F9871" t="str">
        <f>VLOOKUP(E9871,$L$1:$M$25,2,FALSE)</f>
        <v>soybean</v>
      </c>
      <c r="G9871">
        <f>LOG(C9871)</f>
        <v>1.7781512503836436</v>
      </c>
      <c r="H9871">
        <f>G9871/(B9871-1)</f>
        <v>2.7709070040081012</v>
      </c>
    </row>
    <row r="9872" spans="1:8">
      <c r="A9872" t="s">
        <v>1770</v>
      </c>
      <c r="B9872">
        <v>1.6417347121875201</v>
      </c>
      <c r="C9872">
        <v>11</v>
      </c>
      <c r="D9872">
        <v>14</v>
      </c>
      <c r="E9872">
        <v>14</v>
      </c>
      <c r="F9872" t="str">
        <f>VLOOKUP(E9872,$L$1:$M$25,2,FALSE)</f>
        <v>livestock</v>
      </c>
      <c r="G9872">
        <f>LOG(C9872)</f>
        <v>1.0413926851582251</v>
      </c>
      <c r="H9872">
        <f>G9872/(B9872-1)</f>
        <v>1.6227775518147782</v>
      </c>
    </row>
    <row r="9873" spans="1:8">
      <c r="A9873" t="s">
        <v>2588</v>
      </c>
      <c r="B9873">
        <v>1.6417347121875201</v>
      </c>
      <c r="C9873">
        <v>11</v>
      </c>
      <c r="D9873">
        <v>24</v>
      </c>
      <c r="E9873">
        <v>24</v>
      </c>
      <c r="F9873" t="str">
        <f>VLOOKUP(E9873,$L$1:$M$25,2,FALSE)</f>
        <v>veg-oil</v>
      </c>
      <c r="G9873">
        <f>LOG(C9873)</f>
        <v>1.0413926851582251</v>
      </c>
      <c r="H9873">
        <f>G9873/(B9873-1)</f>
        <v>1.6227775518147782</v>
      </c>
    </row>
    <row r="9874" spans="1:8">
      <c r="A9874" t="s">
        <v>3660</v>
      </c>
      <c r="B9874">
        <v>1.6417347121875201</v>
      </c>
      <c r="C9874">
        <v>11</v>
      </c>
      <c r="D9874">
        <v>23</v>
      </c>
      <c r="E9874">
        <v>23</v>
      </c>
      <c r="F9874" t="str">
        <f>VLOOKUP(E9874,$L$1:$M$25,2,FALSE)</f>
        <v>trade</v>
      </c>
      <c r="G9874">
        <f>LOG(C9874)</f>
        <v>1.0413926851582251</v>
      </c>
      <c r="H9874">
        <f>G9874/(B9874-1)</f>
        <v>1.6227775518147782</v>
      </c>
    </row>
    <row r="9875" spans="1:8">
      <c r="A9875" t="s">
        <v>10026</v>
      </c>
      <c r="B9875">
        <v>1.6417347121875201</v>
      </c>
      <c r="C9875">
        <v>11</v>
      </c>
      <c r="D9875">
        <v>23</v>
      </c>
      <c r="E9875">
        <v>23</v>
      </c>
      <c r="F9875" t="str">
        <f>VLOOKUP(E9875,$L$1:$M$25,2,FALSE)</f>
        <v>trade</v>
      </c>
      <c r="G9875">
        <f>LOG(C9875)</f>
        <v>1.0413926851582251</v>
      </c>
      <c r="H9875">
        <f>G9875/(B9875-1)</f>
        <v>1.6227775518147782</v>
      </c>
    </row>
    <row r="9876" spans="1:8">
      <c r="A9876" t="s">
        <v>88</v>
      </c>
      <c r="B9876">
        <v>1.64278436071826</v>
      </c>
      <c r="C9876">
        <v>65</v>
      </c>
      <c r="D9876">
        <v>7</v>
      </c>
      <c r="E9876">
        <v>7</v>
      </c>
      <c r="F9876" t="str">
        <f>VLOOKUP(E9876,$L$1:$M$25,2,FALSE)</f>
        <v>crude</v>
      </c>
      <c r="G9876">
        <f>LOG(C9876)</f>
        <v>1.8129133566428555</v>
      </c>
      <c r="H9876">
        <f>G9876/(B9876-1)</f>
        <v>2.8204067607013186</v>
      </c>
    </row>
    <row r="9877" spans="1:8">
      <c r="A9877" t="s">
        <v>158</v>
      </c>
      <c r="B9877">
        <v>1.64283717298198</v>
      </c>
      <c r="C9877">
        <v>46</v>
      </c>
      <c r="D9877">
        <v>11</v>
      </c>
      <c r="E9877">
        <v>11</v>
      </c>
      <c r="F9877" t="str">
        <f>VLOOKUP(E9877,$L$1:$M$25,2,FALSE)</f>
        <v>gold</v>
      </c>
      <c r="G9877">
        <f>LOG(C9877)</f>
        <v>1.6627578316815741</v>
      </c>
      <c r="H9877">
        <f>G9877/(B9877-1)</f>
        <v>2.586592533173536</v>
      </c>
    </row>
    <row r="9878" spans="1:8">
      <c r="A9878" t="s">
        <v>1515</v>
      </c>
      <c r="B9878">
        <v>1.6434177197931701</v>
      </c>
      <c r="C9878">
        <v>10</v>
      </c>
      <c r="D9878">
        <v>18</v>
      </c>
      <c r="E9878">
        <v>18</v>
      </c>
      <c r="F9878" t="str">
        <f>VLOOKUP(E9878,$L$1:$M$25,2,FALSE)</f>
        <v>oilseed</v>
      </c>
      <c r="G9878">
        <f>LOG(C9878)</f>
        <v>1</v>
      </c>
      <c r="H9878">
        <f>G9878/(B9878-1)</f>
        <v>1.5542002795966749</v>
      </c>
    </row>
    <row r="9879" spans="1:8">
      <c r="A9879" t="s">
        <v>6885</v>
      </c>
      <c r="B9879">
        <v>1.6434177197931701</v>
      </c>
      <c r="C9879">
        <v>10</v>
      </c>
      <c r="D9879">
        <v>5</v>
      </c>
      <c r="E9879">
        <v>5</v>
      </c>
      <c r="F9879" t="str">
        <f>VLOOKUP(E9879,$L$1:$M$25,2,FALSE)</f>
        <v>corn</v>
      </c>
      <c r="G9879">
        <f>LOG(C9879)</f>
        <v>1</v>
      </c>
      <c r="H9879">
        <f>G9879/(B9879-1)</f>
        <v>1.5542002795966749</v>
      </c>
    </row>
    <row r="9880" spans="1:8">
      <c r="A9880" t="s">
        <v>7235</v>
      </c>
      <c r="B9880">
        <v>1.6434177197931701</v>
      </c>
      <c r="C9880">
        <v>10</v>
      </c>
      <c r="D9880">
        <v>17</v>
      </c>
      <c r="E9880">
        <v>17</v>
      </c>
      <c r="F9880" t="str">
        <f>VLOOKUP(E9880,$L$1:$M$25,2,FALSE)</f>
        <v>nat-gas</v>
      </c>
      <c r="G9880">
        <f>LOG(C9880)</f>
        <v>1</v>
      </c>
      <c r="H9880">
        <f>G9880/(B9880-1)</f>
        <v>1.5542002795966749</v>
      </c>
    </row>
    <row r="9881" spans="1:8">
      <c r="A9881" t="s">
        <v>7031</v>
      </c>
      <c r="B9881">
        <v>1.6434177197931701</v>
      </c>
      <c r="C9881">
        <v>20</v>
      </c>
      <c r="D9881">
        <v>5</v>
      </c>
      <c r="E9881">
        <v>5</v>
      </c>
      <c r="F9881" t="str">
        <f>VLOOKUP(E9881,$L$1:$M$25,2,FALSE)</f>
        <v>corn</v>
      </c>
      <c r="G9881">
        <f>LOG(C9881)</f>
        <v>1.3010299956639813</v>
      </c>
      <c r="H9881">
        <f>G9881/(B9881-1)</f>
        <v>2.0220611830246202</v>
      </c>
    </row>
    <row r="9882" spans="1:8">
      <c r="A9882" t="s">
        <v>4525</v>
      </c>
      <c r="B9882">
        <v>1.6438218248324199</v>
      </c>
      <c r="C9882">
        <v>19</v>
      </c>
      <c r="D9882">
        <v>23</v>
      </c>
      <c r="E9882">
        <v>23</v>
      </c>
      <c r="F9882" t="str">
        <f>VLOOKUP(E9882,$L$1:$M$25,2,FALSE)</f>
        <v>trade</v>
      </c>
      <c r="G9882">
        <f>LOG(C9882)</f>
        <v>1.2787536009528289</v>
      </c>
      <c r="H9882">
        <f>G9882/(B9882-1)</f>
        <v>1.986191756214035</v>
      </c>
    </row>
    <row r="9883" spans="1:8">
      <c r="A9883" t="s">
        <v>9984</v>
      </c>
      <c r="B9883">
        <v>1.64637545241645</v>
      </c>
      <c r="C9883">
        <v>31</v>
      </c>
      <c r="D9883">
        <v>25</v>
      </c>
      <c r="E9883">
        <v>25</v>
      </c>
      <c r="F9883" t="str">
        <f>VLOOKUP(E9883,$L$1:$M$25,2,FALSE)</f>
        <v>wheat</v>
      </c>
      <c r="G9883">
        <f>LOG(C9883)</f>
        <v>1.4913616938342726</v>
      </c>
      <c r="H9883">
        <f>G9883/(B9883-1)</f>
        <v>2.3072684586935872</v>
      </c>
    </row>
    <row r="9884" spans="1:8">
      <c r="A9884" t="s">
        <v>8397</v>
      </c>
      <c r="B9884">
        <v>1.64678918022063</v>
      </c>
      <c r="C9884">
        <v>24</v>
      </c>
      <c r="D9884">
        <v>20</v>
      </c>
      <c r="E9884">
        <v>20</v>
      </c>
      <c r="F9884" t="str">
        <f>VLOOKUP(E9884,$L$1:$M$25,2,FALSE)</f>
        <v>ship</v>
      </c>
      <c r="G9884">
        <f>LOG(C9884)</f>
        <v>1.3802112417116059</v>
      </c>
      <c r="H9884">
        <f>G9884/(B9884-1)</f>
        <v>2.1339429970686803</v>
      </c>
    </row>
    <row r="9885" spans="1:8">
      <c r="A9885" t="s">
        <v>3903</v>
      </c>
      <c r="B9885">
        <v>1.6514703494149201</v>
      </c>
      <c r="C9885">
        <v>26</v>
      </c>
      <c r="D9885">
        <v>25</v>
      </c>
      <c r="E9885">
        <v>25</v>
      </c>
      <c r="F9885" t="str">
        <f>VLOOKUP(E9885,$L$1:$M$25,2,FALSE)</f>
        <v>wheat</v>
      </c>
      <c r="G9885">
        <f>LOG(C9885)</f>
        <v>1.414973347970818</v>
      </c>
      <c r="H9885">
        <f>G9885/(B9885-1)</f>
        <v>2.1719689149960444</v>
      </c>
    </row>
    <row r="9886" spans="1:8">
      <c r="A9886" t="s">
        <v>5993</v>
      </c>
      <c r="B9886">
        <v>1.6518011783911599</v>
      </c>
      <c r="C9886">
        <v>30</v>
      </c>
      <c r="D9886">
        <v>13</v>
      </c>
      <c r="E9886">
        <v>13</v>
      </c>
      <c r="F9886" t="str">
        <f>VLOOKUP(E9886,$L$1:$M$25,2,FALSE)</f>
        <v>interest</v>
      </c>
      <c r="G9886">
        <f>LOG(C9886)</f>
        <v>1.4771212547196624</v>
      </c>
      <c r="H9886">
        <f>G9886/(B9886-1)</f>
        <v>2.2662144587796527</v>
      </c>
    </row>
    <row r="9887" spans="1:8">
      <c r="A9887" t="s">
        <v>4473</v>
      </c>
      <c r="B9887">
        <v>1.6528539305625201</v>
      </c>
      <c r="C9887">
        <v>39</v>
      </c>
      <c r="D9887">
        <v>4</v>
      </c>
      <c r="E9887">
        <v>4</v>
      </c>
      <c r="F9887" t="str">
        <f>VLOOKUP(E9887,$L$1:$M$25,2,FALSE)</f>
        <v>coffee</v>
      </c>
      <c r="G9887">
        <f>LOG(C9887)</f>
        <v>1.5910646070264991</v>
      </c>
      <c r="H9887">
        <f>G9887/(B9887-1)</f>
        <v>2.4370912581556894</v>
      </c>
    </row>
    <row r="9888" spans="1:8">
      <c r="A9888" t="s">
        <v>7589</v>
      </c>
      <c r="B9888">
        <v>1.65443092893737</v>
      </c>
      <c r="C9888">
        <v>28</v>
      </c>
      <c r="D9888">
        <v>15</v>
      </c>
      <c r="E9888">
        <v>15</v>
      </c>
      <c r="F9888" t="str">
        <f>VLOOKUP(E9888,$L$1:$M$25,2,FALSE)</f>
        <v>money-fx</v>
      </c>
      <c r="G9888">
        <f>LOG(C9888)</f>
        <v>1.4471580313422192</v>
      </c>
      <c r="H9888">
        <f>G9888/(B9888-1)</f>
        <v>2.2113227956570407</v>
      </c>
    </row>
    <row r="9889" spans="1:8">
      <c r="A9889" t="s">
        <v>303</v>
      </c>
      <c r="B9889">
        <v>1.65624563804902</v>
      </c>
      <c r="C9889">
        <v>98</v>
      </c>
      <c r="D9889">
        <v>7</v>
      </c>
      <c r="E9889">
        <v>7</v>
      </c>
      <c r="F9889" t="str">
        <f>VLOOKUP(E9889,$L$1:$M$25,2,FALSE)</f>
        <v>crude</v>
      </c>
      <c r="G9889">
        <f>LOG(C9889)</f>
        <v>1.9912260756924949</v>
      </c>
      <c r="H9889">
        <f>G9889/(B9889-1)</f>
        <v>3.0342694263268459</v>
      </c>
    </row>
    <row r="9890" spans="1:8">
      <c r="A9890" t="s">
        <v>3464</v>
      </c>
      <c r="B9890">
        <v>1.65698369795464</v>
      </c>
      <c r="C9890">
        <v>26</v>
      </c>
      <c r="D9890">
        <v>17</v>
      </c>
      <c r="E9890">
        <v>17</v>
      </c>
      <c r="F9890" t="str">
        <f>VLOOKUP(E9890,$L$1:$M$25,2,FALSE)</f>
        <v>nat-gas</v>
      </c>
      <c r="G9890">
        <f>LOG(C9890)</f>
        <v>1.414973347970818</v>
      </c>
      <c r="H9890">
        <f>G9890/(B9890-1)</f>
        <v>2.1537419457682065</v>
      </c>
    </row>
    <row r="9891" spans="1:8">
      <c r="A9891" t="s">
        <v>10973</v>
      </c>
      <c r="B9891">
        <v>1.6572204305795799</v>
      </c>
      <c r="C9891">
        <v>19</v>
      </c>
      <c r="D9891">
        <v>10</v>
      </c>
      <c r="E9891">
        <v>10</v>
      </c>
      <c r="F9891" t="str">
        <f>VLOOKUP(E9891,$L$1:$M$25,2,FALSE)</f>
        <v>gnp</v>
      </c>
      <c r="G9891">
        <f>LOG(C9891)</f>
        <v>1.2787536009528289</v>
      </c>
      <c r="H9891">
        <f>G9891/(B9891-1)</f>
        <v>1.9456997096470972</v>
      </c>
    </row>
    <row r="9892" spans="1:8">
      <c r="A9892" t="s">
        <v>4668</v>
      </c>
      <c r="B9892">
        <v>1.6591048294192099</v>
      </c>
      <c r="C9892">
        <v>18</v>
      </c>
      <c r="D9892">
        <v>18</v>
      </c>
      <c r="E9892">
        <v>18</v>
      </c>
      <c r="F9892" t="str">
        <f>VLOOKUP(E9892,$L$1:$M$25,2,FALSE)</f>
        <v>oilseed</v>
      </c>
      <c r="G9892">
        <f>LOG(C9892)</f>
        <v>1.255272505103306</v>
      </c>
      <c r="H9892">
        <f>G9892/(B9892-1)</f>
        <v>1.904511162828874</v>
      </c>
    </row>
    <row r="9893" spans="1:8">
      <c r="A9893" t="s">
        <v>2264</v>
      </c>
      <c r="B9893">
        <v>1.6661022550875999</v>
      </c>
      <c r="C9893">
        <v>14</v>
      </c>
      <c r="D9893">
        <v>24</v>
      </c>
      <c r="E9893">
        <v>24</v>
      </c>
      <c r="F9893" t="str">
        <f>VLOOKUP(E9893,$L$1:$M$25,2,FALSE)</f>
        <v>veg-oil</v>
      </c>
      <c r="G9893">
        <f>LOG(C9893)</f>
        <v>1.146128035678238</v>
      </c>
      <c r="H9893">
        <f>G9893/(B9893-1)</f>
        <v>1.720648784663714</v>
      </c>
    </row>
    <row r="9894" spans="1:8">
      <c r="A9894" t="s">
        <v>3665</v>
      </c>
      <c r="B9894">
        <v>1.66633258532832</v>
      </c>
      <c r="C9894">
        <v>11</v>
      </c>
      <c r="D9894">
        <v>20</v>
      </c>
      <c r="E9894">
        <v>20</v>
      </c>
      <c r="F9894" t="str">
        <f>VLOOKUP(E9894,$L$1:$M$25,2,FALSE)</f>
        <v>ship</v>
      </c>
      <c r="G9894">
        <f>LOG(C9894)</f>
        <v>1.0413926851582251</v>
      </c>
      <c r="H9894">
        <f>G9894/(B9894-1)</f>
        <v>1.5628722174004188</v>
      </c>
    </row>
    <row r="9895" spans="1:8">
      <c r="A9895" t="s">
        <v>4507</v>
      </c>
      <c r="B9895">
        <v>1.6668756974308301</v>
      </c>
      <c r="C9895">
        <v>19</v>
      </c>
      <c r="D9895">
        <v>24</v>
      </c>
      <c r="E9895">
        <v>24</v>
      </c>
      <c r="F9895" t="str">
        <f>VLOOKUP(E9895,$L$1:$M$25,2,FALSE)</f>
        <v>veg-oil</v>
      </c>
      <c r="G9895">
        <f>LOG(C9895)</f>
        <v>1.2787536009528289</v>
      </c>
      <c r="H9895">
        <f>G9895/(B9895-1)</f>
        <v>1.9175291675484458</v>
      </c>
    </row>
    <row r="9896" spans="1:8">
      <c r="A9896" t="s">
        <v>28</v>
      </c>
      <c r="B9896">
        <v>1.6672756926824901</v>
      </c>
      <c r="C9896">
        <v>47</v>
      </c>
      <c r="D9896">
        <v>14</v>
      </c>
      <c r="E9896">
        <v>14</v>
      </c>
      <c r="F9896" t="str">
        <f>VLOOKUP(E9896,$L$1:$M$25,2,FALSE)</f>
        <v>livestock</v>
      </c>
      <c r="G9896">
        <f>LOG(C9896)</f>
        <v>1.6720978579357175</v>
      </c>
      <c r="H9896">
        <f>G9896/(B9896-1)</f>
        <v>2.5058575882088245</v>
      </c>
    </row>
    <row r="9897" spans="1:8">
      <c r="A9897" t="s">
        <v>920</v>
      </c>
      <c r="B9897">
        <v>1.6674619334292899</v>
      </c>
      <c r="C9897">
        <v>8</v>
      </c>
      <c r="D9897">
        <v>11</v>
      </c>
      <c r="E9897">
        <v>11</v>
      </c>
      <c r="F9897" t="str">
        <f>VLOOKUP(E9897,$L$1:$M$25,2,FALSE)</f>
        <v>gold</v>
      </c>
      <c r="G9897">
        <f>LOG(C9897)</f>
        <v>0.90308998699194354</v>
      </c>
      <c r="H9897">
        <f>G9897/(B9897-1)</f>
        <v>1.3530209615880899</v>
      </c>
    </row>
    <row r="9898" spans="1:8">
      <c r="A9898" t="s">
        <v>1305</v>
      </c>
      <c r="B9898">
        <v>1.6674619334292899</v>
      </c>
      <c r="C9898">
        <v>8</v>
      </c>
      <c r="D9898">
        <v>10</v>
      </c>
      <c r="E9898">
        <v>10</v>
      </c>
      <c r="F9898" t="str">
        <f>VLOOKUP(E9898,$L$1:$M$25,2,FALSE)</f>
        <v>gnp</v>
      </c>
      <c r="G9898">
        <f>LOG(C9898)</f>
        <v>0.90308998699194354</v>
      </c>
      <c r="H9898">
        <f>G9898/(B9898-1)</f>
        <v>1.3530209615880899</v>
      </c>
    </row>
    <row r="9899" spans="1:8">
      <c r="A9899" t="s">
        <v>1358</v>
      </c>
      <c r="B9899">
        <v>1.6674619334292899</v>
      </c>
      <c r="C9899">
        <v>8</v>
      </c>
      <c r="D9899">
        <v>10</v>
      </c>
      <c r="E9899">
        <v>10</v>
      </c>
      <c r="F9899" t="str">
        <f>VLOOKUP(E9899,$L$1:$M$25,2,FALSE)</f>
        <v>gnp</v>
      </c>
      <c r="G9899">
        <f>LOG(C9899)</f>
        <v>0.90308998699194354</v>
      </c>
      <c r="H9899">
        <f>G9899/(B9899-1)</f>
        <v>1.3530209615880899</v>
      </c>
    </row>
    <row r="9900" spans="1:8">
      <c r="A9900" t="s">
        <v>2566</v>
      </c>
      <c r="B9900">
        <v>1.6674619334292899</v>
      </c>
      <c r="C9900">
        <v>8</v>
      </c>
      <c r="D9900">
        <v>17</v>
      </c>
      <c r="E9900">
        <v>17</v>
      </c>
      <c r="F9900" t="str">
        <f>VLOOKUP(E9900,$L$1:$M$25,2,FALSE)</f>
        <v>nat-gas</v>
      </c>
      <c r="G9900">
        <f>LOG(C9900)</f>
        <v>0.90308998699194354</v>
      </c>
      <c r="H9900">
        <f>G9900/(B9900-1)</f>
        <v>1.3530209615880899</v>
      </c>
    </row>
    <row r="9901" spans="1:8">
      <c r="A9901" t="s">
        <v>3698</v>
      </c>
      <c r="B9901">
        <v>1.6674619334292899</v>
      </c>
      <c r="C9901">
        <v>8</v>
      </c>
      <c r="D9901">
        <v>10</v>
      </c>
      <c r="E9901">
        <v>10</v>
      </c>
      <c r="F9901" t="str">
        <f>VLOOKUP(E9901,$L$1:$M$25,2,FALSE)</f>
        <v>gnp</v>
      </c>
      <c r="G9901">
        <f>LOG(C9901)</f>
        <v>0.90308998699194354</v>
      </c>
      <c r="H9901">
        <f>G9901/(B9901-1)</f>
        <v>1.3530209615880899</v>
      </c>
    </row>
    <row r="9902" spans="1:8">
      <c r="A9902" t="s">
        <v>7109</v>
      </c>
      <c r="B9902">
        <v>1.6674619334292899</v>
      </c>
      <c r="C9902">
        <v>8</v>
      </c>
      <c r="D9902">
        <v>4</v>
      </c>
      <c r="E9902">
        <v>4</v>
      </c>
      <c r="F9902" t="str">
        <f>VLOOKUP(E9902,$L$1:$M$25,2,FALSE)</f>
        <v>coffee</v>
      </c>
      <c r="G9902">
        <f>LOG(C9902)</f>
        <v>0.90308998699194354</v>
      </c>
      <c r="H9902">
        <f>G9902/(B9902-1)</f>
        <v>1.3530209615880899</v>
      </c>
    </row>
    <row r="9903" spans="1:8">
      <c r="A9903" t="s">
        <v>7585</v>
      </c>
      <c r="B9903">
        <v>1.6674619334292899</v>
      </c>
      <c r="C9903">
        <v>8</v>
      </c>
      <c r="D9903">
        <v>10</v>
      </c>
      <c r="E9903">
        <v>10</v>
      </c>
      <c r="F9903" t="str">
        <f>VLOOKUP(E9903,$L$1:$M$25,2,FALSE)</f>
        <v>gnp</v>
      </c>
      <c r="G9903">
        <f>LOG(C9903)</f>
        <v>0.90308998699194354</v>
      </c>
      <c r="H9903">
        <f>G9903/(B9903-1)</f>
        <v>1.3530209615880899</v>
      </c>
    </row>
    <row r="9904" spans="1:8">
      <c r="A9904" t="s">
        <v>8539</v>
      </c>
      <c r="B9904">
        <v>1.6674619334292899</v>
      </c>
      <c r="C9904">
        <v>8</v>
      </c>
      <c r="D9904">
        <v>10</v>
      </c>
      <c r="E9904">
        <v>10</v>
      </c>
      <c r="F9904" t="str">
        <f>VLOOKUP(E9904,$L$1:$M$25,2,FALSE)</f>
        <v>gnp</v>
      </c>
      <c r="G9904">
        <f>LOG(C9904)</f>
        <v>0.90308998699194354</v>
      </c>
      <c r="H9904">
        <f>G9904/(B9904-1)</f>
        <v>1.3530209615880899</v>
      </c>
    </row>
    <row r="9905" spans="1:8">
      <c r="A9905" t="s">
        <v>8981</v>
      </c>
      <c r="B9905">
        <v>1.6674619334292899</v>
      </c>
      <c r="C9905">
        <v>8</v>
      </c>
      <c r="D9905">
        <v>7</v>
      </c>
      <c r="E9905">
        <v>7</v>
      </c>
      <c r="F9905" t="str">
        <f>VLOOKUP(E9905,$L$1:$M$25,2,FALSE)</f>
        <v>crude</v>
      </c>
      <c r="G9905">
        <f>LOG(C9905)</f>
        <v>0.90308998699194354</v>
      </c>
      <c r="H9905">
        <f>G9905/(B9905-1)</f>
        <v>1.3530209615880899</v>
      </c>
    </row>
    <row r="9906" spans="1:8">
      <c r="A9906" t="s">
        <v>10220</v>
      </c>
      <c r="B9906">
        <v>1.6674619334292899</v>
      </c>
      <c r="C9906">
        <v>8</v>
      </c>
      <c r="D9906">
        <v>4</v>
      </c>
      <c r="E9906">
        <v>4</v>
      </c>
      <c r="F9906" t="str">
        <f>VLOOKUP(E9906,$L$1:$M$25,2,FALSE)</f>
        <v>coffee</v>
      </c>
      <c r="G9906">
        <f>LOG(C9906)</f>
        <v>0.90308998699194354</v>
      </c>
      <c r="H9906">
        <f>G9906/(B9906-1)</f>
        <v>1.3530209615880899</v>
      </c>
    </row>
    <row r="9907" spans="1:8">
      <c r="A9907" t="s">
        <v>10576</v>
      </c>
      <c r="B9907">
        <v>1.6674619334292899</v>
      </c>
      <c r="C9907">
        <v>8</v>
      </c>
      <c r="D9907">
        <v>14</v>
      </c>
      <c r="E9907">
        <v>14</v>
      </c>
      <c r="F9907" t="str">
        <f>VLOOKUP(E9907,$L$1:$M$25,2,FALSE)</f>
        <v>livestock</v>
      </c>
      <c r="G9907">
        <f>LOG(C9907)</f>
        <v>0.90308998699194354</v>
      </c>
      <c r="H9907">
        <f>G9907/(B9907-1)</f>
        <v>1.3530209615880899</v>
      </c>
    </row>
    <row r="9908" spans="1:8">
      <c r="A9908" t="s">
        <v>10686</v>
      </c>
      <c r="B9908">
        <v>1.6674619334292899</v>
      </c>
      <c r="C9908">
        <v>8</v>
      </c>
      <c r="D9908">
        <v>20</v>
      </c>
      <c r="E9908">
        <v>20</v>
      </c>
      <c r="F9908" t="str">
        <f>VLOOKUP(E9908,$L$1:$M$25,2,FALSE)</f>
        <v>ship</v>
      </c>
      <c r="G9908">
        <f>LOG(C9908)</f>
        <v>0.90308998699194354</v>
      </c>
      <c r="H9908">
        <f>G9908/(B9908-1)</f>
        <v>1.3530209615880899</v>
      </c>
    </row>
    <row r="9909" spans="1:8">
      <c r="A9909" t="s">
        <v>11108</v>
      </c>
      <c r="B9909">
        <v>1.6674619334292899</v>
      </c>
      <c r="C9909">
        <v>8</v>
      </c>
      <c r="D9909">
        <v>4</v>
      </c>
      <c r="E9909">
        <v>4</v>
      </c>
      <c r="F9909" t="str">
        <f>VLOOKUP(E9909,$L$1:$M$25,2,FALSE)</f>
        <v>coffee</v>
      </c>
      <c r="G9909">
        <f>LOG(C9909)</f>
        <v>0.90308998699194354</v>
      </c>
      <c r="H9909">
        <f>G9909/(B9909-1)</f>
        <v>1.3530209615880899</v>
      </c>
    </row>
    <row r="9910" spans="1:8">
      <c r="A9910" t="s">
        <v>11198</v>
      </c>
      <c r="B9910">
        <v>1.6674619334292899</v>
      </c>
      <c r="C9910">
        <v>8</v>
      </c>
      <c r="D9910">
        <v>11</v>
      </c>
      <c r="E9910">
        <v>11</v>
      </c>
      <c r="F9910" t="str">
        <f>VLOOKUP(E9910,$L$1:$M$25,2,FALSE)</f>
        <v>gold</v>
      </c>
      <c r="G9910">
        <f>LOG(C9910)</f>
        <v>0.90308998699194354</v>
      </c>
      <c r="H9910">
        <f>G9910/(B9910-1)</f>
        <v>1.3530209615880899</v>
      </c>
    </row>
    <row r="9911" spans="1:8">
      <c r="A9911" t="s">
        <v>11282</v>
      </c>
      <c r="B9911">
        <v>1.6674619334292899</v>
      </c>
      <c r="C9911">
        <v>8</v>
      </c>
      <c r="D9911">
        <v>25</v>
      </c>
      <c r="E9911">
        <v>25</v>
      </c>
      <c r="F9911" t="str">
        <f>VLOOKUP(E9911,$L$1:$M$25,2,FALSE)</f>
        <v>wheat</v>
      </c>
      <c r="G9911">
        <f>LOG(C9911)</f>
        <v>0.90308998699194354</v>
      </c>
      <c r="H9911">
        <f>G9911/(B9911-1)</f>
        <v>1.3530209615880899</v>
      </c>
    </row>
    <row r="9912" spans="1:8">
      <c r="A9912" t="s">
        <v>3242</v>
      </c>
      <c r="B9912">
        <v>1.6674619334292899</v>
      </c>
      <c r="C9912">
        <v>16</v>
      </c>
      <c r="D9912">
        <v>4</v>
      </c>
      <c r="E9912">
        <v>4</v>
      </c>
      <c r="F9912" t="str">
        <f>VLOOKUP(E9912,$L$1:$M$25,2,FALSE)</f>
        <v>coffee</v>
      </c>
      <c r="G9912">
        <f>LOG(C9912)</f>
        <v>1.2041199826559248</v>
      </c>
      <c r="H9912">
        <f>G9912/(B9912-1)</f>
        <v>1.80402794878412</v>
      </c>
    </row>
    <row r="9913" spans="1:8">
      <c r="A9913" t="s">
        <v>7242</v>
      </c>
      <c r="B9913">
        <v>1.66788756087981</v>
      </c>
      <c r="C9913">
        <v>50</v>
      </c>
      <c r="D9913">
        <v>18</v>
      </c>
      <c r="E9913">
        <v>18</v>
      </c>
      <c r="F9913" t="str">
        <f>VLOOKUP(E9913,$L$1:$M$25,2,FALSE)</f>
        <v>oilseed</v>
      </c>
      <c r="G9913">
        <f>LOG(C9913)</f>
        <v>1.6989700043360187</v>
      </c>
      <c r="H9913">
        <f>G9913/(B9913-1)</f>
        <v>2.5437964469617627</v>
      </c>
    </row>
    <row r="9914" spans="1:8">
      <c r="A9914" t="s">
        <v>5381</v>
      </c>
      <c r="B9914">
        <v>1.66817397199739</v>
      </c>
      <c r="C9914">
        <v>14</v>
      </c>
      <c r="D9914">
        <v>7</v>
      </c>
      <c r="E9914">
        <v>7</v>
      </c>
      <c r="F9914" t="str">
        <f>VLOOKUP(E9914,$L$1:$M$25,2,FALSE)</f>
        <v>crude</v>
      </c>
      <c r="G9914">
        <f>LOG(C9914)</f>
        <v>1.146128035678238</v>
      </c>
      <c r="H9914">
        <f>G9914/(B9914-1)</f>
        <v>1.7153138010630484</v>
      </c>
    </row>
    <row r="9915" spans="1:8">
      <c r="A9915" t="s">
        <v>445</v>
      </c>
      <c r="B9915">
        <v>1.6711108131260299</v>
      </c>
      <c r="C9915">
        <v>111</v>
      </c>
      <c r="D9915">
        <v>16</v>
      </c>
      <c r="E9915">
        <v>16</v>
      </c>
      <c r="F9915" t="str">
        <f>VLOOKUP(E9915,$L$1:$M$25,2,FALSE)</f>
        <v>money-supply</v>
      </c>
      <c r="G9915">
        <f>LOG(C9915)</f>
        <v>2.0453229787866576</v>
      </c>
      <c r="H9915">
        <f>G9915/(B9915-1)</f>
        <v>3.0476680434629806</v>
      </c>
    </row>
    <row r="9916" spans="1:8">
      <c r="A9916" t="s">
        <v>7613</v>
      </c>
      <c r="B9916">
        <v>1.67159527802125</v>
      </c>
      <c r="C9916">
        <v>13</v>
      </c>
      <c r="D9916">
        <v>8</v>
      </c>
      <c r="E9916">
        <v>8</v>
      </c>
      <c r="F9916" t="str">
        <f>VLOOKUP(E9916,$L$1:$M$25,2,FALSE)</f>
        <v>dlr</v>
      </c>
      <c r="G9916">
        <f>LOG(C9916)</f>
        <v>1.1139433523068367</v>
      </c>
      <c r="H9916">
        <f>G9916/(B9916-1)</f>
        <v>1.6586527463220049</v>
      </c>
    </row>
    <row r="9917" spans="1:8">
      <c r="A9917" t="s">
        <v>5732</v>
      </c>
      <c r="B9917">
        <v>1.67262544615032</v>
      </c>
      <c r="C9917">
        <v>11</v>
      </c>
      <c r="D9917">
        <v>18</v>
      </c>
      <c r="E9917">
        <v>18</v>
      </c>
      <c r="F9917" t="str">
        <f>VLOOKUP(E9917,$L$1:$M$25,2,FALSE)</f>
        <v>oilseed</v>
      </c>
      <c r="G9917">
        <f>LOG(C9917)</f>
        <v>1.0413926851582251</v>
      </c>
      <c r="H9917">
        <f>G9917/(B9917-1)</f>
        <v>1.5482505027404094</v>
      </c>
    </row>
    <row r="9918" spans="1:8">
      <c r="A9918" t="s">
        <v>10965</v>
      </c>
      <c r="B9918">
        <v>1.67262544615032</v>
      </c>
      <c r="C9918">
        <v>11</v>
      </c>
      <c r="D9918">
        <v>18</v>
      </c>
      <c r="E9918">
        <v>18</v>
      </c>
      <c r="F9918" t="str">
        <f>VLOOKUP(E9918,$L$1:$M$25,2,FALSE)</f>
        <v>oilseed</v>
      </c>
      <c r="G9918">
        <f>LOG(C9918)</f>
        <v>1.0413926851582251</v>
      </c>
      <c r="H9918">
        <f>G9918/(B9918-1)</f>
        <v>1.5482505027404094</v>
      </c>
    </row>
    <row r="9919" spans="1:8">
      <c r="A9919" t="s">
        <v>1675</v>
      </c>
      <c r="B9919">
        <v>1.67311836264325</v>
      </c>
      <c r="C9919">
        <v>14</v>
      </c>
      <c r="D9919">
        <v>10</v>
      </c>
      <c r="E9919">
        <v>10</v>
      </c>
      <c r="F9919" t="str">
        <f>VLOOKUP(E9919,$L$1:$M$25,2,FALSE)</f>
        <v>gnp</v>
      </c>
      <c r="G9919">
        <f>LOG(C9919)</f>
        <v>1.146128035678238</v>
      </c>
      <c r="H9919">
        <f>G9919/(B9919-1)</f>
        <v>1.7027139642685416</v>
      </c>
    </row>
    <row r="9920" spans="1:8">
      <c r="A9920" t="s">
        <v>3133</v>
      </c>
      <c r="B9920">
        <v>1.67311836264325</v>
      </c>
      <c r="C9920">
        <v>14</v>
      </c>
      <c r="D9920">
        <v>11</v>
      </c>
      <c r="E9920">
        <v>11</v>
      </c>
      <c r="F9920" t="str">
        <f>VLOOKUP(E9920,$L$1:$M$25,2,FALSE)</f>
        <v>gold</v>
      </c>
      <c r="G9920">
        <f>LOG(C9920)</f>
        <v>1.146128035678238</v>
      </c>
      <c r="H9920">
        <f>G9920/(B9920-1)</f>
        <v>1.7027139642685416</v>
      </c>
    </row>
    <row r="9921" spans="1:8">
      <c r="A9921" t="s">
        <v>7025</v>
      </c>
      <c r="B9921">
        <v>1.67311836264325</v>
      </c>
      <c r="C9921">
        <v>14</v>
      </c>
      <c r="D9921">
        <v>10</v>
      </c>
      <c r="E9921">
        <v>10</v>
      </c>
      <c r="F9921" t="str">
        <f>VLOOKUP(E9921,$L$1:$M$25,2,FALSE)</f>
        <v>gnp</v>
      </c>
      <c r="G9921">
        <f>LOG(C9921)</f>
        <v>1.146128035678238</v>
      </c>
      <c r="H9921">
        <f>G9921/(B9921-1)</f>
        <v>1.7027139642685416</v>
      </c>
    </row>
    <row r="9922" spans="1:8">
      <c r="A9922" t="s">
        <v>11828</v>
      </c>
      <c r="B9922">
        <v>1.67311836264325</v>
      </c>
      <c r="C9922">
        <v>14</v>
      </c>
      <c r="D9922">
        <v>4</v>
      </c>
      <c r="E9922">
        <v>4</v>
      </c>
      <c r="F9922" t="str">
        <f>VLOOKUP(E9922,$L$1:$M$25,2,FALSE)</f>
        <v>coffee</v>
      </c>
      <c r="G9922">
        <f>LOG(C9922)</f>
        <v>1.146128035678238</v>
      </c>
      <c r="H9922">
        <f>G9922/(B9922-1)</f>
        <v>1.7027139642685416</v>
      </c>
    </row>
    <row r="9923" spans="1:8">
      <c r="A9923" t="s">
        <v>12061</v>
      </c>
      <c r="B9923">
        <v>1.67311836264325</v>
      </c>
      <c r="C9923">
        <v>14</v>
      </c>
      <c r="D9923">
        <v>10</v>
      </c>
      <c r="E9923">
        <v>10</v>
      </c>
      <c r="F9923" t="str">
        <f>VLOOKUP(E9923,$L$1:$M$25,2,FALSE)</f>
        <v>gnp</v>
      </c>
      <c r="G9923">
        <f>LOG(C9923)</f>
        <v>1.146128035678238</v>
      </c>
      <c r="H9923">
        <f>G9923/(B9923-1)</f>
        <v>1.7027139642685416</v>
      </c>
    </row>
    <row r="9924" spans="1:8">
      <c r="A9924" t="s">
        <v>3686</v>
      </c>
      <c r="B9924">
        <v>1.67440893725071</v>
      </c>
      <c r="C9924">
        <v>21</v>
      </c>
      <c r="D9924">
        <v>20</v>
      </c>
      <c r="E9924">
        <v>20</v>
      </c>
      <c r="F9924" t="str">
        <f>VLOOKUP(E9924,$L$1:$M$25,2,FALSE)</f>
        <v>ship</v>
      </c>
      <c r="G9924">
        <f>LOG(C9924)</f>
        <v>1.3222192947339193</v>
      </c>
      <c r="H9924">
        <f>G9924/(B9924-1)</f>
        <v>1.960560161204369</v>
      </c>
    </row>
    <row r="9925" spans="1:8">
      <c r="A9925" t="s">
        <v>397</v>
      </c>
      <c r="B9925">
        <v>1.67508586225913</v>
      </c>
      <c r="C9925">
        <v>85</v>
      </c>
      <c r="D9925">
        <v>8</v>
      </c>
      <c r="E9925">
        <v>8</v>
      </c>
      <c r="F9925" t="str">
        <f>VLOOKUP(E9925,$L$1:$M$25,2,FALSE)</f>
        <v>dlr</v>
      </c>
      <c r="G9925">
        <f>LOG(C9925)</f>
        <v>1.9294189257142926</v>
      </c>
      <c r="H9925">
        <f>G9925/(B9925-1)</f>
        <v>2.8580348568663849</v>
      </c>
    </row>
    <row r="9926" spans="1:8">
      <c r="A9926" t="s">
        <v>348</v>
      </c>
      <c r="B9926">
        <v>1.67583041047623</v>
      </c>
      <c r="C9926">
        <v>100</v>
      </c>
      <c r="D9926">
        <v>21</v>
      </c>
      <c r="E9926">
        <v>21</v>
      </c>
      <c r="F9926" t="str">
        <f>VLOOKUP(E9926,$L$1:$M$25,2,FALSE)</f>
        <v>soybean</v>
      </c>
      <c r="G9926">
        <f>LOG(C9926)</f>
        <v>2</v>
      </c>
      <c r="H9926">
        <f>G9926/(B9926-1)</f>
        <v>2.9593222929857239</v>
      </c>
    </row>
    <row r="9927" spans="1:8">
      <c r="A9927" t="s">
        <v>771</v>
      </c>
      <c r="B9927">
        <v>1.67698777432241</v>
      </c>
      <c r="C9927">
        <v>9</v>
      </c>
      <c r="D9927">
        <v>17</v>
      </c>
      <c r="E9927">
        <v>17</v>
      </c>
      <c r="F9927" t="str">
        <f>VLOOKUP(E9927,$L$1:$M$25,2,FALSE)</f>
        <v>nat-gas</v>
      </c>
      <c r="G9927">
        <f>LOG(C9927)</f>
        <v>0.95424250943932487</v>
      </c>
      <c r="H9927">
        <f>G9927/(B9927-1)</f>
        <v>1.4095417164577548</v>
      </c>
    </row>
    <row r="9928" spans="1:8">
      <c r="A9928" t="s">
        <v>2000</v>
      </c>
      <c r="B9928">
        <v>1.67698777432241</v>
      </c>
      <c r="C9928">
        <v>9</v>
      </c>
      <c r="D9928">
        <v>16</v>
      </c>
      <c r="E9928">
        <v>16</v>
      </c>
      <c r="F9928" t="str">
        <f>VLOOKUP(E9928,$L$1:$M$25,2,FALSE)</f>
        <v>money-supply</v>
      </c>
      <c r="G9928">
        <f>LOG(C9928)</f>
        <v>0.95424250943932487</v>
      </c>
      <c r="H9928">
        <f>G9928/(B9928-1)</f>
        <v>1.4095417164577548</v>
      </c>
    </row>
    <row r="9929" spans="1:8">
      <c r="A9929" t="s">
        <v>2056</v>
      </c>
      <c r="B9929">
        <v>1.67698777432241</v>
      </c>
      <c r="C9929">
        <v>9</v>
      </c>
      <c r="D9929">
        <v>19</v>
      </c>
      <c r="E9929">
        <v>19</v>
      </c>
      <c r="F9929" t="str">
        <f>VLOOKUP(E9929,$L$1:$M$25,2,FALSE)</f>
        <v>reserves</v>
      </c>
      <c r="G9929">
        <f>LOG(C9929)</f>
        <v>0.95424250943932487</v>
      </c>
      <c r="H9929">
        <f>G9929/(B9929-1)</f>
        <v>1.4095417164577548</v>
      </c>
    </row>
    <row r="9930" spans="1:8">
      <c r="A9930" t="s">
        <v>2558</v>
      </c>
      <c r="B9930">
        <v>1.67698777432241</v>
      </c>
      <c r="C9930">
        <v>9</v>
      </c>
      <c r="D9930">
        <v>4</v>
      </c>
      <c r="E9930">
        <v>4</v>
      </c>
      <c r="F9930" t="str">
        <f>VLOOKUP(E9930,$L$1:$M$25,2,FALSE)</f>
        <v>coffee</v>
      </c>
      <c r="G9930">
        <f>LOG(C9930)</f>
        <v>0.95424250943932487</v>
      </c>
      <c r="H9930">
        <f>G9930/(B9930-1)</f>
        <v>1.4095417164577548</v>
      </c>
    </row>
    <row r="9931" spans="1:8">
      <c r="A9931" t="s">
        <v>4574</v>
      </c>
      <c r="B9931">
        <v>1.67698777432241</v>
      </c>
      <c r="C9931">
        <v>9</v>
      </c>
      <c r="D9931">
        <v>7</v>
      </c>
      <c r="E9931">
        <v>7</v>
      </c>
      <c r="F9931" t="str">
        <f>VLOOKUP(E9931,$L$1:$M$25,2,FALSE)</f>
        <v>crude</v>
      </c>
      <c r="G9931">
        <f>LOG(C9931)</f>
        <v>0.95424250943932487</v>
      </c>
      <c r="H9931">
        <f>G9931/(B9931-1)</f>
        <v>1.4095417164577548</v>
      </c>
    </row>
    <row r="9932" spans="1:8">
      <c r="A9932" t="s">
        <v>5152</v>
      </c>
      <c r="B9932">
        <v>1.67698777432241</v>
      </c>
      <c r="C9932">
        <v>9</v>
      </c>
      <c r="D9932">
        <v>20</v>
      </c>
      <c r="E9932">
        <v>20</v>
      </c>
      <c r="F9932" t="str">
        <f>VLOOKUP(E9932,$L$1:$M$25,2,FALSE)</f>
        <v>ship</v>
      </c>
      <c r="G9932">
        <f>LOG(C9932)</f>
        <v>0.95424250943932487</v>
      </c>
      <c r="H9932">
        <f>G9932/(B9932-1)</f>
        <v>1.4095417164577548</v>
      </c>
    </row>
    <row r="9933" spans="1:8">
      <c r="A9933" t="s">
        <v>5357</v>
      </c>
      <c r="B9933">
        <v>1.67698777432241</v>
      </c>
      <c r="C9933">
        <v>9</v>
      </c>
      <c r="D9933">
        <v>17</v>
      </c>
      <c r="E9933">
        <v>17</v>
      </c>
      <c r="F9933" t="str">
        <f>VLOOKUP(E9933,$L$1:$M$25,2,FALSE)</f>
        <v>nat-gas</v>
      </c>
      <c r="G9933">
        <f>LOG(C9933)</f>
        <v>0.95424250943932487</v>
      </c>
      <c r="H9933">
        <f>G9933/(B9933-1)</f>
        <v>1.4095417164577548</v>
      </c>
    </row>
    <row r="9934" spans="1:8">
      <c r="A9934" t="s">
        <v>6824</v>
      </c>
      <c r="B9934">
        <v>1.67698777432241</v>
      </c>
      <c r="C9934">
        <v>9</v>
      </c>
      <c r="D9934">
        <v>8</v>
      </c>
      <c r="E9934">
        <v>8</v>
      </c>
      <c r="F9934" t="str">
        <f>VLOOKUP(E9934,$L$1:$M$25,2,FALSE)</f>
        <v>dlr</v>
      </c>
      <c r="G9934">
        <f>LOG(C9934)</f>
        <v>0.95424250943932487</v>
      </c>
      <c r="H9934">
        <f>G9934/(B9934-1)</f>
        <v>1.4095417164577548</v>
      </c>
    </row>
    <row r="9935" spans="1:8">
      <c r="A9935" t="s">
        <v>7420</v>
      </c>
      <c r="B9935">
        <v>1.67698777432241</v>
      </c>
      <c r="C9935">
        <v>9</v>
      </c>
      <c r="D9935">
        <v>5</v>
      </c>
      <c r="E9935">
        <v>5</v>
      </c>
      <c r="F9935" t="str">
        <f>VLOOKUP(E9935,$L$1:$M$25,2,FALSE)</f>
        <v>corn</v>
      </c>
      <c r="G9935">
        <f>LOG(C9935)</f>
        <v>0.95424250943932487</v>
      </c>
      <c r="H9935">
        <f>G9935/(B9935-1)</f>
        <v>1.4095417164577548</v>
      </c>
    </row>
    <row r="9936" spans="1:8">
      <c r="A9936" t="s">
        <v>7666</v>
      </c>
      <c r="B9936">
        <v>1.67698777432241</v>
      </c>
      <c r="C9936">
        <v>9</v>
      </c>
      <c r="D9936">
        <v>14</v>
      </c>
      <c r="E9936">
        <v>14</v>
      </c>
      <c r="F9936" t="str">
        <f>VLOOKUP(E9936,$L$1:$M$25,2,FALSE)</f>
        <v>livestock</v>
      </c>
      <c r="G9936">
        <f>LOG(C9936)</f>
        <v>0.95424250943932487</v>
      </c>
      <c r="H9936">
        <f>G9936/(B9936-1)</f>
        <v>1.4095417164577548</v>
      </c>
    </row>
    <row r="9937" spans="1:8">
      <c r="A9937" t="s">
        <v>9105</v>
      </c>
      <c r="B9937">
        <v>1.67698777432241</v>
      </c>
      <c r="C9937">
        <v>9</v>
      </c>
      <c r="D9937">
        <v>4</v>
      </c>
      <c r="E9937">
        <v>4</v>
      </c>
      <c r="F9937" t="str">
        <f>VLOOKUP(E9937,$L$1:$M$25,2,FALSE)</f>
        <v>coffee</v>
      </c>
      <c r="G9937">
        <f>LOG(C9937)</f>
        <v>0.95424250943932487</v>
      </c>
      <c r="H9937">
        <f>G9937/(B9937-1)</f>
        <v>1.4095417164577548</v>
      </c>
    </row>
    <row r="9938" spans="1:8">
      <c r="A9938" t="s">
        <v>9113</v>
      </c>
      <c r="B9938">
        <v>1.67698777432241</v>
      </c>
      <c r="C9938">
        <v>9</v>
      </c>
      <c r="D9938">
        <v>17</v>
      </c>
      <c r="E9938">
        <v>17</v>
      </c>
      <c r="F9938" t="str">
        <f>VLOOKUP(E9938,$L$1:$M$25,2,FALSE)</f>
        <v>nat-gas</v>
      </c>
      <c r="G9938">
        <f>LOG(C9938)</f>
        <v>0.95424250943932487</v>
      </c>
      <c r="H9938">
        <f>G9938/(B9938-1)</f>
        <v>1.4095417164577548</v>
      </c>
    </row>
    <row r="9939" spans="1:8">
      <c r="A9939" t="s">
        <v>9325</v>
      </c>
      <c r="B9939">
        <v>1.67698777432241</v>
      </c>
      <c r="C9939">
        <v>9</v>
      </c>
      <c r="D9939">
        <v>11</v>
      </c>
      <c r="E9939">
        <v>11</v>
      </c>
      <c r="F9939" t="str">
        <f>VLOOKUP(E9939,$L$1:$M$25,2,FALSE)</f>
        <v>gold</v>
      </c>
      <c r="G9939">
        <f>LOG(C9939)</f>
        <v>0.95424250943932487</v>
      </c>
      <c r="H9939">
        <f>G9939/(B9939-1)</f>
        <v>1.4095417164577548</v>
      </c>
    </row>
    <row r="9940" spans="1:8">
      <c r="A9940" t="s">
        <v>9701</v>
      </c>
      <c r="B9940">
        <v>1.67698777432241</v>
      </c>
      <c r="C9940">
        <v>9</v>
      </c>
      <c r="D9940">
        <v>24</v>
      </c>
      <c r="E9940">
        <v>24</v>
      </c>
      <c r="F9940" t="str">
        <f>VLOOKUP(E9940,$L$1:$M$25,2,FALSE)</f>
        <v>veg-oil</v>
      </c>
      <c r="G9940">
        <f>LOG(C9940)</f>
        <v>0.95424250943932487</v>
      </c>
      <c r="H9940">
        <f>G9940/(B9940-1)</f>
        <v>1.4095417164577548</v>
      </c>
    </row>
    <row r="9941" spans="1:8">
      <c r="A9941" t="s">
        <v>10431</v>
      </c>
      <c r="B9941">
        <v>1.67698777432241</v>
      </c>
      <c r="C9941">
        <v>9</v>
      </c>
      <c r="D9941">
        <v>3</v>
      </c>
      <c r="E9941">
        <v>3</v>
      </c>
      <c r="F9941" t="str">
        <f>VLOOKUP(E9941,$L$1:$M$25,2,FALSE)</f>
        <v>cocoa</v>
      </c>
      <c r="G9941">
        <f>LOG(C9941)</f>
        <v>0.95424250943932487</v>
      </c>
      <c r="H9941">
        <f>G9941/(B9941-1)</f>
        <v>1.4095417164577548</v>
      </c>
    </row>
    <row r="9942" spans="1:8">
      <c r="A9942" t="s">
        <v>11006</v>
      </c>
      <c r="B9942">
        <v>1.67698777432241</v>
      </c>
      <c r="C9942">
        <v>9</v>
      </c>
      <c r="D9942">
        <v>11</v>
      </c>
      <c r="E9942">
        <v>11</v>
      </c>
      <c r="F9942" t="str">
        <f>VLOOKUP(E9942,$L$1:$M$25,2,FALSE)</f>
        <v>gold</v>
      </c>
      <c r="G9942">
        <f>LOG(C9942)</f>
        <v>0.95424250943932487</v>
      </c>
      <c r="H9942">
        <f>G9942/(B9942-1)</f>
        <v>1.4095417164577548</v>
      </c>
    </row>
    <row r="9943" spans="1:8">
      <c r="A9943" t="s">
        <v>353</v>
      </c>
      <c r="B9943">
        <v>1.6783278577773799</v>
      </c>
      <c r="C9943">
        <v>25</v>
      </c>
      <c r="D9943">
        <v>9</v>
      </c>
      <c r="E9943">
        <v>9</v>
      </c>
      <c r="F9943" t="str">
        <f>VLOOKUP(E9943,$L$1:$M$25,2,FALSE)</f>
        <v>earn</v>
      </c>
      <c r="G9943">
        <f>LOG(C9943)</f>
        <v>1.3979400086720377</v>
      </c>
      <c r="H9943">
        <f>G9943/(B9943-1)</f>
        <v>2.0608618570561892</v>
      </c>
    </row>
    <row r="9944" spans="1:8">
      <c r="A9944" t="s">
        <v>102</v>
      </c>
      <c r="B9944">
        <v>1.6798889376347299</v>
      </c>
      <c r="C9944">
        <v>70</v>
      </c>
      <c r="D9944">
        <v>20</v>
      </c>
      <c r="E9944">
        <v>20</v>
      </c>
      <c r="F9944" t="str">
        <f>VLOOKUP(E9944,$L$1:$M$25,2,FALSE)</f>
        <v>ship</v>
      </c>
      <c r="G9944">
        <f>LOG(C9944)</f>
        <v>1.8450980400142569</v>
      </c>
      <c r="H9944">
        <f>G9944/(B9944-1)</f>
        <v>2.713822711152178</v>
      </c>
    </row>
    <row r="9945" spans="1:8">
      <c r="A9945" t="s">
        <v>5750</v>
      </c>
      <c r="B9945">
        <v>1.6800466293984699</v>
      </c>
      <c r="C9945">
        <v>16</v>
      </c>
      <c r="D9945">
        <v>20</v>
      </c>
      <c r="E9945">
        <v>20</v>
      </c>
      <c r="F9945" t="str">
        <f>VLOOKUP(E9945,$L$1:$M$25,2,FALSE)</f>
        <v>ship</v>
      </c>
      <c r="G9945">
        <f>LOG(C9945)</f>
        <v>1.2041199826559248</v>
      </c>
      <c r="H9945">
        <f>G9945/(B9945-1)</f>
        <v>1.770643262684825</v>
      </c>
    </row>
    <row r="9946" spans="1:8">
      <c r="A9946" t="s">
        <v>11398</v>
      </c>
      <c r="B9946">
        <v>1.6800466293984699</v>
      </c>
      <c r="C9946">
        <v>16</v>
      </c>
      <c r="D9946">
        <v>5</v>
      </c>
      <c r="E9946">
        <v>5</v>
      </c>
      <c r="F9946" t="str">
        <f>VLOOKUP(E9946,$L$1:$M$25,2,FALSE)</f>
        <v>corn</v>
      </c>
      <c r="G9946">
        <f>LOG(C9946)</f>
        <v>1.2041199826559248</v>
      </c>
      <c r="H9946">
        <f>G9946/(B9946-1)</f>
        <v>1.770643262684825</v>
      </c>
    </row>
    <row r="9947" spans="1:8">
      <c r="A9947" t="s">
        <v>1646</v>
      </c>
      <c r="B9947">
        <v>1.68437297121359</v>
      </c>
      <c r="C9947">
        <v>16</v>
      </c>
      <c r="D9947">
        <v>23</v>
      </c>
      <c r="E9947">
        <v>23</v>
      </c>
      <c r="F9947" t="str">
        <f>VLOOKUP(E9947,$L$1:$M$25,2,FALSE)</f>
        <v>trade</v>
      </c>
      <c r="G9947">
        <f>LOG(C9947)</f>
        <v>1.2041199826559248</v>
      </c>
      <c r="H9947">
        <f>G9947/(B9947-1)</f>
        <v>1.7594499392935901</v>
      </c>
    </row>
    <row r="9948" spans="1:8">
      <c r="A9948" t="s">
        <v>3455</v>
      </c>
      <c r="B9948">
        <v>1.68437297121359</v>
      </c>
      <c r="C9948">
        <v>16</v>
      </c>
      <c r="D9948">
        <v>5</v>
      </c>
      <c r="E9948">
        <v>5</v>
      </c>
      <c r="F9948" t="str">
        <f>VLOOKUP(E9948,$L$1:$M$25,2,FALSE)</f>
        <v>corn</v>
      </c>
      <c r="G9948">
        <f>LOG(C9948)</f>
        <v>1.2041199826559248</v>
      </c>
      <c r="H9948">
        <f>G9948/(B9948-1)</f>
        <v>1.7594499392935901</v>
      </c>
    </row>
    <row r="9949" spans="1:8">
      <c r="A9949" t="s">
        <v>170</v>
      </c>
      <c r="B9949">
        <v>1.6859172693745601</v>
      </c>
      <c r="C9949">
        <v>85</v>
      </c>
      <c r="D9949">
        <v>13</v>
      </c>
      <c r="E9949">
        <v>13</v>
      </c>
      <c r="F9949" t="str">
        <f>VLOOKUP(E9949,$L$1:$M$25,2,FALSE)</f>
        <v>interest</v>
      </c>
      <c r="G9949">
        <f>LOG(C9949)</f>
        <v>1.9294189257142926</v>
      </c>
      <c r="H9949">
        <f>G9949/(B9949-1)</f>
        <v>2.8129032637909739</v>
      </c>
    </row>
    <row r="9950" spans="1:8">
      <c r="A9950" t="s">
        <v>7391</v>
      </c>
      <c r="B9950">
        <v>1.68817417073946</v>
      </c>
      <c r="C9950">
        <v>18</v>
      </c>
      <c r="D9950">
        <v>7</v>
      </c>
      <c r="E9950">
        <v>7</v>
      </c>
      <c r="F9950" t="str">
        <f>VLOOKUP(E9950,$L$1:$M$25,2,FALSE)</f>
        <v>crude</v>
      </c>
      <c r="G9950">
        <f>LOG(C9950)</f>
        <v>1.255272505103306</v>
      </c>
      <c r="H9950">
        <f>G9950/(B9950-1)</f>
        <v>1.8240622192409299</v>
      </c>
    </row>
    <row r="9951" spans="1:8">
      <c r="A9951" t="s">
        <v>1075</v>
      </c>
      <c r="B9951">
        <v>1.6901635191993001</v>
      </c>
      <c r="C9951">
        <v>37</v>
      </c>
      <c r="D9951">
        <v>4</v>
      </c>
      <c r="E9951">
        <v>4</v>
      </c>
      <c r="F9951" t="str">
        <f>VLOOKUP(E9951,$L$1:$M$25,2,FALSE)</f>
        <v>coffee</v>
      </c>
      <c r="G9951">
        <f>LOG(C9951)</f>
        <v>1.568201724066995</v>
      </c>
      <c r="H9951">
        <f>G9951/(B9951-1)</f>
        <v>2.2722176418225635</v>
      </c>
    </row>
    <row r="9952" spans="1:8">
      <c r="A9952" t="s">
        <v>7105</v>
      </c>
      <c r="B9952">
        <v>1.69083125888068</v>
      </c>
      <c r="C9952">
        <v>20</v>
      </c>
      <c r="D9952">
        <v>10</v>
      </c>
      <c r="E9952">
        <v>10</v>
      </c>
      <c r="F9952" t="str">
        <f>VLOOKUP(E9952,$L$1:$M$25,2,FALSE)</f>
        <v>gnp</v>
      </c>
      <c r="G9952">
        <f>LOG(C9952)</f>
        <v>1.3010299956639813</v>
      </c>
      <c r="H9952">
        <f>G9952/(B9952-1)</f>
        <v>1.8832818853217157</v>
      </c>
    </row>
    <row r="9953" spans="1:8">
      <c r="A9953" t="s">
        <v>10992</v>
      </c>
      <c r="B9953">
        <v>1.69183252621254</v>
      </c>
      <c r="C9953">
        <v>27</v>
      </c>
      <c r="D9953">
        <v>5</v>
      </c>
      <c r="E9953">
        <v>5</v>
      </c>
      <c r="F9953" t="str">
        <f>VLOOKUP(E9953,$L$1:$M$25,2,FALSE)</f>
        <v>corn</v>
      </c>
      <c r="G9953">
        <f>LOG(C9953)</f>
        <v>1.4313637641589874</v>
      </c>
      <c r="H9953">
        <f>G9953/(B9953-1)</f>
        <v>2.0689454599584027</v>
      </c>
    </row>
    <row r="9954" spans="1:8">
      <c r="A9954" t="s">
        <v>339</v>
      </c>
      <c r="B9954">
        <v>1.69281131205961</v>
      </c>
      <c r="C9954">
        <v>179</v>
      </c>
      <c r="D9954">
        <v>5</v>
      </c>
      <c r="E9954">
        <v>5</v>
      </c>
      <c r="F9954" t="str">
        <f>VLOOKUP(E9954,$L$1:$M$25,2,FALSE)</f>
        <v>corn</v>
      </c>
      <c r="G9954">
        <f>LOG(C9954)</f>
        <v>2.2528530309798933</v>
      </c>
      <c r="H9954">
        <f>G9954/(B9954-1)</f>
        <v>3.2517555527240818</v>
      </c>
    </row>
    <row r="9955" spans="1:8">
      <c r="A9955" t="s">
        <v>6728</v>
      </c>
      <c r="B9955">
        <v>1.69491745829109</v>
      </c>
      <c r="C9955">
        <v>28</v>
      </c>
      <c r="D9955">
        <v>2</v>
      </c>
      <c r="E9955">
        <v>2</v>
      </c>
      <c r="F9955" t="str">
        <f>VLOOKUP(E9955,$L$1:$M$25,2,FALSE)</f>
        <v>bop</v>
      </c>
      <c r="G9955">
        <f>LOG(C9955)</f>
        <v>1.4471580313422192</v>
      </c>
      <c r="H9955">
        <f>G9955/(B9955-1)</f>
        <v>2.0824890986348303</v>
      </c>
    </row>
    <row r="9956" spans="1:8">
      <c r="A9956" t="s">
        <v>1869</v>
      </c>
      <c r="B9956">
        <v>1.6957425341696299</v>
      </c>
      <c r="C9956">
        <v>10</v>
      </c>
      <c r="D9956">
        <v>8</v>
      </c>
      <c r="E9956">
        <v>8</v>
      </c>
      <c r="F9956" t="str">
        <f>VLOOKUP(E9956,$L$1:$M$25,2,FALSE)</f>
        <v>dlr</v>
      </c>
      <c r="G9956">
        <f>LOG(C9956)</f>
        <v>1</v>
      </c>
      <c r="H9956">
        <f>G9956/(B9956-1)</f>
        <v>1.4373133032516143</v>
      </c>
    </row>
    <row r="9957" spans="1:8">
      <c r="A9957" t="s">
        <v>6655</v>
      </c>
      <c r="B9957">
        <v>1.6957425341696299</v>
      </c>
      <c r="C9957">
        <v>10</v>
      </c>
      <c r="D9957">
        <v>22</v>
      </c>
      <c r="E9957">
        <v>22</v>
      </c>
      <c r="F9957" t="str">
        <f>VLOOKUP(E9957,$L$1:$M$25,2,FALSE)</f>
        <v>sugar</v>
      </c>
      <c r="G9957">
        <f>LOG(C9957)</f>
        <v>1</v>
      </c>
      <c r="H9957">
        <f>G9957/(B9957-1)</f>
        <v>1.4373133032516143</v>
      </c>
    </row>
    <row r="9958" spans="1:8">
      <c r="A9958" t="s">
        <v>6791</v>
      </c>
      <c r="B9958">
        <v>1.6957425341696299</v>
      </c>
      <c r="C9958">
        <v>10</v>
      </c>
      <c r="D9958">
        <v>24</v>
      </c>
      <c r="E9958">
        <v>24</v>
      </c>
      <c r="F9958" t="str">
        <f>VLOOKUP(E9958,$L$1:$M$25,2,FALSE)</f>
        <v>veg-oil</v>
      </c>
      <c r="G9958">
        <f>LOG(C9958)</f>
        <v>1</v>
      </c>
      <c r="H9958">
        <f>G9958/(B9958-1)</f>
        <v>1.4373133032516143</v>
      </c>
    </row>
    <row r="9959" spans="1:8">
      <c r="A9959" t="s">
        <v>8727</v>
      </c>
      <c r="B9959">
        <v>1.6957425341696299</v>
      </c>
      <c r="C9959">
        <v>10</v>
      </c>
      <c r="D9959">
        <v>8</v>
      </c>
      <c r="E9959">
        <v>8</v>
      </c>
      <c r="F9959" t="str">
        <f>VLOOKUP(E9959,$L$1:$M$25,2,FALSE)</f>
        <v>dlr</v>
      </c>
      <c r="G9959">
        <f>LOG(C9959)</f>
        <v>1</v>
      </c>
      <c r="H9959">
        <f>G9959/(B9959-1)</f>
        <v>1.4373133032516143</v>
      </c>
    </row>
    <row r="9960" spans="1:8">
      <c r="A9960" t="s">
        <v>9094</v>
      </c>
      <c r="B9960">
        <v>1.6957425341696299</v>
      </c>
      <c r="C9960">
        <v>10</v>
      </c>
      <c r="D9960">
        <v>24</v>
      </c>
      <c r="E9960">
        <v>24</v>
      </c>
      <c r="F9960" t="str">
        <f>VLOOKUP(E9960,$L$1:$M$25,2,FALSE)</f>
        <v>veg-oil</v>
      </c>
      <c r="G9960">
        <f>LOG(C9960)</f>
        <v>1</v>
      </c>
      <c r="H9960">
        <f>G9960/(B9960-1)</f>
        <v>1.4373133032516143</v>
      </c>
    </row>
    <row r="9961" spans="1:8">
      <c r="A9961" t="s">
        <v>9533</v>
      </c>
      <c r="B9961">
        <v>1.6957425341696299</v>
      </c>
      <c r="C9961">
        <v>10</v>
      </c>
      <c r="D9961">
        <v>11</v>
      </c>
      <c r="E9961">
        <v>11</v>
      </c>
      <c r="F9961" t="str">
        <f>VLOOKUP(E9961,$L$1:$M$25,2,FALSE)</f>
        <v>gold</v>
      </c>
      <c r="G9961">
        <f>LOG(C9961)</f>
        <v>1</v>
      </c>
      <c r="H9961">
        <f>G9961/(B9961-1)</f>
        <v>1.4373133032516143</v>
      </c>
    </row>
    <row r="9962" spans="1:8">
      <c r="A9962" t="s">
        <v>12164</v>
      </c>
      <c r="B9962">
        <v>1.6957425341696299</v>
      </c>
      <c r="C9962">
        <v>10</v>
      </c>
      <c r="D9962">
        <v>4</v>
      </c>
      <c r="E9962">
        <v>4</v>
      </c>
      <c r="F9962" t="str">
        <f>VLOOKUP(E9962,$L$1:$M$25,2,FALSE)</f>
        <v>coffee</v>
      </c>
      <c r="G9962">
        <f>LOG(C9962)</f>
        <v>1</v>
      </c>
      <c r="H9962">
        <f>G9962/(B9962-1)</f>
        <v>1.4373133032516143</v>
      </c>
    </row>
    <row r="9963" spans="1:8">
      <c r="A9963" t="s">
        <v>349</v>
      </c>
      <c r="B9963">
        <v>1.69639431209391</v>
      </c>
      <c r="C9963">
        <v>276</v>
      </c>
      <c r="D9963">
        <v>16</v>
      </c>
      <c r="E9963">
        <v>16</v>
      </c>
      <c r="F9963" t="str">
        <f>VLOOKUP(E9963,$L$1:$M$25,2,FALSE)</f>
        <v>money-supply</v>
      </c>
      <c r="G9963">
        <f>LOG(C9963)</f>
        <v>2.4409090820652177</v>
      </c>
      <c r="H9963">
        <f>G9963/(B9963-1)</f>
        <v>3.5050675165997864</v>
      </c>
    </row>
    <row r="9964" spans="1:8">
      <c r="A9964" t="s">
        <v>45</v>
      </c>
      <c r="B9964">
        <v>1.69861618079973</v>
      </c>
      <c r="C9964">
        <v>127</v>
      </c>
      <c r="D9964">
        <v>20</v>
      </c>
      <c r="E9964">
        <v>20</v>
      </c>
      <c r="F9964" t="str">
        <f>VLOOKUP(E9964,$L$1:$M$25,2,FALSE)</f>
        <v>ship</v>
      </c>
      <c r="G9964">
        <f>LOG(C9964)</f>
        <v>2.1038037209559568</v>
      </c>
      <c r="H9964">
        <f>G9964/(B9964-1)</f>
        <v>3.0113870516821701</v>
      </c>
    </row>
    <row r="9965" spans="1:8">
      <c r="A9965" t="s">
        <v>11022</v>
      </c>
      <c r="B9965">
        <v>1.6987829895138</v>
      </c>
      <c r="C9965">
        <v>12</v>
      </c>
      <c r="D9965">
        <v>10</v>
      </c>
      <c r="E9965">
        <v>10</v>
      </c>
      <c r="F9965" t="str">
        <f>VLOOKUP(E9965,$L$1:$M$25,2,FALSE)</f>
        <v>gnp</v>
      </c>
      <c r="G9965">
        <f>LOG(C9965)</f>
        <v>1.0791812460476249</v>
      </c>
      <c r="H9965">
        <f>G9965/(B9965-1)</f>
        <v>1.5443725194262368</v>
      </c>
    </row>
    <row r="9966" spans="1:8">
      <c r="A9966" t="s">
        <v>2387</v>
      </c>
      <c r="B9966">
        <v>1.7010642742417701</v>
      </c>
      <c r="C9966">
        <v>43</v>
      </c>
      <c r="D9966">
        <v>5</v>
      </c>
      <c r="E9966">
        <v>5</v>
      </c>
      <c r="F9966" t="str">
        <f>VLOOKUP(E9966,$L$1:$M$25,2,FALSE)</f>
        <v>corn</v>
      </c>
      <c r="G9966">
        <f>LOG(C9966)</f>
        <v>1.6334684555795864</v>
      </c>
      <c r="H9966">
        <f>G9966/(B9966-1)</f>
        <v>2.3299838767939645</v>
      </c>
    </row>
    <row r="9967" spans="1:8">
      <c r="A9967" t="s">
        <v>8144</v>
      </c>
      <c r="B9967">
        <v>1.7045514452672901</v>
      </c>
      <c r="C9967">
        <v>24</v>
      </c>
      <c r="D9967">
        <v>14</v>
      </c>
      <c r="E9967">
        <v>14</v>
      </c>
      <c r="F9967" t="str">
        <f>VLOOKUP(E9967,$L$1:$M$25,2,FALSE)</f>
        <v>livestock</v>
      </c>
      <c r="G9967">
        <f>LOG(C9967)</f>
        <v>1.3802112417116059</v>
      </c>
      <c r="H9967">
        <f>G9967/(B9967-1)</f>
        <v>1.9589928471269924</v>
      </c>
    </row>
    <row r="9968" spans="1:8">
      <c r="A9968" t="s">
        <v>3258</v>
      </c>
      <c r="B9968">
        <v>1.7057693153581699</v>
      </c>
      <c r="C9968">
        <v>17</v>
      </c>
      <c r="D9968">
        <v>4</v>
      </c>
      <c r="E9968">
        <v>4</v>
      </c>
      <c r="F9968" t="str">
        <f>VLOOKUP(E9968,$L$1:$M$25,2,FALSE)</f>
        <v>coffee</v>
      </c>
      <c r="G9968">
        <f>LOG(C9968)</f>
        <v>1.2304489213782739</v>
      </c>
      <c r="H9968">
        <f>G9968/(B9968-1)</f>
        <v>1.7434151564861318</v>
      </c>
    </row>
    <row r="9969" spans="1:8">
      <c r="A9969" t="s">
        <v>11930</v>
      </c>
      <c r="B9969">
        <v>1.70605711564266</v>
      </c>
      <c r="C9969">
        <v>18</v>
      </c>
      <c r="D9969">
        <v>20</v>
      </c>
      <c r="E9969">
        <v>20</v>
      </c>
      <c r="F9969" t="str">
        <f>VLOOKUP(E9969,$L$1:$M$25,2,FALSE)</f>
        <v>ship</v>
      </c>
      <c r="G9969">
        <f>LOG(C9969)</f>
        <v>1.255272505103306</v>
      </c>
      <c r="H9969">
        <f>G9969/(B9969-1)</f>
        <v>1.7778625514746704</v>
      </c>
    </row>
    <row r="9970" spans="1:8">
      <c r="A9970" t="s">
        <v>10707</v>
      </c>
      <c r="B9970">
        <v>1.7075391741350701</v>
      </c>
      <c r="C9970">
        <v>15</v>
      </c>
      <c r="D9970">
        <v>22</v>
      </c>
      <c r="E9970">
        <v>22</v>
      </c>
      <c r="F9970" t="str">
        <f>VLOOKUP(E9970,$L$1:$M$25,2,FALSE)</f>
        <v>sugar</v>
      </c>
      <c r="G9970">
        <f>LOG(C9970)</f>
        <v>1.1760912590556813</v>
      </c>
      <c r="H9970">
        <f>G9970/(B9970-1)</f>
        <v>1.6622277635629037</v>
      </c>
    </row>
    <row r="9971" spans="1:8">
      <c r="A9971" t="s">
        <v>4296</v>
      </c>
      <c r="B9971">
        <v>1.7086559473420599</v>
      </c>
      <c r="C9971">
        <v>19</v>
      </c>
      <c r="D9971">
        <v>17</v>
      </c>
      <c r="E9971">
        <v>17</v>
      </c>
      <c r="F9971" t="str">
        <f>VLOOKUP(E9971,$L$1:$M$25,2,FALSE)</f>
        <v>nat-gas</v>
      </c>
      <c r="G9971">
        <f>LOG(C9971)</f>
        <v>1.2787536009528289</v>
      </c>
      <c r="H9971">
        <f>G9971/(B9971-1)</f>
        <v>1.8044773429885426</v>
      </c>
    </row>
    <row r="9972" spans="1:8">
      <c r="A9972" t="s">
        <v>9359</v>
      </c>
      <c r="B9972">
        <v>1.7086559473420599</v>
      </c>
      <c r="C9972">
        <v>19</v>
      </c>
      <c r="D9972">
        <v>2</v>
      </c>
      <c r="E9972">
        <v>2</v>
      </c>
      <c r="F9972" t="str">
        <f>VLOOKUP(E9972,$L$1:$M$25,2,FALSE)</f>
        <v>bop</v>
      </c>
      <c r="G9972">
        <f>LOG(C9972)</f>
        <v>1.2787536009528289</v>
      </c>
      <c r="H9972">
        <f>G9972/(B9972-1)</f>
        <v>1.8044773429885426</v>
      </c>
    </row>
    <row r="9973" spans="1:8">
      <c r="A9973" t="s">
        <v>5398</v>
      </c>
      <c r="B9973">
        <v>1.70926347092736</v>
      </c>
      <c r="C9973">
        <v>37</v>
      </c>
      <c r="D9973">
        <v>4</v>
      </c>
      <c r="E9973">
        <v>4</v>
      </c>
      <c r="F9973" t="str">
        <f>VLOOKUP(E9973,$L$1:$M$25,2,FALSE)</f>
        <v>coffee</v>
      </c>
      <c r="G9973">
        <f>LOG(C9973)</f>
        <v>1.568201724066995</v>
      </c>
      <c r="H9973">
        <f>G9973/(B9973-1)</f>
        <v>2.2110284659332247</v>
      </c>
    </row>
    <row r="9974" spans="1:8">
      <c r="A9974" t="s">
        <v>7928</v>
      </c>
      <c r="B9974">
        <v>1.7092713643970701</v>
      </c>
      <c r="C9974">
        <v>20</v>
      </c>
      <c r="D9974">
        <v>17</v>
      </c>
      <c r="E9974">
        <v>17</v>
      </c>
      <c r="F9974" t="str">
        <f>VLOOKUP(E9974,$L$1:$M$25,2,FALSE)</f>
        <v>nat-gas</v>
      </c>
      <c r="G9974">
        <f>LOG(C9974)</f>
        <v>1.3010299956639813</v>
      </c>
      <c r="H9974">
        <f>G9974/(B9974-1)</f>
        <v>1.8343190786645491</v>
      </c>
    </row>
    <row r="9975" spans="1:8">
      <c r="A9975" t="s">
        <v>4068</v>
      </c>
      <c r="B9975">
        <v>1.7094727765842099</v>
      </c>
      <c r="C9975">
        <v>15</v>
      </c>
      <c r="D9975">
        <v>8</v>
      </c>
      <c r="E9975">
        <v>8</v>
      </c>
      <c r="F9975" t="str">
        <f>VLOOKUP(E9975,$L$1:$M$25,2,FALSE)</f>
        <v>dlr</v>
      </c>
      <c r="G9975">
        <f>LOG(C9975)</f>
        <v>1.1760912590556813</v>
      </c>
      <c r="H9975">
        <f>G9975/(B9975-1)</f>
        <v>1.657697515495983</v>
      </c>
    </row>
    <row r="9976" spans="1:8">
      <c r="A9976" t="s">
        <v>9311</v>
      </c>
      <c r="B9976">
        <v>1.7094727765842099</v>
      </c>
      <c r="C9976">
        <v>15</v>
      </c>
      <c r="D9976">
        <v>14</v>
      </c>
      <c r="E9976">
        <v>14</v>
      </c>
      <c r="F9976" t="str">
        <f>VLOOKUP(E9976,$L$1:$M$25,2,FALSE)</f>
        <v>livestock</v>
      </c>
      <c r="G9976">
        <f>LOG(C9976)</f>
        <v>1.1760912590556813</v>
      </c>
      <c r="H9976">
        <f>G9976/(B9976-1)</f>
        <v>1.657697515495983</v>
      </c>
    </row>
    <row r="9977" spans="1:8">
      <c r="A9977" t="s">
        <v>927</v>
      </c>
      <c r="B9977">
        <v>1.71037657408596</v>
      </c>
      <c r="C9977">
        <v>39</v>
      </c>
      <c r="D9977">
        <v>20</v>
      </c>
      <c r="E9977">
        <v>20</v>
      </c>
      <c r="F9977" t="str">
        <f>VLOOKUP(E9977,$L$1:$M$25,2,FALSE)</f>
        <v>ship</v>
      </c>
      <c r="G9977">
        <f>LOG(C9977)</f>
        <v>1.5910646070264991</v>
      </c>
      <c r="H9977">
        <f>G9977/(B9977-1)</f>
        <v>2.2397481350982309</v>
      </c>
    </row>
    <row r="9978" spans="1:8">
      <c r="A9978" t="s">
        <v>8796</v>
      </c>
      <c r="B9978">
        <v>1.710493230055</v>
      </c>
      <c r="C9978">
        <v>14</v>
      </c>
      <c r="D9978">
        <v>19</v>
      </c>
      <c r="E9978">
        <v>19</v>
      </c>
      <c r="F9978" t="str">
        <f>VLOOKUP(E9978,$L$1:$M$25,2,FALSE)</f>
        <v>reserves</v>
      </c>
      <c r="G9978">
        <f>LOG(C9978)</f>
        <v>1.146128035678238</v>
      </c>
      <c r="H9978">
        <f>G9978/(B9978-1)</f>
        <v>1.6131442034845498</v>
      </c>
    </row>
    <row r="9979" spans="1:8">
      <c r="A9979" t="s">
        <v>8892</v>
      </c>
      <c r="B9979">
        <v>1.710493230055</v>
      </c>
      <c r="C9979">
        <v>14</v>
      </c>
      <c r="D9979">
        <v>5</v>
      </c>
      <c r="E9979">
        <v>5</v>
      </c>
      <c r="F9979" t="str">
        <f>VLOOKUP(E9979,$L$1:$M$25,2,FALSE)</f>
        <v>corn</v>
      </c>
      <c r="G9979">
        <f>LOG(C9979)</f>
        <v>1.146128035678238</v>
      </c>
      <c r="H9979">
        <f>G9979/(B9979-1)</f>
        <v>1.6131442034845498</v>
      </c>
    </row>
    <row r="9980" spans="1:8">
      <c r="A9980" t="s">
        <v>7530</v>
      </c>
      <c r="B9980">
        <v>1.7118451352339099</v>
      </c>
      <c r="C9980">
        <v>13</v>
      </c>
      <c r="D9980">
        <v>11</v>
      </c>
      <c r="E9980">
        <v>11</v>
      </c>
      <c r="F9980" t="str">
        <f>VLOOKUP(E9980,$L$1:$M$25,2,FALSE)</f>
        <v>gold</v>
      </c>
      <c r="G9980">
        <f>LOG(C9980)</f>
        <v>1.1139433523068367</v>
      </c>
      <c r="H9980">
        <f>G9980/(B9980-1)</f>
        <v>1.5648675493733601</v>
      </c>
    </row>
    <row r="9981" spans="1:8">
      <c r="A9981" t="s">
        <v>1957</v>
      </c>
      <c r="B9981">
        <v>1.71320815488995</v>
      </c>
      <c r="C9981">
        <v>41</v>
      </c>
      <c r="D9981">
        <v>15</v>
      </c>
      <c r="E9981">
        <v>15</v>
      </c>
      <c r="F9981" t="str">
        <f>VLOOKUP(E9981,$L$1:$M$25,2,FALSE)</f>
        <v>money-fx</v>
      </c>
      <c r="G9981">
        <f>LOG(C9981)</f>
        <v>1.6127838567197355</v>
      </c>
      <c r="H9981">
        <f>G9981/(B9981-1)</f>
        <v>2.2613087717268074</v>
      </c>
    </row>
    <row r="9982" spans="1:8">
      <c r="A9982" t="s">
        <v>9</v>
      </c>
      <c r="B9982">
        <v>1.7132462896093901</v>
      </c>
      <c r="C9982">
        <v>41</v>
      </c>
      <c r="D9982">
        <v>4</v>
      </c>
      <c r="E9982">
        <v>4</v>
      </c>
      <c r="F9982" t="str">
        <f>VLOOKUP(E9982,$L$1:$M$25,2,FALSE)</f>
        <v>coffee</v>
      </c>
      <c r="G9982">
        <f>LOG(C9982)</f>
        <v>1.6127838567197355</v>
      </c>
      <c r="H9982">
        <f>G9982/(B9982-1)</f>
        <v>2.2611878676620636</v>
      </c>
    </row>
    <row r="9983" spans="1:8">
      <c r="A9983" t="s">
        <v>4018</v>
      </c>
      <c r="B9983">
        <v>1.71408754118701</v>
      </c>
      <c r="C9983">
        <v>15</v>
      </c>
      <c r="D9983">
        <v>8</v>
      </c>
      <c r="E9983">
        <v>8</v>
      </c>
      <c r="F9983" t="str">
        <f>VLOOKUP(E9983,$L$1:$M$25,2,FALSE)</f>
        <v>dlr</v>
      </c>
      <c r="G9983">
        <f>LOG(C9983)</f>
        <v>1.1760912590556813</v>
      </c>
      <c r="H9983">
        <f>G9983/(B9983-1)</f>
        <v>1.6469847059657337</v>
      </c>
    </row>
    <row r="9984" spans="1:8">
      <c r="A9984" t="s">
        <v>7301</v>
      </c>
      <c r="B9984">
        <v>1.71707598019888</v>
      </c>
      <c r="C9984">
        <v>16</v>
      </c>
      <c r="D9984">
        <v>8</v>
      </c>
      <c r="E9984">
        <v>8</v>
      </c>
      <c r="F9984" t="str">
        <f>VLOOKUP(E9984,$L$1:$M$25,2,FALSE)</f>
        <v>dlr</v>
      </c>
      <c r="G9984">
        <f>LOG(C9984)</f>
        <v>1.2041199826559248</v>
      </c>
      <c r="H9984">
        <f>G9984/(B9984-1)</f>
        <v>1.6792083627204524</v>
      </c>
    </row>
    <row r="9985" spans="1:8">
      <c r="A9985" t="s">
        <v>11700</v>
      </c>
      <c r="B9985">
        <v>1.71707598019888</v>
      </c>
      <c r="C9985">
        <v>16</v>
      </c>
      <c r="D9985">
        <v>19</v>
      </c>
      <c r="E9985">
        <v>19</v>
      </c>
      <c r="F9985" t="str">
        <f>VLOOKUP(E9985,$L$1:$M$25,2,FALSE)</f>
        <v>reserves</v>
      </c>
      <c r="G9985">
        <f>LOG(C9985)</f>
        <v>1.2041199826559248</v>
      </c>
      <c r="H9985">
        <f>G9985/(B9985-1)</f>
        <v>1.6792083627204524</v>
      </c>
    </row>
    <row r="9986" spans="1:8">
      <c r="A9986" t="s">
        <v>5537</v>
      </c>
      <c r="B9986">
        <v>1.7183112141933099</v>
      </c>
      <c r="C9986">
        <v>19</v>
      </c>
      <c r="D9986">
        <v>16</v>
      </c>
      <c r="E9986">
        <v>16</v>
      </c>
      <c r="F9986" t="str">
        <f>VLOOKUP(E9986,$L$1:$M$25,2,FALSE)</f>
        <v>money-supply</v>
      </c>
      <c r="G9986">
        <f>LOG(C9986)</f>
        <v>1.2787536009528289</v>
      </c>
      <c r="H9986">
        <f>G9986/(B9986-1)</f>
        <v>1.7802222430689969</v>
      </c>
    </row>
    <row r="9987" spans="1:8">
      <c r="A9987" t="s">
        <v>6414</v>
      </c>
      <c r="B9987">
        <v>1.7188657765880899</v>
      </c>
      <c r="C9987">
        <v>30</v>
      </c>
      <c r="D9987">
        <v>7</v>
      </c>
      <c r="E9987">
        <v>7</v>
      </c>
      <c r="F9987" t="str">
        <f>VLOOKUP(E9987,$L$1:$M$25,2,FALSE)</f>
        <v>crude</v>
      </c>
      <c r="G9987">
        <f>LOG(C9987)</f>
        <v>1.4771212547196624</v>
      </c>
      <c r="H9987">
        <f>G9987/(B9987-1)</f>
        <v>2.0547942367355914</v>
      </c>
    </row>
    <row r="9988" spans="1:8">
      <c r="A9988" t="s">
        <v>1311</v>
      </c>
      <c r="B9988">
        <v>1.72019345921982</v>
      </c>
      <c r="C9988">
        <v>11</v>
      </c>
      <c r="D9988">
        <v>2</v>
      </c>
      <c r="E9988">
        <v>2</v>
      </c>
      <c r="F9988" t="str">
        <f>VLOOKUP(E9988,$L$1:$M$25,2,FALSE)</f>
        <v>bop</v>
      </c>
      <c r="G9988">
        <f>LOG(C9988)</f>
        <v>1.0413926851582251</v>
      </c>
      <c r="H9988">
        <f>G9988/(B9988-1)</f>
        <v>1.4459902014194321</v>
      </c>
    </row>
    <row r="9989" spans="1:8">
      <c r="A9989" t="s">
        <v>3565</v>
      </c>
      <c r="B9989">
        <v>1.72019345921982</v>
      </c>
      <c r="C9989">
        <v>11</v>
      </c>
      <c r="D9989">
        <v>12</v>
      </c>
      <c r="E9989">
        <v>12</v>
      </c>
      <c r="F9989" t="str">
        <f>VLOOKUP(E9989,$L$1:$M$25,2,FALSE)</f>
        <v>grain</v>
      </c>
      <c r="G9989">
        <f>LOG(C9989)</f>
        <v>1.0413926851582251</v>
      </c>
      <c r="H9989">
        <f>G9989/(B9989-1)</f>
        <v>1.4459902014194321</v>
      </c>
    </row>
    <row r="9990" spans="1:8">
      <c r="A9990" t="s">
        <v>4393</v>
      </c>
      <c r="B9990">
        <v>1.72019345921982</v>
      </c>
      <c r="C9990">
        <v>11</v>
      </c>
      <c r="D9990">
        <v>10</v>
      </c>
      <c r="E9990">
        <v>10</v>
      </c>
      <c r="F9990" t="str">
        <f>VLOOKUP(E9990,$L$1:$M$25,2,FALSE)</f>
        <v>gnp</v>
      </c>
      <c r="G9990">
        <f>LOG(C9990)</f>
        <v>1.0413926851582251</v>
      </c>
      <c r="H9990">
        <f>G9990/(B9990-1)</f>
        <v>1.4459902014194321</v>
      </c>
    </row>
    <row r="9991" spans="1:8">
      <c r="A9991" t="s">
        <v>4394</v>
      </c>
      <c r="B9991">
        <v>1.72019345921982</v>
      </c>
      <c r="C9991">
        <v>11</v>
      </c>
      <c r="D9991">
        <v>25</v>
      </c>
      <c r="E9991">
        <v>25</v>
      </c>
      <c r="F9991" t="str">
        <f>VLOOKUP(E9991,$L$1:$M$25,2,FALSE)</f>
        <v>wheat</v>
      </c>
      <c r="G9991">
        <f>LOG(C9991)</f>
        <v>1.0413926851582251</v>
      </c>
      <c r="H9991">
        <f>G9991/(B9991-1)</f>
        <v>1.4459902014194321</v>
      </c>
    </row>
    <row r="9992" spans="1:8">
      <c r="A9992" t="s">
        <v>9068</v>
      </c>
      <c r="B9992">
        <v>1.72019345921982</v>
      </c>
      <c r="C9992">
        <v>11</v>
      </c>
      <c r="D9992">
        <v>22</v>
      </c>
      <c r="E9992">
        <v>22</v>
      </c>
      <c r="F9992" t="str">
        <f>VLOOKUP(E9992,$L$1:$M$25,2,FALSE)</f>
        <v>sugar</v>
      </c>
      <c r="G9992">
        <f>LOG(C9992)</f>
        <v>1.0413926851582251</v>
      </c>
      <c r="H9992">
        <f>G9992/(B9992-1)</f>
        <v>1.4459902014194321</v>
      </c>
    </row>
    <row r="9993" spans="1:8">
      <c r="A9993" t="s">
        <v>9966</v>
      </c>
      <c r="B9993">
        <v>1.72019345921982</v>
      </c>
      <c r="C9993">
        <v>11</v>
      </c>
      <c r="D9993">
        <v>10</v>
      </c>
      <c r="E9993">
        <v>10</v>
      </c>
      <c r="F9993" t="str">
        <f>VLOOKUP(E9993,$L$1:$M$25,2,FALSE)</f>
        <v>gnp</v>
      </c>
      <c r="G9993">
        <f>LOG(C9993)</f>
        <v>1.0413926851582251</v>
      </c>
      <c r="H9993">
        <f>G9993/(B9993-1)</f>
        <v>1.4459902014194321</v>
      </c>
    </row>
    <row r="9994" spans="1:8">
      <c r="A9994" t="s">
        <v>12</v>
      </c>
      <c r="B9994">
        <v>1.7210765695802299</v>
      </c>
      <c r="C9994">
        <v>254</v>
      </c>
      <c r="D9994">
        <v>20</v>
      </c>
      <c r="E9994">
        <v>20</v>
      </c>
      <c r="F9994" t="str">
        <f>VLOOKUP(E9994,$L$1:$M$25,2,FALSE)</f>
        <v>ship</v>
      </c>
      <c r="G9994">
        <f>LOG(C9994)</f>
        <v>2.4048337166199381</v>
      </c>
      <c r="H9994">
        <f>G9994/(B9994-1)</f>
        <v>3.3350601282467083</v>
      </c>
    </row>
    <row r="9995" spans="1:8">
      <c r="A9995" t="s">
        <v>4050</v>
      </c>
      <c r="B9995">
        <v>1.7211908608103399</v>
      </c>
      <c r="C9995">
        <v>57</v>
      </c>
      <c r="D9995">
        <v>4</v>
      </c>
      <c r="E9995">
        <v>4</v>
      </c>
      <c r="F9995" t="str">
        <f>VLOOKUP(E9995,$L$1:$M$25,2,FALSE)</f>
        <v>coffee</v>
      </c>
      <c r="G9995">
        <f>LOG(C9995)</f>
        <v>1.7558748556724915</v>
      </c>
      <c r="H9995">
        <f>G9995/(B9995-1)</f>
        <v>2.434688167983114</v>
      </c>
    </row>
    <row r="9996" spans="1:8">
      <c r="A9996" t="s">
        <v>6998</v>
      </c>
      <c r="B9996">
        <v>1.721402322014</v>
      </c>
      <c r="C9996">
        <v>16</v>
      </c>
      <c r="D9996">
        <v>19</v>
      </c>
      <c r="E9996">
        <v>19</v>
      </c>
      <c r="F9996" t="str">
        <f>VLOOKUP(E9996,$L$1:$M$25,2,FALSE)</f>
        <v>reserves</v>
      </c>
      <c r="G9996">
        <f>LOG(C9996)</f>
        <v>1.2041199826559248</v>
      </c>
      <c r="H9996">
        <f>G9996/(B9996-1)</f>
        <v>1.6691379358112974</v>
      </c>
    </row>
    <row r="9997" spans="1:8">
      <c r="A9997" t="s">
        <v>11143</v>
      </c>
      <c r="B9997">
        <v>1.721402322014</v>
      </c>
      <c r="C9997">
        <v>16</v>
      </c>
      <c r="D9997">
        <v>4</v>
      </c>
      <c r="E9997">
        <v>4</v>
      </c>
      <c r="F9997" t="str">
        <f>VLOOKUP(E9997,$L$1:$M$25,2,FALSE)</f>
        <v>coffee</v>
      </c>
      <c r="G9997">
        <f>LOG(C9997)</f>
        <v>1.2041199826559248</v>
      </c>
      <c r="H9997">
        <f>G9997/(B9997-1)</f>
        <v>1.6691379358112974</v>
      </c>
    </row>
    <row r="9998" spans="1:8">
      <c r="A9998" t="s">
        <v>4586</v>
      </c>
      <c r="B9998">
        <v>1.7214534649383799</v>
      </c>
      <c r="C9998">
        <v>36</v>
      </c>
      <c r="D9998">
        <v>5</v>
      </c>
      <c r="E9998">
        <v>5</v>
      </c>
      <c r="F9998" t="str">
        <f>VLOOKUP(E9998,$L$1:$M$25,2,FALSE)</f>
        <v>corn</v>
      </c>
      <c r="G9998">
        <f>LOG(C9998)</f>
        <v>1.5563025007672873</v>
      </c>
      <c r="H9998">
        <f>G9998/(B9998-1)</f>
        <v>2.1571765559407394</v>
      </c>
    </row>
    <row r="9999" spans="1:8">
      <c r="A9999" t="s">
        <v>435</v>
      </c>
      <c r="B9999">
        <v>1.72295151919225</v>
      </c>
      <c r="C9999">
        <v>21</v>
      </c>
      <c r="D9999">
        <v>9</v>
      </c>
      <c r="E9999">
        <v>9</v>
      </c>
      <c r="F9999" t="str">
        <f>VLOOKUP(E9999,$L$1:$M$25,2,FALSE)</f>
        <v>earn</v>
      </c>
      <c r="G9999">
        <f>LOG(C9999)</f>
        <v>1.3222192947339193</v>
      </c>
      <c r="H9999">
        <f>G9999/(B9999-1)</f>
        <v>1.8289183432538161</v>
      </c>
    </row>
    <row r="10000" spans="1:8">
      <c r="A10000" t="s">
        <v>2275</v>
      </c>
      <c r="B10000">
        <v>1.72493478639771</v>
      </c>
      <c r="C10000">
        <v>18</v>
      </c>
      <c r="D10000">
        <v>21</v>
      </c>
      <c r="E10000">
        <v>21</v>
      </c>
      <c r="F10000" t="str">
        <f>VLOOKUP(E10000,$L$1:$M$25,2,FALSE)</f>
        <v>soybean</v>
      </c>
      <c r="G10000">
        <f>LOG(C10000)</f>
        <v>1.255272505103306</v>
      </c>
      <c r="H10000">
        <f>G10000/(B10000-1)</f>
        <v>1.7315661058850675</v>
      </c>
    </row>
    <row r="10001" spans="1:8">
      <c r="A10001" t="s">
        <v>7236</v>
      </c>
      <c r="B10001">
        <v>1.72493478639771</v>
      </c>
      <c r="C10001">
        <v>18</v>
      </c>
      <c r="D10001">
        <v>1</v>
      </c>
      <c r="E10001">
        <v>1</v>
      </c>
      <c r="F10001" t="str">
        <f>VLOOKUP(E10001,$L$1:$M$25,2,FALSE)</f>
        <v>acq</v>
      </c>
      <c r="G10001">
        <f>LOG(C10001)</f>
        <v>1.255272505103306</v>
      </c>
      <c r="H10001">
        <f>G10001/(B10001-1)</f>
        <v>1.7315661058850675</v>
      </c>
    </row>
    <row r="10002" spans="1:8">
      <c r="A10002" t="s">
        <v>4866</v>
      </c>
      <c r="B10002">
        <v>1.7257267405121699</v>
      </c>
      <c r="C10002">
        <v>38</v>
      </c>
      <c r="D10002">
        <v>20</v>
      </c>
      <c r="E10002">
        <v>20</v>
      </c>
      <c r="F10002" t="str">
        <f>VLOOKUP(E10002,$L$1:$M$25,2,FALSE)</f>
        <v>ship</v>
      </c>
      <c r="G10002">
        <f>LOG(C10002)</f>
        <v>1.5797835966168101</v>
      </c>
      <c r="H10002">
        <f>G10002/(B10002-1)</f>
        <v>2.1768298016714986</v>
      </c>
    </row>
    <row r="10003" spans="1:8">
      <c r="A10003" t="s">
        <v>192</v>
      </c>
      <c r="B10003">
        <v>1.7268277531490199</v>
      </c>
      <c r="C10003">
        <v>53</v>
      </c>
      <c r="D10003">
        <v>17</v>
      </c>
      <c r="E10003">
        <v>17</v>
      </c>
      <c r="F10003" t="str">
        <f>VLOOKUP(E10003,$L$1:$M$25,2,FALSE)</f>
        <v>nat-gas</v>
      </c>
      <c r="G10003">
        <f>LOG(C10003)</f>
        <v>1.7242758696007889</v>
      </c>
      <c r="H10003">
        <f>G10003/(B10003-1)</f>
        <v>2.3723308062058335</v>
      </c>
    </row>
    <row r="10004" spans="1:8">
      <c r="A10004" t="s">
        <v>10304</v>
      </c>
      <c r="B10004">
        <v>1.7275639395680999</v>
      </c>
      <c r="C10004">
        <v>29</v>
      </c>
      <c r="D10004">
        <v>23</v>
      </c>
      <c r="E10004">
        <v>23</v>
      </c>
      <c r="F10004" t="str">
        <f>VLOOKUP(E10004,$L$1:$M$25,2,FALSE)</f>
        <v>trade</v>
      </c>
      <c r="G10004">
        <f>LOG(C10004)</f>
        <v>1.4623979978989561</v>
      </c>
      <c r="H10004">
        <f>G10004/(B10004-1)</f>
        <v>2.0099924121680246</v>
      </c>
    </row>
    <row r="10005" spans="1:8">
      <c r="A10005" t="s">
        <v>11792</v>
      </c>
      <c r="B10005">
        <v>1.7298201303799201</v>
      </c>
      <c r="C10005">
        <v>14</v>
      </c>
      <c r="D10005">
        <v>18</v>
      </c>
      <c r="E10005">
        <v>18</v>
      </c>
      <c r="F10005" t="str">
        <f>VLOOKUP(E10005,$L$1:$M$25,2,FALSE)</f>
        <v>oilseed</v>
      </c>
      <c r="G10005">
        <f>LOG(C10005)</f>
        <v>1.146128035678238</v>
      </c>
      <c r="H10005">
        <f>G10005/(B10005-1)</f>
        <v>1.5704253527257488</v>
      </c>
    </row>
    <row r="10006" spans="1:8">
      <c r="A10006" t="s">
        <v>11043</v>
      </c>
      <c r="B10006">
        <v>1.7301832916911599</v>
      </c>
      <c r="C10006">
        <v>19</v>
      </c>
      <c r="D10006">
        <v>14</v>
      </c>
      <c r="E10006">
        <v>14</v>
      </c>
      <c r="F10006" t="str">
        <f>VLOOKUP(E10006,$L$1:$M$25,2,FALSE)</f>
        <v>livestock</v>
      </c>
      <c r="G10006">
        <f>LOG(C10006)</f>
        <v>1.2787536009528289</v>
      </c>
      <c r="H10006">
        <f>G10006/(B10006-1)</f>
        <v>1.751277542918215</v>
      </c>
    </row>
    <row r="10007" spans="1:8">
      <c r="A10007" t="s">
        <v>11322</v>
      </c>
      <c r="B10007">
        <v>1.7301832916911599</v>
      </c>
      <c r="C10007">
        <v>19</v>
      </c>
      <c r="D10007">
        <v>22</v>
      </c>
      <c r="E10007">
        <v>22</v>
      </c>
      <c r="F10007" t="str">
        <f>VLOOKUP(E10007,$L$1:$M$25,2,FALSE)</f>
        <v>sugar</v>
      </c>
      <c r="G10007">
        <f>LOG(C10007)</f>
        <v>1.2787536009528289</v>
      </c>
      <c r="H10007">
        <f>G10007/(B10007-1)</f>
        <v>1.751277542918215</v>
      </c>
    </row>
    <row r="10008" spans="1:8">
      <c r="A10008" t="s">
        <v>2175</v>
      </c>
      <c r="B10008">
        <v>1.7307666655885301</v>
      </c>
      <c r="C10008">
        <v>59</v>
      </c>
      <c r="D10008">
        <v>21</v>
      </c>
      <c r="E10008">
        <v>21</v>
      </c>
      <c r="F10008" t="str">
        <f>VLOOKUP(E10008,$L$1:$M$25,2,FALSE)</f>
        <v>soybean</v>
      </c>
      <c r="G10008">
        <f>LOG(C10008)</f>
        <v>1.7708520116421442</v>
      </c>
      <c r="H10008">
        <f>G10008/(B10008-1)</f>
        <v>2.4232796801369849</v>
      </c>
    </row>
    <row r="10009" spans="1:8">
      <c r="A10009" t="s">
        <v>104</v>
      </c>
      <c r="B10009">
        <v>1.7319221144519701</v>
      </c>
      <c r="C10009">
        <v>83</v>
      </c>
      <c r="D10009">
        <v>24</v>
      </c>
      <c r="E10009">
        <v>24</v>
      </c>
      <c r="F10009" t="str">
        <f>VLOOKUP(E10009,$L$1:$M$25,2,FALSE)</f>
        <v>veg-oil</v>
      </c>
      <c r="G10009">
        <f>LOG(C10009)</f>
        <v>1.919078092376074</v>
      </c>
      <c r="H10009">
        <f>G10009/(B10009-1)</f>
        <v>2.6219703633534728</v>
      </c>
    </row>
    <row r="10010" spans="1:8">
      <c r="A10010" t="s">
        <v>931</v>
      </c>
      <c r="B10010">
        <v>1.7328679513998599</v>
      </c>
      <c r="C10010">
        <v>8</v>
      </c>
      <c r="D10010">
        <v>4</v>
      </c>
      <c r="E10010">
        <v>4</v>
      </c>
      <c r="F10010" t="str">
        <f>VLOOKUP(E10010,$L$1:$M$25,2,FALSE)</f>
        <v>coffee</v>
      </c>
      <c r="G10010">
        <f>LOG(C10010)</f>
        <v>0.90308998699194354</v>
      </c>
      <c r="H10010">
        <f>G10010/(B10010-1)</f>
        <v>1.2322683578493785</v>
      </c>
    </row>
    <row r="10011" spans="1:8">
      <c r="A10011" t="s">
        <v>984</v>
      </c>
      <c r="B10011">
        <v>1.7328679513998599</v>
      </c>
      <c r="C10011">
        <v>8</v>
      </c>
      <c r="D10011">
        <v>7</v>
      </c>
      <c r="E10011">
        <v>7</v>
      </c>
      <c r="F10011" t="str">
        <f>VLOOKUP(E10011,$L$1:$M$25,2,FALSE)</f>
        <v>crude</v>
      </c>
      <c r="G10011">
        <f>LOG(C10011)</f>
        <v>0.90308998699194354</v>
      </c>
      <c r="H10011">
        <f>G10011/(B10011-1)</f>
        <v>1.2322683578493785</v>
      </c>
    </row>
    <row r="10012" spans="1:8">
      <c r="A10012" t="s">
        <v>1150</v>
      </c>
      <c r="B10012">
        <v>1.7328679513998599</v>
      </c>
      <c r="C10012">
        <v>8</v>
      </c>
      <c r="D10012">
        <v>17</v>
      </c>
      <c r="E10012">
        <v>17</v>
      </c>
      <c r="F10012" t="str">
        <f>VLOOKUP(E10012,$L$1:$M$25,2,FALSE)</f>
        <v>nat-gas</v>
      </c>
      <c r="G10012">
        <f>LOG(C10012)</f>
        <v>0.90308998699194354</v>
      </c>
      <c r="H10012">
        <f>G10012/(B10012-1)</f>
        <v>1.2322683578493785</v>
      </c>
    </row>
    <row r="10013" spans="1:8">
      <c r="A10013" t="s">
        <v>1268</v>
      </c>
      <c r="B10013">
        <v>1.7328679513998599</v>
      </c>
      <c r="C10013">
        <v>8</v>
      </c>
      <c r="D10013">
        <v>2</v>
      </c>
      <c r="E10013">
        <v>2</v>
      </c>
      <c r="F10013" t="str">
        <f>VLOOKUP(E10013,$L$1:$M$25,2,FALSE)</f>
        <v>bop</v>
      </c>
      <c r="G10013">
        <f>LOG(C10013)</f>
        <v>0.90308998699194354</v>
      </c>
      <c r="H10013">
        <f>G10013/(B10013-1)</f>
        <v>1.2322683578493785</v>
      </c>
    </row>
    <row r="10014" spans="1:8">
      <c r="A10014" t="s">
        <v>1791</v>
      </c>
      <c r="B10014">
        <v>1.7328679513998599</v>
      </c>
      <c r="C10014">
        <v>8</v>
      </c>
      <c r="D10014">
        <v>22</v>
      </c>
      <c r="E10014">
        <v>22</v>
      </c>
      <c r="F10014" t="str">
        <f>VLOOKUP(E10014,$L$1:$M$25,2,FALSE)</f>
        <v>sugar</v>
      </c>
      <c r="G10014">
        <f>LOG(C10014)</f>
        <v>0.90308998699194354</v>
      </c>
      <c r="H10014">
        <f>G10014/(B10014-1)</f>
        <v>1.2322683578493785</v>
      </c>
    </row>
    <row r="10015" spans="1:8">
      <c r="A10015" t="s">
        <v>1833</v>
      </c>
      <c r="B10015">
        <v>1.7328679513998599</v>
      </c>
      <c r="C10015">
        <v>8</v>
      </c>
      <c r="D10015">
        <v>2</v>
      </c>
      <c r="E10015">
        <v>2</v>
      </c>
      <c r="F10015" t="str">
        <f>VLOOKUP(E10015,$L$1:$M$25,2,FALSE)</f>
        <v>bop</v>
      </c>
      <c r="G10015">
        <f>LOG(C10015)</f>
        <v>0.90308998699194354</v>
      </c>
      <c r="H10015">
        <f>G10015/(B10015-1)</f>
        <v>1.2322683578493785</v>
      </c>
    </row>
    <row r="10016" spans="1:8">
      <c r="A10016" t="s">
        <v>2433</v>
      </c>
      <c r="B10016">
        <v>1.7328679513998599</v>
      </c>
      <c r="C10016">
        <v>8</v>
      </c>
      <c r="D10016">
        <v>2</v>
      </c>
      <c r="E10016">
        <v>2</v>
      </c>
      <c r="F10016" t="str">
        <f>VLOOKUP(E10016,$L$1:$M$25,2,FALSE)</f>
        <v>bop</v>
      </c>
      <c r="G10016">
        <f>LOG(C10016)</f>
        <v>0.90308998699194354</v>
      </c>
      <c r="H10016">
        <f>G10016/(B10016-1)</f>
        <v>1.2322683578493785</v>
      </c>
    </row>
    <row r="10017" spans="1:8">
      <c r="A10017" t="s">
        <v>3139</v>
      </c>
      <c r="B10017">
        <v>1.7328679513998599</v>
      </c>
      <c r="C10017">
        <v>8</v>
      </c>
      <c r="D10017">
        <v>1</v>
      </c>
      <c r="E10017">
        <v>1</v>
      </c>
      <c r="F10017" t="str">
        <f>VLOOKUP(E10017,$L$1:$M$25,2,FALSE)</f>
        <v>acq</v>
      </c>
      <c r="G10017">
        <f>LOG(C10017)</f>
        <v>0.90308998699194354</v>
      </c>
      <c r="H10017">
        <f>G10017/(B10017-1)</f>
        <v>1.2322683578493785</v>
      </c>
    </row>
    <row r="10018" spans="1:8">
      <c r="A10018" t="s">
        <v>3195</v>
      </c>
      <c r="B10018">
        <v>1.7328679513998599</v>
      </c>
      <c r="C10018">
        <v>8</v>
      </c>
      <c r="D10018">
        <v>19</v>
      </c>
      <c r="E10018">
        <v>19</v>
      </c>
      <c r="F10018" t="str">
        <f>VLOOKUP(E10018,$L$1:$M$25,2,FALSE)</f>
        <v>reserves</v>
      </c>
      <c r="G10018">
        <f>LOG(C10018)</f>
        <v>0.90308998699194354</v>
      </c>
      <c r="H10018">
        <f>G10018/(B10018-1)</f>
        <v>1.2322683578493785</v>
      </c>
    </row>
    <row r="10019" spans="1:8">
      <c r="A10019" t="s">
        <v>3460</v>
      </c>
      <c r="B10019">
        <v>1.7328679513998599</v>
      </c>
      <c r="C10019">
        <v>8</v>
      </c>
      <c r="D10019">
        <v>1</v>
      </c>
      <c r="E10019">
        <v>1</v>
      </c>
      <c r="F10019" t="str">
        <f>VLOOKUP(E10019,$L$1:$M$25,2,FALSE)</f>
        <v>acq</v>
      </c>
      <c r="G10019">
        <f>LOG(C10019)</f>
        <v>0.90308998699194354</v>
      </c>
      <c r="H10019">
        <f>G10019/(B10019-1)</f>
        <v>1.2322683578493785</v>
      </c>
    </row>
    <row r="10020" spans="1:8">
      <c r="A10020" t="s">
        <v>3893</v>
      </c>
      <c r="B10020">
        <v>1.7328679513998599</v>
      </c>
      <c r="C10020">
        <v>8</v>
      </c>
      <c r="D10020">
        <v>1</v>
      </c>
      <c r="E10020">
        <v>1</v>
      </c>
      <c r="F10020" t="str">
        <f>VLOOKUP(E10020,$L$1:$M$25,2,FALSE)</f>
        <v>acq</v>
      </c>
      <c r="G10020">
        <f>LOG(C10020)</f>
        <v>0.90308998699194354</v>
      </c>
      <c r="H10020">
        <f>G10020/(B10020-1)</f>
        <v>1.2322683578493785</v>
      </c>
    </row>
    <row r="10021" spans="1:8">
      <c r="A10021" t="s">
        <v>4082</v>
      </c>
      <c r="B10021">
        <v>1.7328679513998599</v>
      </c>
      <c r="C10021">
        <v>8</v>
      </c>
      <c r="D10021">
        <v>17</v>
      </c>
      <c r="E10021">
        <v>17</v>
      </c>
      <c r="F10021" t="str">
        <f>VLOOKUP(E10021,$L$1:$M$25,2,FALSE)</f>
        <v>nat-gas</v>
      </c>
      <c r="G10021">
        <f>LOG(C10021)</f>
        <v>0.90308998699194354</v>
      </c>
      <c r="H10021">
        <f>G10021/(B10021-1)</f>
        <v>1.2322683578493785</v>
      </c>
    </row>
    <row r="10022" spans="1:8">
      <c r="A10022" t="s">
        <v>4205</v>
      </c>
      <c r="B10022">
        <v>1.7328679513998599</v>
      </c>
      <c r="C10022">
        <v>8</v>
      </c>
      <c r="D10022">
        <v>21</v>
      </c>
      <c r="E10022">
        <v>21</v>
      </c>
      <c r="F10022" t="str">
        <f>VLOOKUP(E10022,$L$1:$M$25,2,FALSE)</f>
        <v>soybean</v>
      </c>
      <c r="G10022">
        <f>LOG(C10022)</f>
        <v>0.90308998699194354</v>
      </c>
      <c r="H10022">
        <f>G10022/(B10022-1)</f>
        <v>1.2322683578493785</v>
      </c>
    </row>
    <row r="10023" spans="1:8">
      <c r="A10023" t="s">
        <v>4851</v>
      </c>
      <c r="B10023">
        <v>1.7328679513998599</v>
      </c>
      <c r="C10023">
        <v>8</v>
      </c>
      <c r="D10023">
        <v>1</v>
      </c>
      <c r="E10023">
        <v>1</v>
      </c>
      <c r="F10023" t="str">
        <f>VLOOKUP(E10023,$L$1:$M$25,2,FALSE)</f>
        <v>acq</v>
      </c>
      <c r="G10023">
        <f>LOG(C10023)</f>
        <v>0.90308998699194354</v>
      </c>
      <c r="H10023">
        <f>G10023/(B10023-1)</f>
        <v>1.2322683578493785</v>
      </c>
    </row>
    <row r="10024" spans="1:8">
      <c r="A10024" t="s">
        <v>5431</v>
      </c>
      <c r="B10024">
        <v>1.7328679513998599</v>
      </c>
      <c r="C10024">
        <v>8</v>
      </c>
      <c r="D10024">
        <v>17</v>
      </c>
      <c r="E10024">
        <v>17</v>
      </c>
      <c r="F10024" t="str">
        <f>VLOOKUP(E10024,$L$1:$M$25,2,FALSE)</f>
        <v>nat-gas</v>
      </c>
      <c r="G10024">
        <f>LOG(C10024)</f>
        <v>0.90308998699194354</v>
      </c>
      <c r="H10024">
        <f>G10024/(B10024-1)</f>
        <v>1.2322683578493785</v>
      </c>
    </row>
    <row r="10025" spans="1:8">
      <c r="A10025" t="s">
        <v>5988</v>
      </c>
      <c r="B10025">
        <v>1.7328679513998599</v>
      </c>
      <c r="C10025">
        <v>8</v>
      </c>
      <c r="D10025">
        <v>23</v>
      </c>
      <c r="E10025">
        <v>23</v>
      </c>
      <c r="F10025" t="str">
        <f>VLOOKUP(E10025,$L$1:$M$25,2,FALSE)</f>
        <v>trade</v>
      </c>
      <c r="G10025">
        <f>LOG(C10025)</f>
        <v>0.90308998699194354</v>
      </c>
      <c r="H10025">
        <f>G10025/(B10025-1)</f>
        <v>1.2322683578493785</v>
      </c>
    </row>
    <row r="10026" spans="1:8">
      <c r="A10026" t="s">
        <v>6010</v>
      </c>
      <c r="B10026">
        <v>1.7328679513998599</v>
      </c>
      <c r="C10026">
        <v>8</v>
      </c>
      <c r="D10026">
        <v>20</v>
      </c>
      <c r="E10026">
        <v>20</v>
      </c>
      <c r="F10026" t="str">
        <f>VLOOKUP(E10026,$L$1:$M$25,2,FALSE)</f>
        <v>ship</v>
      </c>
      <c r="G10026">
        <f>LOG(C10026)</f>
        <v>0.90308998699194354</v>
      </c>
      <c r="H10026">
        <f>G10026/(B10026-1)</f>
        <v>1.2322683578493785</v>
      </c>
    </row>
    <row r="10027" spans="1:8">
      <c r="A10027" t="s">
        <v>6455</v>
      </c>
      <c r="B10027">
        <v>1.7328679513998599</v>
      </c>
      <c r="C10027">
        <v>8</v>
      </c>
      <c r="D10027">
        <v>23</v>
      </c>
      <c r="E10027">
        <v>23</v>
      </c>
      <c r="F10027" t="str">
        <f>VLOOKUP(E10027,$L$1:$M$25,2,FALSE)</f>
        <v>trade</v>
      </c>
      <c r="G10027">
        <f>LOG(C10027)</f>
        <v>0.90308998699194354</v>
      </c>
      <c r="H10027">
        <f>G10027/(B10027-1)</f>
        <v>1.2322683578493785</v>
      </c>
    </row>
    <row r="10028" spans="1:8">
      <c r="A10028" t="s">
        <v>6979</v>
      </c>
      <c r="B10028">
        <v>1.7328679513998599</v>
      </c>
      <c r="C10028">
        <v>8</v>
      </c>
      <c r="D10028">
        <v>7</v>
      </c>
      <c r="E10028">
        <v>7</v>
      </c>
      <c r="F10028" t="str">
        <f>VLOOKUP(E10028,$L$1:$M$25,2,FALSE)</f>
        <v>crude</v>
      </c>
      <c r="G10028">
        <f>LOG(C10028)</f>
        <v>0.90308998699194354</v>
      </c>
      <c r="H10028">
        <f>G10028/(B10028-1)</f>
        <v>1.2322683578493785</v>
      </c>
    </row>
    <row r="10029" spans="1:8">
      <c r="A10029" t="s">
        <v>7282</v>
      </c>
      <c r="B10029">
        <v>1.7328679513998599</v>
      </c>
      <c r="C10029">
        <v>8</v>
      </c>
      <c r="D10029">
        <v>19</v>
      </c>
      <c r="E10029">
        <v>19</v>
      </c>
      <c r="F10029" t="str">
        <f>VLOOKUP(E10029,$L$1:$M$25,2,FALSE)</f>
        <v>reserves</v>
      </c>
      <c r="G10029">
        <f>LOG(C10029)</f>
        <v>0.90308998699194354</v>
      </c>
      <c r="H10029">
        <f>G10029/(B10029-1)</f>
        <v>1.2322683578493785</v>
      </c>
    </row>
    <row r="10030" spans="1:8">
      <c r="A10030" t="s">
        <v>7998</v>
      </c>
      <c r="B10030">
        <v>1.7328679513998599</v>
      </c>
      <c r="C10030">
        <v>8</v>
      </c>
      <c r="D10030">
        <v>5</v>
      </c>
      <c r="E10030">
        <v>5</v>
      </c>
      <c r="F10030" t="str">
        <f>VLOOKUP(E10030,$L$1:$M$25,2,FALSE)</f>
        <v>corn</v>
      </c>
      <c r="G10030">
        <f>LOG(C10030)</f>
        <v>0.90308998699194354</v>
      </c>
      <c r="H10030">
        <f>G10030/(B10030-1)</f>
        <v>1.2322683578493785</v>
      </c>
    </row>
    <row r="10031" spans="1:8">
      <c r="A10031" t="s">
        <v>8107</v>
      </c>
      <c r="B10031">
        <v>1.7328679513998599</v>
      </c>
      <c r="C10031">
        <v>8</v>
      </c>
      <c r="D10031">
        <v>4</v>
      </c>
      <c r="E10031">
        <v>4</v>
      </c>
      <c r="F10031" t="str">
        <f>VLOOKUP(E10031,$L$1:$M$25,2,FALSE)</f>
        <v>coffee</v>
      </c>
      <c r="G10031">
        <f>LOG(C10031)</f>
        <v>0.90308998699194354</v>
      </c>
      <c r="H10031">
        <f>G10031/(B10031-1)</f>
        <v>1.2322683578493785</v>
      </c>
    </row>
    <row r="10032" spans="1:8">
      <c r="A10032" t="s">
        <v>8344</v>
      </c>
      <c r="B10032">
        <v>1.7328679513998599</v>
      </c>
      <c r="C10032">
        <v>8</v>
      </c>
      <c r="D10032">
        <v>5</v>
      </c>
      <c r="E10032">
        <v>5</v>
      </c>
      <c r="F10032" t="str">
        <f>VLOOKUP(E10032,$L$1:$M$25,2,FALSE)</f>
        <v>corn</v>
      </c>
      <c r="G10032">
        <f>LOG(C10032)</f>
        <v>0.90308998699194354</v>
      </c>
      <c r="H10032">
        <f>G10032/(B10032-1)</f>
        <v>1.2322683578493785</v>
      </c>
    </row>
    <row r="10033" spans="1:8">
      <c r="A10033" t="s">
        <v>9961</v>
      </c>
      <c r="B10033">
        <v>1.7328679513998599</v>
      </c>
      <c r="C10033">
        <v>8</v>
      </c>
      <c r="D10033">
        <v>24</v>
      </c>
      <c r="E10033">
        <v>24</v>
      </c>
      <c r="F10033" t="str">
        <f>VLOOKUP(E10033,$L$1:$M$25,2,FALSE)</f>
        <v>veg-oil</v>
      </c>
      <c r="G10033">
        <f>LOG(C10033)</f>
        <v>0.90308998699194354</v>
      </c>
      <c r="H10033">
        <f>G10033/(B10033-1)</f>
        <v>1.2322683578493785</v>
      </c>
    </row>
    <row r="10034" spans="1:8">
      <c r="A10034" t="s">
        <v>10448</v>
      </c>
      <c r="B10034">
        <v>1.7328679513998599</v>
      </c>
      <c r="C10034">
        <v>8</v>
      </c>
      <c r="D10034">
        <v>20</v>
      </c>
      <c r="E10034">
        <v>20</v>
      </c>
      <c r="F10034" t="str">
        <f>VLOOKUP(E10034,$L$1:$M$25,2,FALSE)</f>
        <v>ship</v>
      </c>
      <c r="G10034">
        <f>LOG(C10034)</f>
        <v>0.90308998699194354</v>
      </c>
      <c r="H10034">
        <f>G10034/(B10034-1)</f>
        <v>1.2322683578493785</v>
      </c>
    </row>
    <row r="10035" spans="1:8">
      <c r="A10035" t="s">
        <v>10562</v>
      </c>
      <c r="B10035">
        <v>1.7328679513998599</v>
      </c>
      <c r="C10035">
        <v>8</v>
      </c>
      <c r="D10035">
        <v>6</v>
      </c>
      <c r="E10035">
        <v>6</v>
      </c>
      <c r="F10035" t="str">
        <f>VLOOKUP(E10035,$L$1:$M$25,2,FALSE)</f>
        <v>cpi</v>
      </c>
      <c r="G10035">
        <f>LOG(C10035)</f>
        <v>0.90308998699194354</v>
      </c>
      <c r="H10035">
        <f>G10035/(B10035-1)</f>
        <v>1.2322683578493785</v>
      </c>
    </row>
    <row r="10036" spans="1:8">
      <c r="A10036" t="s">
        <v>11001</v>
      </c>
      <c r="B10036">
        <v>1.7328679513998599</v>
      </c>
      <c r="C10036">
        <v>8</v>
      </c>
      <c r="D10036">
        <v>4</v>
      </c>
      <c r="E10036">
        <v>4</v>
      </c>
      <c r="F10036" t="str">
        <f>VLOOKUP(E10036,$L$1:$M$25,2,FALSE)</f>
        <v>coffee</v>
      </c>
      <c r="G10036">
        <f>LOG(C10036)</f>
        <v>0.90308998699194354</v>
      </c>
      <c r="H10036">
        <f>G10036/(B10036-1)</f>
        <v>1.2322683578493785</v>
      </c>
    </row>
    <row r="10037" spans="1:8">
      <c r="A10037" t="s">
        <v>11304</v>
      </c>
      <c r="B10037">
        <v>1.7328679513998599</v>
      </c>
      <c r="C10037">
        <v>8</v>
      </c>
      <c r="D10037">
        <v>4</v>
      </c>
      <c r="E10037">
        <v>4</v>
      </c>
      <c r="F10037" t="str">
        <f>VLOOKUP(E10037,$L$1:$M$25,2,FALSE)</f>
        <v>coffee</v>
      </c>
      <c r="G10037">
        <f>LOG(C10037)</f>
        <v>0.90308998699194354</v>
      </c>
      <c r="H10037">
        <f>G10037/(B10037-1)</f>
        <v>1.2322683578493785</v>
      </c>
    </row>
    <row r="10038" spans="1:8">
      <c r="A10038" t="s">
        <v>7713</v>
      </c>
      <c r="B10038">
        <v>1.73398356974844</v>
      </c>
      <c r="C10038">
        <v>20</v>
      </c>
      <c r="D10038">
        <v>10</v>
      </c>
      <c r="E10038">
        <v>10</v>
      </c>
      <c r="F10038" t="str">
        <f>VLOOKUP(E10038,$L$1:$M$25,2,FALSE)</f>
        <v>gnp</v>
      </c>
      <c r="G10038">
        <f>LOG(C10038)</f>
        <v>1.3010299956639813</v>
      </c>
      <c r="H10038">
        <f>G10038/(B10038-1)</f>
        <v>1.7725601080006279</v>
      </c>
    </row>
    <row r="10039" spans="1:8">
      <c r="A10039" t="s">
        <v>682</v>
      </c>
      <c r="B10039">
        <v>1.7351264569629199</v>
      </c>
      <c r="C10039">
        <v>9</v>
      </c>
      <c r="D10039">
        <v>6</v>
      </c>
      <c r="E10039">
        <v>6</v>
      </c>
      <c r="F10039" t="str">
        <f>VLOOKUP(E10039,$L$1:$M$25,2,FALSE)</f>
        <v>cpi</v>
      </c>
      <c r="G10039">
        <f>LOG(C10039)</f>
        <v>0.95424250943932487</v>
      </c>
      <c r="H10039">
        <f>G10039/(B10039-1)</f>
        <v>1.2980657958926614</v>
      </c>
    </row>
    <row r="10040" spans="1:8">
      <c r="A10040" t="s">
        <v>2015</v>
      </c>
      <c r="B10040">
        <v>1.7351264569629199</v>
      </c>
      <c r="C10040">
        <v>9</v>
      </c>
      <c r="D10040">
        <v>5</v>
      </c>
      <c r="E10040">
        <v>5</v>
      </c>
      <c r="F10040" t="str">
        <f>VLOOKUP(E10040,$L$1:$M$25,2,FALSE)</f>
        <v>corn</v>
      </c>
      <c r="G10040">
        <f>LOG(C10040)</f>
        <v>0.95424250943932487</v>
      </c>
      <c r="H10040">
        <f>G10040/(B10040-1)</f>
        <v>1.2980657958926614</v>
      </c>
    </row>
    <row r="10041" spans="1:8">
      <c r="A10041" t="s">
        <v>5656</v>
      </c>
      <c r="B10041">
        <v>1.7351264569629199</v>
      </c>
      <c r="C10041">
        <v>9</v>
      </c>
      <c r="D10041">
        <v>23</v>
      </c>
      <c r="E10041">
        <v>23</v>
      </c>
      <c r="F10041" t="str">
        <f>VLOOKUP(E10041,$L$1:$M$25,2,FALSE)</f>
        <v>trade</v>
      </c>
      <c r="G10041">
        <f>LOG(C10041)</f>
        <v>0.95424250943932487</v>
      </c>
      <c r="H10041">
        <f>G10041/(B10041-1)</f>
        <v>1.2980657958926614</v>
      </c>
    </row>
    <row r="10042" spans="1:8">
      <c r="A10042" t="s">
        <v>6081</v>
      </c>
      <c r="B10042">
        <v>1.7351264569629199</v>
      </c>
      <c r="C10042">
        <v>9</v>
      </c>
      <c r="D10042">
        <v>18</v>
      </c>
      <c r="E10042">
        <v>18</v>
      </c>
      <c r="F10042" t="str">
        <f>VLOOKUP(E10042,$L$1:$M$25,2,FALSE)</f>
        <v>oilseed</v>
      </c>
      <c r="G10042">
        <f>LOG(C10042)</f>
        <v>0.95424250943932487</v>
      </c>
      <c r="H10042">
        <f>G10042/(B10042-1)</f>
        <v>1.2980657958926614</v>
      </c>
    </row>
    <row r="10043" spans="1:8">
      <c r="A10043" t="s">
        <v>6163</v>
      </c>
      <c r="B10043">
        <v>1.7351264569629199</v>
      </c>
      <c r="C10043">
        <v>9</v>
      </c>
      <c r="D10043">
        <v>23</v>
      </c>
      <c r="E10043">
        <v>23</v>
      </c>
      <c r="F10043" t="str">
        <f>VLOOKUP(E10043,$L$1:$M$25,2,FALSE)</f>
        <v>trade</v>
      </c>
      <c r="G10043">
        <f>LOG(C10043)</f>
        <v>0.95424250943932487</v>
      </c>
      <c r="H10043">
        <f>G10043/(B10043-1)</f>
        <v>1.2980657958926614</v>
      </c>
    </row>
    <row r="10044" spans="1:8">
      <c r="A10044" t="s">
        <v>6173</v>
      </c>
      <c r="B10044">
        <v>1.7351264569629199</v>
      </c>
      <c r="C10044">
        <v>9</v>
      </c>
      <c r="D10044">
        <v>23</v>
      </c>
      <c r="E10044">
        <v>23</v>
      </c>
      <c r="F10044" t="str">
        <f>VLOOKUP(E10044,$L$1:$M$25,2,FALSE)</f>
        <v>trade</v>
      </c>
      <c r="G10044">
        <f>LOG(C10044)</f>
        <v>0.95424250943932487</v>
      </c>
      <c r="H10044">
        <f>G10044/(B10044-1)</f>
        <v>1.2980657958926614</v>
      </c>
    </row>
    <row r="10045" spans="1:8">
      <c r="A10045" t="s">
        <v>6896</v>
      </c>
      <c r="B10045">
        <v>1.7351264569629199</v>
      </c>
      <c r="C10045">
        <v>9</v>
      </c>
      <c r="D10045">
        <v>18</v>
      </c>
      <c r="E10045">
        <v>18</v>
      </c>
      <c r="F10045" t="str">
        <f>VLOOKUP(E10045,$L$1:$M$25,2,FALSE)</f>
        <v>oilseed</v>
      </c>
      <c r="G10045">
        <f>LOG(C10045)</f>
        <v>0.95424250943932487</v>
      </c>
      <c r="H10045">
        <f>G10045/(B10045-1)</f>
        <v>1.2980657958926614</v>
      </c>
    </row>
    <row r="10046" spans="1:8">
      <c r="A10046" t="s">
        <v>7999</v>
      </c>
      <c r="B10046">
        <v>1.7351264569629199</v>
      </c>
      <c r="C10046">
        <v>9</v>
      </c>
      <c r="D10046">
        <v>17</v>
      </c>
      <c r="E10046">
        <v>17</v>
      </c>
      <c r="F10046" t="str">
        <f>VLOOKUP(E10046,$L$1:$M$25,2,FALSE)</f>
        <v>nat-gas</v>
      </c>
      <c r="G10046">
        <f>LOG(C10046)</f>
        <v>0.95424250943932487</v>
      </c>
      <c r="H10046">
        <f>G10046/(B10046-1)</f>
        <v>1.2980657958926614</v>
      </c>
    </row>
    <row r="10047" spans="1:8">
      <c r="A10047" t="s">
        <v>8337</v>
      </c>
      <c r="B10047">
        <v>1.7351264569629199</v>
      </c>
      <c r="C10047">
        <v>9</v>
      </c>
      <c r="D10047">
        <v>16</v>
      </c>
      <c r="E10047">
        <v>16</v>
      </c>
      <c r="F10047" t="str">
        <f>VLOOKUP(E10047,$L$1:$M$25,2,FALSE)</f>
        <v>money-supply</v>
      </c>
      <c r="G10047">
        <f>LOG(C10047)</f>
        <v>0.95424250943932487</v>
      </c>
      <c r="H10047">
        <f>G10047/(B10047-1)</f>
        <v>1.2980657958926614</v>
      </c>
    </row>
    <row r="10048" spans="1:8">
      <c r="A10048" t="s">
        <v>8748</v>
      </c>
      <c r="B10048">
        <v>1.7351264569629199</v>
      </c>
      <c r="C10048">
        <v>9</v>
      </c>
      <c r="D10048">
        <v>2</v>
      </c>
      <c r="E10048">
        <v>2</v>
      </c>
      <c r="F10048" t="str">
        <f>VLOOKUP(E10048,$L$1:$M$25,2,FALSE)</f>
        <v>bop</v>
      </c>
      <c r="G10048">
        <f>LOG(C10048)</f>
        <v>0.95424250943932487</v>
      </c>
      <c r="H10048">
        <f>G10048/(B10048-1)</f>
        <v>1.2980657958926614</v>
      </c>
    </row>
    <row r="10049" spans="1:8">
      <c r="A10049" t="s">
        <v>8813</v>
      </c>
      <c r="B10049">
        <v>1.7351264569629199</v>
      </c>
      <c r="C10049">
        <v>9</v>
      </c>
      <c r="D10049">
        <v>23</v>
      </c>
      <c r="E10049">
        <v>23</v>
      </c>
      <c r="F10049" t="str">
        <f>VLOOKUP(E10049,$L$1:$M$25,2,FALSE)</f>
        <v>trade</v>
      </c>
      <c r="G10049">
        <f>LOG(C10049)</f>
        <v>0.95424250943932487</v>
      </c>
      <c r="H10049">
        <f>G10049/(B10049-1)</f>
        <v>1.2980657958926614</v>
      </c>
    </row>
    <row r="10050" spans="1:8">
      <c r="A10050" t="s">
        <v>9480</v>
      </c>
      <c r="B10050">
        <v>1.7351264569629199</v>
      </c>
      <c r="C10050">
        <v>9</v>
      </c>
      <c r="D10050">
        <v>17</v>
      </c>
      <c r="E10050">
        <v>17</v>
      </c>
      <c r="F10050" t="str">
        <f>VLOOKUP(E10050,$L$1:$M$25,2,FALSE)</f>
        <v>nat-gas</v>
      </c>
      <c r="G10050">
        <f>LOG(C10050)</f>
        <v>0.95424250943932487</v>
      </c>
      <c r="H10050">
        <f>G10050/(B10050-1)</f>
        <v>1.2980657958926614</v>
      </c>
    </row>
    <row r="10051" spans="1:8">
      <c r="A10051" t="s">
        <v>9905</v>
      </c>
      <c r="B10051">
        <v>1.7351264569629199</v>
      </c>
      <c r="C10051">
        <v>9</v>
      </c>
      <c r="D10051">
        <v>18</v>
      </c>
      <c r="E10051">
        <v>18</v>
      </c>
      <c r="F10051" t="str">
        <f>VLOOKUP(E10051,$L$1:$M$25,2,FALSE)</f>
        <v>oilseed</v>
      </c>
      <c r="G10051">
        <f>LOG(C10051)</f>
        <v>0.95424250943932487</v>
      </c>
      <c r="H10051">
        <f>G10051/(B10051-1)</f>
        <v>1.2980657958926614</v>
      </c>
    </row>
    <row r="10052" spans="1:8">
      <c r="A10052" t="s">
        <v>9909</v>
      </c>
      <c r="B10052">
        <v>1.7351264569629199</v>
      </c>
      <c r="C10052">
        <v>9</v>
      </c>
      <c r="D10052">
        <v>6</v>
      </c>
      <c r="E10052">
        <v>6</v>
      </c>
      <c r="F10052" t="str">
        <f>VLOOKUP(E10052,$L$1:$M$25,2,FALSE)</f>
        <v>cpi</v>
      </c>
      <c r="G10052">
        <f>LOG(C10052)</f>
        <v>0.95424250943932487</v>
      </c>
      <c r="H10052">
        <f>G10052/(B10052-1)</f>
        <v>1.2980657958926614</v>
      </c>
    </row>
    <row r="10053" spans="1:8">
      <c r="A10053" t="s">
        <v>10084</v>
      </c>
      <c r="B10053">
        <v>1.7351264569629199</v>
      </c>
      <c r="C10053">
        <v>9</v>
      </c>
      <c r="D10053">
        <v>19</v>
      </c>
      <c r="E10053">
        <v>19</v>
      </c>
      <c r="F10053" t="str">
        <f>VLOOKUP(E10053,$L$1:$M$25,2,FALSE)</f>
        <v>reserves</v>
      </c>
      <c r="G10053">
        <f>LOG(C10053)</f>
        <v>0.95424250943932487</v>
      </c>
      <c r="H10053">
        <f>G10053/(B10053-1)</f>
        <v>1.2980657958926614</v>
      </c>
    </row>
    <row r="10054" spans="1:8">
      <c r="A10054" t="s">
        <v>11436</v>
      </c>
      <c r="B10054">
        <v>1.7351264569629199</v>
      </c>
      <c r="C10054">
        <v>9</v>
      </c>
      <c r="D10054">
        <v>18</v>
      </c>
      <c r="E10054">
        <v>18</v>
      </c>
      <c r="F10054" t="str">
        <f>VLOOKUP(E10054,$L$1:$M$25,2,FALSE)</f>
        <v>oilseed</v>
      </c>
      <c r="G10054">
        <f>LOG(C10054)</f>
        <v>0.95424250943932487</v>
      </c>
      <c r="H10054">
        <f>G10054/(B10054-1)</f>
        <v>1.2980657958926614</v>
      </c>
    </row>
    <row r="10055" spans="1:8">
      <c r="A10055" t="s">
        <v>11644</v>
      </c>
      <c r="B10055">
        <v>1.7351264569629199</v>
      </c>
      <c r="C10055">
        <v>9</v>
      </c>
      <c r="D10055">
        <v>18</v>
      </c>
      <c r="E10055">
        <v>18</v>
      </c>
      <c r="F10055" t="str">
        <f>VLOOKUP(E10055,$L$1:$M$25,2,FALSE)</f>
        <v>oilseed</v>
      </c>
      <c r="G10055">
        <f>LOG(C10055)</f>
        <v>0.95424250943932487</v>
      </c>
      <c r="H10055">
        <f>G10055/(B10055-1)</f>
        <v>1.2980657958926614</v>
      </c>
    </row>
    <row r="10056" spans="1:8">
      <c r="A10056" t="s">
        <v>2166</v>
      </c>
      <c r="B10056">
        <v>1.73612118281476</v>
      </c>
      <c r="C10056">
        <v>18</v>
      </c>
      <c r="D10056">
        <v>4</v>
      </c>
      <c r="E10056">
        <v>4</v>
      </c>
      <c r="F10056" t="str">
        <f>VLOOKUP(E10056,$L$1:$M$25,2,FALSE)</f>
        <v>coffee</v>
      </c>
      <c r="G10056">
        <f>LOG(C10056)</f>
        <v>1.255272505103306</v>
      </c>
      <c r="H10056">
        <f>G10056/(B10056-1)</f>
        <v>1.7052525241882448</v>
      </c>
    </row>
    <row r="10057" spans="1:8">
      <c r="A10057" t="s">
        <v>10046</v>
      </c>
      <c r="B10057">
        <v>1.7363073813802401</v>
      </c>
      <c r="C10057">
        <v>30</v>
      </c>
      <c r="D10057">
        <v>4</v>
      </c>
      <c r="E10057">
        <v>4</v>
      </c>
      <c r="F10057" t="str">
        <f>VLOOKUP(E10057,$L$1:$M$25,2,FALSE)</f>
        <v>coffee</v>
      </c>
      <c r="G10057">
        <f>LOG(C10057)</f>
        <v>1.4771212547196624</v>
      </c>
      <c r="H10057">
        <f>G10057/(B10057-1)</f>
        <v>2.0061203949235638</v>
      </c>
    </row>
    <row r="10058" spans="1:8">
      <c r="A10058" t="s">
        <v>3799</v>
      </c>
      <c r="B10058">
        <v>1.73674074609306</v>
      </c>
      <c r="C10058">
        <v>15</v>
      </c>
      <c r="D10058">
        <v>18</v>
      </c>
      <c r="E10058">
        <v>18</v>
      </c>
      <c r="F10058" t="str">
        <f>VLOOKUP(E10058,$L$1:$M$25,2,FALSE)</f>
        <v>oilseed</v>
      </c>
      <c r="G10058">
        <f>LOG(C10058)</f>
        <v>1.1760912590556813</v>
      </c>
      <c r="H10058">
        <f>G10058/(B10058-1)</f>
        <v>1.5963434427816019</v>
      </c>
    </row>
    <row r="10059" spans="1:8">
      <c r="A10059" t="s">
        <v>7669</v>
      </c>
      <c r="B10059">
        <v>1.73798344858705</v>
      </c>
      <c r="C10059">
        <v>13</v>
      </c>
      <c r="D10059">
        <v>24</v>
      </c>
      <c r="E10059">
        <v>24</v>
      </c>
      <c r="F10059" t="str">
        <f>VLOOKUP(E10059,$L$1:$M$25,2,FALSE)</f>
        <v>veg-oil</v>
      </c>
      <c r="G10059">
        <f>LOG(C10059)</f>
        <v>1.1139433523068367</v>
      </c>
      <c r="H10059">
        <f>G10059/(B10059-1)</f>
        <v>1.509442189306011</v>
      </c>
    </row>
    <row r="10060" spans="1:8">
      <c r="A10060" t="s">
        <v>41</v>
      </c>
      <c r="B10060">
        <v>1.74021117549393</v>
      </c>
      <c r="C10060">
        <v>141</v>
      </c>
      <c r="D10060">
        <v>10</v>
      </c>
      <c r="E10060">
        <v>10</v>
      </c>
      <c r="F10060" t="str">
        <f>VLOOKUP(E10060,$L$1:$M$25,2,FALSE)</f>
        <v>gnp</v>
      </c>
      <c r="G10060">
        <f>LOG(C10060)</f>
        <v>2.1492191126553797</v>
      </c>
      <c r="H10060">
        <f>G10060/(B10060-1)</f>
        <v>2.9035215676408064</v>
      </c>
    </row>
    <row r="10061" spans="1:8">
      <c r="A10061" t="s">
        <v>8747</v>
      </c>
      <c r="B10061">
        <v>1.74133446913993</v>
      </c>
      <c r="C10061">
        <v>26</v>
      </c>
      <c r="D10061">
        <v>20</v>
      </c>
      <c r="E10061">
        <v>20</v>
      </c>
      <c r="F10061" t="str">
        <f>VLOOKUP(E10061,$L$1:$M$25,2,FALSE)</f>
        <v>ship</v>
      </c>
      <c r="G10061">
        <f>LOG(C10061)</f>
        <v>1.414973347970818</v>
      </c>
      <c r="H10061">
        <f>G10061/(B10061-1)</f>
        <v>1.908684145784318</v>
      </c>
    </row>
    <row r="10062" spans="1:8">
      <c r="A10062" t="s">
        <v>15</v>
      </c>
      <c r="B10062">
        <v>1.7468810094551399</v>
      </c>
      <c r="C10062">
        <v>197</v>
      </c>
      <c r="D10062">
        <v>7</v>
      </c>
      <c r="E10062">
        <v>7</v>
      </c>
      <c r="F10062" t="str">
        <f>VLOOKUP(E10062,$L$1:$M$25,2,FALSE)</f>
        <v>crude</v>
      </c>
      <c r="G10062">
        <f>LOG(C10062)</f>
        <v>2.2944662261615929</v>
      </c>
      <c r="H10062">
        <f>G10062/(B10062-1)</f>
        <v>3.0720639527780174</v>
      </c>
    </row>
    <row r="10063" spans="1:8">
      <c r="A10063" t="s">
        <v>740</v>
      </c>
      <c r="B10063">
        <v>1.74786809746675</v>
      </c>
      <c r="C10063">
        <v>7</v>
      </c>
      <c r="D10063">
        <v>22</v>
      </c>
      <c r="E10063">
        <v>22</v>
      </c>
      <c r="F10063" t="str">
        <f>VLOOKUP(E10063,$L$1:$M$25,2,FALSE)</f>
        <v>sugar</v>
      </c>
      <c r="G10063">
        <f>LOG(C10063)</f>
        <v>0.84509804001425681</v>
      </c>
      <c r="H10063">
        <f>G10063/(B10063-1)</f>
        <v>1.1300094801166856</v>
      </c>
    </row>
    <row r="10064" spans="1:8">
      <c r="A10064" t="s">
        <v>1279</v>
      </c>
      <c r="B10064">
        <v>1.74786809746675</v>
      </c>
      <c r="C10064">
        <v>7</v>
      </c>
      <c r="D10064">
        <v>2</v>
      </c>
      <c r="E10064">
        <v>2</v>
      </c>
      <c r="F10064" t="str">
        <f>VLOOKUP(E10064,$L$1:$M$25,2,FALSE)</f>
        <v>bop</v>
      </c>
      <c r="G10064">
        <f>LOG(C10064)</f>
        <v>0.84509804001425681</v>
      </c>
      <c r="H10064">
        <f>G10064/(B10064-1)</f>
        <v>1.1300094801166856</v>
      </c>
    </row>
    <row r="10065" spans="1:8">
      <c r="A10065" t="s">
        <v>2176</v>
      </c>
      <c r="B10065">
        <v>1.74786809746675</v>
      </c>
      <c r="C10065">
        <v>7</v>
      </c>
      <c r="D10065">
        <v>4</v>
      </c>
      <c r="E10065">
        <v>4</v>
      </c>
      <c r="F10065" t="str">
        <f>VLOOKUP(E10065,$L$1:$M$25,2,FALSE)</f>
        <v>coffee</v>
      </c>
      <c r="G10065">
        <f>LOG(C10065)</f>
        <v>0.84509804001425681</v>
      </c>
      <c r="H10065">
        <f>G10065/(B10065-1)</f>
        <v>1.1300094801166856</v>
      </c>
    </row>
    <row r="10066" spans="1:8">
      <c r="A10066" t="s">
        <v>2480</v>
      </c>
      <c r="B10066">
        <v>1.74786809746675</v>
      </c>
      <c r="C10066">
        <v>7</v>
      </c>
      <c r="D10066">
        <v>4</v>
      </c>
      <c r="E10066">
        <v>4</v>
      </c>
      <c r="F10066" t="str">
        <f>VLOOKUP(E10066,$L$1:$M$25,2,FALSE)</f>
        <v>coffee</v>
      </c>
      <c r="G10066">
        <f>LOG(C10066)</f>
        <v>0.84509804001425681</v>
      </c>
      <c r="H10066">
        <f>G10066/(B10066-1)</f>
        <v>1.1300094801166856</v>
      </c>
    </row>
    <row r="10067" spans="1:8">
      <c r="A10067" t="s">
        <v>3197</v>
      </c>
      <c r="B10067">
        <v>1.74786809746675</v>
      </c>
      <c r="C10067">
        <v>7</v>
      </c>
      <c r="D10067">
        <v>8</v>
      </c>
      <c r="E10067">
        <v>8</v>
      </c>
      <c r="F10067" t="str">
        <f>VLOOKUP(E10067,$L$1:$M$25,2,FALSE)</f>
        <v>dlr</v>
      </c>
      <c r="G10067">
        <f>LOG(C10067)</f>
        <v>0.84509804001425681</v>
      </c>
      <c r="H10067">
        <f>G10067/(B10067-1)</f>
        <v>1.1300094801166856</v>
      </c>
    </row>
    <row r="10068" spans="1:8">
      <c r="A10068" t="s">
        <v>3287</v>
      </c>
      <c r="B10068">
        <v>1.74786809746675</v>
      </c>
      <c r="C10068">
        <v>7</v>
      </c>
      <c r="D10068">
        <v>10</v>
      </c>
      <c r="E10068">
        <v>10</v>
      </c>
      <c r="F10068" t="str">
        <f>VLOOKUP(E10068,$L$1:$M$25,2,FALSE)</f>
        <v>gnp</v>
      </c>
      <c r="G10068">
        <f>LOG(C10068)</f>
        <v>0.84509804001425681</v>
      </c>
      <c r="H10068">
        <f>G10068/(B10068-1)</f>
        <v>1.1300094801166856</v>
      </c>
    </row>
    <row r="10069" spans="1:8">
      <c r="A10069" t="s">
        <v>3507</v>
      </c>
      <c r="B10069">
        <v>1.74786809746675</v>
      </c>
      <c r="C10069">
        <v>7</v>
      </c>
      <c r="D10069">
        <v>23</v>
      </c>
      <c r="E10069">
        <v>23</v>
      </c>
      <c r="F10069" t="str">
        <f>VLOOKUP(E10069,$L$1:$M$25,2,FALSE)</f>
        <v>trade</v>
      </c>
      <c r="G10069">
        <f>LOG(C10069)</f>
        <v>0.84509804001425681</v>
      </c>
      <c r="H10069">
        <f>G10069/(B10069-1)</f>
        <v>1.1300094801166856</v>
      </c>
    </row>
    <row r="10070" spans="1:8">
      <c r="A10070" t="s">
        <v>3761</v>
      </c>
      <c r="B10070">
        <v>1.74786809746675</v>
      </c>
      <c r="C10070">
        <v>7</v>
      </c>
      <c r="D10070">
        <v>25</v>
      </c>
      <c r="E10070">
        <v>25</v>
      </c>
      <c r="F10070" t="str">
        <f>VLOOKUP(E10070,$L$1:$M$25,2,FALSE)</f>
        <v>wheat</v>
      </c>
      <c r="G10070">
        <f>LOG(C10070)</f>
        <v>0.84509804001425681</v>
      </c>
      <c r="H10070">
        <f>G10070/(B10070-1)</f>
        <v>1.1300094801166856</v>
      </c>
    </row>
    <row r="10071" spans="1:8">
      <c r="A10071" t="s">
        <v>3885</v>
      </c>
      <c r="B10071">
        <v>1.74786809746675</v>
      </c>
      <c r="C10071">
        <v>7</v>
      </c>
      <c r="D10071">
        <v>15</v>
      </c>
      <c r="E10071">
        <v>15</v>
      </c>
      <c r="F10071" t="str">
        <f>VLOOKUP(E10071,$L$1:$M$25,2,FALSE)</f>
        <v>money-fx</v>
      </c>
      <c r="G10071">
        <f>LOG(C10071)</f>
        <v>0.84509804001425681</v>
      </c>
      <c r="H10071">
        <f>G10071/(B10071-1)</f>
        <v>1.1300094801166856</v>
      </c>
    </row>
    <row r="10072" spans="1:8">
      <c r="A10072" t="s">
        <v>4066</v>
      </c>
      <c r="B10072">
        <v>1.74786809746675</v>
      </c>
      <c r="C10072">
        <v>7</v>
      </c>
      <c r="D10072">
        <v>10</v>
      </c>
      <c r="E10072">
        <v>10</v>
      </c>
      <c r="F10072" t="str">
        <f>VLOOKUP(E10072,$L$1:$M$25,2,FALSE)</f>
        <v>gnp</v>
      </c>
      <c r="G10072">
        <f>LOG(C10072)</f>
        <v>0.84509804001425681</v>
      </c>
      <c r="H10072">
        <f>G10072/(B10072-1)</f>
        <v>1.1300094801166856</v>
      </c>
    </row>
    <row r="10073" spans="1:8">
      <c r="A10073" t="s">
        <v>4427</v>
      </c>
      <c r="B10073">
        <v>1.74786809746675</v>
      </c>
      <c r="C10073">
        <v>7</v>
      </c>
      <c r="D10073">
        <v>8</v>
      </c>
      <c r="E10073">
        <v>8</v>
      </c>
      <c r="F10073" t="str">
        <f>VLOOKUP(E10073,$L$1:$M$25,2,FALSE)</f>
        <v>dlr</v>
      </c>
      <c r="G10073">
        <f>LOG(C10073)</f>
        <v>0.84509804001425681</v>
      </c>
      <c r="H10073">
        <f>G10073/(B10073-1)</f>
        <v>1.1300094801166856</v>
      </c>
    </row>
    <row r="10074" spans="1:8">
      <c r="A10074" t="s">
        <v>4910</v>
      </c>
      <c r="B10074">
        <v>1.74786809746675</v>
      </c>
      <c r="C10074">
        <v>7</v>
      </c>
      <c r="D10074">
        <v>8</v>
      </c>
      <c r="E10074">
        <v>8</v>
      </c>
      <c r="F10074" t="str">
        <f>VLOOKUP(E10074,$L$1:$M$25,2,FALSE)</f>
        <v>dlr</v>
      </c>
      <c r="G10074">
        <f>LOG(C10074)</f>
        <v>0.84509804001425681</v>
      </c>
      <c r="H10074">
        <f>G10074/(B10074-1)</f>
        <v>1.1300094801166856</v>
      </c>
    </row>
    <row r="10075" spans="1:8">
      <c r="A10075" t="s">
        <v>5140</v>
      </c>
      <c r="B10075">
        <v>1.74786809746675</v>
      </c>
      <c r="C10075">
        <v>7</v>
      </c>
      <c r="D10075">
        <v>24</v>
      </c>
      <c r="E10075">
        <v>24</v>
      </c>
      <c r="F10075" t="str">
        <f>VLOOKUP(E10075,$L$1:$M$25,2,FALSE)</f>
        <v>veg-oil</v>
      </c>
      <c r="G10075">
        <f>LOG(C10075)</f>
        <v>0.84509804001425681</v>
      </c>
      <c r="H10075">
        <f>G10075/(B10075-1)</f>
        <v>1.1300094801166856</v>
      </c>
    </row>
    <row r="10076" spans="1:8">
      <c r="A10076" t="s">
        <v>6148</v>
      </c>
      <c r="B10076">
        <v>1.74786809746675</v>
      </c>
      <c r="C10076">
        <v>7</v>
      </c>
      <c r="D10076">
        <v>25</v>
      </c>
      <c r="E10076">
        <v>25</v>
      </c>
      <c r="F10076" t="str">
        <f>VLOOKUP(E10076,$L$1:$M$25,2,FALSE)</f>
        <v>wheat</v>
      </c>
      <c r="G10076">
        <f>LOG(C10076)</f>
        <v>0.84509804001425681</v>
      </c>
      <c r="H10076">
        <f>G10076/(B10076-1)</f>
        <v>1.1300094801166856</v>
      </c>
    </row>
    <row r="10077" spans="1:8">
      <c r="A10077" t="s">
        <v>6447</v>
      </c>
      <c r="B10077">
        <v>1.74786809746675</v>
      </c>
      <c r="C10077">
        <v>7</v>
      </c>
      <c r="D10077">
        <v>22</v>
      </c>
      <c r="E10077">
        <v>22</v>
      </c>
      <c r="F10077" t="str">
        <f>VLOOKUP(E10077,$L$1:$M$25,2,FALSE)</f>
        <v>sugar</v>
      </c>
      <c r="G10077">
        <f>LOG(C10077)</f>
        <v>0.84509804001425681</v>
      </c>
      <c r="H10077">
        <f>G10077/(B10077-1)</f>
        <v>1.1300094801166856</v>
      </c>
    </row>
    <row r="10078" spans="1:8">
      <c r="A10078" t="s">
        <v>6506</v>
      </c>
      <c r="B10078">
        <v>1.74786809746675</v>
      </c>
      <c r="C10078">
        <v>7</v>
      </c>
      <c r="D10078">
        <v>6</v>
      </c>
      <c r="E10078">
        <v>6</v>
      </c>
      <c r="F10078" t="str">
        <f>VLOOKUP(E10078,$L$1:$M$25,2,FALSE)</f>
        <v>cpi</v>
      </c>
      <c r="G10078">
        <f>LOG(C10078)</f>
        <v>0.84509804001425681</v>
      </c>
      <c r="H10078">
        <f>G10078/(B10078-1)</f>
        <v>1.1300094801166856</v>
      </c>
    </row>
    <row r="10079" spans="1:8">
      <c r="A10079" t="s">
        <v>6514</v>
      </c>
      <c r="B10079">
        <v>1.74786809746675</v>
      </c>
      <c r="C10079">
        <v>7</v>
      </c>
      <c r="D10079">
        <v>7</v>
      </c>
      <c r="E10079">
        <v>7</v>
      </c>
      <c r="F10079" t="str">
        <f>VLOOKUP(E10079,$L$1:$M$25,2,FALSE)</f>
        <v>crude</v>
      </c>
      <c r="G10079">
        <f>LOG(C10079)</f>
        <v>0.84509804001425681</v>
      </c>
      <c r="H10079">
        <f>G10079/(B10079-1)</f>
        <v>1.1300094801166856</v>
      </c>
    </row>
    <row r="10080" spans="1:8">
      <c r="A10080" t="s">
        <v>6577</v>
      </c>
      <c r="B10080">
        <v>1.74786809746675</v>
      </c>
      <c r="C10080">
        <v>7</v>
      </c>
      <c r="D10080">
        <v>10</v>
      </c>
      <c r="E10080">
        <v>10</v>
      </c>
      <c r="F10080" t="str">
        <f>VLOOKUP(E10080,$L$1:$M$25,2,FALSE)</f>
        <v>gnp</v>
      </c>
      <c r="G10080">
        <f>LOG(C10080)</f>
        <v>0.84509804001425681</v>
      </c>
      <c r="H10080">
        <f>G10080/(B10080-1)</f>
        <v>1.1300094801166856</v>
      </c>
    </row>
    <row r="10081" spans="1:8">
      <c r="A10081" t="s">
        <v>6656</v>
      </c>
      <c r="B10081">
        <v>1.74786809746675</v>
      </c>
      <c r="C10081">
        <v>7</v>
      </c>
      <c r="D10081">
        <v>5</v>
      </c>
      <c r="E10081">
        <v>5</v>
      </c>
      <c r="F10081" t="str">
        <f>VLOOKUP(E10081,$L$1:$M$25,2,FALSE)</f>
        <v>corn</v>
      </c>
      <c r="G10081">
        <f>LOG(C10081)</f>
        <v>0.84509804001425681</v>
      </c>
      <c r="H10081">
        <f>G10081/(B10081-1)</f>
        <v>1.1300094801166856</v>
      </c>
    </row>
    <row r="10082" spans="1:8">
      <c r="A10082" t="s">
        <v>6673</v>
      </c>
      <c r="B10082">
        <v>1.74786809746675</v>
      </c>
      <c r="C10082">
        <v>7</v>
      </c>
      <c r="D10082">
        <v>11</v>
      </c>
      <c r="E10082">
        <v>11</v>
      </c>
      <c r="F10082" t="str">
        <f>VLOOKUP(E10082,$L$1:$M$25,2,FALSE)</f>
        <v>gold</v>
      </c>
      <c r="G10082">
        <f>LOG(C10082)</f>
        <v>0.84509804001425681</v>
      </c>
      <c r="H10082">
        <f>G10082/(B10082-1)</f>
        <v>1.1300094801166856</v>
      </c>
    </row>
    <row r="10083" spans="1:8">
      <c r="A10083" t="s">
        <v>6713</v>
      </c>
      <c r="B10083">
        <v>1.74786809746675</v>
      </c>
      <c r="C10083">
        <v>7</v>
      </c>
      <c r="D10083">
        <v>24</v>
      </c>
      <c r="E10083">
        <v>24</v>
      </c>
      <c r="F10083" t="str">
        <f>VLOOKUP(E10083,$L$1:$M$25,2,FALSE)</f>
        <v>veg-oil</v>
      </c>
      <c r="G10083">
        <f>LOG(C10083)</f>
        <v>0.84509804001425681</v>
      </c>
      <c r="H10083">
        <f>G10083/(B10083-1)</f>
        <v>1.1300094801166856</v>
      </c>
    </row>
    <row r="10084" spans="1:8">
      <c r="A10084" t="s">
        <v>6912</v>
      </c>
      <c r="B10084">
        <v>1.74786809746675</v>
      </c>
      <c r="C10084">
        <v>7</v>
      </c>
      <c r="D10084">
        <v>3</v>
      </c>
      <c r="E10084">
        <v>3</v>
      </c>
      <c r="F10084" t="str">
        <f>VLOOKUP(E10084,$L$1:$M$25,2,FALSE)</f>
        <v>cocoa</v>
      </c>
      <c r="G10084">
        <f>LOG(C10084)</f>
        <v>0.84509804001425681</v>
      </c>
      <c r="H10084">
        <f>G10084/(B10084-1)</f>
        <v>1.1300094801166856</v>
      </c>
    </row>
    <row r="10085" spans="1:8">
      <c r="A10085" t="s">
        <v>7175</v>
      </c>
      <c r="B10085">
        <v>1.74786809746675</v>
      </c>
      <c r="C10085">
        <v>7</v>
      </c>
      <c r="D10085">
        <v>25</v>
      </c>
      <c r="E10085">
        <v>25</v>
      </c>
      <c r="F10085" t="str">
        <f>VLOOKUP(E10085,$L$1:$M$25,2,FALSE)</f>
        <v>wheat</v>
      </c>
      <c r="G10085">
        <f>LOG(C10085)</f>
        <v>0.84509804001425681</v>
      </c>
      <c r="H10085">
        <f>G10085/(B10085-1)</f>
        <v>1.1300094801166856</v>
      </c>
    </row>
    <row r="10086" spans="1:8">
      <c r="A10086" t="s">
        <v>7243</v>
      </c>
      <c r="B10086">
        <v>1.74786809746675</v>
      </c>
      <c r="C10086">
        <v>7</v>
      </c>
      <c r="D10086">
        <v>10</v>
      </c>
      <c r="E10086">
        <v>10</v>
      </c>
      <c r="F10086" t="str">
        <f>VLOOKUP(E10086,$L$1:$M$25,2,FALSE)</f>
        <v>gnp</v>
      </c>
      <c r="G10086">
        <f>LOG(C10086)</f>
        <v>0.84509804001425681</v>
      </c>
      <c r="H10086">
        <f>G10086/(B10086-1)</f>
        <v>1.1300094801166856</v>
      </c>
    </row>
    <row r="10087" spans="1:8">
      <c r="A10087" t="s">
        <v>7353</v>
      </c>
      <c r="B10087">
        <v>1.74786809746675</v>
      </c>
      <c r="C10087">
        <v>7</v>
      </c>
      <c r="D10087">
        <v>10</v>
      </c>
      <c r="E10087">
        <v>10</v>
      </c>
      <c r="F10087" t="str">
        <f>VLOOKUP(E10087,$L$1:$M$25,2,FALSE)</f>
        <v>gnp</v>
      </c>
      <c r="G10087">
        <f>LOG(C10087)</f>
        <v>0.84509804001425681</v>
      </c>
      <c r="H10087">
        <f>G10087/(B10087-1)</f>
        <v>1.1300094801166856</v>
      </c>
    </row>
    <row r="10088" spans="1:8">
      <c r="A10088" t="s">
        <v>7416</v>
      </c>
      <c r="B10088">
        <v>1.74786809746675</v>
      </c>
      <c r="C10088">
        <v>7</v>
      </c>
      <c r="D10088">
        <v>10</v>
      </c>
      <c r="E10088">
        <v>10</v>
      </c>
      <c r="F10088" t="str">
        <f>VLOOKUP(E10088,$L$1:$M$25,2,FALSE)</f>
        <v>gnp</v>
      </c>
      <c r="G10088">
        <f>LOG(C10088)</f>
        <v>0.84509804001425681</v>
      </c>
      <c r="H10088">
        <f>G10088/(B10088-1)</f>
        <v>1.1300094801166856</v>
      </c>
    </row>
    <row r="10089" spans="1:8">
      <c r="A10089" t="s">
        <v>7558</v>
      </c>
      <c r="B10089">
        <v>1.74786809746675</v>
      </c>
      <c r="C10089">
        <v>7</v>
      </c>
      <c r="D10089">
        <v>12</v>
      </c>
      <c r="E10089">
        <v>12</v>
      </c>
      <c r="F10089" t="str">
        <f>VLOOKUP(E10089,$L$1:$M$25,2,FALSE)</f>
        <v>grain</v>
      </c>
      <c r="G10089">
        <f>LOG(C10089)</f>
        <v>0.84509804001425681</v>
      </c>
      <c r="H10089">
        <f>G10089/(B10089-1)</f>
        <v>1.1300094801166856</v>
      </c>
    </row>
    <row r="10090" spans="1:8">
      <c r="A10090" t="s">
        <v>7711</v>
      </c>
      <c r="B10090">
        <v>1.74786809746675</v>
      </c>
      <c r="C10090">
        <v>7</v>
      </c>
      <c r="D10090">
        <v>4</v>
      </c>
      <c r="E10090">
        <v>4</v>
      </c>
      <c r="F10090" t="str">
        <f>VLOOKUP(E10090,$L$1:$M$25,2,FALSE)</f>
        <v>coffee</v>
      </c>
      <c r="G10090">
        <f>LOG(C10090)</f>
        <v>0.84509804001425681</v>
      </c>
      <c r="H10090">
        <f>G10090/(B10090-1)</f>
        <v>1.1300094801166856</v>
      </c>
    </row>
    <row r="10091" spans="1:8">
      <c r="A10091" t="s">
        <v>7732</v>
      </c>
      <c r="B10091">
        <v>1.74786809746675</v>
      </c>
      <c r="C10091">
        <v>7</v>
      </c>
      <c r="D10091">
        <v>17</v>
      </c>
      <c r="E10091">
        <v>17</v>
      </c>
      <c r="F10091" t="str">
        <f>VLOOKUP(E10091,$L$1:$M$25,2,FALSE)</f>
        <v>nat-gas</v>
      </c>
      <c r="G10091">
        <f>LOG(C10091)</f>
        <v>0.84509804001425681</v>
      </c>
      <c r="H10091">
        <f>G10091/(B10091-1)</f>
        <v>1.1300094801166856</v>
      </c>
    </row>
    <row r="10092" spans="1:8">
      <c r="A10092" t="s">
        <v>7934</v>
      </c>
      <c r="B10092">
        <v>1.74786809746675</v>
      </c>
      <c r="C10092">
        <v>7</v>
      </c>
      <c r="D10092">
        <v>23</v>
      </c>
      <c r="E10092">
        <v>23</v>
      </c>
      <c r="F10092" t="str">
        <f>VLOOKUP(E10092,$L$1:$M$25,2,FALSE)</f>
        <v>trade</v>
      </c>
      <c r="G10092">
        <f>LOG(C10092)</f>
        <v>0.84509804001425681</v>
      </c>
      <c r="H10092">
        <f>G10092/(B10092-1)</f>
        <v>1.1300094801166856</v>
      </c>
    </row>
    <row r="10093" spans="1:8">
      <c r="A10093" t="s">
        <v>8056</v>
      </c>
      <c r="B10093">
        <v>1.74786809746675</v>
      </c>
      <c r="C10093">
        <v>7</v>
      </c>
      <c r="D10093">
        <v>8</v>
      </c>
      <c r="E10093">
        <v>8</v>
      </c>
      <c r="F10093" t="str">
        <f>VLOOKUP(E10093,$L$1:$M$25,2,FALSE)</f>
        <v>dlr</v>
      </c>
      <c r="G10093">
        <f>LOG(C10093)</f>
        <v>0.84509804001425681</v>
      </c>
      <c r="H10093">
        <f>G10093/(B10093-1)</f>
        <v>1.1300094801166856</v>
      </c>
    </row>
    <row r="10094" spans="1:8">
      <c r="A10094" t="s">
        <v>8062</v>
      </c>
      <c r="B10094">
        <v>1.74786809746675</v>
      </c>
      <c r="C10094">
        <v>7</v>
      </c>
      <c r="D10094">
        <v>14</v>
      </c>
      <c r="E10094">
        <v>14</v>
      </c>
      <c r="F10094" t="str">
        <f>VLOOKUP(E10094,$L$1:$M$25,2,FALSE)</f>
        <v>livestock</v>
      </c>
      <c r="G10094">
        <f>LOG(C10094)</f>
        <v>0.84509804001425681</v>
      </c>
      <c r="H10094">
        <f>G10094/(B10094-1)</f>
        <v>1.1300094801166856</v>
      </c>
    </row>
    <row r="10095" spans="1:8">
      <c r="A10095" t="s">
        <v>8090</v>
      </c>
      <c r="B10095">
        <v>1.74786809746675</v>
      </c>
      <c r="C10095">
        <v>7</v>
      </c>
      <c r="D10095">
        <v>23</v>
      </c>
      <c r="E10095">
        <v>23</v>
      </c>
      <c r="F10095" t="str">
        <f>VLOOKUP(E10095,$L$1:$M$25,2,FALSE)</f>
        <v>trade</v>
      </c>
      <c r="G10095">
        <f>LOG(C10095)</f>
        <v>0.84509804001425681</v>
      </c>
      <c r="H10095">
        <f>G10095/(B10095-1)</f>
        <v>1.1300094801166856</v>
      </c>
    </row>
    <row r="10096" spans="1:8">
      <c r="A10096" t="s">
        <v>8266</v>
      </c>
      <c r="B10096">
        <v>1.74786809746675</v>
      </c>
      <c r="C10096">
        <v>7</v>
      </c>
      <c r="D10096">
        <v>11</v>
      </c>
      <c r="E10096">
        <v>11</v>
      </c>
      <c r="F10096" t="str">
        <f>VLOOKUP(E10096,$L$1:$M$25,2,FALSE)</f>
        <v>gold</v>
      </c>
      <c r="G10096">
        <f>LOG(C10096)</f>
        <v>0.84509804001425681</v>
      </c>
      <c r="H10096">
        <f>G10096/(B10096-1)</f>
        <v>1.1300094801166856</v>
      </c>
    </row>
    <row r="10097" spans="1:8">
      <c r="A10097" t="s">
        <v>8405</v>
      </c>
      <c r="B10097">
        <v>1.74786809746675</v>
      </c>
      <c r="C10097">
        <v>7</v>
      </c>
      <c r="D10097">
        <v>2</v>
      </c>
      <c r="E10097">
        <v>2</v>
      </c>
      <c r="F10097" t="str">
        <f>VLOOKUP(E10097,$L$1:$M$25,2,FALSE)</f>
        <v>bop</v>
      </c>
      <c r="G10097">
        <f>LOG(C10097)</f>
        <v>0.84509804001425681</v>
      </c>
      <c r="H10097">
        <f>G10097/(B10097-1)</f>
        <v>1.1300094801166856</v>
      </c>
    </row>
    <row r="10098" spans="1:8">
      <c r="A10098" t="s">
        <v>8604</v>
      </c>
      <c r="B10098">
        <v>1.74786809746675</v>
      </c>
      <c r="C10098">
        <v>7</v>
      </c>
      <c r="D10098">
        <v>20</v>
      </c>
      <c r="E10098">
        <v>20</v>
      </c>
      <c r="F10098" t="str">
        <f>VLOOKUP(E10098,$L$1:$M$25,2,FALSE)</f>
        <v>ship</v>
      </c>
      <c r="G10098">
        <f>LOG(C10098)</f>
        <v>0.84509804001425681</v>
      </c>
      <c r="H10098">
        <f>G10098/(B10098-1)</f>
        <v>1.1300094801166856</v>
      </c>
    </row>
    <row r="10099" spans="1:8">
      <c r="A10099" t="s">
        <v>8689</v>
      </c>
      <c r="B10099">
        <v>1.74786809746675</v>
      </c>
      <c r="C10099">
        <v>7</v>
      </c>
      <c r="D10099">
        <v>23</v>
      </c>
      <c r="E10099">
        <v>23</v>
      </c>
      <c r="F10099" t="str">
        <f>VLOOKUP(E10099,$L$1:$M$25,2,FALSE)</f>
        <v>trade</v>
      </c>
      <c r="G10099">
        <f>LOG(C10099)</f>
        <v>0.84509804001425681</v>
      </c>
      <c r="H10099">
        <f>G10099/(B10099-1)</f>
        <v>1.1300094801166856</v>
      </c>
    </row>
    <row r="10100" spans="1:8">
      <c r="A10100" t="s">
        <v>8836</v>
      </c>
      <c r="B10100">
        <v>1.74786809746675</v>
      </c>
      <c r="C10100">
        <v>7</v>
      </c>
      <c r="D10100">
        <v>22</v>
      </c>
      <c r="E10100">
        <v>22</v>
      </c>
      <c r="F10100" t="str">
        <f>VLOOKUP(E10100,$L$1:$M$25,2,FALSE)</f>
        <v>sugar</v>
      </c>
      <c r="G10100">
        <f>LOG(C10100)</f>
        <v>0.84509804001425681</v>
      </c>
      <c r="H10100">
        <f>G10100/(B10100-1)</f>
        <v>1.1300094801166856</v>
      </c>
    </row>
    <row r="10101" spans="1:8">
      <c r="A10101" t="s">
        <v>8953</v>
      </c>
      <c r="B10101">
        <v>1.74786809746675</v>
      </c>
      <c r="C10101">
        <v>7</v>
      </c>
      <c r="D10101">
        <v>1</v>
      </c>
      <c r="E10101">
        <v>1</v>
      </c>
      <c r="F10101" t="str">
        <f>VLOOKUP(E10101,$L$1:$M$25,2,FALSE)</f>
        <v>acq</v>
      </c>
      <c r="G10101">
        <f>LOG(C10101)</f>
        <v>0.84509804001425681</v>
      </c>
      <c r="H10101">
        <f>G10101/(B10101-1)</f>
        <v>1.1300094801166856</v>
      </c>
    </row>
    <row r="10102" spans="1:8">
      <c r="A10102" t="s">
        <v>8991</v>
      </c>
      <c r="B10102">
        <v>1.74786809746675</v>
      </c>
      <c r="C10102">
        <v>7</v>
      </c>
      <c r="D10102">
        <v>25</v>
      </c>
      <c r="E10102">
        <v>25</v>
      </c>
      <c r="F10102" t="str">
        <f>VLOOKUP(E10102,$L$1:$M$25,2,FALSE)</f>
        <v>wheat</v>
      </c>
      <c r="G10102">
        <f>LOG(C10102)</f>
        <v>0.84509804001425681</v>
      </c>
      <c r="H10102">
        <f>G10102/(B10102-1)</f>
        <v>1.1300094801166856</v>
      </c>
    </row>
    <row r="10103" spans="1:8">
      <c r="A10103" t="s">
        <v>9330</v>
      </c>
      <c r="B10103">
        <v>1.74786809746675</v>
      </c>
      <c r="C10103">
        <v>7</v>
      </c>
      <c r="D10103">
        <v>15</v>
      </c>
      <c r="E10103">
        <v>15</v>
      </c>
      <c r="F10103" t="str">
        <f>VLOOKUP(E10103,$L$1:$M$25,2,FALSE)</f>
        <v>money-fx</v>
      </c>
      <c r="G10103">
        <f>LOG(C10103)</f>
        <v>0.84509804001425681</v>
      </c>
      <c r="H10103">
        <f>G10103/(B10103-1)</f>
        <v>1.1300094801166856</v>
      </c>
    </row>
    <row r="10104" spans="1:8">
      <c r="A10104" t="s">
        <v>9497</v>
      </c>
      <c r="B10104">
        <v>1.74786809746675</v>
      </c>
      <c r="C10104">
        <v>7</v>
      </c>
      <c r="D10104">
        <v>18</v>
      </c>
      <c r="E10104">
        <v>18</v>
      </c>
      <c r="F10104" t="str">
        <f>VLOOKUP(E10104,$L$1:$M$25,2,FALSE)</f>
        <v>oilseed</v>
      </c>
      <c r="G10104">
        <f>LOG(C10104)</f>
        <v>0.84509804001425681</v>
      </c>
      <c r="H10104">
        <f>G10104/(B10104-1)</f>
        <v>1.1300094801166856</v>
      </c>
    </row>
    <row r="10105" spans="1:8">
      <c r="A10105" t="s">
        <v>10990</v>
      </c>
      <c r="B10105">
        <v>1.74786809746675</v>
      </c>
      <c r="C10105">
        <v>7</v>
      </c>
      <c r="D10105">
        <v>4</v>
      </c>
      <c r="E10105">
        <v>4</v>
      </c>
      <c r="F10105" t="str">
        <f>VLOOKUP(E10105,$L$1:$M$25,2,FALSE)</f>
        <v>coffee</v>
      </c>
      <c r="G10105">
        <f>LOG(C10105)</f>
        <v>0.84509804001425681</v>
      </c>
      <c r="H10105">
        <f>G10105/(B10105-1)</f>
        <v>1.1300094801166856</v>
      </c>
    </row>
    <row r="10106" spans="1:8">
      <c r="A10106" t="s">
        <v>11355</v>
      </c>
      <c r="B10106">
        <v>1.74786809746675</v>
      </c>
      <c r="C10106">
        <v>7</v>
      </c>
      <c r="D10106">
        <v>4</v>
      </c>
      <c r="E10106">
        <v>4</v>
      </c>
      <c r="F10106" t="str">
        <f>VLOOKUP(E10106,$L$1:$M$25,2,FALSE)</f>
        <v>coffee</v>
      </c>
      <c r="G10106">
        <f>LOG(C10106)</f>
        <v>0.84509804001425681</v>
      </c>
      <c r="H10106">
        <f>G10106/(B10106-1)</f>
        <v>1.1300094801166856</v>
      </c>
    </row>
    <row r="10107" spans="1:8">
      <c r="A10107" t="s">
        <v>11662</v>
      </c>
      <c r="B10107">
        <v>1.74786809746675</v>
      </c>
      <c r="C10107">
        <v>7</v>
      </c>
      <c r="D10107">
        <v>16</v>
      </c>
      <c r="E10107">
        <v>16</v>
      </c>
      <c r="F10107" t="str">
        <f>VLOOKUP(E10107,$L$1:$M$25,2,FALSE)</f>
        <v>money-supply</v>
      </c>
      <c r="G10107">
        <f>LOG(C10107)</f>
        <v>0.84509804001425681</v>
      </c>
      <c r="H10107">
        <f>G10107/(B10107-1)</f>
        <v>1.1300094801166856</v>
      </c>
    </row>
    <row r="10108" spans="1:8">
      <c r="A10108" t="s">
        <v>11808</v>
      </c>
      <c r="B10108">
        <v>1.74786809746675</v>
      </c>
      <c r="C10108">
        <v>7</v>
      </c>
      <c r="D10108">
        <v>8</v>
      </c>
      <c r="E10108">
        <v>8</v>
      </c>
      <c r="F10108" t="str">
        <f>VLOOKUP(E10108,$L$1:$M$25,2,FALSE)</f>
        <v>dlr</v>
      </c>
      <c r="G10108">
        <f>LOG(C10108)</f>
        <v>0.84509804001425681</v>
      </c>
      <c r="H10108">
        <f>G10108/(B10108-1)</f>
        <v>1.1300094801166856</v>
      </c>
    </row>
    <row r="10109" spans="1:8">
      <c r="A10109" t="s">
        <v>3608</v>
      </c>
      <c r="B10109">
        <v>1.74786809746675</v>
      </c>
      <c r="C10109">
        <v>14</v>
      </c>
      <c r="D10109">
        <v>8</v>
      </c>
      <c r="E10109">
        <v>8</v>
      </c>
      <c r="F10109" t="str">
        <f>VLOOKUP(E10109,$L$1:$M$25,2,FALSE)</f>
        <v>dlr</v>
      </c>
      <c r="G10109">
        <f>LOG(C10109)</f>
        <v>1.146128035678238</v>
      </c>
      <c r="H10109">
        <f>G10109/(B10109-1)</f>
        <v>1.5325269784344484</v>
      </c>
    </row>
    <row r="10110" spans="1:8">
      <c r="A10110" t="s">
        <v>6708</v>
      </c>
      <c r="B10110">
        <v>1.74806734854608</v>
      </c>
      <c r="C10110">
        <v>10</v>
      </c>
      <c r="D10110">
        <v>19</v>
      </c>
      <c r="E10110">
        <v>19</v>
      </c>
      <c r="F10110" t="str">
        <f>VLOOKUP(E10110,$L$1:$M$25,2,FALSE)</f>
        <v>reserves</v>
      </c>
      <c r="G10110">
        <f>LOG(C10110)</f>
        <v>1</v>
      </c>
      <c r="H10110">
        <f>G10110/(B10110-1)</f>
        <v>1.3367780346830647</v>
      </c>
    </row>
    <row r="10111" spans="1:8">
      <c r="A10111" t="s">
        <v>7873</v>
      </c>
      <c r="B10111">
        <v>1.74806734854608</v>
      </c>
      <c r="C10111">
        <v>10</v>
      </c>
      <c r="D10111">
        <v>18</v>
      </c>
      <c r="E10111">
        <v>18</v>
      </c>
      <c r="F10111" t="str">
        <f>VLOOKUP(E10111,$L$1:$M$25,2,FALSE)</f>
        <v>oilseed</v>
      </c>
      <c r="G10111">
        <f>LOG(C10111)</f>
        <v>1</v>
      </c>
      <c r="H10111">
        <f>G10111/(B10111-1)</f>
        <v>1.3367780346830647</v>
      </c>
    </row>
    <row r="10112" spans="1:8">
      <c r="A10112" t="s">
        <v>8174</v>
      </c>
      <c r="B10112">
        <v>1.74806734854608</v>
      </c>
      <c r="C10112">
        <v>10</v>
      </c>
      <c r="D10112">
        <v>18</v>
      </c>
      <c r="E10112">
        <v>18</v>
      </c>
      <c r="F10112" t="str">
        <f>VLOOKUP(E10112,$L$1:$M$25,2,FALSE)</f>
        <v>oilseed</v>
      </c>
      <c r="G10112">
        <f>LOG(C10112)</f>
        <v>1</v>
      </c>
      <c r="H10112">
        <f>G10112/(B10112-1)</f>
        <v>1.3367780346830647</v>
      </c>
    </row>
    <row r="10113" spans="1:8">
      <c r="A10113" t="s">
        <v>9312</v>
      </c>
      <c r="B10113">
        <v>1.74806734854608</v>
      </c>
      <c r="C10113">
        <v>10</v>
      </c>
      <c r="D10113">
        <v>18</v>
      </c>
      <c r="E10113">
        <v>18</v>
      </c>
      <c r="F10113" t="str">
        <f>VLOOKUP(E10113,$L$1:$M$25,2,FALSE)</f>
        <v>oilseed</v>
      </c>
      <c r="G10113">
        <f>LOG(C10113)</f>
        <v>1</v>
      </c>
      <c r="H10113">
        <f>G10113/(B10113-1)</f>
        <v>1.3367780346830647</v>
      </c>
    </row>
    <row r="10114" spans="1:8">
      <c r="A10114" t="s">
        <v>11859</v>
      </c>
      <c r="B10114">
        <v>1.74806734854608</v>
      </c>
      <c r="C10114">
        <v>10</v>
      </c>
      <c r="D10114">
        <v>25</v>
      </c>
      <c r="E10114">
        <v>25</v>
      </c>
      <c r="F10114" t="str">
        <f>VLOOKUP(E10114,$L$1:$M$25,2,FALSE)</f>
        <v>wheat</v>
      </c>
      <c r="G10114">
        <f>LOG(C10114)</f>
        <v>1</v>
      </c>
      <c r="H10114">
        <f>G10114/(B10114-1)</f>
        <v>1.3367780346830647</v>
      </c>
    </row>
    <row r="10115" spans="1:8">
      <c r="A10115" t="s">
        <v>2370</v>
      </c>
      <c r="B10115">
        <v>1.7481554572476701</v>
      </c>
      <c r="C10115">
        <v>12</v>
      </c>
      <c r="D10115">
        <v>10</v>
      </c>
      <c r="E10115">
        <v>10</v>
      </c>
      <c r="F10115" t="str">
        <f>VLOOKUP(E10115,$L$1:$M$25,2,FALSE)</f>
        <v>gnp</v>
      </c>
      <c r="G10115">
        <f>LOG(C10115)</f>
        <v>1.0791812460476249</v>
      </c>
      <c r="H10115">
        <f>G10115/(B10115-1)</f>
        <v>1.4424558901404521</v>
      </c>
    </row>
    <row r="10116" spans="1:8">
      <c r="A10116" t="s">
        <v>5517</v>
      </c>
      <c r="B10116">
        <v>1.7481554572476701</v>
      </c>
      <c r="C10116">
        <v>12</v>
      </c>
      <c r="D10116">
        <v>8</v>
      </c>
      <c r="E10116">
        <v>8</v>
      </c>
      <c r="F10116" t="str">
        <f>VLOOKUP(E10116,$L$1:$M$25,2,FALSE)</f>
        <v>dlr</v>
      </c>
      <c r="G10116">
        <f>LOG(C10116)</f>
        <v>1.0791812460476249</v>
      </c>
      <c r="H10116">
        <f>G10116/(B10116-1)</f>
        <v>1.4424558901404521</v>
      </c>
    </row>
    <row r="10117" spans="1:8">
      <c r="A10117" t="s">
        <v>5587</v>
      </c>
      <c r="B10117">
        <v>1.7481554572476701</v>
      </c>
      <c r="C10117">
        <v>12</v>
      </c>
      <c r="D10117">
        <v>25</v>
      </c>
      <c r="E10117">
        <v>25</v>
      </c>
      <c r="F10117" t="str">
        <f>VLOOKUP(E10117,$L$1:$M$25,2,FALSE)</f>
        <v>wheat</v>
      </c>
      <c r="G10117">
        <f>LOG(C10117)</f>
        <v>1.0791812460476249</v>
      </c>
      <c r="H10117">
        <f>G10117/(B10117-1)</f>
        <v>1.4424558901404521</v>
      </c>
    </row>
    <row r="10118" spans="1:8">
      <c r="A10118" t="s">
        <v>7164</v>
      </c>
      <c r="B10118">
        <v>1.7481554572476701</v>
      </c>
      <c r="C10118">
        <v>12</v>
      </c>
      <c r="D10118">
        <v>24</v>
      </c>
      <c r="E10118">
        <v>24</v>
      </c>
      <c r="F10118" t="str">
        <f>VLOOKUP(E10118,$L$1:$M$25,2,FALSE)</f>
        <v>veg-oil</v>
      </c>
      <c r="G10118">
        <f>LOG(C10118)</f>
        <v>1.0791812460476249</v>
      </c>
      <c r="H10118">
        <f>G10118/(B10118-1)</f>
        <v>1.4424558901404521</v>
      </c>
    </row>
    <row r="10119" spans="1:8">
      <c r="A10119" t="s">
        <v>80</v>
      </c>
      <c r="B10119">
        <v>1.7482459426478301</v>
      </c>
      <c r="C10119">
        <v>82</v>
      </c>
      <c r="D10119">
        <v>23</v>
      </c>
      <c r="E10119">
        <v>23</v>
      </c>
      <c r="F10119" t="str">
        <f>VLOOKUP(E10119,$L$1:$M$25,2,FALSE)</f>
        <v>trade</v>
      </c>
      <c r="G10119">
        <f>LOG(C10119)</f>
        <v>1.9138138523837167</v>
      </c>
      <c r="H10119">
        <f>G10119/(B10119-1)</f>
        <v>2.5577336852790307</v>
      </c>
    </row>
    <row r="10120" spans="1:8">
      <c r="A10120" t="s">
        <v>7946</v>
      </c>
      <c r="B10120">
        <v>1.74977898918416</v>
      </c>
      <c r="C10120">
        <v>16</v>
      </c>
      <c r="D10120">
        <v>21</v>
      </c>
      <c r="E10120">
        <v>21</v>
      </c>
      <c r="F10120" t="str">
        <f>VLOOKUP(E10120,$L$1:$M$25,2,FALSE)</f>
        <v>soybean</v>
      </c>
      <c r="G10120">
        <f>LOG(C10120)</f>
        <v>1.2041199826559248</v>
      </c>
      <c r="H10120">
        <f>G10120/(B10120-1)</f>
        <v>1.6059665581802134</v>
      </c>
    </row>
    <row r="10121" spans="1:8">
      <c r="A10121" t="s">
        <v>7662</v>
      </c>
      <c r="B10121">
        <v>1.7504361972533</v>
      </c>
      <c r="C10121">
        <v>19</v>
      </c>
      <c r="D10121">
        <v>16</v>
      </c>
      <c r="E10121">
        <v>16</v>
      </c>
      <c r="F10121" t="str">
        <f>VLOOKUP(E10121,$L$1:$M$25,2,FALSE)</f>
        <v>money-supply</v>
      </c>
      <c r="G10121">
        <f>LOG(C10121)</f>
        <v>1.2787536009528289</v>
      </c>
      <c r="H10121">
        <f>G10121/(B10121-1)</f>
        <v>1.7040137531121811</v>
      </c>
    </row>
    <row r="10122" spans="1:8">
      <c r="A10122" t="s">
        <v>9530</v>
      </c>
      <c r="B10122">
        <v>1.7524840237760499</v>
      </c>
      <c r="C10122">
        <v>28</v>
      </c>
      <c r="D10122">
        <v>24</v>
      </c>
      <c r="E10122">
        <v>24</v>
      </c>
      <c r="F10122" t="str">
        <f>VLOOKUP(E10122,$L$1:$M$25,2,FALSE)</f>
        <v>veg-oil</v>
      </c>
      <c r="G10122">
        <f>LOG(C10122)</f>
        <v>1.4471580313422192</v>
      </c>
      <c r="H10122">
        <f>G10122/(B10122-1)</f>
        <v>1.9231744271196836</v>
      </c>
    </row>
    <row r="10123" spans="1:8">
      <c r="A10123" t="s">
        <v>138</v>
      </c>
      <c r="B10123">
        <v>1.7541550087784299</v>
      </c>
      <c r="C10123">
        <v>51</v>
      </c>
      <c r="D10123">
        <v>4</v>
      </c>
      <c r="E10123">
        <v>4</v>
      </c>
      <c r="F10123" t="str">
        <f>VLOOKUP(E10123,$L$1:$M$25,2,FALSE)</f>
        <v>coffee</v>
      </c>
      <c r="G10123">
        <f>LOG(C10123)</f>
        <v>1.7075701760979363</v>
      </c>
      <c r="H10123">
        <f>G10123/(B10123-1)</f>
        <v>2.2642164491671752</v>
      </c>
    </row>
    <row r="10124" spans="1:8">
      <c r="A10124" t="s">
        <v>392</v>
      </c>
      <c r="B10124">
        <v>1.7547238318992799</v>
      </c>
      <c r="C10124">
        <v>78</v>
      </c>
      <c r="D10124">
        <v>18</v>
      </c>
      <c r="E10124">
        <v>18</v>
      </c>
      <c r="F10124" t="str">
        <f>VLOOKUP(E10124,$L$1:$M$25,2,FALSE)</f>
        <v>oilseed</v>
      </c>
      <c r="G10124">
        <f>LOG(C10124)</f>
        <v>1.8920946026904804</v>
      </c>
      <c r="H10124">
        <f>G10124/(B10124-1)</f>
        <v>2.5070025918341292</v>
      </c>
    </row>
    <row r="10125" spans="1:8">
      <c r="A10125" t="s">
        <v>4991</v>
      </c>
      <c r="B10125">
        <v>1.7559975940882599</v>
      </c>
      <c r="C10125">
        <v>23</v>
      </c>
      <c r="D10125">
        <v>8</v>
      </c>
      <c r="E10125">
        <v>8</v>
      </c>
      <c r="F10125" t="str">
        <f>VLOOKUP(E10125,$L$1:$M$25,2,FALSE)</f>
        <v>dlr</v>
      </c>
      <c r="G10125">
        <f>LOG(C10125)</f>
        <v>1.3617278360175928</v>
      </c>
      <c r="H10125">
        <f>G10125/(B10125-1)</f>
        <v>1.8012330286048717</v>
      </c>
    </row>
    <row r="10126" spans="1:8">
      <c r="A10126" t="s">
        <v>2847</v>
      </c>
      <c r="B10126">
        <v>1.7565367399084799</v>
      </c>
      <c r="C10126">
        <v>17</v>
      </c>
      <c r="D10126">
        <v>16</v>
      </c>
      <c r="E10126">
        <v>16</v>
      </c>
      <c r="F10126" t="str">
        <f>VLOOKUP(E10126,$L$1:$M$25,2,FALSE)</f>
        <v>money-supply</v>
      </c>
      <c r="G10126">
        <f>LOG(C10126)</f>
        <v>1.2304489213782739</v>
      </c>
      <c r="H10126">
        <f>G10126/(B10126-1)</f>
        <v>1.6264232210680531</v>
      </c>
    </row>
    <row r="10127" spans="1:8">
      <c r="A10127" t="s">
        <v>183</v>
      </c>
      <c r="B10127">
        <v>1.7625369245928399</v>
      </c>
      <c r="C10127">
        <v>48</v>
      </c>
      <c r="D10127">
        <v>20</v>
      </c>
      <c r="E10127">
        <v>20</v>
      </c>
      <c r="F10127" t="str">
        <f>VLOOKUP(E10127,$L$1:$M$25,2,FALSE)</f>
        <v>ship</v>
      </c>
      <c r="G10127">
        <f>LOG(C10127)</f>
        <v>1.6812412373755872</v>
      </c>
      <c r="H10127">
        <f>G10127/(B10127-1)</f>
        <v>2.2047997718579904</v>
      </c>
    </row>
    <row r="10128" spans="1:8">
      <c r="A10128" t="s">
        <v>44</v>
      </c>
      <c r="B10128">
        <v>1.7642272614863499</v>
      </c>
      <c r="C10128">
        <v>850</v>
      </c>
      <c r="D10128">
        <v>25</v>
      </c>
      <c r="E10128">
        <v>25</v>
      </c>
      <c r="F10128" t="str">
        <f>VLOOKUP(E10128,$L$1:$M$25,2,FALSE)</f>
        <v>wheat</v>
      </c>
      <c r="G10128">
        <f>LOG(C10128)</f>
        <v>2.9294189257142929</v>
      </c>
      <c r="H10128">
        <f>G10128/(B10128-1)</f>
        <v>3.8331777382775503</v>
      </c>
    </row>
    <row r="10129" spans="1:8">
      <c r="A10129" t="s">
        <v>2352</v>
      </c>
      <c r="B10129">
        <v>1.76505725222562</v>
      </c>
      <c r="C10129">
        <v>20</v>
      </c>
      <c r="D10129">
        <v>19</v>
      </c>
      <c r="E10129">
        <v>19</v>
      </c>
      <c r="F10129" t="str">
        <f>VLOOKUP(E10129,$L$1:$M$25,2,FALSE)</f>
        <v>reserves</v>
      </c>
      <c r="G10129">
        <f>LOG(C10129)</f>
        <v>1.3010299956639813</v>
      </c>
      <c r="H10129">
        <f>G10129/(B10129-1)</f>
        <v>1.7005655352970885</v>
      </c>
    </row>
    <row r="10130" spans="1:8">
      <c r="A10130" t="s">
        <v>3592</v>
      </c>
      <c r="B10130">
        <v>1.76700919107456</v>
      </c>
      <c r="C10130">
        <v>15</v>
      </c>
      <c r="D10130">
        <v>14</v>
      </c>
      <c r="E10130">
        <v>14</v>
      </c>
      <c r="F10130" t="str">
        <f>VLOOKUP(E10130,$L$1:$M$25,2,FALSE)</f>
        <v>livestock</v>
      </c>
      <c r="G10130">
        <f>LOG(C10130)</f>
        <v>1.1760912590556813</v>
      </c>
      <c r="H10130">
        <f>G10130/(B10130-1)</f>
        <v>1.5333470220976204</v>
      </c>
    </row>
    <row r="10131" spans="1:8">
      <c r="A10131" t="s">
        <v>6933</v>
      </c>
      <c r="B10131">
        <v>1.76700919107456</v>
      </c>
      <c r="C10131">
        <v>15</v>
      </c>
      <c r="D10131">
        <v>7</v>
      </c>
      <c r="E10131">
        <v>7</v>
      </c>
      <c r="F10131" t="str">
        <f>VLOOKUP(E10131,$L$1:$M$25,2,FALSE)</f>
        <v>crude</v>
      </c>
      <c r="G10131">
        <f>LOG(C10131)</f>
        <v>1.1760912590556813</v>
      </c>
      <c r="H10131">
        <f>G10131/(B10131-1)</f>
        <v>1.5333470220976204</v>
      </c>
    </row>
    <row r="10132" spans="1:8">
      <c r="A10132" t="s">
        <v>3824</v>
      </c>
      <c r="B10132">
        <v>1.7670228277348801</v>
      </c>
      <c r="C10132">
        <v>25</v>
      </c>
      <c r="D10132">
        <v>15</v>
      </c>
      <c r="E10132">
        <v>15</v>
      </c>
      <c r="F10132" t="str">
        <f>VLOOKUP(E10132,$L$1:$M$25,2,FALSE)</f>
        <v>money-fx</v>
      </c>
      <c r="G10132">
        <f>LOG(C10132)</f>
        <v>1.3979400086720377</v>
      </c>
      <c r="H10132">
        <f>G10132/(B10132-1)</f>
        <v>1.8225533297364038</v>
      </c>
    </row>
    <row r="10133" spans="1:8">
      <c r="A10133" t="s">
        <v>4624</v>
      </c>
      <c r="B10133">
        <v>1.7671949977916701</v>
      </c>
      <c r="C10133">
        <v>14</v>
      </c>
      <c r="D10133">
        <v>7</v>
      </c>
      <c r="E10133">
        <v>7</v>
      </c>
      <c r="F10133" t="str">
        <f>VLOOKUP(E10133,$L$1:$M$25,2,FALSE)</f>
        <v>crude</v>
      </c>
      <c r="G10133">
        <f>LOG(C10133)</f>
        <v>1.146128035678238</v>
      </c>
      <c r="H10133">
        <f>G10133/(B10133-1)</f>
        <v>1.4939201102422544</v>
      </c>
    </row>
    <row r="10134" spans="1:8">
      <c r="A10134" t="s">
        <v>11502</v>
      </c>
      <c r="B10134">
        <v>1.7671949977916701</v>
      </c>
      <c r="C10134">
        <v>14</v>
      </c>
      <c r="D10134">
        <v>4</v>
      </c>
      <c r="E10134">
        <v>4</v>
      </c>
      <c r="F10134" t="str">
        <f>VLOOKUP(E10134,$L$1:$M$25,2,FALSE)</f>
        <v>coffee</v>
      </c>
      <c r="G10134">
        <f>LOG(C10134)</f>
        <v>1.146128035678238</v>
      </c>
      <c r="H10134">
        <f>G10134/(B10134-1)</f>
        <v>1.4939201102422544</v>
      </c>
    </row>
    <row r="10135" spans="1:8">
      <c r="A10135" t="s">
        <v>1167</v>
      </c>
      <c r="B10135">
        <v>1.76776147228932</v>
      </c>
      <c r="C10135">
        <v>11</v>
      </c>
      <c r="D10135">
        <v>24</v>
      </c>
      <c r="E10135">
        <v>24</v>
      </c>
      <c r="F10135" t="str">
        <f>VLOOKUP(E10135,$L$1:$M$25,2,FALSE)</f>
        <v>veg-oil</v>
      </c>
      <c r="G10135">
        <f>LOG(C10135)</f>
        <v>1.0413926851582251</v>
      </c>
      <c r="H10135">
        <f>G10135/(B10135-1)</f>
        <v>1.3564013339364223</v>
      </c>
    </row>
    <row r="10136" spans="1:8">
      <c r="A10136" t="s">
        <v>1688</v>
      </c>
      <c r="B10136">
        <v>1.76776147228932</v>
      </c>
      <c r="C10136">
        <v>11</v>
      </c>
      <c r="D10136">
        <v>5</v>
      </c>
      <c r="E10136">
        <v>5</v>
      </c>
      <c r="F10136" t="str">
        <f>VLOOKUP(E10136,$L$1:$M$25,2,FALSE)</f>
        <v>corn</v>
      </c>
      <c r="G10136">
        <f>LOG(C10136)</f>
        <v>1.0413926851582251</v>
      </c>
      <c r="H10136">
        <f>G10136/(B10136-1)</f>
        <v>1.3564013339364223</v>
      </c>
    </row>
    <row r="10137" spans="1:8">
      <c r="A10137" t="s">
        <v>3553</v>
      </c>
      <c r="B10137">
        <v>1.76776147228932</v>
      </c>
      <c r="C10137">
        <v>11</v>
      </c>
      <c r="D10137">
        <v>18</v>
      </c>
      <c r="E10137">
        <v>18</v>
      </c>
      <c r="F10137" t="str">
        <f>VLOOKUP(E10137,$L$1:$M$25,2,FALSE)</f>
        <v>oilseed</v>
      </c>
      <c r="G10137">
        <f>LOG(C10137)</f>
        <v>1.0413926851582251</v>
      </c>
      <c r="H10137">
        <f>G10137/(B10137-1)</f>
        <v>1.3564013339364223</v>
      </c>
    </row>
    <row r="10138" spans="1:8">
      <c r="A10138" t="s">
        <v>5254</v>
      </c>
      <c r="B10138">
        <v>1.76776147228932</v>
      </c>
      <c r="C10138">
        <v>11</v>
      </c>
      <c r="D10138">
        <v>23</v>
      </c>
      <c r="E10138">
        <v>23</v>
      </c>
      <c r="F10138" t="str">
        <f>VLOOKUP(E10138,$L$1:$M$25,2,FALSE)</f>
        <v>trade</v>
      </c>
      <c r="G10138">
        <f>LOG(C10138)</f>
        <v>1.0413926851582251</v>
      </c>
      <c r="H10138">
        <f>G10138/(B10138-1)</f>
        <v>1.3564013339364223</v>
      </c>
    </row>
    <row r="10139" spans="1:8">
      <c r="A10139" t="s">
        <v>6622</v>
      </c>
      <c r="B10139">
        <v>1.76776147228932</v>
      </c>
      <c r="C10139">
        <v>11</v>
      </c>
      <c r="D10139">
        <v>18</v>
      </c>
      <c r="E10139">
        <v>18</v>
      </c>
      <c r="F10139" t="str">
        <f>VLOOKUP(E10139,$L$1:$M$25,2,FALSE)</f>
        <v>oilseed</v>
      </c>
      <c r="G10139">
        <f>LOG(C10139)</f>
        <v>1.0413926851582251</v>
      </c>
      <c r="H10139">
        <f>G10139/(B10139-1)</f>
        <v>1.3564013339364223</v>
      </c>
    </row>
    <row r="10140" spans="1:8">
      <c r="A10140" t="s">
        <v>6742</v>
      </c>
      <c r="B10140">
        <v>1.76776147228932</v>
      </c>
      <c r="C10140">
        <v>11</v>
      </c>
      <c r="D10140">
        <v>1</v>
      </c>
      <c r="E10140">
        <v>1</v>
      </c>
      <c r="F10140" t="str">
        <f>VLOOKUP(E10140,$L$1:$M$25,2,FALSE)</f>
        <v>acq</v>
      </c>
      <c r="G10140">
        <f>LOG(C10140)</f>
        <v>1.0413926851582251</v>
      </c>
      <c r="H10140">
        <f>G10140/(B10140-1)</f>
        <v>1.3564013339364223</v>
      </c>
    </row>
    <row r="10141" spans="1:8">
      <c r="A10141" t="s">
        <v>7129</v>
      </c>
      <c r="B10141">
        <v>1.76776147228932</v>
      </c>
      <c r="C10141">
        <v>11</v>
      </c>
      <c r="D10141">
        <v>18</v>
      </c>
      <c r="E10141">
        <v>18</v>
      </c>
      <c r="F10141" t="str">
        <f>VLOOKUP(E10141,$L$1:$M$25,2,FALSE)</f>
        <v>oilseed</v>
      </c>
      <c r="G10141">
        <f>LOG(C10141)</f>
        <v>1.0413926851582251</v>
      </c>
      <c r="H10141">
        <f>G10141/(B10141-1)</f>
        <v>1.3564013339364223</v>
      </c>
    </row>
    <row r="10142" spans="1:8">
      <c r="A10142" t="s">
        <v>7892</v>
      </c>
      <c r="B10142">
        <v>1.76776147228932</v>
      </c>
      <c r="C10142">
        <v>11</v>
      </c>
      <c r="D10142">
        <v>5</v>
      </c>
      <c r="E10142">
        <v>5</v>
      </c>
      <c r="F10142" t="str">
        <f>VLOOKUP(E10142,$L$1:$M$25,2,FALSE)</f>
        <v>corn</v>
      </c>
      <c r="G10142">
        <f>LOG(C10142)</f>
        <v>1.0413926851582251</v>
      </c>
      <c r="H10142">
        <f>G10142/(B10142-1)</f>
        <v>1.3564013339364223</v>
      </c>
    </row>
    <row r="10143" spans="1:8">
      <c r="A10143" t="s">
        <v>9915</v>
      </c>
      <c r="B10143">
        <v>1.76776147228932</v>
      </c>
      <c r="C10143">
        <v>11</v>
      </c>
      <c r="D10143">
        <v>18</v>
      </c>
      <c r="E10143">
        <v>18</v>
      </c>
      <c r="F10143" t="str">
        <f>VLOOKUP(E10143,$L$1:$M$25,2,FALSE)</f>
        <v>oilseed</v>
      </c>
      <c r="G10143">
        <f>LOG(C10143)</f>
        <v>1.0413926851582251</v>
      </c>
      <c r="H10143">
        <f>G10143/(B10143-1)</f>
        <v>1.3564013339364223</v>
      </c>
    </row>
    <row r="10144" spans="1:8">
      <c r="A10144" t="s">
        <v>1428</v>
      </c>
      <c r="B10144">
        <v>1.76903616130401</v>
      </c>
      <c r="C10144">
        <v>18</v>
      </c>
      <c r="D10144">
        <v>4</v>
      </c>
      <c r="E10144">
        <v>4</v>
      </c>
      <c r="F10144" t="str">
        <f>VLOOKUP(E10144,$L$1:$M$25,2,FALSE)</f>
        <v>coffee</v>
      </c>
      <c r="G10144">
        <f>LOG(C10144)</f>
        <v>1.255272505103306</v>
      </c>
      <c r="H10144">
        <f>G10144/(B10144-1)</f>
        <v>1.6322672044118358</v>
      </c>
    </row>
    <row r="10145" spans="1:8">
      <c r="A10145" t="s">
        <v>8093</v>
      </c>
      <c r="B10145">
        <v>1.77077142337481</v>
      </c>
      <c r="C10145">
        <v>23</v>
      </c>
      <c r="D10145">
        <v>14</v>
      </c>
      <c r="E10145">
        <v>14</v>
      </c>
      <c r="F10145" t="str">
        <f>VLOOKUP(E10145,$L$1:$M$25,2,FALSE)</f>
        <v>livestock</v>
      </c>
      <c r="G10145">
        <f>LOG(C10145)</f>
        <v>1.3617278360175928</v>
      </c>
      <c r="H10145">
        <f>G10145/(B10145-1)</f>
        <v>1.7667077355505605</v>
      </c>
    </row>
    <row r="10146" spans="1:8">
      <c r="A10146" t="s">
        <v>10632</v>
      </c>
      <c r="B10146">
        <v>1.77077142337481</v>
      </c>
      <c r="C10146">
        <v>23</v>
      </c>
      <c r="D10146">
        <v>23</v>
      </c>
      <c r="E10146">
        <v>23</v>
      </c>
      <c r="F10146" t="str">
        <f>VLOOKUP(E10146,$L$1:$M$25,2,FALSE)</f>
        <v>trade</v>
      </c>
      <c r="G10146">
        <f>LOG(C10146)</f>
        <v>1.3617278360175928</v>
      </c>
      <c r="H10146">
        <f>G10146/(B10146-1)</f>
        <v>1.7667077355505605</v>
      </c>
    </row>
    <row r="10147" spans="1:8">
      <c r="A10147" t="s">
        <v>9574</v>
      </c>
      <c r="B10147">
        <v>1.77101636878359</v>
      </c>
      <c r="C10147">
        <v>16</v>
      </c>
      <c r="D10147">
        <v>16</v>
      </c>
      <c r="E10147">
        <v>16</v>
      </c>
      <c r="F10147" t="str">
        <f>VLOOKUP(E10147,$L$1:$M$25,2,FALSE)</f>
        <v>money-supply</v>
      </c>
      <c r="G10147">
        <f>LOG(C10147)</f>
        <v>1.2041199826559248</v>
      </c>
      <c r="H10147">
        <f>G10147/(B10147-1)</f>
        <v>1.5617307639727931</v>
      </c>
    </row>
    <row r="10148" spans="1:8">
      <c r="A10148" t="s">
        <v>9754</v>
      </c>
      <c r="B10148">
        <v>1.7716239556773601</v>
      </c>
      <c r="C10148">
        <v>15</v>
      </c>
      <c r="D10148">
        <v>17</v>
      </c>
      <c r="E10148">
        <v>17</v>
      </c>
      <c r="F10148" t="str">
        <f>VLOOKUP(E10148,$L$1:$M$25,2,FALSE)</f>
        <v>nat-gas</v>
      </c>
      <c r="G10148">
        <f>LOG(C10148)</f>
        <v>1.1760912590556813</v>
      </c>
      <c r="H10148">
        <f>G10148/(B10148-1)</f>
        <v>1.524176706026791</v>
      </c>
    </row>
    <row r="10149" spans="1:8">
      <c r="A10149" t="s">
        <v>12256</v>
      </c>
      <c r="B10149">
        <v>1.77211611570115</v>
      </c>
      <c r="C10149">
        <v>39</v>
      </c>
      <c r="D10149">
        <v>25</v>
      </c>
      <c r="E10149">
        <v>25</v>
      </c>
      <c r="F10149" t="str">
        <f>VLOOKUP(E10149,$L$1:$M$25,2,FALSE)</f>
        <v>wheat</v>
      </c>
      <c r="G10149">
        <f>LOG(C10149)</f>
        <v>1.5910646070264991</v>
      </c>
      <c r="H10149">
        <f>G10149/(B10149-1)</f>
        <v>2.0606545760046351</v>
      </c>
    </row>
    <row r="10150" spans="1:8">
      <c r="A10150" t="s">
        <v>3730</v>
      </c>
      <c r="B10150">
        <v>1.7721393884375201</v>
      </c>
      <c r="C10150">
        <v>14</v>
      </c>
      <c r="D10150">
        <v>12</v>
      </c>
      <c r="E10150">
        <v>12</v>
      </c>
      <c r="F10150" t="str">
        <f>VLOOKUP(E10150,$L$1:$M$25,2,FALSE)</f>
        <v>grain</v>
      </c>
      <c r="G10150">
        <f>LOG(C10150)</f>
        <v>1.146128035678238</v>
      </c>
      <c r="H10150">
        <f>G10150/(B10150-1)</f>
        <v>1.4843538004161541</v>
      </c>
    </row>
    <row r="10151" spans="1:8">
      <c r="A10151" t="s">
        <v>11138</v>
      </c>
      <c r="B10151">
        <v>1.7721393884375201</v>
      </c>
      <c r="C10151">
        <v>14</v>
      </c>
      <c r="D10151">
        <v>14</v>
      </c>
      <c r="E10151">
        <v>14</v>
      </c>
      <c r="F10151" t="str">
        <f>VLOOKUP(E10151,$L$1:$M$25,2,FALSE)</f>
        <v>livestock</v>
      </c>
      <c r="G10151">
        <f>LOG(C10151)</f>
        <v>1.146128035678238</v>
      </c>
      <c r="H10151">
        <f>G10151/(B10151-1)</f>
        <v>1.4843538004161541</v>
      </c>
    </row>
    <row r="10152" spans="1:8">
      <c r="A10152" t="s">
        <v>10913</v>
      </c>
      <c r="B10152">
        <v>1.7725277691253101</v>
      </c>
      <c r="C10152">
        <v>63</v>
      </c>
      <c r="D10152">
        <v>23</v>
      </c>
      <c r="E10152">
        <v>23</v>
      </c>
      <c r="F10152" t="str">
        <f>VLOOKUP(E10152,$L$1:$M$25,2,FALSE)</f>
        <v>trade</v>
      </c>
      <c r="G10152">
        <f>LOG(C10152)</f>
        <v>1.7993405494535817</v>
      </c>
      <c r="H10152">
        <f>G10152/(B10152-1)</f>
        <v>2.3291597032050695</v>
      </c>
    </row>
    <row r="10153" spans="1:8">
      <c r="A10153" t="s">
        <v>282</v>
      </c>
      <c r="B10153">
        <v>1.77289180997935</v>
      </c>
      <c r="C10153">
        <v>261</v>
      </c>
      <c r="D10153">
        <v>6</v>
      </c>
      <c r="E10153">
        <v>6</v>
      </c>
      <c r="F10153" t="str">
        <f>VLOOKUP(E10153,$L$1:$M$25,2,FALSE)</f>
        <v>cpi</v>
      </c>
      <c r="G10153">
        <f>LOG(C10153)</f>
        <v>2.4166405073382808</v>
      </c>
      <c r="H10153">
        <f>G10153/(B10153-1)</f>
        <v>3.1267513462237981</v>
      </c>
    </row>
    <row r="10154" spans="1:8">
      <c r="A10154" t="s">
        <v>134</v>
      </c>
      <c r="B10154">
        <v>1.7729336999637699</v>
      </c>
      <c r="C10154">
        <v>69</v>
      </c>
      <c r="D10154">
        <v>25</v>
      </c>
      <c r="E10154">
        <v>25</v>
      </c>
      <c r="F10154" t="str">
        <f>VLOOKUP(E10154,$L$1:$M$25,2,FALSE)</f>
        <v>wheat</v>
      </c>
      <c r="G10154">
        <f>LOG(C10154)</f>
        <v>1.8388490907372552</v>
      </c>
      <c r="H10154">
        <f>G10154/(B10154-1)</f>
        <v>2.3790515160918049</v>
      </c>
    </row>
    <row r="10155" spans="1:8">
      <c r="A10155" t="s">
        <v>7620</v>
      </c>
      <c r="B10155">
        <v>1.77398490349912</v>
      </c>
      <c r="C10155">
        <v>52</v>
      </c>
      <c r="D10155">
        <v>22</v>
      </c>
      <c r="E10155">
        <v>22</v>
      </c>
      <c r="F10155" t="str">
        <f>VLOOKUP(E10155,$L$1:$M$25,2,FALSE)</f>
        <v>sugar</v>
      </c>
      <c r="G10155">
        <f>LOG(C10155)</f>
        <v>1.7160033436347992</v>
      </c>
      <c r="H10155">
        <f>G10155/(B10155-1)</f>
        <v>2.2171018270212945</v>
      </c>
    </row>
    <row r="10156" spans="1:8">
      <c r="A10156" t="s">
        <v>10671</v>
      </c>
      <c r="B10156">
        <v>1.77514405809024</v>
      </c>
      <c r="C10156">
        <v>26</v>
      </c>
      <c r="D10156">
        <v>5</v>
      </c>
      <c r="E10156">
        <v>5</v>
      </c>
      <c r="F10156" t="str">
        <f>VLOOKUP(E10156,$L$1:$M$25,2,FALSE)</f>
        <v>corn</v>
      </c>
      <c r="G10156">
        <f>LOG(C10156)</f>
        <v>1.414973347970818</v>
      </c>
      <c r="H10156">
        <f>G10156/(B10156-1)</f>
        <v>1.8254327478907035</v>
      </c>
    </row>
    <row r="10157" spans="1:8">
      <c r="A10157" t="s">
        <v>9676</v>
      </c>
      <c r="B10157">
        <v>1.77823098169248</v>
      </c>
      <c r="C10157">
        <v>17</v>
      </c>
      <c r="D10157">
        <v>6</v>
      </c>
      <c r="E10157">
        <v>6</v>
      </c>
      <c r="F10157" t="str">
        <f>VLOOKUP(E10157,$L$1:$M$25,2,FALSE)</f>
        <v>cpi</v>
      </c>
      <c r="G10157">
        <f>LOG(C10157)</f>
        <v>1.2304489213782739</v>
      </c>
      <c r="H10157">
        <f>G10157/(B10157-1)</f>
        <v>1.5810844727645257</v>
      </c>
    </row>
    <row r="10158" spans="1:8">
      <c r="A10158" t="s">
        <v>1140</v>
      </c>
      <c r="B10158">
        <v>1.7782333057997</v>
      </c>
      <c r="C10158">
        <v>13</v>
      </c>
      <c r="D10158">
        <v>16</v>
      </c>
      <c r="E10158">
        <v>16</v>
      </c>
      <c r="F10158" t="str">
        <f>VLOOKUP(E10158,$L$1:$M$25,2,FALSE)</f>
        <v>money-supply</v>
      </c>
      <c r="G10158">
        <f>LOG(C10158)</f>
        <v>1.1139433523068367</v>
      </c>
      <c r="H10158">
        <f>G10158/(B10158-1)</f>
        <v>1.4313745556831015</v>
      </c>
    </row>
    <row r="10159" spans="1:8">
      <c r="A10159" t="s">
        <v>1661</v>
      </c>
      <c r="B10159">
        <v>1.7782333057997</v>
      </c>
      <c r="C10159">
        <v>13</v>
      </c>
      <c r="D10159">
        <v>4</v>
      </c>
      <c r="E10159">
        <v>4</v>
      </c>
      <c r="F10159" t="str">
        <f>VLOOKUP(E10159,$L$1:$M$25,2,FALSE)</f>
        <v>coffee</v>
      </c>
      <c r="G10159">
        <f>LOG(C10159)</f>
        <v>1.1139433523068367</v>
      </c>
      <c r="H10159">
        <f>G10159/(B10159-1)</f>
        <v>1.4313745556831015</v>
      </c>
    </row>
    <row r="10160" spans="1:8">
      <c r="A10160" t="s">
        <v>1899</v>
      </c>
      <c r="B10160">
        <v>1.7782333057997</v>
      </c>
      <c r="C10160">
        <v>13</v>
      </c>
      <c r="D10160">
        <v>20</v>
      </c>
      <c r="E10160">
        <v>20</v>
      </c>
      <c r="F10160" t="str">
        <f>VLOOKUP(E10160,$L$1:$M$25,2,FALSE)</f>
        <v>ship</v>
      </c>
      <c r="G10160">
        <f>LOG(C10160)</f>
        <v>1.1139433523068367</v>
      </c>
      <c r="H10160">
        <f>G10160/(B10160-1)</f>
        <v>1.4313745556831015</v>
      </c>
    </row>
    <row r="10161" spans="1:8">
      <c r="A10161" t="s">
        <v>8370</v>
      </c>
      <c r="B10161">
        <v>1.7782333057997</v>
      </c>
      <c r="C10161">
        <v>13</v>
      </c>
      <c r="D10161">
        <v>12</v>
      </c>
      <c r="E10161">
        <v>12</v>
      </c>
      <c r="F10161" t="str">
        <f>VLOOKUP(E10161,$L$1:$M$25,2,FALSE)</f>
        <v>grain</v>
      </c>
      <c r="G10161">
        <f>LOG(C10161)</f>
        <v>1.1139433523068367</v>
      </c>
      <c r="H10161">
        <f>G10161/(B10161-1)</f>
        <v>1.4313745556831015</v>
      </c>
    </row>
    <row r="10162" spans="1:8">
      <c r="A10162" t="s">
        <v>8758</v>
      </c>
      <c r="B10162">
        <v>1.7782333057997</v>
      </c>
      <c r="C10162">
        <v>13</v>
      </c>
      <c r="D10162">
        <v>20</v>
      </c>
      <c r="E10162">
        <v>20</v>
      </c>
      <c r="F10162" t="str">
        <f>VLOOKUP(E10162,$L$1:$M$25,2,FALSE)</f>
        <v>ship</v>
      </c>
      <c r="G10162">
        <f>LOG(C10162)</f>
        <v>1.1139433523068367</v>
      </c>
      <c r="H10162">
        <f>G10162/(B10162-1)</f>
        <v>1.4313745556831015</v>
      </c>
    </row>
    <row r="10163" spans="1:8">
      <c r="A10163" t="s">
        <v>10722</v>
      </c>
      <c r="B10163">
        <v>1.7782333057997</v>
      </c>
      <c r="C10163">
        <v>13</v>
      </c>
      <c r="D10163">
        <v>4</v>
      </c>
      <c r="E10163">
        <v>4</v>
      </c>
      <c r="F10163" t="str">
        <f>VLOOKUP(E10163,$L$1:$M$25,2,FALSE)</f>
        <v>coffee</v>
      </c>
      <c r="G10163">
        <f>LOG(C10163)</f>
        <v>1.1139433523068367</v>
      </c>
      <c r="H10163">
        <f>G10163/(B10163-1)</f>
        <v>1.4313745556831015</v>
      </c>
    </row>
    <row r="10164" spans="1:8">
      <c r="A10164" t="s">
        <v>10800</v>
      </c>
      <c r="B10164">
        <v>1.7782333057997</v>
      </c>
      <c r="C10164">
        <v>13</v>
      </c>
      <c r="D10164">
        <v>11</v>
      </c>
      <c r="E10164">
        <v>11</v>
      </c>
      <c r="F10164" t="str">
        <f>VLOOKUP(E10164,$L$1:$M$25,2,FALSE)</f>
        <v>gold</v>
      </c>
      <c r="G10164">
        <f>LOG(C10164)</f>
        <v>1.1139433523068367</v>
      </c>
      <c r="H10164">
        <f>G10164/(B10164-1)</f>
        <v>1.4313745556831015</v>
      </c>
    </row>
    <row r="10165" spans="1:8">
      <c r="A10165" t="s">
        <v>11787</v>
      </c>
      <c r="B10165">
        <v>1.7782333057997</v>
      </c>
      <c r="C10165">
        <v>13</v>
      </c>
      <c r="D10165">
        <v>1</v>
      </c>
      <c r="E10165">
        <v>1</v>
      </c>
      <c r="F10165" t="str">
        <f>VLOOKUP(E10165,$L$1:$M$25,2,FALSE)</f>
        <v>acq</v>
      </c>
      <c r="G10165">
        <f>LOG(C10165)</f>
        <v>1.1139433523068367</v>
      </c>
      <c r="H10165">
        <f>G10165/(B10165-1)</f>
        <v>1.4313745556831015</v>
      </c>
    </row>
    <row r="10166" spans="1:8">
      <c r="A10166" t="s">
        <v>2732</v>
      </c>
      <c r="B10166">
        <v>1.7785860824530699</v>
      </c>
      <c r="C10166">
        <v>20</v>
      </c>
      <c r="D10166">
        <v>1</v>
      </c>
      <c r="E10166">
        <v>1</v>
      </c>
      <c r="F10166" t="str">
        <f>VLOOKUP(E10166,$L$1:$M$25,2,FALSE)</f>
        <v>acq</v>
      </c>
      <c r="G10166">
        <f>LOG(C10166)</f>
        <v>1.3010299956639813</v>
      </c>
      <c r="H10166">
        <f>G10166/(B10166-1)</f>
        <v>1.6710162498215504</v>
      </c>
    </row>
    <row r="10167" spans="1:8">
      <c r="A10167" t="s">
        <v>3291</v>
      </c>
      <c r="B10167">
        <v>1.7796145035305699</v>
      </c>
      <c r="C10167">
        <v>37</v>
      </c>
      <c r="D10167">
        <v>25</v>
      </c>
      <c r="E10167">
        <v>25</v>
      </c>
      <c r="F10167" t="str">
        <f>VLOOKUP(E10167,$L$1:$M$25,2,FALSE)</f>
        <v>wheat</v>
      </c>
      <c r="G10167">
        <f>LOG(C10167)</f>
        <v>1.568201724066995</v>
      </c>
      <c r="H10167">
        <f>G10167/(B10167-1)</f>
        <v>2.0115091714754167</v>
      </c>
    </row>
    <row r="10168" spans="1:8">
      <c r="A10168" t="s">
        <v>3438</v>
      </c>
      <c r="B10168">
        <v>1.78443875139603</v>
      </c>
      <c r="C10168">
        <v>33</v>
      </c>
      <c r="D10168">
        <v>22</v>
      </c>
      <c r="E10168">
        <v>22</v>
      </c>
      <c r="F10168" t="str">
        <f>VLOOKUP(E10168,$L$1:$M$25,2,FALSE)</f>
        <v>sugar</v>
      </c>
      <c r="G10168">
        <f>LOG(C10168)</f>
        <v>1.5185139398778875</v>
      </c>
      <c r="H10168">
        <f>G10168/(B10168-1)</f>
        <v>1.9357966918073046</v>
      </c>
    </row>
    <row r="10169" spans="1:8">
      <c r="A10169" t="s">
        <v>1529</v>
      </c>
      <c r="B10169">
        <v>1.78680833998457</v>
      </c>
      <c r="C10169">
        <v>16</v>
      </c>
      <c r="D10169">
        <v>13</v>
      </c>
      <c r="E10169">
        <v>13</v>
      </c>
      <c r="F10169" t="str">
        <f>VLOOKUP(E10169,$L$1:$M$25,2,FALSE)</f>
        <v>interest</v>
      </c>
      <c r="G10169">
        <f>LOG(C10169)</f>
        <v>1.2041199826559248</v>
      </c>
      <c r="H10169">
        <f>G10169/(B10169-1)</f>
        <v>1.5303853828996508</v>
      </c>
    </row>
    <row r="10170" spans="1:8">
      <c r="A10170" t="s">
        <v>9391</v>
      </c>
      <c r="B10170">
        <v>1.79014610224144</v>
      </c>
      <c r="C10170">
        <v>35</v>
      </c>
      <c r="D10170">
        <v>4</v>
      </c>
      <c r="E10170">
        <v>4</v>
      </c>
      <c r="F10170" t="str">
        <f>VLOOKUP(E10170,$L$1:$M$25,2,FALSE)</f>
        <v>coffee</v>
      </c>
      <c r="G10170">
        <f>LOG(C10170)</f>
        <v>1.5440680443502757</v>
      </c>
      <c r="H10170">
        <f>G10170/(B10170-1)</f>
        <v>1.9541551112764517</v>
      </c>
    </row>
    <row r="10171" spans="1:8">
      <c r="A10171" t="s">
        <v>322</v>
      </c>
      <c r="B10171">
        <v>1.7917524253617501</v>
      </c>
      <c r="C10171">
        <v>216</v>
      </c>
      <c r="D10171">
        <v>18</v>
      </c>
      <c r="E10171">
        <v>18</v>
      </c>
      <c r="F10171" t="str">
        <f>VLOOKUP(E10171,$L$1:$M$25,2,FALSE)</f>
        <v>oilseed</v>
      </c>
      <c r="G10171">
        <f>LOG(C10171)</f>
        <v>2.3344537511509307</v>
      </c>
      <c r="H10171">
        <f>G10171/(B10171-1)</f>
        <v>2.9484642880434797</v>
      </c>
    </row>
    <row r="10172" spans="1:8">
      <c r="A10172" t="s">
        <v>680</v>
      </c>
      <c r="B10172">
        <v>1.7917594692280501</v>
      </c>
      <c r="C10172">
        <v>6</v>
      </c>
      <c r="D10172">
        <v>17</v>
      </c>
      <c r="E10172">
        <v>17</v>
      </c>
      <c r="F10172" t="str">
        <f>VLOOKUP(E10172,$L$1:$M$25,2,FALSE)</f>
        <v>nat-gas</v>
      </c>
      <c r="G10172">
        <f>LOG(C10172)</f>
        <v>0.77815125038364363</v>
      </c>
      <c r="H10172">
        <f>G10172/(B10172-1)</f>
        <v>0.98281268570406344</v>
      </c>
    </row>
    <row r="10173" spans="1:8">
      <c r="A10173" t="s">
        <v>766</v>
      </c>
      <c r="B10173">
        <v>1.7917594692280501</v>
      </c>
      <c r="C10173">
        <v>6</v>
      </c>
      <c r="D10173">
        <v>18</v>
      </c>
      <c r="E10173">
        <v>18</v>
      </c>
      <c r="F10173" t="str">
        <f>VLOOKUP(E10173,$L$1:$M$25,2,FALSE)</f>
        <v>oilseed</v>
      </c>
      <c r="G10173">
        <f>LOG(C10173)</f>
        <v>0.77815125038364363</v>
      </c>
      <c r="H10173">
        <f>G10173/(B10173-1)</f>
        <v>0.98281268570406344</v>
      </c>
    </row>
    <row r="10174" spans="1:8">
      <c r="A10174" t="s">
        <v>781</v>
      </c>
      <c r="B10174">
        <v>1.7917594692280501</v>
      </c>
      <c r="C10174">
        <v>6</v>
      </c>
      <c r="D10174">
        <v>17</v>
      </c>
      <c r="E10174">
        <v>17</v>
      </c>
      <c r="F10174" t="str">
        <f>VLOOKUP(E10174,$L$1:$M$25,2,FALSE)</f>
        <v>nat-gas</v>
      </c>
      <c r="G10174">
        <f>LOG(C10174)</f>
        <v>0.77815125038364363</v>
      </c>
      <c r="H10174">
        <f>G10174/(B10174-1)</f>
        <v>0.98281268570406344</v>
      </c>
    </row>
    <row r="10175" spans="1:8">
      <c r="A10175" t="s">
        <v>949</v>
      </c>
      <c r="B10175">
        <v>1.7917594692280501</v>
      </c>
      <c r="C10175">
        <v>6</v>
      </c>
      <c r="D10175">
        <v>21</v>
      </c>
      <c r="E10175">
        <v>21</v>
      </c>
      <c r="F10175" t="str">
        <f>VLOOKUP(E10175,$L$1:$M$25,2,FALSE)</f>
        <v>soybean</v>
      </c>
      <c r="G10175">
        <f>LOG(C10175)</f>
        <v>0.77815125038364363</v>
      </c>
      <c r="H10175">
        <f>G10175/(B10175-1)</f>
        <v>0.98281268570406344</v>
      </c>
    </row>
    <row r="10176" spans="1:8">
      <c r="A10176" t="s">
        <v>973</v>
      </c>
      <c r="B10176">
        <v>1.7917594692280501</v>
      </c>
      <c r="C10176">
        <v>6</v>
      </c>
      <c r="D10176">
        <v>4</v>
      </c>
      <c r="E10176">
        <v>4</v>
      </c>
      <c r="F10176" t="str">
        <f>VLOOKUP(E10176,$L$1:$M$25,2,FALSE)</f>
        <v>coffee</v>
      </c>
      <c r="G10176">
        <f>LOG(C10176)</f>
        <v>0.77815125038364363</v>
      </c>
      <c r="H10176">
        <f>G10176/(B10176-1)</f>
        <v>0.98281268570406344</v>
      </c>
    </row>
    <row r="10177" spans="1:8">
      <c r="A10177" t="s">
        <v>1016</v>
      </c>
      <c r="B10177">
        <v>1.7917594692280501</v>
      </c>
      <c r="C10177">
        <v>6</v>
      </c>
      <c r="D10177">
        <v>6</v>
      </c>
      <c r="E10177">
        <v>6</v>
      </c>
      <c r="F10177" t="str">
        <f>VLOOKUP(E10177,$L$1:$M$25,2,FALSE)</f>
        <v>cpi</v>
      </c>
      <c r="G10177">
        <f>LOG(C10177)</f>
        <v>0.77815125038364363</v>
      </c>
      <c r="H10177">
        <f>G10177/(B10177-1)</f>
        <v>0.98281268570406344</v>
      </c>
    </row>
    <row r="10178" spans="1:8">
      <c r="A10178" t="s">
        <v>1086</v>
      </c>
      <c r="B10178">
        <v>1.7917594692280501</v>
      </c>
      <c r="C10178">
        <v>6</v>
      </c>
      <c r="D10178">
        <v>18</v>
      </c>
      <c r="E10178">
        <v>18</v>
      </c>
      <c r="F10178" t="str">
        <f>VLOOKUP(E10178,$L$1:$M$25,2,FALSE)</f>
        <v>oilseed</v>
      </c>
      <c r="G10178">
        <f>LOG(C10178)</f>
        <v>0.77815125038364363</v>
      </c>
      <c r="H10178">
        <f>G10178/(B10178-1)</f>
        <v>0.98281268570406344</v>
      </c>
    </row>
    <row r="10179" spans="1:8">
      <c r="A10179" t="s">
        <v>1186</v>
      </c>
      <c r="B10179">
        <v>1.7917594692280501</v>
      </c>
      <c r="C10179">
        <v>6</v>
      </c>
      <c r="D10179">
        <v>16</v>
      </c>
      <c r="E10179">
        <v>16</v>
      </c>
      <c r="F10179" t="str">
        <f>VLOOKUP(E10179,$L$1:$M$25,2,FALSE)</f>
        <v>money-supply</v>
      </c>
      <c r="G10179">
        <f>LOG(C10179)</f>
        <v>0.77815125038364363</v>
      </c>
      <c r="H10179">
        <f>G10179/(B10179-1)</f>
        <v>0.98281268570406344</v>
      </c>
    </row>
    <row r="10180" spans="1:8">
      <c r="A10180" t="s">
        <v>1236</v>
      </c>
      <c r="B10180">
        <v>1.7917594692280501</v>
      </c>
      <c r="C10180">
        <v>6</v>
      </c>
      <c r="D10180">
        <v>1</v>
      </c>
      <c r="E10180">
        <v>1</v>
      </c>
      <c r="F10180" t="str">
        <f>VLOOKUP(E10180,$L$1:$M$25,2,FALSE)</f>
        <v>acq</v>
      </c>
      <c r="G10180">
        <f>LOG(C10180)</f>
        <v>0.77815125038364363</v>
      </c>
      <c r="H10180">
        <f>G10180/(B10180-1)</f>
        <v>0.98281268570406344</v>
      </c>
    </row>
    <row r="10181" spans="1:8">
      <c r="A10181" t="s">
        <v>1370</v>
      </c>
      <c r="B10181">
        <v>1.7917594692280501</v>
      </c>
      <c r="C10181">
        <v>6</v>
      </c>
      <c r="D10181">
        <v>18</v>
      </c>
      <c r="E10181">
        <v>18</v>
      </c>
      <c r="F10181" t="str">
        <f>VLOOKUP(E10181,$L$1:$M$25,2,FALSE)</f>
        <v>oilseed</v>
      </c>
      <c r="G10181">
        <f>LOG(C10181)</f>
        <v>0.77815125038364363</v>
      </c>
      <c r="H10181">
        <f>G10181/(B10181-1)</f>
        <v>0.98281268570406344</v>
      </c>
    </row>
    <row r="10182" spans="1:8">
      <c r="A10182" t="s">
        <v>1382</v>
      </c>
      <c r="B10182">
        <v>1.7917594692280501</v>
      </c>
      <c r="C10182">
        <v>6</v>
      </c>
      <c r="D10182">
        <v>17</v>
      </c>
      <c r="E10182">
        <v>17</v>
      </c>
      <c r="F10182" t="str">
        <f>VLOOKUP(E10182,$L$1:$M$25,2,FALSE)</f>
        <v>nat-gas</v>
      </c>
      <c r="G10182">
        <f>LOG(C10182)</f>
        <v>0.77815125038364363</v>
      </c>
      <c r="H10182">
        <f>G10182/(B10182-1)</f>
        <v>0.98281268570406344</v>
      </c>
    </row>
    <row r="10183" spans="1:8">
      <c r="A10183" t="s">
        <v>1406</v>
      </c>
      <c r="B10183">
        <v>1.7917594692280501</v>
      </c>
      <c r="C10183">
        <v>6</v>
      </c>
      <c r="D10183">
        <v>16</v>
      </c>
      <c r="E10183">
        <v>16</v>
      </c>
      <c r="F10183" t="str">
        <f>VLOOKUP(E10183,$L$1:$M$25,2,FALSE)</f>
        <v>money-supply</v>
      </c>
      <c r="G10183">
        <f>LOG(C10183)</f>
        <v>0.77815125038364363</v>
      </c>
      <c r="H10183">
        <f>G10183/(B10183-1)</f>
        <v>0.98281268570406344</v>
      </c>
    </row>
    <row r="10184" spans="1:8">
      <c r="A10184" t="s">
        <v>1418</v>
      </c>
      <c r="B10184">
        <v>1.7917594692280501</v>
      </c>
      <c r="C10184">
        <v>6</v>
      </c>
      <c r="D10184">
        <v>18</v>
      </c>
      <c r="E10184">
        <v>18</v>
      </c>
      <c r="F10184" t="str">
        <f>VLOOKUP(E10184,$L$1:$M$25,2,FALSE)</f>
        <v>oilseed</v>
      </c>
      <c r="G10184">
        <f>LOG(C10184)</f>
        <v>0.77815125038364363</v>
      </c>
      <c r="H10184">
        <f>G10184/(B10184-1)</f>
        <v>0.98281268570406344</v>
      </c>
    </row>
    <row r="10185" spans="1:8">
      <c r="A10185" t="s">
        <v>1461</v>
      </c>
      <c r="B10185">
        <v>1.7917594692280501</v>
      </c>
      <c r="C10185">
        <v>6</v>
      </c>
      <c r="D10185">
        <v>18</v>
      </c>
      <c r="E10185">
        <v>18</v>
      </c>
      <c r="F10185" t="str">
        <f>VLOOKUP(E10185,$L$1:$M$25,2,FALSE)</f>
        <v>oilseed</v>
      </c>
      <c r="G10185">
        <f>LOG(C10185)</f>
        <v>0.77815125038364363</v>
      </c>
      <c r="H10185">
        <f>G10185/(B10185-1)</f>
        <v>0.98281268570406344</v>
      </c>
    </row>
    <row r="10186" spans="1:8">
      <c r="A10186" t="s">
        <v>1516</v>
      </c>
      <c r="B10186">
        <v>1.7917594692280501</v>
      </c>
      <c r="C10186">
        <v>6</v>
      </c>
      <c r="D10186">
        <v>1</v>
      </c>
      <c r="E10186">
        <v>1</v>
      </c>
      <c r="F10186" t="str">
        <f>VLOOKUP(E10186,$L$1:$M$25,2,FALSE)</f>
        <v>acq</v>
      </c>
      <c r="G10186">
        <f>LOG(C10186)</f>
        <v>0.77815125038364363</v>
      </c>
      <c r="H10186">
        <f>G10186/(B10186-1)</f>
        <v>0.98281268570406344</v>
      </c>
    </row>
    <row r="10187" spans="1:8">
      <c r="A10187" t="s">
        <v>1631</v>
      </c>
      <c r="B10187">
        <v>1.7917594692280501</v>
      </c>
      <c r="C10187">
        <v>6</v>
      </c>
      <c r="D10187">
        <v>16</v>
      </c>
      <c r="E10187">
        <v>16</v>
      </c>
      <c r="F10187" t="str">
        <f>VLOOKUP(E10187,$L$1:$M$25,2,FALSE)</f>
        <v>money-supply</v>
      </c>
      <c r="G10187">
        <f>LOG(C10187)</f>
        <v>0.77815125038364363</v>
      </c>
      <c r="H10187">
        <f>G10187/(B10187-1)</f>
        <v>0.98281268570406344</v>
      </c>
    </row>
    <row r="10188" spans="1:8">
      <c r="A10188" t="s">
        <v>1692</v>
      </c>
      <c r="B10188">
        <v>1.7917594692280501</v>
      </c>
      <c r="C10188">
        <v>6</v>
      </c>
      <c r="D10188">
        <v>18</v>
      </c>
      <c r="E10188">
        <v>18</v>
      </c>
      <c r="F10188" t="str">
        <f>VLOOKUP(E10188,$L$1:$M$25,2,FALSE)</f>
        <v>oilseed</v>
      </c>
      <c r="G10188">
        <f>LOG(C10188)</f>
        <v>0.77815125038364363</v>
      </c>
      <c r="H10188">
        <f>G10188/(B10188-1)</f>
        <v>0.98281268570406344</v>
      </c>
    </row>
    <row r="10189" spans="1:8">
      <c r="A10189" t="s">
        <v>1880</v>
      </c>
      <c r="B10189">
        <v>1.7917594692280501</v>
      </c>
      <c r="C10189">
        <v>6</v>
      </c>
      <c r="D10189">
        <v>18</v>
      </c>
      <c r="E10189">
        <v>18</v>
      </c>
      <c r="F10189" t="str">
        <f>VLOOKUP(E10189,$L$1:$M$25,2,FALSE)</f>
        <v>oilseed</v>
      </c>
      <c r="G10189">
        <f>LOG(C10189)</f>
        <v>0.77815125038364363</v>
      </c>
      <c r="H10189">
        <f>G10189/(B10189-1)</f>
        <v>0.98281268570406344</v>
      </c>
    </row>
    <row r="10190" spans="1:8">
      <c r="A10190" t="s">
        <v>1972</v>
      </c>
      <c r="B10190">
        <v>1.7917594692280501</v>
      </c>
      <c r="C10190">
        <v>6</v>
      </c>
      <c r="D10190">
        <v>21</v>
      </c>
      <c r="E10190">
        <v>21</v>
      </c>
      <c r="F10190" t="str">
        <f>VLOOKUP(E10190,$L$1:$M$25,2,FALSE)</f>
        <v>soybean</v>
      </c>
      <c r="G10190">
        <f>LOG(C10190)</f>
        <v>0.77815125038364363</v>
      </c>
      <c r="H10190">
        <f>G10190/(B10190-1)</f>
        <v>0.98281268570406344</v>
      </c>
    </row>
    <row r="10191" spans="1:8">
      <c r="A10191" t="s">
        <v>2038</v>
      </c>
      <c r="B10191">
        <v>1.7917594692280501</v>
      </c>
      <c r="C10191">
        <v>6</v>
      </c>
      <c r="D10191">
        <v>18</v>
      </c>
      <c r="E10191">
        <v>18</v>
      </c>
      <c r="F10191" t="str">
        <f>VLOOKUP(E10191,$L$1:$M$25,2,FALSE)</f>
        <v>oilseed</v>
      </c>
      <c r="G10191">
        <f>LOG(C10191)</f>
        <v>0.77815125038364363</v>
      </c>
      <c r="H10191">
        <f>G10191/(B10191-1)</f>
        <v>0.98281268570406344</v>
      </c>
    </row>
    <row r="10192" spans="1:8">
      <c r="A10192" t="s">
        <v>2292</v>
      </c>
      <c r="B10192">
        <v>1.7917594692280501</v>
      </c>
      <c r="C10192">
        <v>6</v>
      </c>
      <c r="D10192">
        <v>18</v>
      </c>
      <c r="E10192">
        <v>18</v>
      </c>
      <c r="F10192" t="str">
        <f>VLOOKUP(E10192,$L$1:$M$25,2,FALSE)</f>
        <v>oilseed</v>
      </c>
      <c r="G10192">
        <f>LOG(C10192)</f>
        <v>0.77815125038364363</v>
      </c>
      <c r="H10192">
        <f>G10192/(B10192-1)</f>
        <v>0.98281268570406344</v>
      </c>
    </row>
    <row r="10193" spans="1:8">
      <c r="A10193" t="s">
        <v>3526</v>
      </c>
      <c r="B10193">
        <v>1.7917594692280501</v>
      </c>
      <c r="C10193">
        <v>6</v>
      </c>
      <c r="D10193">
        <v>18</v>
      </c>
      <c r="E10193">
        <v>18</v>
      </c>
      <c r="F10193" t="str">
        <f>VLOOKUP(E10193,$L$1:$M$25,2,FALSE)</f>
        <v>oilseed</v>
      </c>
      <c r="G10193">
        <f>LOG(C10193)</f>
        <v>0.77815125038364363</v>
      </c>
      <c r="H10193">
        <f>G10193/(B10193-1)</f>
        <v>0.98281268570406344</v>
      </c>
    </row>
    <row r="10194" spans="1:8">
      <c r="A10194" t="s">
        <v>3631</v>
      </c>
      <c r="B10194">
        <v>1.7917594692280501</v>
      </c>
      <c r="C10194">
        <v>6</v>
      </c>
      <c r="D10194">
        <v>18</v>
      </c>
      <c r="E10194">
        <v>18</v>
      </c>
      <c r="F10194" t="str">
        <f>VLOOKUP(E10194,$L$1:$M$25,2,FALSE)</f>
        <v>oilseed</v>
      </c>
      <c r="G10194">
        <f>LOG(C10194)</f>
        <v>0.77815125038364363</v>
      </c>
      <c r="H10194">
        <f>G10194/(B10194-1)</f>
        <v>0.98281268570406344</v>
      </c>
    </row>
    <row r="10195" spans="1:8">
      <c r="A10195" t="s">
        <v>3748</v>
      </c>
      <c r="B10195">
        <v>1.7917594692280501</v>
      </c>
      <c r="C10195">
        <v>6</v>
      </c>
      <c r="D10195">
        <v>18</v>
      </c>
      <c r="E10195">
        <v>18</v>
      </c>
      <c r="F10195" t="str">
        <f>VLOOKUP(E10195,$L$1:$M$25,2,FALSE)</f>
        <v>oilseed</v>
      </c>
      <c r="G10195">
        <f>LOG(C10195)</f>
        <v>0.77815125038364363</v>
      </c>
      <c r="H10195">
        <f>G10195/(B10195-1)</f>
        <v>0.98281268570406344</v>
      </c>
    </row>
    <row r="10196" spans="1:8">
      <c r="A10196" t="s">
        <v>3785</v>
      </c>
      <c r="B10196">
        <v>1.7917594692280501</v>
      </c>
      <c r="C10196">
        <v>6</v>
      </c>
      <c r="D10196">
        <v>16</v>
      </c>
      <c r="E10196">
        <v>16</v>
      </c>
      <c r="F10196" t="str">
        <f>VLOOKUP(E10196,$L$1:$M$25,2,FALSE)</f>
        <v>money-supply</v>
      </c>
      <c r="G10196">
        <f>LOG(C10196)</f>
        <v>0.77815125038364363</v>
      </c>
      <c r="H10196">
        <f>G10196/(B10196-1)</f>
        <v>0.98281268570406344</v>
      </c>
    </row>
    <row r="10197" spans="1:8">
      <c r="A10197" t="s">
        <v>3940</v>
      </c>
      <c r="B10197">
        <v>1.7917594692280501</v>
      </c>
      <c r="C10197">
        <v>6</v>
      </c>
      <c r="D10197">
        <v>1</v>
      </c>
      <c r="E10197">
        <v>1</v>
      </c>
      <c r="F10197" t="str">
        <f>VLOOKUP(E10197,$L$1:$M$25,2,FALSE)</f>
        <v>acq</v>
      </c>
      <c r="G10197">
        <f>LOG(C10197)</f>
        <v>0.77815125038364363</v>
      </c>
      <c r="H10197">
        <f>G10197/(B10197-1)</f>
        <v>0.98281268570406344</v>
      </c>
    </row>
    <row r="10198" spans="1:8">
      <c r="A10198" t="s">
        <v>4092</v>
      </c>
      <c r="B10198">
        <v>1.7917594692280501</v>
      </c>
      <c r="C10198">
        <v>6</v>
      </c>
      <c r="D10198">
        <v>18</v>
      </c>
      <c r="E10198">
        <v>18</v>
      </c>
      <c r="F10198" t="str">
        <f>VLOOKUP(E10198,$L$1:$M$25,2,FALSE)</f>
        <v>oilseed</v>
      </c>
      <c r="G10198">
        <f>LOG(C10198)</f>
        <v>0.77815125038364363</v>
      </c>
      <c r="H10198">
        <f>G10198/(B10198-1)</f>
        <v>0.98281268570406344</v>
      </c>
    </row>
    <row r="10199" spans="1:8">
      <c r="A10199" t="s">
        <v>4688</v>
      </c>
      <c r="B10199">
        <v>1.7917594692280501</v>
      </c>
      <c r="C10199">
        <v>6</v>
      </c>
      <c r="D10199">
        <v>18</v>
      </c>
      <c r="E10199">
        <v>18</v>
      </c>
      <c r="F10199" t="str">
        <f>VLOOKUP(E10199,$L$1:$M$25,2,FALSE)</f>
        <v>oilseed</v>
      </c>
      <c r="G10199">
        <f>LOG(C10199)</f>
        <v>0.77815125038364363</v>
      </c>
      <c r="H10199">
        <f>G10199/(B10199-1)</f>
        <v>0.98281268570406344</v>
      </c>
    </row>
    <row r="10200" spans="1:8">
      <c r="A10200" t="s">
        <v>4690</v>
      </c>
      <c r="B10200">
        <v>1.7917594692280501</v>
      </c>
      <c r="C10200">
        <v>6</v>
      </c>
      <c r="D10200">
        <v>17</v>
      </c>
      <c r="E10200">
        <v>17</v>
      </c>
      <c r="F10200" t="str">
        <f>VLOOKUP(E10200,$L$1:$M$25,2,FALSE)</f>
        <v>nat-gas</v>
      </c>
      <c r="G10200">
        <f>LOG(C10200)</f>
        <v>0.77815125038364363</v>
      </c>
      <c r="H10200">
        <f>G10200/(B10200-1)</f>
        <v>0.98281268570406344</v>
      </c>
    </row>
    <row r="10201" spans="1:8">
      <c r="A10201" t="s">
        <v>4747</v>
      </c>
      <c r="B10201">
        <v>1.7917594692280501</v>
      </c>
      <c r="C10201">
        <v>6</v>
      </c>
      <c r="D10201">
        <v>17</v>
      </c>
      <c r="E10201">
        <v>17</v>
      </c>
      <c r="F10201" t="str">
        <f>VLOOKUP(E10201,$L$1:$M$25,2,FALSE)</f>
        <v>nat-gas</v>
      </c>
      <c r="G10201">
        <f>LOG(C10201)</f>
        <v>0.77815125038364363</v>
      </c>
      <c r="H10201">
        <f>G10201/(B10201-1)</f>
        <v>0.98281268570406344</v>
      </c>
    </row>
    <row r="10202" spans="1:8">
      <c r="A10202" t="s">
        <v>4895</v>
      </c>
      <c r="B10202">
        <v>1.7917594692280501</v>
      </c>
      <c r="C10202">
        <v>6</v>
      </c>
      <c r="D10202">
        <v>17</v>
      </c>
      <c r="E10202">
        <v>17</v>
      </c>
      <c r="F10202" t="str">
        <f>VLOOKUP(E10202,$L$1:$M$25,2,FALSE)</f>
        <v>nat-gas</v>
      </c>
      <c r="G10202">
        <f>LOG(C10202)</f>
        <v>0.77815125038364363</v>
      </c>
      <c r="H10202">
        <f>G10202/(B10202-1)</f>
        <v>0.98281268570406344</v>
      </c>
    </row>
    <row r="10203" spans="1:8">
      <c r="A10203" t="s">
        <v>5421</v>
      </c>
      <c r="B10203">
        <v>1.7917594692280501</v>
      </c>
      <c r="C10203">
        <v>6</v>
      </c>
      <c r="D10203">
        <v>2</v>
      </c>
      <c r="E10203">
        <v>2</v>
      </c>
      <c r="F10203" t="str">
        <f>VLOOKUP(E10203,$L$1:$M$25,2,FALSE)</f>
        <v>bop</v>
      </c>
      <c r="G10203">
        <f>LOG(C10203)</f>
        <v>0.77815125038364363</v>
      </c>
      <c r="H10203">
        <f>G10203/(B10203-1)</f>
        <v>0.98281268570406344</v>
      </c>
    </row>
    <row r="10204" spans="1:8">
      <c r="A10204" t="s">
        <v>5555</v>
      </c>
      <c r="B10204">
        <v>1.7917594692280501</v>
      </c>
      <c r="C10204">
        <v>6</v>
      </c>
      <c r="D10204">
        <v>4</v>
      </c>
      <c r="E10204">
        <v>4</v>
      </c>
      <c r="F10204" t="str">
        <f>VLOOKUP(E10204,$L$1:$M$25,2,FALSE)</f>
        <v>coffee</v>
      </c>
      <c r="G10204">
        <f>LOG(C10204)</f>
        <v>0.77815125038364363</v>
      </c>
      <c r="H10204">
        <f>G10204/(B10204-1)</f>
        <v>0.98281268570406344</v>
      </c>
    </row>
    <row r="10205" spans="1:8">
      <c r="A10205" t="s">
        <v>5648</v>
      </c>
      <c r="B10205">
        <v>1.7917594692280501</v>
      </c>
      <c r="C10205">
        <v>6</v>
      </c>
      <c r="D10205">
        <v>1</v>
      </c>
      <c r="E10205">
        <v>1</v>
      </c>
      <c r="F10205" t="str">
        <f>VLOOKUP(E10205,$L$1:$M$25,2,FALSE)</f>
        <v>acq</v>
      </c>
      <c r="G10205">
        <f>LOG(C10205)</f>
        <v>0.77815125038364363</v>
      </c>
      <c r="H10205">
        <f>G10205/(B10205-1)</f>
        <v>0.98281268570406344</v>
      </c>
    </row>
    <row r="10206" spans="1:8">
      <c r="A10206" t="s">
        <v>6053</v>
      </c>
      <c r="B10206">
        <v>1.7917594692280501</v>
      </c>
      <c r="C10206">
        <v>6</v>
      </c>
      <c r="D10206">
        <v>20</v>
      </c>
      <c r="E10206">
        <v>20</v>
      </c>
      <c r="F10206" t="str">
        <f>VLOOKUP(E10206,$L$1:$M$25,2,FALSE)</f>
        <v>ship</v>
      </c>
      <c r="G10206">
        <f>LOG(C10206)</f>
        <v>0.77815125038364363</v>
      </c>
      <c r="H10206">
        <f>G10206/(B10206-1)</f>
        <v>0.98281268570406344</v>
      </c>
    </row>
    <row r="10207" spans="1:8">
      <c r="A10207" t="s">
        <v>6453</v>
      </c>
      <c r="B10207">
        <v>1.7917594692280501</v>
      </c>
      <c r="C10207">
        <v>6</v>
      </c>
      <c r="D10207">
        <v>3</v>
      </c>
      <c r="E10207">
        <v>3</v>
      </c>
      <c r="F10207" t="str">
        <f>VLOOKUP(E10207,$L$1:$M$25,2,FALSE)</f>
        <v>cocoa</v>
      </c>
      <c r="G10207">
        <f>LOG(C10207)</f>
        <v>0.77815125038364363</v>
      </c>
      <c r="H10207">
        <f>G10207/(B10207-1)</f>
        <v>0.98281268570406344</v>
      </c>
    </row>
    <row r="10208" spans="1:8">
      <c r="A10208" t="s">
        <v>6572</v>
      </c>
      <c r="B10208">
        <v>1.7917594692280501</v>
      </c>
      <c r="C10208">
        <v>6</v>
      </c>
      <c r="D10208">
        <v>1</v>
      </c>
      <c r="E10208">
        <v>1</v>
      </c>
      <c r="F10208" t="str">
        <f>VLOOKUP(E10208,$L$1:$M$25,2,FALSE)</f>
        <v>acq</v>
      </c>
      <c r="G10208">
        <f>LOG(C10208)</f>
        <v>0.77815125038364363</v>
      </c>
      <c r="H10208">
        <f>G10208/(B10208-1)</f>
        <v>0.98281268570406344</v>
      </c>
    </row>
    <row r="10209" spans="1:8">
      <c r="A10209" t="s">
        <v>7017</v>
      </c>
      <c r="B10209">
        <v>1.7917594692280501</v>
      </c>
      <c r="C10209">
        <v>6</v>
      </c>
      <c r="D10209">
        <v>18</v>
      </c>
      <c r="E10209">
        <v>18</v>
      </c>
      <c r="F10209" t="str">
        <f>VLOOKUP(E10209,$L$1:$M$25,2,FALSE)</f>
        <v>oilseed</v>
      </c>
      <c r="G10209">
        <f>LOG(C10209)</f>
        <v>0.77815125038364363</v>
      </c>
      <c r="H10209">
        <f>G10209/(B10209-1)</f>
        <v>0.98281268570406344</v>
      </c>
    </row>
    <row r="10210" spans="1:8">
      <c r="A10210" t="s">
        <v>7045</v>
      </c>
      <c r="B10210">
        <v>1.7917594692280501</v>
      </c>
      <c r="C10210">
        <v>6</v>
      </c>
      <c r="D10210">
        <v>4</v>
      </c>
      <c r="E10210">
        <v>4</v>
      </c>
      <c r="F10210" t="str">
        <f>VLOOKUP(E10210,$L$1:$M$25,2,FALSE)</f>
        <v>coffee</v>
      </c>
      <c r="G10210">
        <f>LOG(C10210)</f>
        <v>0.77815125038364363</v>
      </c>
      <c r="H10210">
        <f>G10210/(B10210-1)</f>
        <v>0.98281268570406344</v>
      </c>
    </row>
    <row r="10211" spans="1:8">
      <c r="A10211" t="s">
        <v>7405</v>
      </c>
      <c r="B10211">
        <v>1.7917594692280501</v>
      </c>
      <c r="C10211">
        <v>6</v>
      </c>
      <c r="D10211">
        <v>17</v>
      </c>
      <c r="E10211">
        <v>17</v>
      </c>
      <c r="F10211" t="str">
        <f>VLOOKUP(E10211,$L$1:$M$25,2,FALSE)</f>
        <v>nat-gas</v>
      </c>
      <c r="G10211">
        <f>LOG(C10211)</f>
        <v>0.77815125038364363</v>
      </c>
      <c r="H10211">
        <f>G10211/(B10211-1)</f>
        <v>0.98281268570406344</v>
      </c>
    </row>
    <row r="10212" spans="1:8">
      <c r="A10212" t="s">
        <v>7513</v>
      </c>
      <c r="B10212">
        <v>1.7917594692280501</v>
      </c>
      <c r="C10212">
        <v>6</v>
      </c>
      <c r="D10212">
        <v>18</v>
      </c>
      <c r="E10212">
        <v>18</v>
      </c>
      <c r="F10212" t="str">
        <f>VLOOKUP(E10212,$L$1:$M$25,2,FALSE)</f>
        <v>oilseed</v>
      </c>
      <c r="G10212">
        <f>LOG(C10212)</f>
        <v>0.77815125038364363</v>
      </c>
      <c r="H10212">
        <f>G10212/(B10212-1)</f>
        <v>0.98281268570406344</v>
      </c>
    </row>
    <row r="10213" spans="1:8">
      <c r="A10213" t="s">
        <v>7606</v>
      </c>
      <c r="B10213">
        <v>1.7917594692280501</v>
      </c>
      <c r="C10213">
        <v>6</v>
      </c>
      <c r="D10213">
        <v>18</v>
      </c>
      <c r="E10213">
        <v>18</v>
      </c>
      <c r="F10213" t="str">
        <f>VLOOKUP(E10213,$L$1:$M$25,2,FALSE)</f>
        <v>oilseed</v>
      </c>
      <c r="G10213">
        <f>LOG(C10213)</f>
        <v>0.77815125038364363</v>
      </c>
      <c r="H10213">
        <f>G10213/(B10213-1)</f>
        <v>0.98281268570406344</v>
      </c>
    </row>
    <row r="10214" spans="1:8">
      <c r="A10214" t="s">
        <v>7673</v>
      </c>
      <c r="B10214">
        <v>1.7917594692280501</v>
      </c>
      <c r="C10214">
        <v>6</v>
      </c>
      <c r="D10214">
        <v>5</v>
      </c>
      <c r="E10214">
        <v>5</v>
      </c>
      <c r="F10214" t="str">
        <f>VLOOKUP(E10214,$L$1:$M$25,2,FALSE)</f>
        <v>corn</v>
      </c>
      <c r="G10214">
        <f>LOG(C10214)</f>
        <v>0.77815125038364363</v>
      </c>
      <c r="H10214">
        <f>G10214/(B10214-1)</f>
        <v>0.98281268570406344</v>
      </c>
    </row>
    <row r="10215" spans="1:8">
      <c r="A10215" t="s">
        <v>7766</v>
      </c>
      <c r="B10215">
        <v>1.7917594692280501</v>
      </c>
      <c r="C10215">
        <v>6</v>
      </c>
      <c r="D10215">
        <v>18</v>
      </c>
      <c r="E10215">
        <v>18</v>
      </c>
      <c r="F10215" t="str">
        <f>VLOOKUP(E10215,$L$1:$M$25,2,FALSE)</f>
        <v>oilseed</v>
      </c>
      <c r="G10215">
        <f>LOG(C10215)</f>
        <v>0.77815125038364363</v>
      </c>
      <c r="H10215">
        <f>G10215/(B10215-1)</f>
        <v>0.98281268570406344</v>
      </c>
    </row>
    <row r="10216" spans="1:8">
      <c r="A10216" t="s">
        <v>7829</v>
      </c>
      <c r="B10216">
        <v>1.7917594692280501</v>
      </c>
      <c r="C10216">
        <v>6</v>
      </c>
      <c r="D10216">
        <v>19</v>
      </c>
      <c r="E10216">
        <v>19</v>
      </c>
      <c r="F10216" t="str">
        <f>VLOOKUP(E10216,$L$1:$M$25,2,FALSE)</f>
        <v>reserves</v>
      </c>
      <c r="G10216">
        <f>LOG(C10216)</f>
        <v>0.77815125038364363</v>
      </c>
      <c r="H10216">
        <f>G10216/(B10216-1)</f>
        <v>0.98281268570406344</v>
      </c>
    </row>
    <row r="10217" spans="1:8">
      <c r="A10217" t="s">
        <v>7830</v>
      </c>
      <c r="B10217">
        <v>1.7917594692280501</v>
      </c>
      <c r="C10217">
        <v>6</v>
      </c>
      <c r="D10217">
        <v>19</v>
      </c>
      <c r="E10217">
        <v>19</v>
      </c>
      <c r="F10217" t="str">
        <f>VLOOKUP(E10217,$L$1:$M$25,2,FALSE)</f>
        <v>reserves</v>
      </c>
      <c r="G10217">
        <f>LOG(C10217)</f>
        <v>0.77815125038364363</v>
      </c>
      <c r="H10217">
        <f>G10217/(B10217-1)</f>
        <v>0.98281268570406344</v>
      </c>
    </row>
    <row r="10218" spans="1:8">
      <c r="A10218" t="s">
        <v>8016</v>
      </c>
      <c r="B10218">
        <v>1.7917594692280501</v>
      </c>
      <c r="C10218">
        <v>6</v>
      </c>
      <c r="D10218">
        <v>18</v>
      </c>
      <c r="E10218">
        <v>18</v>
      </c>
      <c r="F10218" t="str">
        <f>VLOOKUP(E10218,$L$1:$M$25,2,FALSE)</f>
        <v>oilseed</v>
      </c>
      <c r="G10218">
        <f>LOG(C10218)</f>
        <v>0.77815125038364363</v>
      </c>
      <c r="H10218">
        <f>G10218/(B10218-1)</f>
        <v>0.98281268570406344</v>
      </c>
    </row>
    <row r="10219" spans="1:8">
      <c r="A10219" t="s">
        <v>8143</v>
      </c>
      <c r="B10219">
        <v>1.7917594692280501</v>
      </c>
      <c r="C10219">
        <v>6</v>
      </c>
      <c r="D10219">
        <v>1</v>
      </c>
      <c r="E10219">
        <v>1</v>
      </c>
      <c r="F10219" t="str">
        <f>VLOOKUP(E10219,$L$1:$M$25,2,FALSE)</f>
        <v>acq</v>
      </c>
      <c r="G10219">
        <f>LOG(C10219)</f>
        <v>0.77815125038364363</v>
      </c>
      <c r="H10219">
        <f>G10219/(B10219-1)</f>
        <v>0.98281268570406344</v>
      </c>
    </row>
    <row r="10220" spans="1:8">
      <c r="A10220" t="s">
        <v>8463</v>
      </c>
      <c r="B10220">
        <v>1.7917594692280501</v>
      </c>
      <c r="C10220">
        <v>6</v>
      </c>
      <c r="D10220">
        <v>1</v>
      </c>
      <c r="E10220">
        <v>1</v>
      </c>
      <c r="F10220" t="str">
        <f>VLOOKUP(E10220,$L$1:$M$25,2,FALSE)</f>
        <v>acq</v>
      </c>
      <c r="G10220">
        <f>LOG(C10220)</f>
        <v>0.77815125038364363</v>
      </c>
      <c r="H10220">
        <f>G10220/(B10220-1)</f>
        <v>0.98281268570406344</v>
      </c>
    </row>
    <row r="10221" spans="1:8">
      <c r="A10221" t="s">
        <v>8488</v>
      </c>
      <c r="B10221">
        <v>1.7917594692280501</v>
      </c>
      <c r="C10221">
        <v>6</v>
      </c>
      <c r="D10221">
        <v>18</v>
      </c>
      <c r="E10221">
        <v>18</v>
      </c>
      <c r="F10221" t="str">
        <f>VLOOKUP(E10221,$L$1:$M$25,2,FALSE)</f>
        <v>oilseed</v>
      </c>
      <c r="G10221">
        <f>LOG(C10221)</f>
        <v>0.77815125038364363</v>
      </c>
      <c r="H10221">
        <f>G10221/(B10221-1)</f>
        <v>0.98281268570406344</v>
      </c>
    </row>
    <row r="10222" spans="1:8">
      <c r="A10222" t="s">
        <v>8500</v>
      </c>
      <c r="B10222">
        <v>1.7917594692280501</v>
      </c>
      <c r="C10222">
        <v>6</v>
      </c>
      <c r="D10222">
        <v>18</v>
      </c>
      <c r="E10222">
        <v>18</v>
      </c>
      <c r="F10222" t="str">
        <f>VLOOKUP(E10222,$L$1:$M$25,2,FALSE)</f>
        <v>oilseed</v>
      </c>
      <c r="G10222">
        <f>LOG(C10222)</f>
        <v>0.77815125038364363</v>
      </c>
      <c r="H10222">
        <f>G10222/(B10222-1)</f>
        <v>0.98281268570406344</v>
      </c>
    </row>
    <row r="10223" spans="1:8">
      <c r="A10223" t="s">
        <v>8507</v>
      </c>
      <c r="B10223">
        <v>1.7917594692280501</v>
      </c>
      <c r="C10223">
        <v>6</v>
      </c>
      <c r="D10223">
        <v>3</v>
      </c>
      <c r="E10223">
        <v>3</v>
      </c>
      <c r="F10223" t="str">
        <f>VLOOKUP(E10223,$L$1:$M$25,2,FALSE)</f>
        <v>cocoa</v>
      </c>
      <c r="G10223">
        <f>LOG(C10223)</f>
        <v>0.77815125038364363</v>
      </c>
      <c r="H10223">
        <f>G10223/(B10223-1)</f>
        <v>0.98281268570406344</v>
      </c>
    </row>
    <row r="10224" spans="1:8">
      <c r="A10224" t="s">
        <v>8523</v>
      </c>
      <c r="B10224">
        <v>1.7917594692280501</v>
      </c>
      <c r="C10224">
        <v>6</v>
      </c>
      <c r="D10224">
        <v>17</v>
      </c>
      <c r="E10224">
        <v>17</v>
      </c>
      <c r="F10224" t="str">
        <f>VLOOKUP(E10224,$L$1:$M$25,2,FALSE)</f>
        <v>nat-gas</v>
      </c>
      <c r="G10224">
        <f>LOG(C10224)</f>
        <v>0.77815125038364363</v>
      </c>
      <c r="H10224">
        <f>G10224/(B10224-1)</f>
        <v>0.98281268570406344</v>
      </c>
    </row>
    <row r="10225" spans="1:8">
      <c r="A10225" t="s">
        <v>8579</v>
      </c>
      <c r="B10225">
        <v>1.7917594692280501</v>
      </c>
      <c r="C10225">
        <v>6</v>
      </c>
      <c r="D10225">
        <v>23</v>
      </c>
      <c r="E10225">
        <v>23</v>
      </c>
      <c r="F10225" t="str">
        <f>VLOOKUP(E10225,$L$1:$M$25,2,FALSE)</f>
        <v>trade</v>
      </c>
      <c r="G10225">
        <f>LOG(C10225)</f>
        <v>0.77815125038364363</v>
      </c>
      <c r="H10225">
        <f>G10225/(B10225-1)</f>
        <v>0.98281268570406344</v>
      </c>
    </row>
    <row r="10226" spans="1:8">
      <c r="A10226" t="s">
        <v>9110</v>
      </c>
      <c r="B10226">
        <v>1.7917594692280501</v>
      </c>
      <c r="C10226">
        <v>6</v>
      </c>
      <c r="D10226">
        <v>5</v>
      </c>
      <c r="E10226">
        <v>5</v>
      </c>
      <c r="F10226" t="str">
        <f>VLOOKUP(E10226,$L$1:$M$25,2,FALSE)</f>
        <v>corn</v>
      </c>
      <c r="G10226">
        <f>LOG(C10226)</f>
        <v>0.77815125038364363</v>
      </c>
      <c r="H10226">
        <f>G10226/(B10226-1)</f>
        <v>0.98281268570406344</v>
      </c>
    </row>
    <row r="10227" spans="1:8">
      <c r="A10227" t="s">
        <v>9308</v>
      </c>
      <c r="B10227">
        <v>1.7917594692280501</v>
      </c>
      <c r="C10227">
        <v>6</v>
      </c>
      <c r="D10227">
        <v>1</v>
      </c>
      <c r="E10227">
        <v>1</v>
      </c>
      <c r="F10227" t="str">
        <f>VLOOKUP(E10227,$L$1:$M$25,2,FALSE)</f>
        <v>acq</v>
      </c>
      <c r="G10227">
        <f>LOG(C10227)</f>
        <v>0.77815125038364363</v>
      </c>
      <c r="H10227">
        <f>G10227/(B10227-1)</f>
        <v>0.98281268570406344</v>
      </c>
    </row>
    <row r="10228" spans="1:8">
      <c r="A10228" t="s">
        <v>9409</v>
      </c>
      <c r="B10228">
        <v>1.7917594692280501</v>
      </c>
      <c r="C10228">
        <v>6</v>
      </c>
      <c r="D10228">
        <v>17</v>
      </c>
      <c r="E10228">
        <v>17</v>
      </c>
      <c r="F10228" t="str">
        <f>VLOOKUP(E10228,$L$1:$M$25,2,FALSE)</f>
        <v>nat-gas</v>
      </c>
      <c r="G10228">
        <f>LOG(C10228)</f>
        <v>0.77815125038364363</v>
      </c>
      <c r="H10228">
        <f>G10228/(B10228-1)</f>
        <v>0.98281268570406344</v>
      </c>
    </row>
    <row r="10229" spans="1:8">
      <c r="A10229" t="s">
        <v>9540</v>
      </c>
      <c r="B10229">
        <v>1.7917594692280501</v>
      </c>
      <c r="C10229">
        <v>6</v>
      </c>
      <c r="D10229">
        <v>18</v>
      </c>
      <c r="E10229">
        <v>18</v>
      </c>
      <c r="F10229" t="str">
        <f>VLOOKUP(E10229,$L$1:$M$25,2,FALSE)</f>
        <v>oilseed</v>
      </c>
      <c r="G10229">
        <f>LOG(C10229)</f>
        <v>0.77815125038364363</v>
      </c>
      <c r="H10229">
        <f>G10229/(B10229-1)</f>
        <v>0.98281268570406344</v>
      </c>
    </row>
    <row r="10230" spans="1:8">
      <c r="A10230" t="s">
        <v>9639</v>
      </c>
      <c r="B10230">
        <v>1.7917594692280501</v>
      </c>
      <c r="C10230">
        <v>6</v>
      </c>
      <c r="D10230">
        <v>16</v>
      </c>
      <c r="E10230">
        <v>16</v>
      </c>
      <c r="F10230" t="str">
        <f>VLOOKUP(E10230,$L$1:$M$25,2,FALSE)</f>
        <v>money-supply</v>
      </c>
      <c r="G10230">
        <f>LOG(C10230)</f>
        <v>0.77815125038364363</v>
      </c>
      <c r="H10230">
        <f>G10230/(B10230-1)</f>
        <v>0.98281268570406344</v>
      </c>
    </row>
    <row r="10231" spans="1:8">
      <c r="A10231" t="s">
        <v>9653</v>
      </c>
      <c r="B10231">
        <v>1.7917594692280501</v>
      </c>
      <c r="C10231">
        <v>6</v>
      </c>
      <c r="D10231">
        <v>18</v>
      </c>
      <c r="E10231">
        <v>18</v>
      </c>
      <c r="F10231" t="str">
        <f>VLOOKUP(E10231,$L$1:$M$25,2,FALSE)</f>
        <v>oilseed</v>
      </c>
      <c r="G10231">
        <f>LOG(C10231)</f>
        <v>0.77815125038364363</v>
      </c>
      <c r="H10231">
        <f>G10231/(B10231-1)</f>
        <v>0.98281268570406344</v>
      </c>
    </row>
    <row r="10232" spans="1:8">
      <c r="A10232" t="s">
        <v>9760</v>
      </c>
      <c r="B10232">
        <v>1.7917594692280501</v>
      </c>
      <c r="C10232">
        <v>6</v>
      </c>
      <c r="D10232">
        <v>1</v>
      </c>
      <c r="E10232">
        <v>1</v>
      </c>
      <c r="F10232" t="str">
        <f>VLOOKUP(E10232,$L$1:$M$25,2,FALSE)</f>
        <v>acq</v>
      </c>
      <c r="G10232">
        <f>LOG(C10232)</f>
        <v>0.77815125038364363</v>
      </c>
      <c r="H10232">
        <f>G10232/(B10232-1)</f>
        <v>0.98281268570406344</v>
      </c>
    </row>
    <row r="10233" spans="1:8">
      <c r="A10233" t="s">
        <v>9925</v>
      </c>
      <c r="B10233">
        <v>1.7917594692280501</v>
      </c>
      <c r="C10233">
        <v>6</v>
      </c>
      <c r="D10233">
        <v>2</v>
      </c>
      <c r="E10233">
        <v>2</v>
      </c>
      <c r="F10233" t="str">
        <f>VLOOKUP(E10233,$L$1:$M$25,2,FALSE)</f>
        <v>bop</v>
      </c>
      <c r="G10233">
        <f>LOG(C10233)</f>
        <v>0.77815125038364363</v>
      </c>
      <c r="H10233">
        <f>G10233/(B10233-1)</f>
        <v>0.98281268570406344</v>
      </c>
    </row>
    <row r="10234" spans="1:8">
      <c r="A10234" t="s">
        <v>10077</v>
      </c>
      <c r="B10234">
        <v>1.7917594692280501</v>
      </c>
      <c r="C10234">
        <v>6</v>
      </c>
      <c r="D10234">
        <v>2</v>
      </c>
      <c r="E10234">
        <v>2</v>
      </c>
      <c r="F10234" t="str">
        <f>VLOOKUP(E10234,$L$1:$M$25,2,FALSE)</f>
        <v>bop</v>
      </c>
      <c r="G10234">
        <f>LOG(C10234)</f>
        <v>0.77815125038364363</v>
      </c>
      <c r="H10234">
        <f>G10234/(B10234-1)</f>
        <v>0.98281268570406344</v>
      </c>
    </row>
    <row r="10235" spans="1:8">
      <c r="A10235" t="s">
        <v>10266</v>
      </c>
      <c r="B10235">
        <v>1.7917594692280501</v>
      </c>
      <c r="C10235">
        <v>6</v>
      </c>
      <c r="D10235">
        <v>2</v>
      </c>
      <c r="E10235">
        <v>2</v>
      </c>
      <c r="F10235" t="str">
        <f>VLOOKUP(E10235,$L$1:$M$25,2,FALSE)</f>
        <v>bop</v>
      </c>
      <c r="G10235">
        <f>LOG(C10235)</f>
        <v>0.77815125038364363</v>
      </c>
      <c r="H10235">
        <f>G10235/(B10235-1)</f>
        <v>0.98281268570406344</v>
      </c>
    </row>
    <row r="10236" spans="1:8">
      <c r="A10236" t="s">
        <v>10346</v>
      </c>
      <c r="B10236">
        <v>1.7917594692280501</v>
      </c>
      <c r="C10236">
        <v>6</v>
      </c>
      <c r="D10236">
        <v>20</v>
      </c>
      <c r="E10236">
        <v>20</v>
      </c>
      <c r="F10236" t="str">
        <f>VLOOKUP(E10236,$L$1:$M$25,2,FALSE)</f>
        <v>ship</v>
      </c>
      <c r="G10236">
        <f>LOG(C10236)</f>
        <v>0.77815125038364363</v>
      </c>
      <c r="H10236">
        <f>G10236/(B10236-1)</f>
        <v>0.98281268570406344</v>
      </c>
    </row>
    <row r="10237" spans="1:8">
      <c r="A10237" t="s">
        <v>10356</v>
      </c>
      <c r="B10237">
        <v>1.7917594692280501</v>
      </c>
      <c r="C10237">
        <v>6</v>
      </c>
      <c r="D10237">
        <v>5</v>
      </c>
      <c r="E10237">
        <v>5</v>
      </c>
      <c r="F10237" t="str">
        <f>VLOOKUP(E10237,$L$1:$M$25,2,FALSE)</f>
        <v>corn</v>
      </c>
      <c r="G10237">
        <f>LOG(C10237)</f>
        <v>0.77815125038364363</v>
      </c>
      <c r="H10237">
        <f>G10237/(B10237-1)</f>
        <v>0.98281268570406344</v>
      </c>
    </row>
    <row r="10238" spans="1:8">
      <c r="A10238" t="s">
        <v>10512</v>
      </c>
      <c r="B10238">
        <v>1.7917594692280501</v>
      </c>
      <c r="C10238">
        <v>6</v>
      </c>
      <c r="D10238">
        <v>16</v>
      </c>
      <c r="E10238">
        <v>16</v>
      </c>
      <c r="F10238" t="str">
        <f>VLOOKUP(E10238,$L$1:$M$25,2,FALSE)</f>
        <v>money-supply</v>
      </c>
      <c r="G10238">
        <f>LOG(C10238)</f>
        <v>0.77815125038364363</v>
      </c>
      <c r="H10238">
        <f>G10238/(B10238-1)</f>
        <v>0.98281268570406344</v>
      </c>
    </row>
    <row r="10239" spans="1:8">
      <c r="A10239" t="s">
        <v>10552</v>
      </c>
      <c r="B10239">
        <v>1.7917594692280501</v>
      </c>
      <c r="C10239">
        <v>6</v>
      </c>
      <c r="D10239">
        <v>3</v>
      </c>
      <c r="E10239">
        <v>3</v>
      </c>
      <c r="F10239" t="str">
        <f>VLOOKUP(E10239,$L$1:$M$25,2,FALSE)</f>
        <v>cocoa</v>
      </c>
      <c r="G10239">
        <f>LOG(C10239)</f>
        <v>0.77815125038364363</v>
      </c>
      <c r="H10239">
        <f>G10239/(B10239-1)</f>
        <v>0.98281268570406344</v>
      </c>
    </row>
    <row r="10240" spans="1:8">
      <c r="A10240" t="s">
        <v>10832</v>
      </c>
      <c r="B10240">
        <v>1.7917594692280501</v>
      </c>
      <c r="C10240">
        <v>6</v>
      </c>
      <c r="D10240">
        <v>17</v>
      </c>
      <c r="E10240">
        <v>17</v>
      </c>
      <c r="F10240" t="str">
        <f>VLOOKUP(E10240,$L$1:$M$25,2,FALSE)</f>
        <v>nat-gas</v>
      </c>
      <c r="G10240">
        <f>LOG(C10240)</f>
        <v>0.77815125038364363</v>
      </c>
      <c r="H10240">
        <f>G10240/(B10240-1)</f>
        <v>0.98281268570406344</v>
      </c>
    </row>
    <row r="10241" spans="1:8">
      <c r="A10241" t="s">
        <v>10920</v>
      </c>
      <c r="B10241">
        <v>1.7917594692280501</v>
      </c>
      <c r="C10241">
        <v>6</v>
      </c>
      <c r="D10241">
        <v>20</v>
      </c>
      <c r="E10241">
        <v>20</v>
      </c>
      <c r="F10241" t="str">
        <f>VLOOKUP(E10241,$L$1:$M$25,2,FALSE)</f>
        <v>ship</v>
      </c>
      <c r="G10241">
        <f>LOG(C10241)</f>
        <v>0.77815125038364363</v>
      </c>
      <c r="H10241">
        <f>G10241/(B10241-1)</f>
        <v>0.98281268570406344</v>
      </c>
    </row>
    <row r="10242" spans="1:8">
      <c r="A10242" t="s">
        <v>11009</v>
      </c>
      <c r="B10242">
        <v>1.7917594692280501</v>
      </c>
      <c r="C10242">
        <v>6</v>
      </c>
      <c r="D10242">
        <v>18</v>
      </c>
      <c r="E10242">
        <v>18</v>
      </c>
      <c r="F10242" t="str">
        <f>VLOOKUP(E10242,$L$1:$M$25,2,FALSE)</f>
        <v>oilseed</v>
      </c>
      <c r="G10242">
        <f>LOG(C10242)</f>
        <v>0.77815125038364363</v>
      </c>
      <c r="H10242">
        <f>G10242/(B10242-1)</f>
        <v>0.98281268570406344</v>
      </c>
    </row>
    <row r="10243" spans="1:8">
      <c r="A10243" t="s">
        <v>11170</v>
      </c>
      <c r="B10243">
        <v>1.7917594692280501</v>
      </c>
      <c r="C10243">
        <v>6</v>
      </c>
      <c r="D10243">
        <v>16</v>
      </c>
      <c r="E10243">
        <v>16</v>
      </c>
      <c r="F10243" t="str">
        <f>VLOOKUP(E10243,$L$1:$M$25,2,FALSE)</f>
        <v>money-supply</v>
      </c>
      <c r="G10243">
        <f>LOG(C10243)</f>
        <v>0.77815125038364363</v>
      </c>
      <c r="H10243">
        <f>G10243/(B10243-1)</f>
        <v>0.98281268570406344</v>
      </c>
    </row>
    <row r="10244" spans="1:8">
      <c r="A10244" t="s">
        <v>11227</v>
      </c>
      <c r="B10244">
        <v>1.7917594692280501</v>
      </c>
      <c r="C10244">
        <v>6</v>
      </c>
      <c r="D10244">
        <v>2</v>
      </c>
      <c r="E10244">
        <v>2</v>
      </c>
      <c r="F10244" t="str">
        <f>VLOOKUP(E10244,$L$1:$M$25,2,FALSE)</f>
        <v>bop</v>
      </c>
      <c r="G10244">
        <f>LOG(C10244)</f>
        <v>0.77815125038364363</v>
      </c>
      <c r="H10244">
        <f>G10244/(B10244-1)</f>
        <v>0.98281268570406344</v>
      </c>
    </row>
    <row r="10245" spans="1:8">
      <c r="A10245" t="s">
        <v>11448</v>
      </c>
      <c r="B10245">
        <v>1.7917594692280501</v>
      </c>
      <c r="C10245">
        <v>6</v>
      </c>
      <c r="D10245">
        <v>2</v>
      </c>
      <c r="E10245">
        <v>2</v>
      </c>
      <c r="F10245" t="str">
        <f>VLOOKUP(E10245,$L$1:$M$25,2,FALSE)</f>
        <v>bop</v>
      </c>
      <c r="G10245">
        <f>LOG(C10245)</f>
        <v>0.77815125038364363</v>
      </c>
      <c r="H10245">
        <f>G10245/(B10245-1)</f>
        <v>0.98281268570406344</v>
      </c>
    </row>
    <row r="10246" spans="1:8">
      <c r="A10246" t="s">
        <v>11536</v>
      </c>
      <c r="B10246">
        <v>1.7917594692280501</v>
      </c>
      <c r="C10246">
        <v>6</v>
      </c>
      <c r="D10246">
        <v>22</v>
      </c>
      <c r="E10246">
        <v>22</v>
      </c>
      <c r="F10246" t="str">
        <f>VLOOKUP(E10246,$L$1:$M$25,2,FALSE)</f>
        <v>sugar</v>
      </c>
      <c r="G10246">
        <f>LOG(C10246)</f>
        <v>0.77815125038364363</v>
      </c>
      <c r="H10246">
        <f>G10246/(B10246-1)</f>
        <v>0.98281268570406344</v>
      </c>
    </row>
    <row r="10247" spans="1:8">
      <c r="A10247" t="s">
        <v>11568</v>
      </c>
      <c r="B10247">
        <v>1.7917594692280501</v>
      </c>
      <c r="C10247">
        <v>6</v>
      </c>
      <c r="D10247">
        <v>18</v>
      </c>
      <c r="E10247">
        <v>18</v>
      </c>
      <c r="F10247" t="str">
        <f>VLOOKUP(E10247,$L$1:$M$25,2,FALSE)</f>
        <v>oilseed</v>
      </c>
      <c r="G10247">
        <f>LOG(C10247)</f>
        <v>0.77815125038364363</v>
      </c>
      <c r="H10247">
        <f>G10247/(B10247-1)</f>
        <v>0.98281268570406344</v>
      </c>
    </row>
    <row r="10248" spans="1:8">
      <c r="A10248" t="s">
        <v>11614</v>
      </c>
      <c r="B10248">
        <v>1.7917594692280501</v>
      </c>
      <c r="C10248">
        <v>6</v>
      </c>
      <c r="D10248">
        <v>17</v>
      </c>
      <c r="E10248">
        <v>17</v>
      </c>
      <c r="F10248" t="str">
        <f>VLOOKUP(E10248,$L$1:$M$25,2,FALSE)</f>
        <v>nat-gas</v>
      </c>
      <c r="G10248">
        <f>LOG(C10248)</f>
        <v>0.77815125038364363</v>
      </c>
      <c r="H10248">
        <f>G10248/(B10248-1)</f>
        <v>0.98281268570406344</v>
      </c>
    </row>
    <row r="10249" spans="1:8">
      <c r="A10249" t="s">
        <v>11975</v>
      </c>
      <c r="B10249">
        <v>1.7917594692280501</v>
      </c>
      <c r="C10249">
        <v>6</v>
      </c>
      <c r="D10249">
        <v>18</v>
      </c>
      <c r="E10249">
        <v>18</v>
      </c>
      <c r="F10249" t="str">
        <f>VLOOKUP(E10249,$L$1:$M$25,2,FALSE)</f>
        <v>oilseed</v>
      </c>
      <c r="G10249">
        <f>LOG(C10249)</f>
        <v>0.77815125038364363</v>
      </c>
      <c r="H10249">
        <f>G10249/(B10249-1)</f>
        <v>0.98281268570406344</v>
      </c>
    </row>
    <row r="10250" spans="1:8">
      <c r="A10250" t="s">
        <v>2702</v>
      </c>
      <c r="B10250">
        <v>1.7917594692280501</v>
      </c>
      <c r="C10250">
        <v>12</v>
      </c>
      <c r="D10250">
        <v>18</v>
      </c>
      <c r="E10250">
        <v>18</v>
      </c>
      <c r="F10250" t="str">
        <f>VLOOKUP(E10250,$L$1:$M$25,2,FALSE)</f>
        <v>oilseed</v>
      </c>
      <c r="G10250">
        <f>LOG(C10250)</f>
        <v>1.0791812460476249</v>
      </c>
      <c r="H10250">
        <f>G10250/(B10250-1)</f>
        <v>1.3630165321543997</v>
      </c>
    </row>
    <row r="10251" spans="1:8">
      <c r="A10251" t="s">
        <v>4389</v>
      </c>
      <c r="B10251">
        <v>1.7917594692280501</v>
      </c>
      <c r="C10251">
        <v>12</v>
      </c>
      <c r="D10251">
        <v>17</v>
      </c>
      <c r="E10251">
        <v>17</v>
      </c>
      <c r="F10251" t="str">
        <f>VLOOKUP(E10251,$L$1:$M$25,2,FALSE)</f>
        <v>nat-gas</v>
      </c>
      <c r="G10251">
        <f>LOG(C10251)</f>
        <v>1.0791812460476249</v>
      </c>
      <c r="H10251">
        <f>G10251/(B10251-1)</f>
        <v>1.3630165321543997</v>
      </c>
    </row>
    <row r="10252" spans="1:8">
      <c r="A10252" t="s">
        <v>7261</v>
      </c>
      <c r="B10252">
        <v>1.7917594692280501</v>
      </c>
      <c r="C10252">
        <v>12</v>
      </c>
      <c r="D10252">
        <v>8</v>
      </c>
      <c r="E10252">
        <v>8</v>
      </c>
      <c r="F10252" t="str">
        <f>VLOOKUP(E10252,$L$1:$M$25,2,FALSE)</f>
        <v>dlr</v>
      </c>
      <c r="G10252">
        <f>LOG(C10252)</f>
        <v>1.0791812460476249</v>
      </c>
      <c r="H10252">
        <f>G10252/(B10252-1)</f>
        <v>1.3630165321543997</v>
      </c>
    </row>
    <row r="10253" spans="1:8">
      <c r="A10253" t="s">
        <v>8510</v>
      </c>
      <c r="B10253">
        <v>1.7917594692280501</v>
      </c>
      <c r="C10253">
        <v>12</v>
      </c>
      <c r="D10253">
        <v>20</v>
      </c>
      <c r="E10253">
        <v>20</v>
      </c>
      <c r="F10253" t="str">
        <f>VLOOKUP(E10253,$L$1:$M$25,2,FALSE)</f>
        <v>ship</v>
      </c>
      <c r="G10253">
        <f>LOG(C10253)</f>
        <v>1.0791812460476249</v>
      </c>
      <c r="H10253">
        <f>G10253/(B10253-1)</f>
        <v>1.3630165321543997</v>
      </c>
    </row>
    <row r="10254" spans="1:8">
      <c r="A10254" t="s">
        <v>4822</v>
      </c>
      <c r="B10254">
        <v>1.7917594692280501</v>
      </c>
      <c r="C10254">
        <v>18</v>
      </c>
      <c r="D10254">
        <v>18</v>
      </c>
      <c r="E10254">
        <v>18</v>
      </c>
      <c r="F10254" t="str">
        <f>VLOOKUP(E10254,$L$1:$M$25,2,FALSE)</f>
        <v>oilseed</v>
      </c>
      <c r="G10254">
        <f>LOG(C10254)</f>
        <v>1.255272505103306</v>
      </c>
      <c r="H10254">
        <f>G10254/(B10254-1)</f>
        <v>1.5854215249577905</v>
      </c>
    </row>
    <row r="10255" spans="1:8">
      <c r="A10255" t="s">
        <v>10</v>
      </c>
      <c r="B10255">
        <v>1.7917648696917901</v>
      </c>
      <c r="C10255">
        <v>256</v>
      </c>
      <c r="D10255">
        <v>9</v>
      </c>
      <c r="E10255">
        <v>9</v>
      </c>
      <c r="F10255" t="str">
        <f>VLOOKUP(E10255,$L$1:$M$25,2,FALSE)</f>
        <v>earn</v>
      </c>
      <c r="G10255">
        <f>LOG(C10255)</f>
        <v>2.4082399653118496</v>
      </c>
      <c r="H10255">
        <f>G10255/(B10255-1)</f>
        <v>3.0416100252708915</v>
      </c>
    </row>
    <row r="10256" spans="1:8">
      <c r="A10256" t="s">
        <v>7976</v>
      </c>
      <c r="B10256">
        <v>1.79211491268051</v>
      </c>
      <c r="C10256">
        <v>20</v>
      </c>
      <c r="D10256">
        <v>18</v>
      </c>
      <c r="E10256">
        <v>18</v>
      </c>
      <c r="F10256" t="str">
        <f>VLOOKUP(E10256,$L$1:$M$25,2,FALSE)</f>
        <v>oilseed</v>
      </c>
      <c r="G10256">
        <f>LOG(C10256)</f>
        <v>1.3010299956639813</v>
      </c>
      <c r="H10256">
        <f>G10256/(B10256-1)</f>
        <v>1.6424763311945574</v>
      </c>
    </row>
    <row r="10257" spans="1:8">
      <c r="A10257" t="s">
        <v>5292</v>
      </c>
      <c r="B10257">
        <v>1.79230170997618</v>
      </c>
      <c r="C10257">
        <v>33</v>
      </c>
      <c r="D10257">
        <v>19</v>
      </c>
      <c r="E10257">
        <v>19</v>
      </c>
      <c r="F10257" t="str">
        <f>VLOOKUP(E10257,$L$1:$M$25,2,FALSE)</f>
        <v>reserves</v>
      </c>
      <c r="G10257">
        <f>LOG(C10257)</f>
        <v>1.5185139398778875</v>
      </c>
      <c r="H10257">
        <f>G10257/(B10257-1)</f>
        <v>1.9165854632871366</v>
      </c>
    </row>
    <row r="10258" spans="1:8">
      <c r="A10258" t="s">
        <v>6103</v>
      </c>
      <c r="B10258">
        <v>1.7953875328178299</v>
      </c>
      <c r="C10258">
        <v>35</v>
      </c>
      <c r="D10258">
        <v>2</v>
      </c>
      <c r="E10258">
        <v>2</v>
      </c>
      <c r="F10258" t="str">
        <f>VLOOKUP(E10258,$L$1:$M$25,2,FALSE)</f>
        <v>bop</v>
      </c>
      <c r="G10258">
        <f>LOG(C10258)</f>
        <v>1.5440680443502757</v>
      </c>
      <c r="H10258">
        <f>G10258/(B10258-1)</f>
        <v>1.9412776547805388</v>
      </c>
    </row>
    <row r="10259" spans="1:8">
      <c r="A10259" t="s">
        <v>410</v>
      </c>
      <c r="B10259">
        <v>1.79604866335236</v>
      </c>
      <c r="C10259">
        <v>152</v>
      </c>
      <c r="D10259">
        <v>21</v>
      </c>
      <c r="E10259">
        <v>21</v>
      </c>
      <c r="F10259" t="str">
        <f>VLOOKUP(E10259,$L$1:$M$25,2,FALSE)</f>
        <v>soybean</v>
      </c>
      <c r="G10259">
        <f>LOG(C10259)</f>
        <v>2.1818435879447726</v>
      </c>
      <c r="H10259">
        <f>G10259/(B10259-1)</f>
        <v>2.7408419715906356</v>
      </c>
    </row>
    <row r="10260" spans="1:8">
      <c r="A10260" t="s">
        <v>3207</v>
      </c>
      <c r="B10260">
        <v>1.79865220625212</v>
      </c>
      <c r="C10260">
        <v>11</v>
      </c>
      <c r="D10260">
        <v>16</v>
      </c>
      <c r="E10260">
        <v>16</v>
      </c>
      <c r="F10260" t="str">
        <f>VLOOKUP(E10260,$L$1:$M$25,2,FALSE)</f>
        <v>money-supply</v>
      </c>
      <c r="G10260">
        <f>LOG(C10260)</f>
        <v>1.0413926851582251</v>
      </c>
      <c r="H10260">
        <f>G10260/(B10260-1)</f>
        <v>1.3039376552219484</v>
      </c>
    </row>
    <row r="10261" spans="1:8">
      <c r="A10261" t="s">
        <v>5742</v>
      </c>
      <c r="B10261">
        <v>1.79865220625212</v>
      </c>
      <c r="C10261">
        <v>11</v>
      </c>
      <c r="D10261">
        <v>17</v>
      </c>
      <c r="E10261">
        <v>17</v>
      </c>
      <c r="F10261" t="str">
        <f>VLOOKUP(E10261,$L$1:$M$25,2,FALSE)</f>
        <v>nat-gas</v>
      </c>
      <c r="G10261">
        <f>LOG(C10261)</f>
        <v>1.0413926851582251</v>
      </c>
      <c r="H10261">
        <f>G10261/(B10261-1)</f>
        <v>1.3039376552219484</v>
      </c>
    </row>
    <row r="10262" spans="1:8">
      <c r="A10262" t="s">
        <v>5380</v>
      </c>
      <c r="B10262">
        <v>1.79995879820973</v>
      </c>
      <c r="C10262">
        <v>15</v>
      </c>
      <c r="D10262">
        <v>10</v>
      </c>
      <c r="E10262">
        <v>10</v>
      </c>
      <c r="F10262" t="str">
        <f>VLOOKUP(E10262,$L$1:$M$25,2,FALSE)</f>
        <v>gnp</v>
      </c>
      <c r="G10262">
        <f>LOG(C10262)</f>
        <v>1.1760912590556813</v>
      </c>
      <c r="H10262">
        <f>G10262/(B10262-1)</f>
        <v>1.4701897918839295</v>
      </c>
    </row>
    <row r="10263" spans="1:8">
      <c r="A10263" t="s">
        <v>6178</v>
      </c>
      <c r="B10263">
        <v>1.80175956660598</v>
      </c>
      <c r="C10263">
        <v>21</v>
      </c>
      <c r="D10263">
        <v>8</v>
      </c>
      <c r="E10263">
        <v>8</v>
      </c>
      <c r="F10263" t="str">
        <f>VLOOKUP(E10263,$L$1:$M$25,2,FALSE)</f>
        <v>dlr</v>
      </c>
      <c r="G10263">
        <f>LOG(C10263)</f>
        <v>1.3222192947339193</v>
      </c>
      <c r="H10263">
        <f>G10263/(B10263-1)</f>
        <v>1.6491468886753129</v>
      </c>
    </row>
    <row r="10264" spans="1:8">
      <c r="A10264" t="s">
        <v>9027</v>
      </c>
      <c r="B10264">
        <v>1.80175956660598</v>
      </c>
      <c r="C10264">
        <v>21</v>
      </c>
      <c r="D10264">
        <v>19</v>
      </c>
      <c r="E10264">
        <v>19</v>
      </c>
      <c r="F10264" t="str">
        <f>VLOOKUP(E10264,$L$1:$M$25,2,FALSE)</f>
        <v>reserves</v>
      </c>
      <c r="G10264">
        <f>LOG(C10264)</f>
        <v>1.3222192947339193</v>
      </c>
      <c r="H10264">
        <f>G10264/(B10264-1)</f>
        <v>1.6491468886753129</v>
      </c>
    </row>
    <row r="10265" spans="1:8">
      <c r="A10265" t="s">
        <v>3990</v>
      </c>
      <c r="B10265">
        <v>1.8018924006588699</v>
      </c>
      <c r="C10265">
        <v>15</v>
      </c>
      <c r="D10265">
        <v>4</v>
      </c>
      <c r="E10265">
        <v>4</v>
      </c>
      <c r="F10265" t="str">
        <f>VLOOKUP(E10265,$L$1:$M$25,2,FALSE)</f>
        <v>coffee</v>
      </c>
      <c r="G10265">
        <f>LOG(C10265)</f>
        <v>1.1760912590556813</v>
      </c>
      <c r="H10265">
        <f>G10265/(B10265-1)</f>
        <v>1.4666447245158494</v>
      </c>
    </row>
    <row r="10266" spans="1:8">
      <c r="A10266" t="s">
        <v>1002</v>
      </c>
      <c r="B10266">
        <v>1.8032982878044399</v>
      </c>
      <c r="C10266">
        <v>20</v>
      </c>
      <c r="D10266">
        <v>2</v>
      </c>
      <c r="E10266">
        <v>2</v>
      </c>
      <c r="F10266" t="str">
        <f>VLOOKUP(E10266,$L$1:$M$25,2,FALSE)</f>
        <v>bop</v>
      </c>
      <c r="G10266">
        <f>LOG(C10266)</f>
        <v>1.3010299956639813</v>
      </c>
      <c r="H10266">
        <f>G10266/(B10266-1)</f>
        <v>1.6196100694051427</v>
      </c>
    </row>
    <row r="10267" spans="1:8">
      <c r="A10267" t="s">
        <v>1072</v>
      </c>
      <c r="B10267">
        <v>1.80371937776887</v>
      </c>
      <c r="C10267">
        <v>16</v>
      </c>
      <c r="D10267">
        <v>24</v>
      </c>
      <c r="E10267">
        <v>24</v>
      </c>
      <c r="F10267" t="str">
        <f>VLOOKUP(E10267,$L$1:$M$25,2,FALSE)</f>
        <v>veg-oil</v>
      </c>
      <c r="G10267">
        <f>LOG(C10267)</f>
        <v>1.2041199826559248</v>
      </c>
      <c r="H10267">
        <f>G10267/(B10267-1)</f>
        <v>1.4981845852697608</v>
      </c>
    </row>
    <row r="10268" spans="1:8">
      <c r="A10268" t="s">
        <v>2223</v>
      </c>
      <c r="B10268">
        <v>1.80371937776887</v>
      </c>
      <c r="C10268">
        <v>16</v>
      </c>
      <c r="D10268">
        <v>24</v>
      </c>
      <c r="E10268">
        <v>24</v>
      </c>
      <c r="F10268" t="str">
        <f>VLOOKUP(E10268,$L$1:$M$25,2,FALSE)</f>
        <v>veg-oil</v>
      </c>
      <c r="G10268">
        <f>LOG(C10268)</f>
        <v>1.2041199826559248</v>
      </c>
      <c r="H10268">
        <f>G10268/(B10268-1)</f>
        <v>1.4981845852697608</v>
      </c>
    </row>
    <row r="10269" spans="1:8">
      <c r="A10269" t="s">
        <v>4799</v>
      </c>
      <c r="B10269">
        <v>1.80371937776887</v>
      </c>
      <c r="C10269">
        <v>16</v>
      </c>
      <c r="D10269">
        <v>24</v>
      </c>
      <c r="E10269">
        <v>24</v>
      </c>
      <c r="F10269" t="str">
        <f>VLOOKUP(E10269,$L$1:$M$25,2,FALSE)</f>
        <v>veg-oil</v>
      </c>
      <c r="G10269">
        <f>LOG(C10269)</f>
        <v>1.2041199826559248</v>
      </c>
      <c r="H10269">
        <f>G10269/(B10269-1)</f>
        <v>1.4981845852697608</v>
      </c>
    </row>
    <row r="10270" spans="1:8">
      <c r="A10270" t="s">
        <v>6741</v>
      </c>
      <c r="B10270">
        <v>1.8043716191528401</v>
      </c>
      <c r="C10270">
        <v>13</v>
      </c>
      <c r="D10270">
        <v>24</v>
      </c>
      <c r="E10270">
        <v>24</v>
      </c>
      <c r="F10270" t="str">
        <f>VLOOKUP(E10270,$L$1:$M$25,2,FALSE)</f>
        <v>veg-oil</v>
      </c>
      <c r="G10270">
        <f>LOG(C10270)</f>
        <v>1.1139433523068367</v>
      </c>
      <c r="H10270">
        <f>G10270/(B10270-1)</f>
        <v>1.3848615811184835</v>
      </c>
    </row>
    <row r="10271" spans="1:8">
      <c r="A10271" t="s">
        <v>5831</v>
      </c>
      <c r="B10271">
        <v>1.8064369716430799</v>
      </c>
      <c r="C10271">
        <v>21</v>
      </c>
      <c r="D10271">
        <v>24</v>
      </c>
      <c r="E10271">
        <v>24</v>
      </c>
      <c r="F10271" t="str">
        <f>VLOOKUP(E10271,$L$1:$M$25,2,FALSE)</f>
        <v>veg-oil</v>
      </c>
      <c r="G10271">
        <f>LOG(C10271)</f>
        <v>1.3222192947339193</v>
      </c>
      <c r="H10271">
        <f>G10271/(B10271-1)</f>
        <v>1.639581692342249</v>
      </c>
    </row>
    <row r="10272" spans="1:8">
      <c r="A10272" t="s">
        <v>8331</v>
      </c>
      <c r="B10272">
        <v>1.80650716526166</v>
      </c>
      <c r="C10272">
        <v>15</v>
      </c>
      <c r="D10272">
        <v>2</v>
      </c>
      <c r="E10272">
        <v>2</v>
      </c>
      <c r="F10272" t="str">
        <f>VLOOKUP(E10272,$L$1:$M$25,2,FALSE)</f>
        <v>bop</v>
      </c>
      <c r="G10272">
        <f>LOG(C10272)</f>
        <v>1.1760912590556813</v>
      </c>
      <c r="H10272">
        <f>G10272/(B10272-1)</f>
        <v>1.4582527096013027</v>
      </c>
    </row>
    <row r="10273" spans="1:8">
      <c r="A10273" t="s">
        <v>7490</v>
      </c>
      <c r="B10273">
        <v>1.8080457195839901</v>
      </c>
      <c r="C10273">
        <v>16</v>
      </c>
      <c r="D10273">
        <v>7</v>
      </c>
      <c r="E10273">
        <v>7</v>
      </c>
      <c r="F10273" t="str">
        <f>VLOOKUP(E10273,$L$1:$M$25,2,FALSE)</f>
        <v>crude</v>
      </c>
      <c r="G10273">
        <f>LOG(C10273)</f>
        <v>1.2041199826559248</v>
      </c>
      <c r="H10273">
        <f>G10273/(B10273-1)</f>
        <v>1.4901631844245737</v>
      </c>
    </row>
    <row r="10274" spans="1:8">
      <c r="A10274" t="s">
        <v>6135</v>
      </c>
      <c r="B10274">
        <v>1.80899095870995</v>
      </c>
      <c r="C10274">
        <v>23</v>
      </c>
      <c r="D10274">
        <v>22</v>
      </c>
      <c r="E10274">
        <v>22</v>
      </c>
      <c r="F10274" t="str">
        <f>VLOOKUP(E10274,$L$1:$M$25,2,FALSE)</f>
        <v>sugar</v>
      </c>
      <c r="G10274">
        <f>LOG(C10274)</f>
        <v>1.3617278360175928</v>
      </c>
      <c r="H10274">
        <f>G10274/(B10274-1)</f>
        <v>1.683242342026986</v>
      </c>
    </row>
    <row r="10275" spans="1:8">
      <c r="A10275" t="s">
        <v>3113</v>
      </c>
      <c r="B10275">
        <v>1.8095142558492801</v>
      </c>
      <c r="C10275">
        <v>14</v>
      </c>
      <c r="D10275">
        <v>5</v>
      </c>
      <c r="E10275">
        <v>5</v>
      </c>
      <c r="F10275" t="str">
        <f>VLOOKUP(E10275,$L$1:$M$25,2,FALSE)</f>
        <v>corn</v>
      </c>
      <c r="G10275">
        <f>LOG(C10275)</f>
        <v>1.146128035678238</v>
      </c>
      <c r="H10275">
        <f>G10275/(B10275-1)</f>
        <v>1.4158219295048839</v>
      </c>
    </row>
    <row r="10276" spans="1:8">
      <c r="A10276" t="s">
        <v>3470</v>
      </c>
      <c r="B10276">
        <v>1.8095142558492801</v>
      </c>
      <c r="C10276">
        <v>14</v>
      </c>
      <c r="D10276">
        <v>19</v>
      </c>
      <c r="E10276">
        <v>19</v>
      </c>
      <c r="F10276" t="str">
        <f>VLOOKUP(E10276,$L$1:$M$25,2,FALSE)</f>
        <v>reserves</v>
      </c>
      <c r="G10276">
        <f>LOG(C10276)</f>
        <v>1.146128035678238</v>
      </c>
      <c r="H10276">
        <f>G10276/(B10276-1)</f>
        <v>1.4158219295048839</v>
      </c>
    </row>
    <row r="10277" spans="1:8">
      <c r="A10277" t="s">
        <v>8797</v>
      </c>
      <c r="B10277">
        <v>1.8095142558492801</v>
      </c>
      <c r="C10277">
        <v>14</v>
      </c>
      <c r="D10277">
        <v>18</v>
      </c>
      <c r="E10277">
        <v>18</v>
      </c>
      <c r="F10277" t="str">
        <f>VLOOKUP(E10277,$L$1:$M$25,2,FALSE)</f>
        <v>oilseed</v>
      </c>
      <c r="G10277">
        <f>LOG(C10277)</f>
        <v>1.146128035678238</v>
      </c>
      <c r="H10277">
        <f>G10277/(B10277-1)</f>
        <v>1.4158219295048839</v>
      </c>
    </row>
    <row r="10278" spans="1:8">
      <c r="A10278" t="s">
        <v>4705</v>
      </c>
      <c r="B10278">
        <v>1.8145629918688899</v>
      </c>
      <c r="C10278">
        <v>36</v>
      </c>
      <c r="D10278">
        <v>10</v>
      </c>
      <c r="E10278">
        <v>10</v>
      </c>
      <c r="F10278" t="str">
        <f>VLOOKUP(E10278,$L$1:$M$25,2,FALSE)</f>
        <v>gnp</v>
      </c>
      <c r="G10278">
        <f>LOG(C10278)</f>
        <v>1.5563025007672873</v>
      </c>
      <c r="H10278">
        <f>G10278/(B10278-1)</f>
        <v>1.9105980953008799</v>
      </c>
    </row>
    <row r="10279" spans="1:8">
      <c r="A10279" t="s">
        <v>8784</v>
      </c>
      <c r="B10279">
        <v>1.81513659937273</v>
      </c>
      <c r="C10279">
        <v>25</v>
      </c>
      <c r="D10279">
        <v>10</v>
      </c>
      <c r="E10279">
        <v>10</v>
      </c>
      <c r="F10279" t="str">
        <f>VLOOKUP(E10279,$L$1:$M$25,2,FALSE)</f>
        <v>gnp</v>
      </c>
      <c r="G10279">
        <f>LOG(C10279)</f>
        <v>1.3979400086720377</v>
      </c>
      <c r="H10279">
        <f>G10279/(B10279-1)</f>
        <v>1.7149763729757577</v>
      </c>
    </row>
    <row r="10280" spans="1:8">
      <c r="A10280" t="s">
        <v>674</v>
      </c>
      <c r="B10280">
        <v>1.81587160916415</v>
      </c>
      <c r="C10280">
        <v>27</v>
      </c>
      <c r="D10280">
        <v>10</v>
      </c>
      <c r="E10280">
        <v>10</v>
      </c>
      <c r="F10280" t="str">
        <f>VLOOKUP(E10280,$L$1:$M$25,2,FALSE)</f>
        <v>gnp</v>
      </c>
      <c r="G10280">
        <f>LOG(C10280)</f>
        <v>1.4313637641589874</v>
      </c>
      <c r="H10280">
        <f>G10280/(B10280-1)</f>
        <v>1.7543983000283601</v>
      </c>
    </row>
    <row r="10281" spans="1:8">
      <c r="A10281" t="s">
        <v>3026</v>
      </c>
      <c r="B10281">
        <v>1.8169407396223201</v>
      </c>
      <c r="C10281">
        <v>26</v>
      </c>
      <c r="D10281">
        <v>17</v>
      </c>
      <c r="E10281">
        <v>17</v>
      </c>
      <c r="F10281" t="str">
        <f>VLOOKUP(E10281,$L$1:$M$25,2,FALSE)</f>
        <v>nat-gas</v>
      </c>
      <c r="G10281">
        <f>LOG(C10281)</f>
        <v>1.414973347970818</v>
      </c>
      <c r="H10281">
        <f>G10281/(B10281-1)</f>
        <v>1.7320391545474576</v>
      </c>
    </row>
    <row r="10282" spans="1:8">
      <c r="A10282" t="s">
        <v>10575</v>
      </c>
      <c r="B10282">
        <v>1.8184831630123599</v>
      </c>
      <c r="C10282">
        <v>13</v>
      </c>
      <c r="D10282">
        <v>23</v>
      </c>
      <c r="E10282">
        <v>23</v>
      </c>
      <c r="F10282" t="str">
        <f>VLOOKUP(E10282,$L$1:$M$25,2,FALSE)</f>
        <v>trade</v>
      </c>
      <c r="G10282">
        <f>LOG(C10282)</f>
        <v>1.1139433523068367</v>
      </c>
      <c r="H10282">
        <f>G10282/(B10282-1)</f>
        <v>1.3609850546064501</v>
      </c>
    </row>
    <row r="10283" spans="1:8">
      <c r="A10283" t="s">
        <v>6777</v>
      </c>
      <c r="B10283">
        <v>1.81951134896985</v>
      </c>
      <c r="C10283">
        <v>16</v>
      </c>
      <c r="D10283">
        <v>25</v>
      </c>
      <c r="E10283">
        <v>25</v>
      </c>
      <c r="F10283" t="str">
        <f>VLOOKUP(E10283,$L$1:$M$25,2,FALSE)</f>
        <v>wheat</v>
      </c>
      <c r="G10283">
        <f>LOG(C10283)</f>
        <v>1.2041199826559248</v>
      </c>
      <c r="H10283">
        <f>G10283/(B10283-1)</f>
        <v>1.4693145911518359</v>
      </c>
    </row>
    <row r="10284" spans="1:8">
      <c r="A10284" t="s">
        <v>11016</v>
      </c>
      <c r="B10284">
        <v>1.81951134896985</v>
      </c>
      <c r="C10284">
        <v>16</v>
      </c>
      <c r="D10284">
        <v>5</v>
      </c>
      <c r="E10284">
        <v>5</v>
      </c>
      <c r="F10284" t="str">
        <f>VLOOKUP(E10284,$L$1:$M$25,2,FALSE)</f>
        <v>corn</v>
      </c>
      <c r="G10284">
        <f>LOG(C10284)</f>
        <v>1.2041199826559248</v>
      </c>
      <c r="H10284">
        <f>G10284/(B10284-1)</f>
        <v>1.4693145911518359</v>
      </c>
    </row>
    <row r="10285" spans="1:8">
      <c r="A10285" t="s">
        <v>324</v>
      </c>
      <c r="B10285">
        <v>1.81980946840797</v>
      </c>
      <c r="C10285">
        <v>109</v>
      </c>
      <c r="D10285">
        <v>20</v>
      </c>
      <c r="E10285">
        <v>20</v>
      </c>
      <c r="F10285" t="str">
        <f>VLOOKUP(E10285,$L$1:$M$25,2,FALSE)</f>
        <v>ship</v>
      </c>
      <c r="G10285">
        <f>LOG(C10285)</f>
        <v>2.0374264979406238</v>
      </c>
      <c r="H10285">
        <f>G10285/(B10285-1)</f>
        <v>2.485243921245758</v>
      </c>
    </row>
    <row r="10286" spans="1:8">
      <c r="A10286" t="s">
        <v>10513</v>
      </c>
      <c r="B10286">
        <v>1.81996657124824</v>
      </c>
      <c r="C10286">
        <v>55</v>
      </c>
      <c r="D10286">
        <v>23</v>
      </c>
      <c r="E10286">
        <v>23</v>
      </c>
      <c r="F10286" t="str">
        <f>VLOOKUP(E10286,$L$1:$M$25,2,FALSE)</f>
        <v>trade</v>
      </c>
      <c r="G10286">
        <f>LOG(C10286)</f>
        <v>1.7403626894942439</v>
      </c>
      <c r="H10286">
        <f>G10286/(B10286-1)</f>
        <v>2.1224800504304455</v>
      </c>
    </row>
    <row r="10287" spans="1:8">
      <c r="A10287" t="s">
        <v>3673</v>
      </c>
      <c r="B10287">
        <v>1.8200759753606199</v>
      </c>
      <c r="C10287">
        <v>12</v>
      </c>
      <c r="D10287">
        <v>5</v>
      </c>
      <c r="E10287">
        <v>5</v>
      </c>
      <c r="F10287" t="str">
        <f>VLOOKUP(E10287,$L$1:$M$25,2,FALSE)</f>
        <v>corn</v>
      </c>
      <c r="G10287">
        <f>LOG(C10287)</f>
        <v>1.0791812460476249</v>
      </c>
      <c r="H10287">
        <f>G10287/(B10287-1)</f>
        <v>1.3159527634900732</v>
      </c>
    </row>
    <row r="10288" spans="1:8">
      <c r="A10288" t="s">
        <v>4980</v>
      </c>
      <c r="B10288">
        <v>1.8200759753606199</v>
      </c>
      <c r="C10288">
        <v>12</v>
      </c>
      <c r="D10288">
        <v>17</v>
      </c>
      <c r="E10288">
        <v>17</v>
      </c>
      <c r="F10288" t="str">
        <f>VLOOKUP(E10288,$L$1:$M$25,2,FALSE)</f>
        <v>nat-gas</v>
      </c>
      <c r="G10288">
        <f>LOG(C10288)</f>
        <v>1.0791812460476249</v>
      </c>
      <c r="H10288">
        <f>G10288/(B10288-1)</f>
        <v>1.3159527634900732</v>
      </c>
    </row>
    <row r="10289" spans="1:8">
      <c r="A10289" t="s">
        <v>8169</v>
      </c>
      <c r="B10289">
        <v>1.8200759753606199</v>
      </c>
      <c r="C10289">
        <v>12</v>
      </c>
      <c r="D10289">
        <v>23</v>
      </c>
      <c r="E10289">
        <v>23</v>
      </c>
      <c r="F10289" t="str">
        <f>VLOOKUP(E10289,$L$1:$M$25,2,FALSE)</f>
        <v>trade</v>
      </c>
      <c r="G10289">
        <f>LOG(C10289)</f>
        <v>1.0791812460476249</v>
      </c>
      <c r="H10289">
        <f>G10289/(B10289-1)</f>
        <v>1.3159527634900732</v>
      </c>
    </row>
    <row r="10290" spans="1:8">
      <c r="A10290" t="s">
        <v>359</v>
      </c>
      <c r="B10290">
        <v>1.8203086337807699</v>
      </c>
      <c r="C10290">
        <v>89</v>
      </c>
      <c r="D10290">
        <v>13</v>
      </c>
      <c r="E10290">
        <v>13</v>
      </c>
      <c r="F10290" t="str">
        <f>VLOOKUP(E10290,$L$1:$M$25,2,FALSE)</f>
        <v>interest</v>
      </c>
      <c r="G10290">
        <f>LOG(C10290)</f>
        <v>1.9493900066449128</v>
      </c>
      <c r="H10290">
        <f>G10290/(B10290-1)</f>
        <v>2.3764104464684856</v>
      </c>
    </row>
    <row r="10291" spans="1:8">
      <c r="A10291" t="s">
        <v>463</v>
      </c>
      <c r="B10291">
        <v>1.8208253330541599</v>
      </c>
      <c r="C10291">
        <v>175</v>
      </c>
      <c r="D10291">
        <v>5</v>
      </c>
      <c r="E10291">
        <v>5</v>
      </c>
      <c r="F10291" t="str">
        <f>VLOOKUP(E10291,$L$1:$M$25,2,FALSE)</f>
        <v>corn</v>
      </c>
      <c r="G10291">
        <f>LOG(C10291)</f>
        <v>2.2430380486862944</v>
      </c>
      <c r="H10291">
        <f>G10291/(B10291-1)</f>
        <v>2.7326618201954225</v>
      </c>
    </row>
    <row r="10292" spans="1:8">
      <c r="A10292" t="s">
        <v>269</v>
      </c>
      <c r="B10292">
        <v>1.82096205148662</v>
      </c>
      <c r="C10292">
        <v>147</v>
      </c>
      <c r="D10292">
        <v>7</v>
      </c>
      <c r="E10292">
        <v>7</v>
      </c>
      <c r="F10292" t="str">
        <f>VLOOKUP(E10292,$L$1:$M$25,2,FALSE)</f>
        <v>crude</v>
      </c>
      <c r="G10292">
        <f>LOG(C10292)</f>
        <v>2.167317334748176</v>
      </c>
      <c r="H10292">
        <f>G10292/(B10292-1)</f>
        <v>2.6399726160588539</v>
      </c>
    </row>
    <row r="10293" spans="1:8">
      <c r="A10293" t="s">
        <v>3541</v>
      </c>
      <c r="B10293">
        <v>1.8224362127868801</v>
      </c>
      <c r="C10293">
        <v>22</v>
      </c>
      <c r="D10293">
        <v>12</v>
      </c>
      <c r="E10293">
        <v>12</v>
      </c>
      <c r="F10293" t="str">
        <f>VLOOKUP(E10293,$L$1:$M$25,2,FALSE)</f>
        <v>grain</v>
      </c>
      <c r="G10293">
        <f>LOG(C10293)</f>
        <v>1.3424226808222062</v>
      </c>
      <c r="H10293">
        <f>G10293/(B10293-1)</f>
        <v>1.6322514256434759</v>
      </c>
    </row>
    <row r="10294" spans="1:8">
      <c r="A10294" t="s">
        <v>7230</v>
      </c>
      <c r="B10294">
        <v>1.8224362127868801</v>
      </c>
      <c r="C10294">
        <v>22</v>
      </c>
      <c r="D10294">
        <v>4</v>
      </c>
      <c r="E10294">
        <v>4</v>
      </c>
      <c r="F10294" t="str">
        <f>VLOOKUP(E10294,$L$1:$M$25,2,FALSE)</f>
        <v>coffee</v>
      </c>
      <c r="G10294">
        <f>LOG(C10294)</f>
        <v>1.3424226808222062</v>
      </c>
      <c r="H10294">
        <f>G10294/(B10294-1)</f>
        <v>1.6322514256434759</v>
      </c>
    </row>
    <row r="10295" spans="1:8">
      <c r="A10295" t="s">
        <v>11</v>
      </c>
      <c r="B10295">
        <v>1.8238253111575899</v>
      </c>
      <c r="C10295">
        <v>595</v>
      </c>
      <c r="D10295">
        <v>5</v>
      </c>
      <c r="E10295">
        <v>5</v>
      </c>
      <c r="F10295" t="str">
        <f>VLOOKUP(E10295,$L$1:$M$25,2,FALSE)</f>
        <v>corn</v>
      </c>
      <c r="G10295">
        <f>LOG(C10295)</f>
        <v>2.7745169657285498</v>
      </c>
      <c r="H10295">
        <f>G10295/(B10295-1)</f>
        <v>3.3678462268050064</v>
      </c>
    </row>
    <row r="10296" spans="1:8">
      <c r="A10296" t="s">
        <v>1849</v>
      </c>
      <c r="B10296">
        <v>1.8238733159854299</v>
      </c>
      <c r="C10296">
        <v>17</v>
      </c>
      <c r="D10296">
        <v>18</v>
      </c>
      <c r="E10296">
        <v>18</v>
      </c>
      <c r="F10296" t="str">
        <f>VLOOKUP(E10296,$L$1:$M$25,2,FALSE)</f>
        <v>oilseed</v>
      </c>
      <c r="G10296">
        <f>LOG(C10296)</f>
        <v>1.2304489213782739</v>
      </c>
      <c r="H10296">
        <f>G10296/(B10296-1)</f>
        <v>1.4934928677797281</v>
      </c>
    </row>
    <row r="10297" spans="1:8">
      <c r="A10297" t="s">
        <v>9838</v>
      </c>
      <c r="B10297">
        <v>1.8271748439445099</v>
      </c>
      <c r="C10297">
        <v>18</v>
      </c>
      <c r="D10297">
        <v>22</v>
      </c>
      <c r="E10297">
        <v>22</v>
      </c>
      <c r="F10297" t="str">
        <f>VLOOKUP(E10297,$L$1:$M$25,2,FALSE)</f>
        <v>sugar</v>
      </c>
      <c r="G10297">
        <f>LOG(C10297)</f>
        <v>1.255272505103306</v>
      </c>
      <c r="H10297">
        <f>G10297/(B10297-1)</f>
        <v>1.5175419251356181</v>
      </c>
    </row>
    <row r="10298" spans="1:8">
      <c r="A10298" t="s">
        <v>745</v>
      </c>
      <c r="B10298">
        <v>1.8280354621608099</v>
      </c>
      <c r="C10298">
        <v>23</v>
      </c>
      <c r="D10298">
        <v>7</v>
      </c>
      <c r="E10298">
        <v>7</v>
      </c>
      <c r="F10298" t="str">
        <f>VLOOKUP(E10298,$L$1:$M$25,2,FALSE)</f>
        <v>crude</v>
      </c>
      <c r="G10298">
        <f>LOG(C10298)</f>
        <v>1.3617278360175928</v>
      </c>
      <c r="H10298">
        <f>G10298/(B10298-1)</f>
        <v>1.6445284027619778</v>
      </c>
    </row>
    <row r="10299" spans="1:8">
      <c r="A10299" t="s">
        <v>10371</v>
      </c>
      <c r="B10299">
        <v>1.83014149901944</v>
      </c>
      <c r="C10299">
        <v>24</v>
      </c>
      <c r="D10299">
        <v>21</v>
      </c>
      <c r="E10299">
        <v>21</v>
      </c>
      <c r="F10299" t="str">
        <f>VLOOKUP(E10299,$L$1:$M$25,2,FALSE)</f>
        <v>soybean</v>
      </c>
      <c r="G10299">
        <f>LOG(C10299)</f>
        <v>1.3802112417116059</v>
      </c>
      <c r="H10299">
        <f>G10299/(B10299-1)</f>
        <v>1.6626216655135373</v>
      </c>
    </row>
    <row r="10300" spans="1:8">
      <c r="A10300" t="s">
        <v>2533</v>
      </c>
      <c r="B10300">
        <v>1.8306548308789801</v>
      </c>
      <c r="C10300">
        <v>43</v>
      </c>
      <c r="D10300">
        <v>18</v>
      </c>
      <c r="E10300">
        <v>18</v>
      </c>
      <c r="F10300" t="str">
        <f>VLOOKUP(E10300,$L$1:$M$25,2,FALSE)</f>
        <v>oilseed</v>
      </c>
      <c r="G10300">
        <f>LOG(C10300)</f>
        <v>1.6334684555795864</v>
      </c>
      <c r="H10300">
        <f>G10300/(B10300-1)</f>
        <v>1.9664828215723338</v>
      </c>
    </row>
    <row r="10301" spans="1:8">
      <c r="A10301" t="s">
        <v>3531</v>
      </c>
      <c r="B10301">
        <v>1.83102048111351</v>
      </c>
      <c r="C10301">
        <v>9</v>
      </c>
      <c r="D10301">
        <v>23</v>
      </c>
      <c r="E10301">
        <v>23</v>
      </c>
      <c r="F10301" t="str">
        <f>VLOOKUP(E10301,$L$1:$M$25,2,FALSE)</f>
        <v>trade</v>
      </c>
      <c r="G10301">
        <f>LOG(C10301)</f>
        <v>0.95424250943932487</v>
      </c>
      <c r="H10301">
        <f>G10301/(B10301-1)</f>
        <v>1.1482779680239721</v>
      </c>
    </row>
    <row r="10302" spans="1:8">
      <c r="A10302" t="s">
        <v>3595</v>
      </c>
      <c r="B10302">
        <v>1.83102048111351</v>
      </c>
      <c r="C10302">
        <v>9</v>
      </c>
      <c r="D10302">
        <v>25</v>
      </c>
      <c r="E10302">
        <v>25</v>
      </c>
      <c r="F10302" t="str">
        <f>VLOOKUP(E10302,$L$1:$M$25,2,FALSE)</f>
        <v>wheat</v>
      </c>
      <c r="G10302">
        <f>LOG(C10302)</f>
        <v>0.95424250943932487</v>
      </c>
      <c r="H10302">
        <f>G10302/(B10302-1)</f>
        <v>1.1482779680239721</v>
      </c>
    </row>
    <row r="10303" spans="1:8">
      <c r="A10303" t="s">
        <v>6874</v>
      </c>
      <c r="B10303">
        <v>1.83102048111351</v>
      </c>
      <c r="C10303">
        <v>9</v>
      </c>
      <c r="D10303">
        <v>7</v>
      </c>
      <c r="E10303">
        <v>7</v>
      </c>
      <c r="F10303" t="str">
        <f>VLOOKUP(E10303,$L$1:$M$25,2,FALSE)</f>
        <v>crude</v>
      </c>
      <c r="G10303">
        <f>LOG(C10303)</f>
        <v>0.95424250943932487</v>
      </c>
      <c r="H10303">
        <f>G10303/(B10303-1)</f>
        <v>1.1482779680239721</v>
      </c>
    </row>
    <row r="10304" spans="1:8">
      <c r="A10304" t="s">
        <v>8396</v>
      </c>
      <c r="B10304">
        <v>1.83102048111351</v>
      </c>
      <c r="C10304">
        <v>9</v>
      </c>
      <c r="D10304">
        <v>10</v>
      </c>
      <c r="E10304">
        <v>10</v>
      </c>
      <c r="F10304" t="str">
        <f>VLOOKUP(E10304,$L$1:$M$25,2,FALSE)</f>
        <v>gnp</v>
      </c>
      <c r="G10304">
        <f>LOG(C10304)</f>
        <v>0.95424250943932487</v>
      </c>
      <c r="H10304">
        <f>G10304/(B10304-1)</f>
        <v>1.1482779680239721</v>
      </c>
    </row>
    <row r="10305" spans="1:8">
      <c r="A10305" t="s">
        <v>8669</v>
      </c>
      <c r="B10305">
        <v>1.83102048111351</v>
      </c>
      <c r="C10305">
        <v>9</v>
      </c>
      <c r="D10305">
        <v>23</v>
      </c>
      <c r="E10305">
        <v>23</v>
      </c>
      <c r="F10305" t="str">
        <f>VLOOKUP(E10305,$L$1:$M$25,2,FALSE)</f>
        <v>trade</v>
      </c>
      <c r="G10305">
        <f>LOG(C10305)</f>
        <v>0.95424250943932487</v>
      </c>
      <c r="H10305">
        <f>G10305/(B10305-1)</f>
        <v>1.1482779680239721</v>
      </c>
    </row>
    <row r="10306" spans="1:8">
      <c r="A10306" t="s">
        <v>9794</v>
      </c>
      <c r="B10306">
        <v>1.83102048111351</v>
      </c>
      <c r="C10306">
        <v>9</v>
      </c>
      <c r="D10306">
        <v>10</v>
      </c>
      <c r="E10306">
        <v>10</v>
      </c>
      <c r="F10306" t="str">
        <f>VLOOKUP(E10306,$L$1:$M$25,2,FALSE)</f>
        <v>gnp</v>
      </c>
      <c r="G10306">
        <f>LOG(C10306)</f>
        <v>0.95424250943932487</v>
      </c>
      <c r="H10306">
        <f>G10306/(B10306-1)</f>
        <v>1.1482779680239721</v>
      </c>
    </row>
    <row r="10307" spans="1:8">
      <c r="A10307" t="s">
        <v>10423</v>
      </c>
      <c r="B10307">
        <v>1.83102048111351</v>
      </c>
      <c r="C10307">
        <v>9</v>
      </c>
      <c r="D10307">
        <v>8</v>
      </c>
      <c r="E10307">
        <v>8</v>
      </c>
      <c r="F10307" t="str">
        <f>VLOOKUP(E10307,$L$1:$M$25,2,FALSE)</f>
        <v>dlr</v>
      </c>
      <c r="G10307">
        <f>LOG(C10307)</f>
        <v>0.95424250943932487</v>
      </c>
      <c r="H10307">
        <f>G10307/(B10307-1)</f>
        <v>1.1482779680239721</v>
      </c>
    </row>
    <row r="10308" spans="1:8">
      <c r="A10308" t="s">
        <v>6345</v>
      </c>
      <c r="B10308">
        <v>1.8310450912495899</v>
      </c>
      <c r="C10308">
        <v>23</v>
      </c>
      <c r="D10308">
        <v>4</v>
      </c>
      <c r="E10308">
        <v>4</v>
      </c>
      <c r="F10308" t="str">
        <f>VLOOKUP(E10308,$L$1:$M$25,2,FALSE)</f>
        <v>coffee</v>
      </c>
      <c r="G10308">
        <f>LOG(C10308)</f>
        <v>1.3617278360175928</v>
      </c>
      <c r="H10308">
        <f>G10308/(B10308-1)</f>
        <v>1.6385727445547495</v>
      </c>
    </row>
    <row r="10309" spans="1:8">
      <c r="A10309" t="s">
        <v>2905</v>
      </c>
      <c r="B10309">
        <v>1.8317530978794201</v>
      </c>
      <c r="C10309">
        <v>47</v>
      </c>
      <c r="D10309">
        <v>5</v>
      </c>
      <c r="E10309">
        <v>5</v>
      </c>
      <c r="F10309" t="str">
        <f>VLOOKUP(E10309,$L$1:$M$25,2,FALSE)</f>
        <v>corn</v>
      </c>
      <c r="G10309">
        <f>LOG(C10309)</f>
        <v>1.6720978579357175</v>
      </c>
      <c r="H10309">
        <f>G10309/(B10309-1)</f>
        <v>2.0103295824190881</v>
      </c>
    </row>
    <row r="10310" spans="1:8">
      <c r="A10310" t="s">
        <v>8770</v>
      </c>
      <c r="B10310">
        <v>1.8337855468200499</v>
      </c>
      <c r="C10310">
        <v>14</v>
      </c>
      <c r="D10310">
        <v>18</v>
      </c>
      <c r="E10310">
        <v>18</v>
      </c>
      <c r="F10310" t="str">
        <f>VLOOKUP(E10310,$L$1:$M$25,2,FALSE)</f>
        <v>oilseed</v>
      </c>
      <c r="G10310">
        <f>LOG(C10310)</f>
        <v>1.146128035678238</v>
      </c>
      <c r="H10310">
        <f>G10310/(B10310-1)</f>
        <v>1.3746077034429558</v>
      </c>
    </row>
    <row r="10311" spans="1:8">
      <c r="A10311" t="s">
        <v>2228</v>
      </c>
      <c r="B10311">
        <v>1.8343719702816199</v>
      </c>
      <c r="C10311">
        <v>10</v>
      </c>
      <c r="D10311">
        <v>20</v>
      </c>
      <c r="E10311">
        <v>20</v>
      </c>
      <c r="F10311" t="str">
        <f>VLOOKUP(E10311,$L$1:$M$25,2,FALSE)</f>
        <v>ship</v>
      </c>
      <c r="G10311">
        <f>LOG(C10311)</f>
        <v>1</v>
      </c>
      <c r="H10311">
        <f>G10311/(B10311-1)</f>
        <v>1.1985062245828761</v>
      </c>
    </row>
    <row r="10312" spans="1:8">
      <c r="A10312" t="s">
        <v>5284</v>
      </c>
      <c r="B10312">
        <v>1.8343719702816199</v>
      </c>
      <c r="C10312">
        <v>10</v>
      </c>
      <c r="D10312">
        <v>10</v>
      </c>
      <c r="E10312">
        <v>10</v>
      </c>
      <c r="F10312" t="str">
        <f>VLOOKUP(E10312,$L$1:$M$25,2,FALSE)</f>
        <v>gnp</v>
      </c>
      <c r="G10312">
        <f>LOG(C10312)</f>
        <v>1</v>
      </c>
      <c r="H10312">
        <f>G10312/(B10312-1)</f>
        <v>1.1985062245828761</v>
      </c>
    </row>
    <row r="10313" spans="1:8">
      <c r="A10313" t="s">
        <v>6337</v>
      </c>
      <c r="B10313">
        <v>1.8343719702816199</v>
      </c>
      <c r="C10313">
        <v>10</v>
      </c>
      <c r="D10313">
        <v>20</v>
      </c>
      <c r="E10313">
        <v>20</v>
      </c>
      <c r="F10313" t="str">
        <f>VLOOKUP(E10313,$L$1:$M$25,2,FALSE)</f>
        <v>ship</v>
      </c>
      <c r="G10313">
        <f>LOG(C10313)</f>
        <v>1</v>
      </c>
      <c r="H10313">
        <f>G10313/(B10313-1)</f>
        <v>1.1985062245828761</v>
      </c>
    </row>
    <row r="10314" spans="1:8">
      <c r="A10314" t="s">
        <v>6692</v>
      </c>
      <c r="B10314">
        <v>1.8343719702816199</v>
      </c>
      <c r="C10314">
        <v>10</v>
      </c>
      <c r="D10314">
        <v>4</v>
      </c>
      <c r="E10314">
        <v>4</v>
      </c>
      <c r="F10314" t="str">
        <f>VLOOKUP(E10314,$L$1:$M$25,2,FALSE)</f>
        <v>coffee</v>
      </c>
      <c r="G10314">
        <f>LOG(C10314)</f>
        <v>1</v>
      </c>
      <c r="H10314">
        <f>G10314/(B10314-1)</f>
        <v>1.1985062245828761</v>
      </c>
    </row>
    <row r="10315" spans="1:8">
      <c r="A10315" t="s">
        <v>9175</v>
      </c>
      <c r="B10315">
        <v>1.8343719702816199</v>
      </c>
      <c r="C10315">
        <v>10</v>
      </c>
      <c r="D10315">
        <v>4</v>
      </c>
      <c r="E10315">
        <v>4</v>
      </c>
      <c r="F10315" t="str">
        <f>VLOOKUP(E10315,$L$1:$M$25,2,FALSE)</f>
        <v>coffee</v>
      </c>
      <c r="G10315">
        <f>LOG(C10315)</f>
        <v>1</v>
      </c>
      <c r="H10315">
        <f>G10315/(B10315-1)</f>
        <v>1.1985062245828761</v>
      </c>
    </row>
    <row r="10316" spans="1:8">
      <c r="A10316" t="s">
        <v>10058</v>
      </c>
      <c r="B10316">
        <v>1.8343719702816199</v>
      </c>
      <c r="C10316">
        <v>10</v>
      </c>
      <c r="D10316">
        <v>20</v>
      </c>
      <c r="E10316">
        <v>20</v>
      </c>
      <c r="F10316" t="str">
        <f>VLOOKUP(E10316,$L$1:$M$25,2,FALSE)</f>
        <v>ship</v>
      </c>
      <c r="G10316">
        <f>LOG(C10316)</f>
        <v>1</v>
      </c>
      <c r="H10316">
        <f>G10316/(B10316-1)</f>
        <v>1.1985062245828761</v>
      </c>
    </row>
    <row r="10317" spans="1:8">
      <c r="A10317" t="s">
        <v>11367</v>
      </c>
      <c r="B10317">
        <v>1.8343719702816199</v>
      </c>
      <c r="C10317">
        <v>10</v>
      </c>
      <c r="D10317">
        <v>3</v>
      </c>
      <c r="E10317">
        <v>3</v>
      </c>
      <c r="F10317" t="str">
        <f>VLOOKUP(E10317,$L$1:$M$25,2,FALSE)</f>
        <v>cocoa</v>
      </c>
      <c r="G10317">
        <f>LOG(C10317)</f>
        <v>1</v>
      </c>
      <c r="H10317">
        <f>G10317/(B10317-1)</f>
        <v>1.1985062245828761</v>
      </c>
    </row>
    <row r="10318" spans="1:8">
      <c r="A10318" t="s">
        <v>11391</v>
      </c>
      <c r="B10318">
        <v>1.8343719702816199</v>
      </c>
      <c r="C10318">
        <v>10</v>
      </c>
      <c r="D10318">
        <v>3</v>
      </c>
      <c r="E10318">
        <v>3</v>
      </c>
      <c r="F10318" t="str">
        <f>VLOOKUP(E10318,$L$1:$M$25,2,FALSE)</f>
        <v>cocoa</v>
      </c>
      <c r="G10318">
        <f>LOG(C10318)</f>
        <v>1</v>
      </c>
      <c r="H10318">
        <f>G10318/(B10318-1)</f>
        <v>1.1985062245828761</v>
      </c>
    </row>
    <row r="10319" spans="1:8">
      <c r="A10319" t="s">
        <v>11847</v>
      </c>
      <c r="B10319">
        <v>1.8343719702816199</v>
      </c>
      <c r="C10319">
        <v>10</v>
      </c>
      <c r="D10319">
        <v>24</v>
      </c>
      <c r="E10319">
        <v>24</v>
      </c>
      <c r="F10319" t="str">
        <f>VLOOKUP(E10319,$L$1:$M$25,2,FALSE)</f>
        <v>veg-oil</v>
      </c>
      <c r="G10319">
        <f>LOG(C10319)</f>
        <v>1</v>
      </c>
      <c r="H10319">
        <f>G10319/(B10319-1)</f>
        <v>1.1985062245828761</v>
      </c>
    </row>
    <row r="10320" spans="1:8">
      <c r="A10320" t="s">
        <v>12115</v>
      </c>
      <c r="B10320">
        <v>1.8343719702816199</v>
      </c>
      <c r="C10320">
        <v>10</v>
      </c>
      <c r="D10320">
        <v>20</v>
      </c>
      <c r="E10320">
        <v>20</v>
      </c>
      <c r="F10320" t="str">
        <f>VLOOKUP(E10320,$L$1:$M$25,2,FALSE)</f>
        <v>ship</v>
      </c>
      <c r="G10320">
        <f>LOG(C10320)</f>
        <v>1</v>
      </c>
      <c r="H10320">
        <f>G10320/(B10320-1)</f>
        <v>1.1985062245828761</v>
      </c>
    </row>
    <row r="10321" spans="1:8">
      <c r="A10321" t="s">
        <v>12152</v>
      </c>
      <c r="B10321">
        <v>1.8344394440543199</v>
      </c>
      <c r="C10321">
        <v>84</v>
      </c>
      <c r="D10321">
        <v>10</v>
      </c>
      <c r="E10321">
        <v>10</v>
      </c>
      <c r="F10321" t="str">
        <f>VLOOKUP(E10321,$L$1:$M$25,2,FALSE)</f>
        <v>gnp</v>
      </c>
      <c r="G10321">
        <f>LOG(C10321)</f>
        <v>1.9242792860618816</v>
      </c>
      <c r="H10321">
        <f>G10321/(B10321-1)</f>
        <v>2.306074215178898</v>
      </c>
    </row>
    <row r="10322" spans="1:8">
      <c r="A10322" t="s">
        <v>1089</v>
      </c>
      <c r="B10322">
        <v>1.83642238675415</v>
      </c>
      <c r="C10322">
        <v>16</v>
      </c>
      <c r="D10322">
        <v>1</v>
      </c>
      <c r="E10322">
        <v>1</v>
      </c>
      <c r="F10322" t="str">
        <f>VLOOKUP(E10322,$L$1:$M$25,2,FALSE)</f>
        <v>acq</v>
      </c>
      <c r="G10322">
        <f>LOG(C10322)</f>
        <v>1.2041199826559248</v>
      </c>
      <c r="H10322">
        <f>G10322/(B10322-1)</f>
        <v>1.4396075496361054</v>
      </c>
    </row>
    <row r="10323" spans="1:8">
      <c r="A10323" t="s">
        <v>1400</v>
      </c>
      <c r="B10323">
        <v>1.83642238675415</v>
      </c>
      <c r="C10323">
        <v>16</v>
      </c>
      <c r="D10323">
        <v>18</v>
      </c>
      <c r="E10323">
        <v>18</v>
      </c>
      <c r="F10323" t="str">
        <f>VLOOKUP(E10323,$L$1:$M$25,2,FALSE)</f>
        <v>oilseed</v>
      </c>
      <c r="G10323">
        <f>LOG(C10323)</f>
        <v>1.2041199826559248</v>
      </c>
      <c r="H10323">
        <f>G10323/(B10323-1)</f>
        <v>1.4396075496361054</v>
      </c>
    </row>
    <row r="10324" spans="1:8">
      <c r="A10324" t="s">
        <v>11107</v>
      </c>
      <c r="B10324">
        <v>1.83808346703318</v>
      </c>
      <c r="C10324">
        <v>17</v>
      </c>
      <c r="D10324">
        <v>1</v>
      </c>
      <c r="E10324">
        <v>1</v>
      </c>
      <c r="F10324" t="str">
        <f>VLOOKUP(E10324,$L$1:$M$25,2,FALSE)</f>
        <v>acq</v>
      </c>
      <c r="G10324">
        <f>LOG(C10324)</f>
        <v>1.2304489213782739</v>
      </c>
      <c r="H10324">
        <f>G10324/(B10324-1)</f>
        <v>1.4681699016615488</v>
      </c>
    </row>
    <row r="10325" spans="1:8">
      <c r="A10325" t="s">
        <v>5199</v>
      </c>
      <c r="B10325">
        <v>1.8390067943439601</v>
      </c>
      <c r="C10325">
        <v>28</v>
      </c>
      <c r="D10325">
        <v>4</v>
      </c>
      <c r="E10325">
        <v>4</v>
      </c>
      <c r="F10325" t="str">
        <f>VLOOKUP(E10325,$L$1:$M$25,2,FALSE)</f>
        <v>coffee</v>
      </c>
      <c r="G10325">
        <f>LOG(C10325)</f>
        <v>1.4471580313422192</v>
      </c>
      <c r="H10325">
        <f>G10325/(B10325-1)</f>
        <v>1.724846617569751</v>
      </c>
    </row>
    <row r="10326" spans="1:8">
      <c r="A10326" t="s">
        <v>10646</v>
      </c>
      <c r="B10326">
        <v>1.83902118125714</v>
      </c>
      <c r="C10326">
        <v>23</v>
      </c>
      <c r="D10326">
        <v>24</v>
      </c>
      <c r="E10326">
        <v>24</v>
      </c>
      <c r="F10326" t="str">
        <f>VLOOKUP(E10326,$L$1:$M$25,2,FALSE)</f>
        <v>veg-oil</v>
      </c>
      <c r="G10326">
        <f>LOG(C10326)</f>
        <v>1.3617278360175928</v>
      </c>
      <c r="H10326">
        <f>G10326/(B10326-1)</f>
        <v>1.6229957794119809</v>
      </c>
    </row>
    <row r="10327" spans="1:8">
      <c r="A10327" t="s">
        <v>1316</v>
      </c>
      <c r="B10327">
        <v>1.8392967479776601</v>
      </c>
      <c r="C10327">
        <v>13</v>
      </c>
      <c r="D10327">
        <v>20</v>
      </c>
      <c r="E10327">
        <v>20</v>
      </c>
      <c r="F10327" t="str">
        <f>VLOOKUP(E10327,$L$1:$M$25,2,FALSE)</f>
        <v>ship</v>
      </c>
      <c r="G10327">
        <f>LOG(C10327)</f>
        <v>1.1139433523068367</v>
      </c>
      <c r="H10327">
        <f>G10327/(B10327-1)</f>
        <v>1.3272342052926518</v>
      </c>
    </row>
    <row r="10328" spans="1:8">
      <c r="A10328" t="s">
        <v>7133</v>
      </c>
      <c r="B10328">
        <v>1.8392967479776601</v>
      </c>
      <c r="C10328">
        <v>13</v>
      </c>
      <c r="D10328">
        <v>23</v>
      </c>
      <c r="E10328">
        <v>23</v>
      </c>
      <c r="F10328" t="str">
        <f>VLOOKUP(E10328,$L$1:$M$25,2,FALSE)</f>
        <v>trade</v>
      </c>
      <c r="G10328">
        <f>LOG(C10328)</f>
        <v>1.1139433523068367</v>
      </c>
      <c r="H10328">
        <f>G10328/(B10328-1)</f>
        <v>1.3272342052926518</v>
      </c>
    </row>
    <row r="10329" spans="1:8">
      <c r="A10329" t="s">
        <v>10948</v>
      </c>
      <c r="B10329">
        <v>1.8395959314279</v>
      </c>
      <c r="C10329">
        <v>29</v>
      </c>
      <c r="D10329">
        <v>16</v>
      </c>
      <c r="E10329">
        <v>16</v>
      </c>
      <c r="F10329" t="str">
        <f>VLOOKUP(E10329,$L$1:$M$25,2,FALSE)</f>
        <v>money-supply</v>
      </c>
      <c r="G10329">
        <f>LOG(C10329)</f>
        <v>1.4623979978989561</v>
      </c>
      <c r="H10329">
        <f>G10329/(B10329-1)</f>
        <v>1.7417878567037088</v>
      </c>
    </row>
    <row r="10330" spans="1:8">
      <c r="A10330" t="s">
        <v>5979</v>
      </c>
      <c r="B10330">
        <v>1.8407487285692801</v>
      </c>
      <c r="C10330">
        <v>16</v>
      </c>
      <c r="D10330">
        <v>14</v>
      </c>
      <c r="E10330">
        <v>14</v>
      </c>
      <c r="F10330" t="str">
        <f>VLOOKUP(E10330,$L$1:$M$25,2,FALSE)</f>
        <v>livestock</v>
      </c>
      <c r="G10330">
        <f>LOG(C10330)</f>
        <v>1.2041199826559248</v>
      </c>
      <c r="H10330">
        <f>G10330/(B10330-1)</f>
        <v>1.4321995879851062</v>
      </c>
    </row>
    <row r="10331" spans="1:8">
      <c r="A10331" t="s">
        <v>8705</v>
      </c>
      <c r="B10331">
        <v>1.8419591121715799</v>
      </c>
      <c r="C10331">
        <v>26</v>
      </c>
      <c r="D10331">
        <v>16</v>
      </c>
      <c r="E10331">
        <v>16</v>
      </c>
      <c r="F10331" t="str">
        <f>VLOOKUP(E10331,$L$1:$M$25,2,FALSE)</f>
        <v>money-supply</v>
      </c>
      <c r="G10331">
        <f>LOG(C10331)</f>
        <v>1.414973347970818</v>
      </c>
      <c r="H10331">
        <f>G10331/(B10331-1)</f>
        <v>1.6805725212965752</v>
      </c>
    </row>
    <row r="10332" spans="1:8">
      <c r="A10332" t="s">
        <v>194</v>
      </c>
      <c r="B10332">
        <v>1.84213643419795</v>
      </c>
      <c r="C10332">
        <v>54</v>
      </c>
      <c r="D10332">
        <v>3</v>
      </c>
      <c r="E10332">
        <v>3</v>
      </c>
      <c r="F10332" t="str">
        <f>VLOOKUP(E10332,$L$1:$M$25,2,FALSE)</f>
        <v>cocoa</v>
      </c>
      <c r="G10332">
        <f>LOG(C10332)</f>
        <v>1.7323937598229686</v>
      </c>
      <c r="H10332">
        <f>G10332/(B10332-1)</f>
        <v>2.0571414434442548</v>
      </c>
    </row>
    <row r="10333" spans="1:8">
      <c r="A10333" t="s">
        <v>2408</v>
      </c>
      <c r="B10333">
        <v>1.84386143796136</v>
      </c>
      <c r="C10333">
        <v>17</v>
      </c>
      <c r="D10333">
        <v>7</v>
      </c>
      <c r="E10333">
        <v>7</v>
      </c>
      <c r="F10333" t="str">
        <f>VLOOKUP(E10333,$L$1:$M$25,2,FALSE)</f>
        <v>crude</v>
      </c>
      <c r="G10333">
        <f>LOG(C10333)</f>
        <v>1.2304489213782739</v>
      </c>
      <c r="H10333">
        <f>G10333/(B10333-1)</f>
        <v>1.4581172524613164</v>
      </c>
    </row>
    <row r="10334" spans="1:8">
      <c r="A10334" t="s">
        <v>5256</v>
      </c>
      <c r="B10334">
        <v>1.84386143796136</v>
      </c>
      <c r="C10334">
        <v>17</v>
      </c>
      <c r="D10334">
        <v>11</v>
      </c>
      <c r="E10334">
        <v>11</v>
      </c>
      <c r="F10334" t="str">
        <f>VLOOKUP(E10334,$L$1:$M$25,2,FALSE)</f>
        <v>gold</v>
      </c>
      <c r="G10334">
        <f>LOG(C10334)</f>
        <v>1.2304489213782739</v>
      </c>
      <c r="H10334">
        <f>G10334/(B10334-1)</f>
        <v>1.4581172524613164</v>
      </c>
    </row>
    <row r="10335" spans="1:8">
      <c r="A10335" t="s">
        <v>10680</v>
      </c>
      <c r="B10335">
        <v>1.84386143796136</v>
      </c>
      <c r="C10335">
        <v>17</v>
      </c>
      <c r="D10335">
        <v>10</v>
      </c>
      <c r="E10335">
        <v>10</v>
      </c>
      <c r="F10335" t="str">
        <f>VLOOKUP(E10335,$L$1:$M$25,2,FALSE)</f>
        <v>gnp</v>
      </c>
      <c r="G10335">
        <f>LOG(C10335)</f>
        <v>1.2304489213782739</v>
      </c>
      <c r="H10335">
        <f>G10335/(B10335-1)</f>
        <v>1.4581172524613164</v>
      </c>
    </row>
    <row r="10336" spans="1:8">
      <c r="A10336" t="s">
        <v>421</v>
      </c>
      <c r="B10336">
        <v>1.8442092393563501</v>
      </c>
      <c r="C10336">
        <v>77</v>
      </c>
      <c r="D10336">
        <v>21</v>
      </c>
      <c r="E10336">
        <v>21</v>
      </c>
      <c r="F10336" t="str">
        <f>VLOOKUP(E10336,$L$1:$M$25,2,FALSE)</f>
        <v>soybean</v>
      </c>
      <c r="G10336">
        <f>LOG(C10336)</f>
        <v>1.8864907251724818</v>
      </c>
      <c r="H10336">
        <f>G10336/(B10336-1)</f>
        <v>2.2346245897649708</v>
      </c>
    </row>
    <row r="10337" spans="1:8">
      <c r="A10337" t="s">
        <v>7783</v>
      </c>
      <c r="B10337">
        <v>1.8446214763655</v>
      </c>
      <c r="C10337">
        <v>13</v>
      </c>
      <c r="D10337">
        <v>23</v>
      </c>
      <c r="E10337">
        <v>23</v>
      </c>
      <c r="F10337" t="str">
        <f>VLOOKUP(E10337,$L$1:$M$25,2,FALSE)</f>
        <v>trade</v>
      </c>
      <c r="G10337">
        <f>LOG(C10337)</f>
        <v>1.1139433523068367</v>
      </c>
      <c r="H10337">
        <f>G10337/(B10337-1)</f>
        <v>1.3188669522118459</v>
      </c>
    </row>
    <row r="10338" spans="1:8">
      <c r="A10338" t="s">
        <v>9233</v>
      </c>
      <c r="B10338">
        <v>1.8446214763655</v>
      </c>
      <c r="C10338">
        <v>13</v>
      </c>
      <c r="D10338">
        <v>25</v>
      </c>
      <c r="E10338">
        <v>25</v>
      </c>
      <c r="F10338" t="str">
        <f>VLOOKUP(E10338,$L$1:$M$25,2,FALSE)</f>
        <v>wheat</v>
      </c>
      <c r="G10338">
        <f>LOG(C10338)</f>
        <v>1.1139433523068367</v>
      </c>
      <c r="H10338">
        <f>G10338/(B10338-1)</f>
        <v>1.3188669522118459</v>
      </c>
    </row>
    <row r="10339" spans="1:8">
      <c r="A10339" t="s">
        <v>9356</v>
      </c>
      <c r="B10339">
        <v>1.8446214763655</v>
      </c>
      <c r="C10339">
        <v>13</v>
      </c>
      <c r="D10339">
        <v>16</v>
      </c>
      <c r="E10339">
        <v>16</v>
      </c>
      <c r="F10339" t="str">
        <f>VLOOKUP(E10339,$L$1:$M$25,2,FALSE)</f>
        <v>money-supply</v>
      </c>
      <c r="G10339">
        <f>LOG(C10339)</f>
        <v>1.1139433523068367</v>
      </c>
      <c r="H10339">
        <f>G10339/(B10339-1)</f>
        <v>1.3188669522118459</v>
      </c>
    </row>
    <row r="10340" spans="1:8">
      <c r="A10340" t="s">
        <v>1207</v>
      </c>
      <c r="B10340">
        <v>1.8462202193216299</v>
      </c>
      <c r="C10340">
        <v>11</v>
      </c>
      <c r="D10340">
        <v>20</v>
      </c>
      <c r="E10340">
        <v>20</v>
      </c>
      <c r="F10340" t="str">
        <f>VLOOKUP(E10340,$L$1:$M$25,2,FALSE)</f>
        <v>ship</v>
      </c>
      <c r="G10340">
        <f>LOG(C10340)</f>
        <v>1.0413926851582251</v>
      </c>
      <c r="H10340">
        <f>G10340/(B10340-1)</f>
        <v>1.2306402770582043</v>
      </c>
    </row>
    <row r="10341" spans="1:8">
      <c r="A10341" t="s">
        <v>6310</v>
      </c>
      <c r="B10341">
        <v>1.8462202193216299</v>
      </c>
      <c r="C10341">
        <v>11</v>
      </c>
      <c r="D10341">
        <v>24</v>
      </c>
      <c r="E10341">
        <v>24</v>
      </c>
      <c r="F10341" t="str">
        <f>VLOOKUP(E10341,$L$1:$M$25,2,FALSE)</f>
        <v>veg-oil</v>
      </c>
      <c r="G10341">
        <f>LOG(C10341)</f>
        <v>1.0413926851582251</v>
      </c>
      <c r="H10341">
        <f>G10341/(B10341-1)</f>
        <v>1.2306402770582043</v>
      </c>
    </row>
    <row r="10342" spans="1:8">
      <c r="A10342" t="s">
        <v>7019</v>
      </c>
      <c r="B10342">
        <v>1.8462202193216299</v>
      </c>
      <c r="C10342">
        <v>11</v>
      </c>
      <c r="D10342">
        <v>18</v>
      </c>
      <c r="E10342">
        <v>18</v>
      </c>
      <c r="F10342" t="str">
        <f>VLOOKUP(E10342,$L$1:$M$25,2,FALSE)</f>
        <v>oilseed</v>
      </c>
      <c r="G10342">
        <f>LOG(C10342)</f>
        <v>1.0413926851582251</v>
      </c>
      <c r="H10342">
        <f>G10342/(B10342-1)</f>
        <v>1.2306402770582043</v>
      </c>
    </row>
    <row r="10343" spans="1:8">
      <c r="A10343" t="s">
        <v>8580</v>
      </c>
      <c r="B10343">
        <v>1.8462202193216299</v>
      </c>
      <c r="C10343">
        <v>11</v>
      </c>
      <c r="D10343">
        <v>21</v>
      </c>
      <c r="E10343">
        <v>21</v>
      </c>
      <c r="F10343" t="str">
        <f>VLOOKUP(E10343,$L$1:$M$25,2,FALSE)</f>
        <v>soybean</v>
      </c>
      <c r="G10343">
        <f>LOG(C10343)</f>
        <v>1.0413926851582251</v>
      </c>
      <c r="H10343">
        <f>G10343/(B10343-1)</f>
        <v>1.2306402770582043</v>
      </c>
    </row>
    <row r="10344" spans="1:8">
      <c r="A10344" t="s">
        <v>8811</v>
      </c>
      <c r="B10344">
        <v>1.8462202193216299</v>
      </c>
      <c r="C10344">
        <v>11</v>
      </c>
      <c r="D10344">
        <v>22</v>
      </c>
      <c r="E10344">
        <v>22</v>
      </c>
      <c r="F10344" t="str">
        <f>VLOOKUP(E10344,$L$1:$M$25,2,FALSE)</f>
        <v>sugar</v>
      </c>
      <c r="G10344">
        <f>LOG(C10344)</f>
        <v>1.0413926851582251</v>
      </c>
      <c r="H10344">
        <f>G10344/(B10344-1)</f>
        <v>1.2306402770582043</v>
      </c>
    </row>
    <row r="10345" spans="1:8">
      <c r="A10345" t="s">
        <v>9702</v>
      </c>
      <c r="B10345">
        <v>1.8462202193216299</v>
      </c>
      <c r="C10345">
        <v>11</v>
      </c>
      <c r="D10345">
        <v>8</v>
      </c>
      <c r="E10345">
        <v>8</v>
      </c>
      <c r="F10345" t="str">
        <f>VLOOKUP(E10345,$L$1:$M$25,2,FALSE)</f>
        <v>dlr</v>
      </c>
      <c r="G10345">
        <f>LOG(C10345)</f>
        <v>1.0413926851582251</v>
      </c>
      <c r="H10345">
        <f>G10345/(B10345-1)</f>
        <v>1.2306402770582043</v>
      </c>
    </row>
    <row r="10346" spans="1:8">
      <c r="A10346" t="s">
        <v>9827</v>
      </c>
      <c r="B10346">
        <v>1.8462202193216299</v>
      </c>
      <c r="C10346">
        <v>11</v>
      </c>
      <c r="D10346">
        <v>14</v>
      </c>
      <c r="E10346">
        <v>14</v>
      </c>
      <c r="F10346" t="str">
        <f>VLOOKUP(E10346,$L$1:$M$25,2,FALSE)</f>
        <v>livestock</v>
      </c>
      <c r="G10346">
        <f>LOG(C10346)</f>
        <v>1.0413926851582251</v>
      </c>
      <c r="H10346">
        <f>G10346/(B10346-1)</f>
        <v>1.2306402770582043</v>
      </c>
    </row>
    <row r="10347" spans="1:8">
      <c r="A10347" t="s">
        <v>10614</v>
      </c>
      <c r="B10347">
        <v>1.8462202193216299</v>
      </c>
      <c r="C10347">
        <v>11</v>
      </c>
      <c r="D10347">
        <v>1</v>
      </c>
      <c r="E10347">
        <v>1</v>
      </c>
      <c r="F10347" t="str">
        <f>VLOOKUP(E10347,$L$1:$M$25,2,FALSE)</f>
        <v>acq</v>
      </c>
      <c r="G10347">
        <f>LOG(C10347)</f>
        <v>1.0413926851582251</v>
      </c>
      <c r="H10347">
        <f>G10347/(B10347-1)</f>
        <v>1.2306402770582043</v>
      </c>
    </row>
    <row r="10348" spans="1:8">
      <c r="A10348" t="s">
        <v>11349</v>
      </c>
      <c r="B10348">
        <v>1.8462202193216299</v>
      </c>
      <c r="C10348">
        <v>11</v>
      </c>
      <c r="D10348">
        <v>21</v>
      </c>
      <c r="E10348">
        <v>21</v>
      </c>
      <c r="F10348" t="str">
        <f>VLOOKUP(E10348,$L$1:$M$25,2,FALSE)</f>
        <v>soybean</v>
      </c>
      <c r="G10348">
        <f>LOG(C10348)</f>
        <v>1.0413926851582251</v>
      </c>
      <c r="H10348">
        <f>G10348/(B10348-1)</f>
        <v>1.2306402770582043</v>
      </c>
    </row>
    <row r="10349" spans="1:8">
      <c r="A10349" t="s">
        <v>3083</v>
      </c>
      <c r="B10349">
        <v>1.8464505986722</v>
      </c>
      <c r="C10349">
        <v>20</v>
      </c>
      <c r="D10349">
        <v>14</v>
      </c>
      <c r="E10349">
        <v>14</v>
      </c>
      <c r="F10349" t="str">
        <f>VLOOKUP(E10349,$L$1:$M$25,2,FALSE)</f>
        <v>livestock</v>
      </c>
      <c r="G10349">
        <f>LOG(C10349)</f>
        <v>1.3010299956639813</v>
      </c>
      <c r="H10349">
        <f>G10349/(B10349-1)</f>
        <v>1.5370418518279336</v>
      </c>
    </row>
    <row r="10350" spans="1:8">
      <c r="A10350" t="s">
        <v>2974</v>
      </c>
      <c r="B10350">
        <v>1.8468891232610301</v>
      </c>
      <c r="C10350">
        <v>14</v>
      </c>
      <c r="D10350">
        <v>5</v>
      </c>
      <c r="E10350">
        <v>5</v>
      </c>
      <c r="F10350" t="str">
        <f>VLOOKUP(E10350,$L$1:$M$25,2,FALSE)</f>
        <v>corn</v>
      </c>
      <c r="G10350">
        <f>LOG(C10350)</f>
        <v>1.146128035678238</v>
      </c>
      <c r="H10350">
        <f>G10350/(B10350-1)</f>
        <v>1.3533389486276066</v>
      </c>
    </row>
    <row r="10351" spans="1:8">
      <c r="A10351" t="s">
        <v>2807</v>
      </c>
      <c r="B10351">
        <v>1.8477658405484101</v>
      </c>
      <c r="C10351">
        <v>27</v>
      </c>
      <c r="D10351">
        <v>24</v>
      </c>
      <c r="E10351">
        <v>24</v>
      </c>
      <c r="F10351" t="str">
        <f>VLOOKUP(E10351,$L$1:$M$25,2,FALSE)</f>
        <v>veg-oil</v>
      </c>
      <c r="G10351">
        <f>LOG(C10351)</f>
        <v>1.4313637641589874</v>
      </c>
      <c r="H10351">
        <f>G10351/(B10351-1)</f>
        <v>1.6883951861436814</v>
      </c>
    </row>
    <row r="10352" spans="1:8">
      <c r="A10352" t="s">
        <v>100</v>
      </c>
      <c r="B10352">
        <v>1.84814428263648</v>
      </c>
      <c r="C10352">
        <v>74</v>
      </c>
      <c r="D10352">
        <v>13</v>
      </c>
      <c r="E10352">
        <v>13</v>
      </c>
      <c r="F10352" t="str">
        <f>VLOOKUP(E10352,$L$1:$M$25,2,FALSE)</f>
        <v>interest</v>
      </c>
      <c r="G10352">
        <f>LOG(C10352)</f>
        <v>1.8692317197309762</v>
      </c>
      <c r="H10352">
        <f>G10352/(B10352-1)</f>
        <v>2.203907705326289</v>
      </c>
    </row>
    <row r="10353" spans="1:8">
      <c r="A10353" t="s">
        <v>5271</v>
      </c>
      <c r="B10353">
        <v>1.8492042474614301</v>
      </c>
      <c r="C10353">
        <v>32</v>
      </c>
      <c r="D10353">
        <v>16</v>
      </c>
      <c r="E10353">
        <v>16</v>
      </c>
      <c r="F10353" t="str">
        <f>VLOOKUP(E10353,$L$1:$M$25,2,FALSE)</f>
        <v>money-supply</v>
      </c>
      <c r="G10353">
        <f>LOG(C10353)</f>
        <v>1.505149978319906</v>
      </c>
      <c r="H10353">
        <f>G10353/(B10353-1)</f>
        <v>1.7724239873026169</v>
      </c>
    </row>
    <row r="10354" spans="1:8">
      <c r="A10354" t="s">
        <v>228</v>
      </c>
      <c r="B10354">
        <v>1.8542411519634701</v>
      </c>
      <c r="C10354">
        <v>36</v>
      </c>
      <c r="D10354">
        <v>1</v>
      </c>
      <c r="E10354">
        <v>1</v>
      </c>
      <c r="F10354" t="str">
        <f>VLOOKUP(E10354,$L$1:$M$25,2,FALSE)</f>
        <v>acq</v>
      </c>
      <c r="G10354">
        <f>LOG(C10354)</f>
        <v>1.5563025007672873</v>
      </c>
      <c r="H10354">
        <f>G10354/(B10354-1)</f>
        <v>1.8218538139846481</v>
      </c>
    </row>
    <row r="10355" spans="1:8">
      <c r="A10355" t="s">
        <v>5616</v>
      </c>
      <c r="B10355">
        <v>1.85465261855982</v>
      </c>
      <c r="C10355">
        <v>17</v>
      </c>
      <c r="D10355">
        <v>3</v>
      </c>
      <c r="E10355">
        <v>3</v>
      </c>
      <c r="F10355" t="str">
        <f>VLOOKUP(E10355,$L$1:$M$25,2,FALSE)</f>
        <v>cocoa</v>
      </c>
      <c r="G10355">
        <f>LOG(C10355)</f>
        <v>1.2304489213782739</v>
      </c>
      <c r="H10355">
        <f>G10355/(B10355-1)</f>
        <v>1.4397064896983647</v>
      </c>
    </row>
    <row r="10356" spans="1:8">
      <c r="A10356" t="s">
        <v>326</v>
      </c>
      <c r="B10356">
        <v>1.85674510756761</v>
      </c>
      <c r="C10356">
        <v>108</v>
      </c>
      <c r="D10356">
        <v>18</v>
      </c>
      <c r="E10356">
        <v>18</v>
      </c>
      <c r="F10356" t="str">
        <f>VLOOKUP(E10356,$L$1:$M$25,2,FALSE)</f>
        <v>oilseed</v>
      </c>
      <c r="G10356">
        <f>LOG(C10356)</f>
        <v>2.0334237554869499</v>
      </c>
      <c r="H10356">
        <f>G10356/(B10356-1)</f>
        <v>2.3734290835462777</v>
      </c>
    </row>
    <row r="10357" spans="1:8">
      <c r="A10357" t="s">
        <v>7126</v>
      </c>
      <c r="B10357">
        <v>1.8571227503508001</v>
      </c>
      <c r="C10357">
        <v>21</v>
      </c>
      <c r="D10357">
        <v>6</v>
      </c>
      <c r="E10357">
        <v>6</v>
      </c>
      <c r="F10357" t="str">
        <f>VLOOKUP(E10357,$L$1:$M$25,2,FALSE)</f>
        <v>cpi</v>
      </c>
      <c r="G10357">
        <f>LOG(C10357)</f>
        <v>1.3222192947339193</v>
      </c>
      <c r="H10357">
        <f>G10357/(B10357-1)</f>
        <v>1.5426253639782239</v>
      </c>
    </row>
    <row r="10358" spans="1:8">
      <c r="A10358" t="s">
        <v>240</v>
      </c>
      <c r="B10358">
        <v>1.85747687630028</v>
      </c>
      <c r="C10358">
        <v>60</v>
      </c>
      <c r="D10358">
        <v>16</v>
      </c>
      <c r="E10358">
        <v>16</v>
      </c>
      <c r="F10358" t="str">
        <f>VLOOKUP(E10358,$L$1:$M$25,2,FALSE)</f>
        <v>money-supply</v>
      </c>
      <c r="G10358">
        <f>LOG(C10358)</f>
        <v>1.7781512503836436</v>
      </c>
      <c r="H10358">
        <f>G10358/(B10358-1)</f>
        <v>2.073701693339836</v>
      </c>
    </row>
    <row r="10359" spans="1:8">
      <c r="A10359" t="s">
        <v>8609</v>
      </c>
      <c r="B10359">
        <v>1.85755824596222</v>
      </c>
      <c r="C10359">
        <v>31</v>
      </c>
      <c r="D10359">
        <v>13</v>
      </c>
      <c r="E10359">
        <v>13</v>
      </c>
      <c r="F10359" t="str">
        <f>VLOOKUP(E10359,$L$1:$M$25,2,FALSE)</f>
        <v>interest</v>
      </c>
      <c r="G10359">
        <f>LOG(C10359)</f>
        <v>1.4913616938342726</v>
      </c>
      <c r="H10359">
        <f>G10359/(B10359-1)</f>
        <v>1.7390791830832388</v>
      </c>
    </row>
    <row r="10360" spans="1:8">
      <c r="A10360" t="s">
        <v>10000</v>
      </c>
      <c r="B10360">
        <v>1.8587614714624701</v>
      </c>
      <c r="C10360">
        <v>23</v>
      </c>
      <c r="D10360">
        <v>5</v>
      </c>
      <c r="E10360">
        <v>5</v>
      </c>
      <c r="F10360" t="str">
        <f>VLOOKUP(E10360,$L$1:$M$25,2,FALSE)</f>
        <v>corn</v>
      </c>
      <c r="G10360">
        <f>LOG(C10360)</f>
        <v>1.3617278360175928</v>
      </c>
      <c r="H10360">
        <f>G10360/(B10360-1)</f>
        <v>1.5856880883332731</v>
      </c>
    </row>
    <row r="10361" spans="1:8">
      <c r="A10361" t="s">
        <v>2126</v>
      </c>
      <c r="B10361">
        <v>1.85942881514922</v>
      </c>
      <c r="C10361">
        <v>15</v>
      </c>
      <c r="D10361">
        <v>1</v>
      </c>
      <c r="E10361">
        <v>1</v>
      </c>
      <c r="F10361" t="str">
        <f>VLOOKUP(E10361,$L$1:$M$25,2,FALSE)</f>
        <v>acq</v>
      </c>
      <c r="G10361">
        <f>LOG(C10361)</f>
        <v>1.1760912590556813</v>
      </c>
      <c r="H10361">
        <f>G10361/(B10361-1)</f>
        <v>1.3684568614929211</v>
      </c>
    </row>
    <row r="10362" spans="1:8">
      <c r="A10362" t="s">
        <v>6347</v>
      </c>
      <c r="B10362">
        <v>1.85942881514922</v>
      </c>
      <c r="C10362">
        <v>15</v>
      </c>
      <c r="D10362">
        <v>11</v>
      </c>
      <c r="E10362">
        <v>11</v>
      </c>
      <c r="F10362" t="str">
        <f>VLOOKUP(E10362,$L$1:$M$25,2,FALSE)</f>
        <v>gold</v>
      </c>
      <c r="G10362">
        <f>LOG(C10362)</f>
        <v>1.1760912590556813</v>
      </c>
      <c r="H10362">
        <f>G10362/(B10362-1)</f>
        <v>1.3684568614929211</v>
      </c>
    </row>
    <row r="10363" spans="1:8">
      <c r="A10363" t="s">
        <v>6820</v>
      </c>
      <c r="B10363">
        <v>1.85942881514922</v>
      </c>
      <c r="C10363">
        <v>15</v>
      </c>
      <c r="D10363">
        <v>3</v>
      </c>
      <c r="E10363">
        <v>3</v>
      </c>
      <c r="F10363" t="str">
        <f>VLOOKUP(E10363,$L$1:$M$25,2,FALSE)</f>
        <v>cocoa</v>
      </c>
      <c r="G10363">
        <f>LOG(C10363)</f>
        <v>1.1760912590556813</v>
      </c>
      <c r="H10363">
        <f>G10363/(B10363-1)</f>
        <v>1.3684568614929211</v>
      </c>
    </row>
    <row r="10364" spans="1:8">
      <c r="A10364" t="s">
        <v>11689</v>
      </c>
      <c r="B10364">
        <v>1.8632503710105699</v>
      </c>
      <c r="C10364">
        <v>25</v>
      </c>
      <c r="D10364">
        <v>17</v>
      </c>
      <c r="E10364">
        <v>17</v>
      </c>
      <c r="F10364" t="str">
        <f>VLOOKUP(E10364,$L$1:$M$25,2,FALSE)</f>
        <v>nat-gas</v>
      </c>
      <c r="G10364">
        <f>LOG(C10364)</f>
        <v>1.3979400086720377</v>
      </c>
      <c r="H10364">
        <f>G10364/(B10364-1)</f>
        <v>1.6193911472468061</v>
      </c>
    </row>
    <row r="10365" spans="1:8">
      <c r="A10365" t="s">
        <v>3250</v>
      </c>
      <c r="B10365">
        <v>1.8636799873409999</v>
      </c>
      <c r="C10365">
        <v>12</v>
      </c>
      <c r="D10365">
        <v>20</v>
      </c>
      <c r="E10365">
        <v>20</v>
      </c>
      <c r="F10365" t="str">
        <f>VLOOKUP(E10365,$L$1:$M$25,2,FALSE)</f>
        <v>ship</v>
      </c>
      <c r="G10365">
        <f>LOG(C10365)</f>
        <v>1.0791812460476249</v>
      </c>
      <c r="H10365">
        <f>G10365/(B10365-1)</f>
        <v>1.2495151698143265</v>
      </c>
    </row>
    <row r="10366" spans="1:8">
      <c r="A10366" t="s">
        <v>7494</v>
      </c>
      <c r="B10366">
        <v>1.8636799873409999</v>
      </c>
      <c r="C10366">
        <v>12</v>
      </c>
      <c r="D10366">
        <v>17</v>
      </c>
      <c r="E10366">
        <v>17</v>
      </c>
      <c r="F10366" t="str">
        <f>VLOOKUP(E10366,$L$1:$M$25,2,FALSE)</f>
        <v>nat-gas</v>
      </c>
      <c r="G10366">
        <f>LOG(C10366)</f>
        <v>1.0791812460476249</v>
      </c>
      <c r="H10366">
        <f>G10366/(B10366-1)</f>
        <v>1.2495151698143265</v>
      </c>
    </row>
    <row r="10367" spans="1:8">
      <c r="A10367" t="s">
        <v>10261</v>
      </c>
      <c r="B10367">
        <v>1.8636799873409999</v>
      </c>
      <c r="C10367">
        <v>12</v>
      </c>
      <c r="D10367">
        <v>25</v>
      </c>
      <c r="E10367">
        <v>25</v>
      </c>
      <c r="F10367" t="str">
        <f>VLOOKUP(E10367,$L$1:$M$25,2,FALSE)</f>
        <v>wheat</v>
      </c>
      <c r="G10367">
        <f>LOG(C10367)</f>
        <v>1.0791812460476249</v>
      </c>
      <c r="H10367">
        <f>G10367/(B10367-1)</f>
        <v>1.2495151698143265</v>
      </c>
    </row>
    <row r="10368" spans="1:8">
      <c r="A10368" t="s">
        <v>11026</v>
      </c>
      <c r="B10368">
        <v>1.8636799873409999</v>
      </c>
      <c r="C10368">
        <v>12</v>
      </c>
      <c r="D10368">
        <v>11</v>
      </c>
      <c r="E10368">
        <v>11</v>
      </c>
      <c r="F10368" t="str">
        <f>VLOOKUP(E10368,$L$1:$M$25,2,FALSE)</f>
        <v>gold</v>
      </c>
      <c r="G10368">
        <f>LOG(C10368)</f>
        <v>1.0791812460476249</v>
      </c>
      <c r="H10368">
        <f>G10368/(B10368-1)</f>
        <v>1.2495151698143265</v>
      </c>
    </row>
    <row r="10369" spans="1:8">
      <c r="A10369" t="s">
        <v>3988</v>
      </c>
      <c r="B10369">
        <v>1.8642369364164599</v>
      </c>
      <c r="C10369">
        <v>19</v>
      </c>
      <c r="D10369">
        <v>1</v>
      </c>
      <c r="E10369">
        <v>1</v>
      </c>
      <c r="F10369" t="str">
        <f>VLOOKUP(E10369,$L$1:$M$25,2,FALSE)</f>
        <v>acq</v>
      </c>
      <c r="G10369">
        <f>LOG(C10369)</f>
        <v>1.2787536009528289</v>
      </c>
      <c r="H10369">
        <f>G10369/(B10369-1)</f>
        <v>1.4796331272939496</v>
      </c>
    </row>
    <row r="10370" spans="1:8">
      <c r="A10370" t="s">
        <v>2895</v>
      </c>
      <c r="B10370">
        <v>1.86621602358595</v>
      </c>
      <c r="C10370">
        <v>14</v>
      </c>
      <c r="D10370">
        <v>1</v>
      </c>
      <c r="E10370">
        <v>1</v>
      </c>
      <c r="F10370" t="str">
        <f>VLOOKUP(E10370,$L$1:$M$25,2,FALSE)</f>
        <v>acq</v>
      </c>
      <c r="G10370">
        <f>LOG(C10370)</f>
        <v>1.146128035678238</v>
      </c>
      <c r="H10370">
        <f>G10370/(B10370-1)</f>
        <v>1.3231434243544835</v>
      </c>
    </row>
    <row r="10371" spans="1:8">
      <c r="A10371" t="s">
        <v>4320</v>
      </c>
      <c r="B10371">
        <v>1.86621602358595</v>
      </c>
      <c r="C10371">
        <v>14</v>
      </c>
      <c r="D10371">
        <v>4</v>
      </c>
      <c r="E10371">
        <v>4</v>
      </c>
      <c r="F10371" t="str">
        <f>VLOOKUP(E10371,$L$1:$M$25,2,FALSE)</f>
        <v>coffee</v>
      </c>
      <c r="G10371">
        <f>LOG(C10371)</f>
        <v>1.146128035678238</v>
      </c>
      <c r="H10371">
        <f>G10371/(B10371-1)</f>
        <v>1.3231434243544835</v>
      </c>
    </row>
    <row r="10372" spans="1:8">
      <c r="A10372" t="s">
        <v>7582</v>
      </c>
      <c r="B10372">
        <v>1.86621602358595</v>
      </c>
      <c r="C10372">
        <v>14</v>
      </c>
      <c r="D10372">
        <v>10</v>
      </c>
      <c r="E10372">
        <v>10</v>
      </c>
      <c r="F10372" t="str">
        <f>VLOOKUP(E10372,$L$1:$M$25,2,FALSE)</f>
        <v>gnp</v>
      </c>
      <c r="G10372">
        <f>LOG(C10372)</f>
        <v>1.146128035678238</v>
      </c>
      <c r="H10372">
        <f>G10372/(B10372-1)</f>
        <v>1.3231434243544835</v>
      </c>
    </row>
    <row r="10373" spans="1:8">
      <c r="A10373" t="s">
        <v>8700</v>
      </c>
      <c r="B10373">
        <v>1.86621602358595</v>
      </c>
      <c r="C10373">
        <v>14</v>
      </c>
      <c r="D10373">
        <v>11</v>
      </c>
      <c r="E10373">
        <v>11</v>
      </c>
      <c r="F10373" t="str">
        <f>VLOOKUP(E10373,$L$1:$M$25,2,FALSE)</f>
        <v>gold</v>
      </c>
      <c r="G10373">
        <f>LOG(C10373)</f>
        <v>1.146128035678238</v>
      </c>
      <c r="H10373">
        <f>G10373/(B10373-1)</f>
        <v>1.3231434243544835</v>
      </c>
    </row>
    <row r="10374" spans="1:8">
      <c r="A10374" t="s">
        <v>314</v>
      </c>
      <c r="B10374">
        <v>1.866868709787</v>
      </c>
      <c r="C10374">
        <v>817</v>
      </c>
      <c r="D10374">
        <v>8</v>
      </c>
      <c r="E10374">
        <v>8</v>
      </c>
      <c r="F10374" t="str">
        <f>VLOOKUP(E10374,$L$1:$M$25,2,FALSE)</f>
        <v>dlr</v>
      </c>
      <c r="G10374">
        <f>LOG(C10374)</f>
        <v>2.9122220565324155</v>
      </c>
      <c r="H10374">
        <f>G10374/(B10374-1)</f>
        <v>3.3594730362894092</v>
      </c>
    </row>
    <row r="10375" spans="1:8">
      <c r="A10375" t="s">
        <v>7756</v>
      </c>
      <c r="B10375">
        <v>1.8669477975645199</v>
      </c>
      <c r="C10375">
        <v>30</v>
      </c>
      <c r="D10375">
        <v>18</v>
      </c>
      <c r="E10375">
        <v>18</v>
      </c>
      <c r="F10375" t="str">
        <f>VLOOKUP(E10375,$L$1:$M$25,2,FALSE)</f>
        <v>oilseed</v>
      </c>
      <c r="G10375">
        <f>LOG(C10375)</f>
        <v>1.4771212547196624</v>
      </c>
      <c r="H10375">
        <f>G10375/(B10375-1)</f>
        <v>1.7038179909670192</v>
      </c>
    </row>
    <row r="10376" spans="1:8">
      <c r="A10376" t="s">
        <v>733</v>
      </c>
      <c r="B10376">
        <v>1.8676099607248799</v>
      </c>
      <c r="C10376">
        <v>57</v>
      </c>
      <c r="D10376">
        <v>18</v>
      </c>
      <c r="E10376">
        <v>18</v>
      </c>
      <c r="F10376" t="str">
        <f>VLOOKUP(E10376,$L$1:$M$25,2,FALSE)</f>
        <v>oilseed</v>
      </c>
      <c r="G10376">
        <f>LOG(C10376)</f>
        <v>1.7558748556724915</v>
      </c>
      <c r="H10376">
        <f>G10376/(B10376-1)</f>
        <v>2.0238067048071633</v>
      </c>
    </row>
    <row r="10377" spans="1:8">
      <c r="A10377" t="s">
        <v>246</v>
      </c>
      <c r="B10377">
        <v>1.86772311279114</v>
      </c>
      <c r="C10377">
        <v>51</v>
      </c>
      <c r="D10377">
        <v>20</v>
      </c>
      <c r="E10377">
        <v>20</v>
      </c>
      <c r="F10377" t="str">
        <f>VLOOKUP(E10377,$L$1:$M$25,2,FALSE)</f>
        <v>ship</v>
      </c>
      <c r="G10377">
        <f>LOG(C10377)</f>
        <v>1.7075701760979363</v>
      </c>
      <c r="H10377">
        <f>G10377/(B10377-1)</f>
        <v>1.9678744877560344</v>
      </c>
    </row>
    <row r="10378" spans="1:8">
      <c r="A10378" t="s">
        <v>5713</v>
      </c>
      <c r="B10378">
        <v>1.86965278159235</v>
      </c>
      <c r="C10378">
        <v>24</v>
      </c>
      <c r="D10378">
        <v>3</v>
      </c>
      <c r="E10378">
        <v>3</v>
      </c>
      <c r="F10378" t="str">
        <f>VLOOKUP(E10378,$L$1:$M$25,2,FALSE)</f>
        <v>cocoa</v>
      </c>
      <c r="G10378">
        <f>LOG(C10378)</f>
        <v>1.3802112417116059</v>
      </c>
      <c r="H10378">
        <f>G10378/(B10378-1)</f>
        <v>1.5870831105540928</v>
      </c>
    </row>
    <row r="10379" spans="1:8">
      <c r="A10379" t="s">
        <v>7721</v>
      </c>
      <c r="B10379">
        <v>1.87056888941563</v>
      </c>
      <c r="C10379">
        <v>17</v>
      </c>
      <c r="D10379">
        <v>14</v>
      </c>
      <c r="E10379">
        <v>14</v>
      </c>
      <c r="F10379" t="str">
        <f>VLOOKUP(E10379,$L$1:$M$25,2,FALSE)</f>
        <v>livestock</v>
      </c>
      <c r="G10379">
        <f>LOG(C10379)</f>
        <v>1.2304489213782739</v>
      </c>
      <c r="H10379">
        <f>G10379/(B10379-1)</f>
        <v>1.4133848984704858</v>
      </c>
    </row>
    <row r="10380" spans="1:8">
      <c r="A10380" t="s">
        <v>12266</v>
      </c>
      <c r="B10380">
        <v>1.8708338340726001</v>
      </c>
      <c r="C10380">
        <v>39</v>
      </c>
      <c r="D10380">
        <v>22</v>
      </c>
      <c r="E10380">
        <v>22</v>
      </c>
      <c r="F10380" t="str">
        <f>VLOOKUP(E10380,$L$1:$M$25,2,FALSE)</f>
        <v>sugar</v>
      </c>
      <c r="G10380">
        <f>LOG(C10380)</f>
        <v>1.5910646070264991</v>
      </c>
      <c r="H10380">
        <f>G10380/(B10380-1)</f>
        <v>1.8270587852399112</v>
      </c>
    </row>
    <row r="10381" spans="1:8">
      <c r="A10381" t="s">
        <v>11111</v>
      </c>
      <c r="B10381">
        <v>1.87086128312307</v>
      </c>
      <c r="C10381">
        <v>24</v>
      </c>
      <c r="D10381">
        <v>8</v>
      </c>
      <c r="E10381">
        <v>8</v>
      </c>
      <c r="F10381" t="str">
        <f>VLOOKUP(E10381,$L$1:$M$25,2,FALSE)</f>
        <v>dlr</v>
      </c>
      <c r="G10381">
        <f>LOG(C10381)</f>
        <v>1.3802112417116059</v>
      </c>
      <c r="H10381">
        <f>G10381/(B10381-1)</f>
        <v>1.5848807019665778</v>
      </c>
    </row>
    <row r="10382" spans="1:8">
      <c r="A10382" t="s">
        <v>9411</v>
      </c>
      <c r="B10382">
        <v>1.8711604142317999</v>
      </c>
      <c r="C10382">
        <v>14</v>
      </c>
      <c r="D10382">
        <v>21</v>
      </c>
      <c r="E10382">
        <v>21</v>
      </c>
      <c r="F10382" t="str">
        <f>VLOOKUP(E10382,$L$1:$M$25,2,FALSE)</f>
        <v>soybean</v>
      </c>
      <c r="G10382">
        <f>LOG(C10382)</f>
        <v>1.146128035678238</v>
      </c>
      <c r="H10382">
        <f>G10382/(B10382-1)</f>
        <v>1.3156337420231703</v>
      </c>
    </row>
    <row r="10383" spans="1:8">
      <c r="A10383" t="s">
        <v>11819</v>
      </c>
      <c r="B10383">
        <v>1.87351052064553</v>
      </c>
      <c r="C10383">
        <v>18</v>
      </c>
      <c r="D10383">
        <v>25</v>
      </c>
      <c r="E10383">
        <v>25</v>
      </c>
      <c r="F10383" t="str">
        <f>VLOOKUP(E10383,$L$1:$M$25,2,FALSE)</f>
        <v>wheat</v>
      </c>
      <c r="G10383">
        <f>LOG(C10383)</f>
        <v>1.255272505103306</v>
      </c>
      <c r="H10383">
        <f>G10383/(B10383-1)</f>
        <v>1.4370433731875965</v>
      </c>
    </row>
    <row r="10384" spans="1:8">
      <c r="A10384" t="s">
        <v>3715</v>
      </c>
      <c r="B10384">
        <v>1.8740632076972901</v>
      </c>
      <c r="C10384">
        <v>20</v>
      </c>
      <c r="D10384">
        <v>25</v>
      </c>
      <c r="E10384">
        <v>25</v>
      </c>
      <c r="F10384" t="str">
        <f>VLOOKUP(E10384,$L$1:$M$25,2,FALSE)</f>
        <v>wheat</v>
      </c>
      <c r="G10384">
        <f>LOG(C10384)</f>
        <v>1.3010299956639813</v>
      </c>
      <c r="H10384">
        <f>G10384/(B10384-1)</f>
        <v>1.4884850251179551</v>
      </c>
    </row>
    <row r="10385" spans="1:8">
      <c r="A10385" t="s">
        <v>6807</v>
      </c>
      <c r="B10385">
        <v>1.87512185601981</v>
      </c>
      <c r="C10385">
        <v>18</v>
      </c>
      <c r="D10385">
        <v>10</v>
      </c>
      <c r="E10385">
        <v>10</v>
      </c>
      <c r="F10385" t="str">
        <f>VLOOKUP(E10385,$L$1:$M$25,2,FALSE)</f>
        <v>gnp</v>
      </c>
      <c r="G10385">
        <f>LOG(C10385)</f>
        <v>1.255272505103306</v>
      </c>
      <c r="H10385">
        <f>G10385/(B10385-1)</f>
        <v>1.4343973887390726</v>
      </c>
    </row>
    <row r="10386" spans="1:8">
      <c r="A10386" t="s">
        <v>8317</v>
      </c>
      <c r="B10386">
        <v>1.87529625305265</v>
      </c>
      <c r="C10386">
        <v>43</v>
      </c>
      <c r="D10386">
        <v>8</v>
      </c>
      <c r="E10386">
        <v>8</v>
      </c>
      <c r="F10386" t="str">
        <f>VLOOKUP(E10386,$L$1:$M$25,2,FALSE)</f>
        <v>dlr</v>
      </c>
      <c r="G10386">
        <f>LOG(C10386)</f>
        <v>1.6334684555795864</v>
      </c>
      <c r="H10386">
        <f>G10386/(B10386-1)</f>
        <v>1.8661892472208852</v>
      </c>
    </row>
    <row r="10387" spans="1:8">
      <c r="A10387" t="s">
        <v>1287</v>
      </c>
      <c r="B10387">
        <v>1.8763816617557201</v>
      </c>
      <c r="C10387">
        <v>28</v>
      </c>
      <c r="D10387">
        <v>20</v>
      </c>
      <c r="E10387">
        <v>20</v>
      </c>
      <c r="F10387" t="str">
        <f>VLOOKUP(E10387,$L$1:$M$25,2,FALSE)</f>
        <v>ship</v>
      </c>
      <c r="G10387">
        <f>LOG(C10387)</f>
        <v>1.4471580313422192</v>
      </c>
      <c r="H10387">
        <f>G10387/(B10387-1)</f>
        <v>1.6512874407287581</v>
      </c>
    </row>
    <row r="10388" spans="1:8">
      <c r="A10388" t="s">
        <v>50</v>
      </c>
      <c r="B10388">
        <v>1.8764707076498099</v>
      </c>
      <c r="C10388">
        <v>134</v>
      </c>
      <c r="D10388">
        <v>6</v>
      </c>
      <c r="E10388">
        <v>6</v>
      </c>
      <c r="F10388" t="str">
        <f>VLOOKUP(E10388,$L$1:$M$25,2,FALSE)</f>
        <v>cpi</v>
      </c>
      <c r="G10388">
        <f>LOG(C10388)</f>
        <v>2.1271047983648077</v>
      </c>
      <c r="H10388">
        <f>G10388/(B10388-1)</f>
        <v>2.4268977614419982</v>
      </c>
    </row>
    <row r="10389" spans="1:8">
      <c r="A10389" t="s">
        <v>10790</v>
      </c>
      <c r="B10389">
        <v>1.87657404991732</v>
      </c>
      <c r="C10389">
        <v>27</v>
      </c>
      <c r="D10389">
        <v>5</v>
      </c>
      <c r="E10389">
        <v>5</v>
      </c>
      <c r="F10389" t="str">
        <f>VLOOKUP(E10389,$L$1:$M$25,2,FALSE)</f>
        <v>corn</v>
      </c>
      <c r="G10389">
        <f>LOG(C10389)</f>
        <v>1.4313637641589874</v>
      </c>
      <c r="H10389">
        <f>G10389/(B10389-1)</f>
        <v>1.6329068426038804</v>
      </c>
    </row>
    <row r="10390" spans="1:8">
      <c r="A10390" t="s">
        <v>3687</v>
      </c>
      <c r="B10390">
        <v>1.87734752460409</v>
      </c>
      <c r="C10390">
        <v>34</v>
      </c>
      <c r="D10390">
        <v>5</v>
      </c>
      <c r="E10390">
        <v>5</v>
      </c>
      <c r="F10390" t="str">
        <f>VLOOKUP(E10390,$L$1:$M$25,2,FALSE)</f>
        <v>corn</v>
      </c>
      <c r="G10390">
        <f>LOG(C10390)</f>
        <v>1.5314789170422551</v>
      </c>
      <c r="H10390">
        <f>G10390/(B10390-1)</f>
        <v>1.7455784328260879</v>
      </c>
    </row>
    <row r="10391" spans="1:8">
      <c r="A10391" t="s">
        <v>48</v>
      </c>
      <c r="B10391">
        <v>1.8775517688318999</v>
      </c>
      <c r="C10391">
        <v>144</v>
      </c>
      <c r="D10391">
        <v>20</v>
      </c>
      <c r="E10391">
        <v>20</v>
      </c>
      <c r="F10391" t="str">
        <f>VLOOKUP(E10391,$L$1:$M$25,2,FALSE)</f>
        <v>ship</v>
      </c>
      <c r="G10391">
        <f>LOG(C10391)</f>
        <v>2.1583624920952498</v>
      </c>
      <c r="H10391">
        <f>G10391/(B10391-1)</f>
        <v>2.4595272538373707</v>
      </c>
    </row>
    <row r="10392" spans="1:8">
      <c r="A10392" t="s">
        <v>9825</v>
      </c>
      <c r="B10392">
        <v>1.87835166907133</v>
      </c>
      <c r="C10392">
        <v>28</v>
      </c>
      <c r="D10392">
        <v>2</v>
      </c>
      <c r="E10392">
        <v>2</v>
      </c>
      <c r="F10392" t="str">
        <f>VLOOKUP(E10392,$L$1:$M$25,2,FALSE)</f>
        <v>bop</v>
      </c>
      <c r="G10392">
        <f>LOG(C10392)</f>
        <v>1.4471580313422192</v>
      </c>
      <c r="H10392">
        <f>G10392/(B10392-1)</f>
        <v>1.6475838576959509</v>
      </c>
    </row>
    <row r="10393" spans="1:8">
      <c r="A10393" t="s">
        <v>968</v>
      </c>
      <c r="B10393">
        <v>1.8784778103400801</v>
      </c>
      <c r="C10393">
        <v>19</v>
      </c>
      <c r="D10393">
        <v>2</v>
      </c>
      <c r="E10393">
        <v>2</v>
      </c>
      <c r="F10393" t="str">
        <f>VLOOKUP(E10393,$L$1:$M$25,2,FALSE)</f>
        <v>bop</v>
      </c>
      <c r="G10393">
        <f>LOG(C10393)</f>
        <v>1.2787536009528289</v>
      </c>
      <c r="H10393">
        <f>G10393/(B10393-1)</f>
        <v>1.455647013392168</v>
      </c>
    </row>
    <row r="10394" spans="1:8">
      <c r="A10394" t="s">
        <v>239</v>
      </c>
      <c r="B10394">
        <v>1.8792274073142701</v>
      </c>
      <c r="C10394">
        <v>72</v>
      </c>
      <c r="D10394">
        <v>25</v>
      </c>
      <c r="E10394">
        <v>25</v>
      </c>
      <c r="F10394" t="str">
        <f>VLOOKUP(E10394,$L$1:$M$25,2,FALSE)</f>
        <v>wheat</v>
      </c>
      <c r="G10394">
        <f>LOG(C10394)</f>
        <v>1.8573324964312685</v>
      </c>
      <c r="H10394">
        <f>G10394/(B10394-1)</f>
        <v>2.1124597356499213</v>
      </c>
    </row>
    <row r="10395" spans="1:8">
      <c r="A10395" t="s">
        <v>6927</v>
      </c>
      <c r="B10395">
        <v>1.88099973287546</v>
      </c>
      <c r="C10395">
        <v>33</v>
      </c>
      <c r="D10395">
        <v>18</v>
      </c>
      <c r="E10395">
        <v>18</v>
      </c>
      <c r="F10395" t="str">
        <f>VLOOKUP(E10395,$L$1:$M$25,2,FALSE)</f>
        <v>oilseed</v>
      </c>
      <c r="G10395">
        <f>LOG(C10395)</f>
        <v>1.5185139398778875</v>
      </c>
      <c r="H10395">
        <f>G10395/(B10395-1)</f>
        <v>1.7236258800234483</v>
      </c>
    </row>
    <row r="10396" spans="1:8">
      <c r="A10396" t="s">
        <v>10930</v>
      </c>
      <c r="B10396">
        <v>1.88462996064593</v>
      </c>
      <c r="C10396">
        <v>32</v>
      </c>
      <c r="D10396">
        <v>10</v>
      </c>
      <c r="E10396">
        <v>10</v>
      </c>
      <c r="F10396" t="str">
        <f>VLOOKUP(E10396,$L$1:$M$25,2,FALSE)</f>
        <v>gnp</v>
      </c>
      <c r="G10396">
        <f>LOG(C10396)</f>
        <v>1.505149978319906</v>
      </c>
      <c r="H10396">
        <f>G10396/(B10396-1)</f>
        <v>1.7014458533835899</v>
      </c>
    </row>
    <row r="10397" spans="1:8">
      <c r="A10397" t="s">
        <v>1041</v>
      </c>
      <c r="B10397">
        <v>1.8848713335781599</v>
      </c>
      <c r="C10397">
        <v>13</v>
      </c>
      <c r="D10397">
        <v>18</v>
      </c>
      <c r="E10397">
        <v>18</v>
      </c>
      <c r="F10397" t="str">
        <f>VLOOKUP(E10397,$L$1:$M$25,2,FALSE)</f>
        <v>oilseed</v>
      </c>
      <c r="G10397">
        <f>LOG(C10397)</f>
        <v>1.1139433523068367</v>
      </c>
      <c r="H10397">
        <f>G10397/(B10397-1)</f>
        <v>1.2588760761436093</v>
      </c>
    </row>
    <row r="10398" spans="1:8">
      <c r="A10398" t="s">
        <v>1231</v>
      </c>
      <c r="B10398">
        <v>1.8848713335781599</v>
      </c>
      <c r="C10398">
        <v>13</v>
      </c>
      <c r="D10398">
        <v>23</v>
      </c>
      <c r="E10398">
        <v>23</v>
      </c>
      <c r="F10398" t="str">
        <f>VLOOKUP(E10398,$L$1:$M$25,2,FALSE)</f>
        <v>trade</v>
      </c>
      <c r="G10398">
        <f>LOG(C10398)</f>
        <v>1.1139433523068367</v>
      </c>
      <c r="H10398">
        <f>G10398/(B10398-1)</f>
        <v>1.2588760761436093</v>
      </c>
    </row>
    <row r="10399" spans="1:8">
      <c r="A10399" t="s">
        <v>3284</v>
      </c>
      <c r="B10399">
        <v>1.8848713335781599</v>
      </c>
      <c r="C10399">
        <v>13</v>
      </c>
      <c r="D10399">
        <v>15</v>
      </c>
      <c r="E10399">
        <v>15</v>
      </c>
      <c r="F10399" t="str">
        <f>VLOOKUP(E10399,$L$1:$M$25,2,FALSE)</f>
        <v>money-fx</v>
      </c>
      <c r="G10399">
        <f>LOG(C10399)</f>
        <v>1.1139433523068367</v>
      </c>
      <c r="H10399">
        <f>G10399/(B10399-1)</f>
        <v>1.2588760761436093</v>
      </c>
    </row>
    <row r="10400" spans="1:8">
      <c r="A10400" t="s">
        <v>6868</v>
      </c>
      <c r="B10400">
        <v>1.8848713335781599</v>
      </c>
      <c r="C10400">
        <v>13</v>
      </c>
      <c r="D10400">
        <v>15</v>
      </c>
      <c r="E10400">
        <v>15</v>
      </c>
      <c r="F10400" t="str">
        <f>VLOOKUP(E10400,$L$1:$M$25,2,FALSE)</f>
        <v>money-fx</v>
      </c>
      <c r="G10400">
        <f>LOG(C10400)</f>
        <v>1.1139433523068367</v>
      </c>
      <c r="H10400">
        <f>G10400/(B10400-1)</f>
        <v>1.2588760761436093</v>
      </c>
    </row>
    <row r="10401" spans="1:8">
      <c r="A10401" t="s">
        <v>6954</v>
      </c>
      <c r="B10401">
        <v>1.8848713335781599</v>
      </c>
      <c r="C10401">
        <v>13</v>
      </c>
      <c r="D10401">
        <v>22</v>
      </c>
      <c r="E10401">
        <v>22</v>
      </c>
      <c r="F10401" t="str">
        <f>VLOOKUP(E10401,$L$1:$M$25,2,FALSE)</f>
        <v>sugar</v>
      </c>
      <c r="G10401">
        <f>LOG(C10401)</f>
        <v>1.1139433523068367</v>
      </c>
      <c r="H10401">
        <f>G10401/(B10401-1)</f>
        <v>1.2588760761436093</v>
      </c>
    </row>
    <row r="10402" spans="1:8">
      <c r="A10402" t="s">
        <v>7502</v>
      </c>
      <c r="B10402">
        <v>1.8848713335781599</v>
      </c>
      <c r="C10402">
        <v>13</v>
      </c>
      <c r="D10402">
        <v>8</v>
      </c>
      <c r="E10402">
        <v>8</v>
      </c>
      <c r="F10402" t="str">
        <f>VLOOKUP(E10402,$L$1:$M$25,2,FALSE)</f>
        <v>dlr</v>
      </c>
      <c r="G10402">
        <f>LOG(C10402)</f>
        <v>1.1139433523068367</v>
      </c>
      <c r="H10402">
        <f>G10402/(B10402-1)</f>
        <v>1.2588760761436093</v>
      </c>
    </row>
    <row r="10403" spans="1:8">
      <c r="A10403" t="s">
        <v>9283</v>
      </c>
      <c r="B10403">
        <v>1.8848713335781599</v>
      </c>
      <c r="C10403">
        <v>13</v>
      </c>
      <c r="D10403">
        <v>7</v>
      </c>
      <c r="E10403">
        <v>7</v>
      </c>
      <c r="F10403" t="str">
        <f>VLOOKUP(E10403,$L$1:$M$25,2,FALSE)</f>
        <v>crude</v>
      </c>
      <c r="G10403">
        <f>LOG(C10403)</f>
        <v>1.1139433523068367</v>
      </c>
      <c r="H10403">
        <f>G10403/(B10403-1)</f>
        <v>1.2588760761436093</v>
      </c>
    </row>
    <row r="10404" spans="1:8">
      <c r="A10404" t="s">
        <v>11187</v>
      </c>
      <c r="B10404">
        <v>1.8848713335781599</v>
      </c>
      <c r="C10404">
        <v>13</v>
      </c>
      <c r="D10404">
        <v>16</v>
      </c>
      <c r="E10404">
        <v>16</v>
      </c>
      <c r="F10404" t="str">
        <f>VLOOKUP(E10404,$L$1:$M$25,2,FALSE)</f>
        <v>money-supply</v>
      </c>
      <c r="G10404">
        <f>LOG(C10404)</f>
        <v>1.1139433523068367</v>
      </c>
      <c r="H10404">
        <f>G10404/(B10404-1)</f>
        <v>1.2588760761436093</v>
      </c>
    </row>
    <row r="10405" spans="1:8">
      <c r="A10405" t="s">
        <v>1107</v>
      </c>
      <c r="B10405">
        <v>1.8864291178674599</v>
      </c>
      <c r="C10405">
        <v>25</v>
      </c>
      <c r="D10405">
        <v>13</v>
      </c>
      <c r="E10405">
        <v>13</v>
      </c>
      <c r="F10405" t="str">
        <f>VLOOKUP(E10405,$L$1:$M$25,2,FALSE)</f>
        <v>interest</v>
      </c>
      <c r="G10405">
        <f>LOG(C10405)</f>
        <v>1.3979400086720377</v>
      </c>
      <c r="H10405">
        <f>G10405/(B10405-1)</f>
        <v>1.5770465799173574</v>
      </c>
    </row>
    <row r="10406" spans="1:8">
      <c r="A10406" t="s">
        <v>2827</v>
      </c>
      <c r="B10406">
        <v>1.88669678465807</v>
      </c>
      <c r="C10406">
        <v>10</v>
      </c>
      <c r="D10406">
        <v>20</v>
      </c>
      <c r="E10406">
        <v>20</v>
      </c>
      <c r="F10406" t="str">
        <f>VLOOKUP(E10406,$L$1:$M$25,2,FALSE)</f>
        <v>ship</v>
      </c>
      <c r="G10406">
        <f>LOG(C10406)</f>
        <v>1</v>
      </c>
      <c r="H10406">
        <f>G10406/(B10406-1)</f>
        <v>1.1277812407830285</v>
      </c>
    </row>
    <row r="10407" spans="1:8">
      <c r="A10407" t="s">
        <v>8893</v>
      </c>
      <c r="B10407">
        <v>1.88669678465807</v>
      </c>
      <c r="C10407">
        <v>10</v>
      </c>
      <c r="D10407">
        <v>17</v>
      </c>
      <c r="E10407">
        <v>17</v>
      </c>
      <c r="F10407" t="str">
        <f>VLOOKUP(E10407,$L$1:$M$25,2,FALSE)</f>
        <v>nat-gas</v>
      </c>
      <c r="G10407">
        <f>LOG(C10407)</f>
        <v>1</v>
      </c>
      <c r="H10407">
        <f>G10407/(B10407-1)</f>
        <v>1.1277812407830285</v>
      </c>
    </row>
    <row r="10408" spans="1:8">
      <c r="A10408" t="s">
        <v>9208</v>
      </c>
      <c r="B10408">
        <v>1.88669678465807</v>
      </c>
      <c r="C10408">
        <v>10</v>
      </c>
      <c r="D10408">
        <v>16</v>
      </c>
      <c r="E10408">
        <v>16</v>
      </c>
      <c r="F10408" t="str">
        <f>VLOOKUP(E10408,$L$1:$M$25,2,FALSE)</f>
        <v>money-supply</v>
      </c>
      <c r="G10408">
        <f>LOG(C10408)</f>
        <v>1</v>
      </c>
      <c r="H10408">
        <f>G10408/(B10408-1)</f>
        <v>1.1277812407830285</v>
      </c>
    </row>
    <row r="10409" spans="1:8">
      <c r="A10409" t="s">
        <v>9804</v>
      </c>
      <c r="B10409">
        <v>1.88669678465807</v>
      </c>
      <c r="C10409">
        <v>10</v>
      </c>
      <c r="D10409">
        <v>16</v>
      </c>
      <c r="E10409">
        <v>16</v>
      </c>
      <c r="F10409" t="str">
        <f>VLOOKUP(E10409,$L$1:$M$25,2,FALSE)</f>
        <v>money-supply</v>
      </c>
      <c r="G10409">
        <f>LOG(C10409)</f>
        <v>1</v>
      </c>
      <c r="H10409">
        <f>G10409/(B10409-1)</f>
        <v>1.1277812407830285</v>
      </c>
    </row>
    <row r="10410" spans="1:8">
      <c r="A10410" t="s">
        <v>10295</v>
      </c>
      <c r="B10410">
        <v>1.88669678465807</v>
      </c>
      <c r="C10410">
        <v>10</v>
      </c>
      <c r="D10410">
        <v>11</v>
      </c>
      <c r="E10410">
        <v>11</v>
      </c>
      <c r="F10410" t="str">
        <f>VLOOKUP(E10410,$L$1:$M$25,2,FALSE)</f>
        <v>gold</v>
      </c>
      <c r="G10410">
        <f>LOG(C10410)</f>
        <v>1</v>
      </c>
      <c r="H10410">
        <f>G10410/(B10410-1)</f>
        <v>1.1277812407830285</v>
      </c>
    </row>
    <row r="10411" spans="1:8">
      <c r="A10411" t="s">
        <v>11216</v>
      </c>
      <c r="B10411">
        <v>1.88669678465807</v>
      </c>
      <c r="C10411">
        <v>10</v>
      </c>
      <c r="D10411">
        <v>3</v>
      </c>
      <c r="E10411">
        <v>3</v>
      </c>
      <c r="F10411" t="str">
        <f>VLOOKUP(E10411,$L$1:$M$25,2,FALSE)</f>
        <v>cocoa</v>
      </c>
      <c r="G10411">
        <f>LOG(C10411)</f>
        <v>1</v>
      </c>
      <c r="H10411">
        <f>G10411/(B10411-1)</f>
        <v>1.1277812407830285</v>
      </c>
    </row>
    <row r="10412" spans="1:8">
      <c r="A10412" t="s">
        <v>11428</v>
      </c>
      <c r="B10412">
        <v>1.88669678465807</v>
      </c>
      <c r="C10412">
        <v>10</v>
      </c>
      <c r="D10412">
        <v>5</v>
      </c>
      <c r="E10412">
        <v>5</v>
      </c>
      <c r="F10412" t="str">
        <f>VLOOKUP(E10412,$L$1:$M$25,2,FALSE)</f>
        <v>corn</v>
      </c>
      <c r="G10412">
        <f>LOG(C10412)</f>
        <v>1</v>
      </c>
      <c r="H10412">
        <f>G10412/(B10412-1)</f>
        <v>1.1277812407830285</v>
      </c>
    </row>
    <row r="10413" spans="1:8">
      <c r="A10413" t="s">
        <v>11552</v>
      </c>
      <c r="B10413">
        <v>1.88669678465807</v>
      </c>
      <c r="C10413">
        <v>10</v>
      </c>
      <c r="D10413">
        <v>3</v>
      </c>
      <c r="E10413">
        <v>3</v>
      </c>
      <c r="F10413" t="str">
        <f>VLOOKUP(E10413,$L$1:$M$25,2,FALSE)</f>
        <v>cocoa</v>
      </c>
      <c r="G10413">
        <f>LOG(C10413)</f>
        <v>1</v>
      </c>
      <c r="H10413">
        <f>G10413/(B10413-1)</f>
        <v>1.1277812407830285</v>
      </c>
    </row>
    <row r="10414" spans="1:8">
      <c r="A10414" t="s">
        <v>2265</v>
      </c>
      <c r="B10414">
        <v>1.8891591637540199</v>
      </c>
      <c r="C10414">
        <v>9</v>
      </c>
      <c r="D10414">
        <v>25</v>
      </c>
      <c r="E10414">
        <v>25</v>
      </c>
      <c r="F10414" t="str">
        <f>VLOOKUP(E10414,$L$1:$M$25,2,FALSE)</f>
        <v>wheat</v>
      </c>
      <c r="G10414">
        <f>LOG(C10414)</f>
        <v>0.95424250943932487</v>
      </c>
      <c r="H10414">
        <f>G10414/(B10414-1)</f>
        <v>1.0731965078226533</v>
      </c>
    </row>
    <row r="10415" spans="1:8">
      <c r="A10415" t="s">
        <v>2726</v>
      </c>
      <c r="B10415">
        <v>1.8891591637540199</v>
      </c>
      <c r="C10415">
        <v>9</v>
      </c>
      <c r="D10415">
        <v>4</v>
      </c>
      <c r="E10415">
        <v>4</v>
      </c>
      <c r="F10415" t="str">
        <f>VLOOKUP(E10415,$L$1:$M$25,2,FALSE)</f>
        <v>coffee</v>
      </c>
      <c r="G10415">
        <f>LOG(C10415)</f>
        <v>0.95424250943932487</v>
      </c>
      <c r="H10415">
        <f>G10415/(B10415-1)</f>
        <v>1.0731965078226533</v>
      </c>
    </row>
    <row r="10416" spans="1:8">
      <c r="A10416" t="s">
        <v>3845</v>
      </c>
      <c r="B10416">
        <v>1.8891591637540199</v>
      </c>
      <c r="C10416">
        <v>9</v>
      </c>
      <c r="D10416">
        <v>5</v>
      </c>
      <c r="E10416">
        <v>5</v>
      </c>
      <c r="F10416" t="str">
        <f>VLOOKUP(E10416,$L$1:$M$25,2,FALSE)</f>
        <v>corn</v>
      </c>
      <c r="G10416">
        <f>LOG(C10416)</f>
        <v>0.95424250943932487</v>
      </c>
      <c r="H10416">
        <f>G10416/(B10416-1)</f>
        <v>1.0731965078226533</v>
      </c>
    </row>
    <row r="10417" spans="1:8">
      <c r="A10417" t="s">
        <v>4086</v>
      </c>
      <c r="B10417">
        <v>1.8891591637540199</v>
      </c>
      <c r="C10417">
        <v>9</v>
      </c>
      <c r="D10417">
        <v>23</v>
      </c>
      <c r="E10417">
        <v>23</v>
      </c>
      <c r="F10417" t="str">
        <f>VLOOKUP(E10417,$L$1:$M$25,2,FALSE)</f>
        <v>trade</v>
      </c>
      <c r="G10417">
        <f>LOG(C10417)</f>
        <v>0.95424250943932487</v>
      </c>
      <c r="H10417">
        <f>G10417/(B10417-1)</f>
        <v>1.0731965078226533</v>
      </c>
    </row>
    <row r="10418" spans="1:8">
      <c r="A10418" t="s">
        <v>4448</v>
      </c>
      <c r="B10418">
        <v>1.8891591637540199</v>
      </c>
      <c r="C10418">
        <v>9</v>
      </c>
      <c r="D10418">
        <v>23</v>
      </c>
      <c r="E10418">
        <v>23</v>
      </c>
      <c r="F10418" t="str">
        <f>VLOOKUP(E10418,$L$1:$M$25,2,FALSE)</f>
        <v>trade</v>
      </c>
      <c r="G10418">
        <f>LOG(C10418)</f>
        <v>0.95424250943932487</v>
      </c>
      <c r="H10418">
        <f>G10418/(B10418-1)</f>
        <v>1.0731965078226533</v>
      </c>
    </row>
    <row r="10419" spans="1:8">
      <c r="A10419" t="s">
        <v>4963</v>
      </c>
      <c r="B10419">
        <v>1.8891591637540199</v>
      </c>
      <c r="C10419">
        <v>9</v>
      </c>
      <c r="D10419">
        <v>1</v>
      </c>
      <c r="E10419">
        <v>1</v>
      </c>
      <c r="F10419" t="str">
        <f>VLOOKUP(E10419,$L$1:$M$25,2,FALSE)</f>
        <v>acq</v>
      </c>
      <c r="G10419">
        <f>LOG(C10419)</f>
        <v>0.95424250943932487</v>
      </c>
      <c r="H10419">
        <f>G10419/(B10419-1)</f>
        <v>1.0731965078226533</v>
      </c>
    </row>
    <row r="10420" spans="1:8">
      <c r="A10420" t="s">
        <v>5119</v>
      </c>
      <c r="B10420">
        <v>1.8891591637540199</v>
      </c>
      <c r="C10420">
        <v>9</v>
      </c>
      <c r="D10420">
        <v>1</v>
      </c>
      <c r="E10420">
        <v>1</v>
      </c>
      <c r="F10420" t="str">
        <f>VLOOKUP(E10420,$L$1:$M$25,2,FALSE)</f>
        <v>acq</v>
      </c>
      <c r="G10420">
        <f>LOG(C10420)</f>
        <v>0.95424250943932487</v>
      </c>
      <c r="H10420">
        <f>G10420/(B10420-1)</f>
        <v>1.0731965078226533</v>
      </c>
    </row>
    <row r="10421" spans="1:8">
      <c r="A10421" t="s">
        <v>6354</v>
      </c>
      <c r="B10421">
        <v>1.8891591637540199</v>
      </c>
      <c r="C10421">
        <v>9</v>
      </c>
      <c r="D10421">
        <v>16</v>
      </c>
      <c r="E10421">
        <v>16</v>
      </c>
      <c r="F10421" t="str">
        <f>VLOOKUP(E10421,$L$1:$M$25,2,FALSE)</f>
        <v>money-supply</v>
      </c>
      <c r="G10421">
        <f>LOG(C10421)</f>
        <v>0.95424250943932487</v>
      </c>
      <c r="H10421">
        <f>G10421/(B10421-1)</f>
        <v>1.0731965078226533</v>
      </c>
    </row>
    <row r="10422" spans="1:8">
      <c r="A10422" t="s">
        <v>7029</v>
      </c>
      <c r="B10422">
        <v>1.8891591637540199</v>
      </c>
      <c r="C10422">
        <v>9</v>
      </c>
      <c r="D10422">
        <v>17</v>
      </c>
      <c r="E10422">
        <v>17</v>
      </c>
      <c r="F10422" t="str">
        <f>VLOOKUP(E10422,$L$1:$M$25,2,FALSE)</f>
        <v>nat-gas</v>
      </c>
      <c r="G10422">
        <f>LOG(C10422)</f>
        <v>0.95424250943932487</v>
      </c>
      <c r="H10422">
        <f>G10422/(B10422-1)</f>
        <v>1.0731965078226533</v>
      </c>
    </row>
    <row r="10423" spans="1:8">
      <c r="A10423" t="s">
        <v>7396</v>
      </c>
      <c r="B10423">
        <v>1.8891591637540199</v>
      </c>
      <c r="C10423">
        <v>9</v>
      </c>
      <c r="D10423">
        <v>4</v>
      </c>
      <c r="E10423">
        <v>4</v>
      </c>
      <c r="F10423" t="str">
        <f>VLOOKUP(E10423,$L$1:$M$25,2,FALSE)</f>
        <v>coffee</v>
      </c>
      <c r="G10423">
        <f>LOG(C10423)</f>
        <v>0.95424250943932487</v>
      </c>
      <c r="H10423">
        <f>G10423/(B10423-1)</f>
        <v>1.0731965078226533</v>
      </c>
    </row>
    <row r="10424" spans="1:8">
      <c r="A10424" t="s">
        <v>7407</v>
      </c>
      <c r="B10424">
        <v>1.8891591637540199</v>
      </c>
      <c r="C10424">
        <v>9</v>
      </c>
      <c r="D10424">
        <v>7</v>
      </c>
      <c r="E10424">
        <v>7</v>
      </c>
      <c r="F10424" t="str">
        <f>VLOOKUP(E10424,$L$1:$M$25,2,FALSE)</f>
        <v>crude</v>
      </c>
      <c r="G10424">
        <f>LOG(C10424)</f>
        <v>0.95424250943932487</v>
      </c>
      <c r="H10424">
        <f>G10424/(B10424-1)</f>
        <v>1.0731965078226533</v>
      </c>
    </row>
    <row r="10425" spans="1:8">
      <c r="A10425" t="s">
        <v>8704</v>
      </c>
      <c r="B10425">
        <v>1.8891591637540199</v>
      </c>
      <c r="C10425">
        <v>9</v>
      </c>
      <c r="D10425">
        <v>1</v>
      </c>
      <c r="E10425">
        <v>1</v>
      </c>
      <c r="F10425" t="str">
        <f>VLOOKUP(E10425,$L$1:$M$25,2,FALSE)</f>
        <v>acq</v>
      </c>
      <c r="G10425">
        <f>LOG(C10425)</f>
        <v>0.95424250943932487</v>
      </c>
      <c r="H10425">
        <f>G10425/(B10425-1)</f>
        <v>1.0731965078226533</v>
      </c>
    </row>
    <row r="10426" spans="1:8">
      <c r="A10426" t="s">
        <v>9013</v>
      </c>
      <c r="B10426">
        <v>1.8891591637540199</v>
      </c>
      <c r="C10426">
        <v>9</v>
      </c>
      <c r="D10426">
        <v>17</v>
      </c>
      <c r="E10426">
        <v>17</v>
      </c>
      <c r="F10426" t="str">
        <f>VLOOKUP(E10426,$L$1:$M$25,2,FALSE)</f>
        <v>nat-gas</v>
      </c>
      <c r="G10426">
        <f>LOG(C10426)</f>
        <v>0.95424250943932487</v>
      </c>
      <c r="H10426">
        <f>G10426/(B10426-1)</f>
        <v>1.0731965078226533</v>
      </c>
    </row>
    <row r="10427" spans="1:8">
      <c r="A10427" t="s">
        <v>9505</v>
      </c>
      <c r="B10427">
        <v>1.8891591637540199</v>
      </c>
      <c r="C10427">
        <v>9</v>
      </c>
      <c r="D10427">
        <v>1</v>
      </c>
      <c r="E10427">
        <v>1</v>
      </c>
      <c r="F10427" t="str">
        <f>VLOOKUP(E10427,$L$1:$M$25,2,FALSE)</f>
        <v>acq</v>
      </c>
      <c r="G10427">
        <f>LOG(C10427)</f>
        <v>0.95424250943932487</v>
      </c>
      <c r="H10427">
        <f>G10427/(B10427-1)</f>
        <v>1.0731965078226533</v>
      </c>
    </row>
    <row r="10428" spans="1:8">
      <c r="A10428" t="s">
        <v>9591</v>
      </c>
      <c r="B10428">
        <v>1.8891591637540199</v>
      </c>
      <c r="C10428">
        <v>9</v>
      </c>
      <c r="D10428">
        <v>18</v>
      </c>
      <c r="E10428">
        <v>18</v>
      </c>
      <c r="F10428" t="str">
        <f>VLOOKUP(E10428,$L$1:$M$25,2,FALSE)</f>
        <v>oilseed</v>
      </c>
      <c r="G10428">
        <f>LOG(C10428)</f>
        <v>0.95424250943932487</v>
      </c>
      <c r="H10428">
        <f>G10428/(B10428-1)</f>
        <v>1.0731965078226533</v>
      </c>
    </row>
    <row r="10429" spans="1:8">
      <c r="A10429" t="s">
        <v>9942</v>
      </c>
      <c r="B10429">
        <v>1.8891591637540199</v>
      </c>
      <c r="C10429">
        <v>9</v>
      </c>
      <c r="D10429">
        <v>17</v>
      </c>
      <c r="E10429">
        <v>17</v>
      </c>
      <c r="F10429" t="str">
        <f>VLOOKUP(E10429,$L$1:$M$25,2,FALSE)</f>
        <v>nat-gas</v>
      </c>
      <c r="G10429">
        <f>LOG(C10429)</f>
        <v>0.95424250943932487</v>
      </c>
      <c r="H10429">
        <f>G10429/(B10429-1)</f>
        <v>1.0731965078226533</v>
      </c>
    </row>
    <row r="10430" spans="1:8">
      <c r="A10430" t="s">
        <v>10535</v>
      </c>
      <c r="B10430">
        <v>1.8891591637540199</v>
      </c>
      <c r="C10430">
        <v>9</v>
      </c>
      <c r="D10430">
        <v>6</v>
      </c>
      <c r="E10430">
        <v>6</v>
      </c>
      <c r="F10430" t="str">
        <f>VLOOKUP(E10430,$L$1:$M$25,2,FALSE)</f>
        <v>cpi</v>
      </c>
      <c r="G10430">
        <f>LOG(C10430)</f>
        <v>0.95424250943932487</v>
      </c>
      <c r="H10430">
        <f>G10430/(B10430-1)</f>
        <v>1.0731965078226533</v>
      </c>
    </row>
    <row r="10431" spans="1:8">
      <c r="A10431" t="s">
        <v>11773</v>
      </c>
      <c r="B10431">
        <v>1.8891591637540199</v>
      </c>
      <c r="C10431">
        <v>9</v>
      </c>
      <c r="D10431">
        <v>8</v>
      </c>
      <c r="E10431">
        <v>8</v>
      </c>
      <c r="F10431" t="str">
        <f>VLOOKUP(E10431,$L$1:$M$25,2,FALSE)</f>
        <v>dlr</v>
      </c>
      <c r="G10431">
        <f>LOG(C10431)</f>
        <v>0.95424250943932487</v>
      </c>
      <c r="H10431">
        <f>G10431/(B10431-1)</f>
        <v>1.0731965078226533</v>
      </c>
    </row>
    <row r="10432" spans="1:8">
      <c r="A10432" t="s">
        <v>4985</v>
      </c>
      <c r="B10432">
        <v>1.8897518709893</v>
      </c>
      <c r="C10432">
        <v>27</v>
      </c>
      <c r="D10432">
        <v>8</v>
      </c>
      <c r="E10432">
        <v>8</v>
      </c>
      <c r="F10432" t="str">
        <f>VLOOKUP(E10432,$L$1:$M$25,2,FALSE)</f>
        <v>dlr</v>
      </c>
      <c r="G10432">
        <f>LOG(C10432)</f>
        <v>1.4313637641589874</v>
      </c>
      <c r="H10432">
        <f>G10432/(B10432-1)</f>
        <v>1.6087223987149117</v>
      </c>
    </row>
    <row r="10433" spans="1:8">
      <c r="A10433" t="s">
        <v>171</v>
      </c>
      <c r="B10433">
        <v>1.89237002010605</v>
      </c>
      <c r="C10433">
        <v>51</v>
      </c>
      <c r="D10433">
        <v>20</v>
      </c>
      <c r="E10433">
        <v>20</v>
      </c>
      <c r="F10433" t="str">
        <f>VLOOKUP(E10433,$L$1:$M$25,2,FALSE)</f>
        <v>ship</v>
      </c>
      <c r="G10433">
        <f>LOG(C10433)</f>
        <v>1.7075701760979363</v>
      </c>
      <c r="H10433">
        <f>G10433/(B10433-1)</f>
        <v>1.9135225720548155</v>
      </c>
    </row>
    <row r="10434" spans="1:8">
      <c r="A10434" t="s">
        <v>318</v>
      </c>
      <c r="B10434">
        <v>1.89352443577764</v>
      </c>
      <c r="C10434">
        <v>537</v>
      </c>
      <c r="D10434">
        <v>2</v>
      </c>
      <c r="E10434">
        <v>2</v>
      </c>
      <c r="F10434" t="str">
        <f>VLOOKUP(E10434,$L$1:$M$25,2,FALSE)</f>
        <v>bop</v>
      </c>
      <c r="G10434">
        <f>LOG(C10434)</f>
        <v>2.7299742856995555</v>
      </c>
      <c r="H10434">
        <f>G10434/(B10434-1)</f>
        <v>3.0552877754525443</v>
      </c>
    </row>
    <row r="10435" spans="1:8">
      <c r="A10435" t="s">
        <v>2259</v>
      </c>
      <c r="B10435">
        <v>1.8937882323911299</v>
      </c>
      <c r="C10435">
        <v>11</v>
      </c>
      <c r="D10435">
        <v>18</v>
      </c>
      <c r="E10435">
        <v>18</v>
      </c>
      <c r="F10435" t="str">
        <f>VLOOKUP(E10435,$L$1:$M$25,2,FALSE)</f>
        <v>oilseed</v>
      </c>
      <c r="G10435">
        <f>LOG(C10435)</f>
        <v>1.0413926851582251</v>
      </c>
      <c r="H10435">
        <f>G10435/(B10435-1)</f>
        <v>1.1651447707833573</v>
      </c>
    </row>
    <row r="10436" spans="1:8">
      <c r="A10436" t="s">
        <v>2285</v>
      </c>
      <c r="B10436">
        <v>1.8937882323911299</v>
      </c>
      <c r="C10436">
        <v>11</v>
      </c>
      <c r="D10436">
        <v>22</v>
      </c>
      <c r="E10436">
        <v>22</v>
      </c>
      <c r="F10436" t="str">
        <f>VLOOKUP(E10436,$L$1:$M$25,2,FALSE)</f>
        <v>sugar</v>
      </c>
      <c r="G10436">
        <f>LOG(C10436)</f>
        <v>1.0413926851582251</v>
      </c>
      <c r="H10436">
        <f>G10436/(B10436-1)</f>
        <v>1.1651447707833573</v>
      </c>
    </row>
    <row r="10437" spans="1:8">
      <c r="A10437" t="s">
        <v>2744</v>
      </c>
      <c r="B10437">
        <v>1.8937882323911299</v>
      </c>
      <c r="C10437">
        <v>11</v>
      </c>
      <c r="D10437">
        <v>2</v>
      </c>
      <c r="E10437">
        <v>2</v>
      </c>
      <c r="F10437" t="str">
        <f>VLOOKUP(E10437,$L$1:$M$25,2,FALSE)</f>
        <v>bop</v>
      </c>
      <c r="G10437">
        <f>LOG(C10437)</f>
        <v>1.0413926851582251</v>
      </c>
      <c r="H10437">
        <f>G10437/(B10437-1)</f>
        <v>1.1651447707833573</v>
      </c>
    </row>
    <row r="10438" spans="1:8">
      <c r="A10438" t="s">
        <v>5488</v>
      </c>
      <c r="B10438">
        <v>1.8937882323911299</v>
      </c>
      <c r="C10438">
        <v>11</v>
      </c>
      <c r="D10438">
        <v>2</v>
      </c>
      <c r="E10438">
        <v>2</v>
      </c>
      <c r="F10438" t="str">
        <f>VLOOKUP(E10438,$L$1:$M$25,2,FALSE)</f>
        <v>bop</v>
      </c>
      <c r="G10438">
        <f>LOG(C10438)</f>
        <v>1.0413926851582251</v>
      </c>
      <c r="H10438">
        <f>G10438/(B10438-1)</f>
        <v>1.1651447707833573</v>
      </c>
    </row>
    <row r="10439" spans="1:8">
      <c r="A10439" t="s">
        <v>7104</v>
      </c>
      <c r="B10439">
        <v>1.8937882323911299</v>
      </c>
      <c r="C10439">
        <v>11</v>
      </c>
      <c r="D10439">
        <v>23</v>
      </c>
      <c r="E10439">
        <v>23</v>
      </c>
      <c r="F10439" t="str">
        <f>VLOOKUP(E10439,$L$1:$M$25,2,FALSE)</f>
        <v>trade</v>
      </c>
      <c r="G10439">
        <f>LOG(C10439)</f>
        <v>1.0413926851582251</v>
      </c>
      <c r="H10439">
        <f>G10439/(B10439-1)</f>
        <v>1.1651447707833573</v>
      </c>
    </row>
    <row r="10440" spans="1:8">
      <c r="A10440" t="s">
        <v>7344</v>
      </c>
      <c r="B10440">
        <v>1.8937882323911299</v>
      </c>
      <c r="C10440">
        <v>11</v>
      </c>
      <c r="D10440">
        <v>18</v>
      </c>
      <c r="E10440">
        <v>18</v>
      </c>
      <c r="F10440" t="str">
        <f>VLOOKUP(E10440,$L$1:$M$25,2,FALSE)</f>
        <v>oilseed</v>
      </c>
      <c r="G10440">
        <f>LOG(C10440)</f>
        <v>1.0413926851582251</v>
      </c>
      <c r="H10440">
        <f>G10440/(B10440-1)</f>
        <v>1.1651447707833573</v>
      </c>
    </row>
    <row r="10441" spans="1:8">
      <c r="A10441" t="s">
        <v>8254</v>
      </c>
      <c r="B10441">
        <v>1.8937882323911299</v>
      </c>
      <c r="C10441">
        <v>11</v>
      </c>
      <c r="D10441">
        <v>14</v>
      </c>
      <c r="E10441">
        <v>14</v>
      </c>
      <c r="F10441" t="str">
        <f>VLOOKUP(E10441,$L$1:$M$25,2,FALSE)</f>
        <v>livestock</v>
      </c>
      <c r="G10441">
        <f>LOG(C10441)</f>
        <v>1.0413926851582251</v>
      </c>
      <c r="H10441">
        <f>G10441/(B10441-1)</f>
        <v>1.1651447707833573</v>
      </c>
    </row>
    <row r="10442" spans="1:8">
      <c r="A10442" t="s">
        <v>8662</v>
      </c>
      <c r="B10442">
        <v>1.8937882323911299</v>
      </c>
      <c r="C10442">
        <v>11</v>
      </c>
      <c r="D10442">
        <v>2</v>
      </c>
      <c r="E10442">
        <v>2</v>
      </c>
      <c r="F10442" t="str">
        <f>VLOOKUP(E10442,$L$1:$M$25,2,FALSE)</f>
        <v>bop</v>
      </c>
      <c r="G10442">
        <f>LOG(C10442)</f>
        <v>1.0413926851582251</v>
      </c>
      <c r="H10442">
        <f>G10442/(B10442-1)</f>
        <v>1.1651447707833573</v>
      </c>
    </row>
    <row r="10443" spans="1:8">
      <c r="A10443" t="s">
        <v>11376</v>
      </c>
      <c r="B10443">
        <v>1.8937882323911299</v>
      </c>
      <c r="C10443">
        <v>11</v>
      </c>
      <c r="D10443">
        <v>17</v>
      </c>
      <c r="E10443">
        <v>17</v>
      </c>
      <c r="F10443" t="str">
        <f>VLOOKUP(E10443,$L$1:$M$25,2,FALSE)</f>
        <v>nat-gas</v>
      </c>
      <c r="G10443">
        <f>LOG(C10443)</f>
        <v>1.0413926851582251</v>
      </c>
      <c r="H10443">
        <f>G10443/(B10443-1)</f>
        <v>1.1651447707833573</v>
      </c>
    </row>
    <row r="10444" spans="1:8">
      <c r="A10444" t="s">
        <v>1450</v>
      </c>
      <c r="B10444">
        <v>1.8946020989971799</v>
      </c>
      <c r="C10444">
        <v>22</v>
      </c>
      <c r="D10444">
        <v>25</v>
      </c>
      <c r="E10444">
        <v>25</v>
      </c>
      <c r="F10444" t="str">
        <f>VLOOKUP(E10444,$L$1:$M$25,2,FALSE)</f>
        <v>wheat</v>
      </c>
      <c r="G10444">
        <f>LOG(C10444)</f>
        <v>1.3424226808222062</v>
      </c>
      <c r="H10444">
        <f>G10444/(B10444-1)</f>
        <v>1.5005807412334697</v>
      </c>
    </row>
    <row r="10445" spans="1:8">
      <c r="A10445" t="s">
        <v>7254</v>
      </c>
      <c r="B10445">
        <v>1.8946891171539899</v>
      </c>
      <c r="C10445">
        <v>16</v>
      </c>
      <c r="D10445">
        <v>18</v>
      </c>
      <c r="E10445">
        <v>18</v>
      </c>
      <c r="F10445" t="str">
        <f>VLOOKUP(E10445,$L$1:$M$25,2,FALSE)</f>
        <v>oilseed</v>
      </c>
      <c r="G10445">
        <f>LOG(C10445)</f>
        <v>1.2041199826559248</v>
      </c>
      <c r="H10445">
        <f>G10445/(B10445-1)</f>
        <v>1.3458529444129552</v>
      </c>
    </row>
    <row r="10446" spans="1:8">
      <c r="A10446" t="s">
        <v>184</v>
      </c>
      <c r="B10446">
        <v>1.8955639555689201</v>
      </c>
      <c r="C10446">
        <v>63</v>
      </c>
      <c r="D10446">
        <v>25</v>
      </c>
      <c r="E10446">
        <v>25</v>
      </c>
      <c r="F10446" t="str">
        <f>VLOOKUP(E10446,$L$1:$M$25,2,FALSE)</f>
        <v>wheat</v>
      </c>
      <c r="G10446">
        <f>LOG(C10446)</f>
        <v>1.7993405494535817</v>
      </c>
      <c r="H10446">
        <f>G10446/(B10446-1)</f>
        <v>2.0091703537917893</v>
      </c>
    </row>
    <row r="10447" spans="1:8">
      <c r="A10447" t="s">
        <v>301</v>
      </c>
      <c r="B10447">
        <v>1.89559704982602</v>
      </c>
      <c r="C10447">
        <v>110</v>
      </c>
      <c r="D10447">
        <v>11</v>
      </c>
      <c r="E10447">
        <v>11</v>
      </c>
      <c r="F10447" t="str">
        <f>VLOOKUP(E10447,$L$1:$M$25,2,FALSE)</f>
        <v>gold</v>
      </c>
      <c r="G10447">
        <f>LOG(C10447)</f>
        <v>2.0413926851582249</v>
      </c>
      <c r="H10447">
        <f>G10447/(B10447-1)</f>
        <v>2.2793651291669494</v>
      </c>
    </row>
    <row r="10448" spans="1:8">
      <c r="A10448" t="s">
        <v>105</v>
      </c>
      <c r="B10448">
        <v>1.8973032782230901</v>
      </c>
      <c r="C10448">
        <v>351</v>
      </c>
      <c r="D10448">
        <v>8</v>
      </c>
      <c r="E10448">
        <v>8</v>
      </c>
      <c r="F10448" t="str">
        <f>VLOOKUP(E10448,$L$1:$M$25,2,FALSE)</f>
        <v>dlr</v>
      </c>
      <c r="G10448">
        <f>LOG(C10448)</f>
        <v>2.5453071164658239</v>
      </c>
      <c r="H10448">
        <f>G10448/(B10448-1)</f>
        <v>2.8366185416220024</v>
      </c>
    </row>
    <row r="10449" spans="1:8">
      <c r="A10449" t="s">
        <v>5040</v>
      </c>
      <c r="B10449">
        <v>1.89885630237505</v>
      </c>
      <c r="C10449">
        <v>25</v>
      </c>
      <c r="D10449">
        <v>12</v>
      </c>
      <c r="E10449">
        <v>12</v>
      </c>
      <c r="F10449" t="str">
        <f>VLOOKUP(E10449,$L$1:$M$25,2,FALSE)</f>
        <v>grain</v>
      </c>
      <c r="G10449">
        <f>LOG(C10449)</f>
        <v>1.3979400086720377</v>
      </c>
      <c r="H10449">
        <f>G10449/(B10449-1)</f>
        <v>1.5552430404929662</v>
      </c>
    </row>
    <row r="10450" spans="1:8">
      <c r="A10450" t="s">
        <v>7810</v>
      </c>
      <c r="B10450">
        <v>1.8995112981001401</v>
      </c>
      <c r="C10450">
        <v>28</v>
      </c>
      <c r="D10450">
        <v>4</v>
      </c>
      <c r="E10450">
        <v>4</v>
      </c>
      <c r="F10450" t="str">
        <f>VLOOKUP(E10450,$L$1:$M$25,2,FALSE)</f>
        <v>coffee</v>
      </c>
      <c r="G10450">
        <f>LOG(C10450)</f>
        <v>1.4471580313422192</v>
      </c>
      <c r="H10450">
        <f>G10450/(B10450-1)</f>
        <v>1.608826964595959</v>
      </c>
    </row>
    <row r="10451" spans="1:8">
      <c r="A10451" t="s">
        <v>9989</v>
      </c>
      <c r="B10451">
        <v>1.90089495981918</v>
      </c>
      <c r="C10451">
        <v>22</v>
      </c>
      <c r="D10451">
        <v>1</v>
      </c>
      <c r="E10451">
        <v>1</v>
      </c>
      <c r="F10451" t="str">
        <f>VLOOKUP(E10451,$L$1:$M$25,2,FALSE)</f>
        <v>acq</v>
      </c>
      <c r="G10451">
        <f>LOG(C10451)</f>
        <v>1.3424226808222062</v>
      </c>
      <c r="H10451">
        <f>G10451/(B10451-1)</f>
        <v>1.4900990023205878</v>
      </c>
    </row>
    <row r="10452" spans="1:8">
      <c r="A10452" t="s">
        <v>160</v>
      </c>
      <c r="B10452">
        <v>1.9009524141689</v>
      </c>
      <c r="C10452">
        <v>75</v>
      </c>
      <c r="D10452">
        <v>14</v>
      </c>
      <c r="E10452">
        <v>14</v>
      </c>
      <c r="F10452" t="str">
        <f>VLOOKUP(E10452,$L$1:$M$25,2,FALSE)</f>
        <v>livestock</v>
      </c>
      <c r="G10452">
        <f>LOG(C10452)</f>
        <v>1.8750612633917001</v>
      </c>
      <c r="H10452">
        <f>G10452/(B10452-1)</f>
        <v>2.0811989999731391</v>
      </c>
    </row>
    <row r="10453" spans="1:8">
      <c r="A10453" t="s">
        <v>277</v>
      </c>
      <c r="B10453">
        <v>1.9025448190216201</v>
      </c>
      <c r="C10453">
        <v>81</v>
      </c>
      <c r="D10453">
        <v>25</v>
      </c>
      <c r="E10453">
        <v>25</v>
      </c>
      <c r="F10453" t="str">
        <f>VLOOKUP(E10453,$L$1:$M$25,2,FALSE)</f>
        <v>wheat</v>
      </c>
      <c r="G10453">
        <f>LOG(C10453)</f>
        <v>1.9084850188786497</v>
      </c>
      <c r="H10453">
        <f>G10453/(B10453-1)</f>
        <v>2.1145598297794148</v>
      </c>
    </row>
    <row r="10454" spans="1:8">
      <c r="A10454" t="s">
        <v>11449</v>
      </c>
      <c r="B10454">
        <v>1.9039538750015299</v>
      </c>
      <c r="C10454">
        <v>26</v>
      </c>
      <c r="D10454">
        <v>1</v>
      </c>
      <c r="E10454">
        <v>1</v>
      </c>
      <c r="F10454" t="str">
        <f>VLOOKUP(E10454,$L$1:$M$25,2,FALSE)</f>
        <v>acq</v>
      </c>
      <c r="G10454">
        <f>LOG(C10454)</f>
        <v>1.414973347970818</v>
      </c>
      <c r="H10454">
        <f>G10454/(B10454-1)</f>
        <v>1.5653158718617399</v>
      </c>
    </row>
    <row r="10455" spans="1:8">
      <c r="A10455" t="s">
        <v>7914</v>
      </c>
      <c r="B10455">
        <v>1.90415891869654</v>
      </c>
      <c r="C10455">
        <v>51</v>
      </c>
      <c r="D10455">
        <v>17</v>
      </c>
      <c r="E10455">
        <v>17</v>
      </c>
      <c r="F10455" t="str">
        <f>VLOOKUP(E10455,$L$1:$M$25,2,FALSE)</f>
        <v>nat-gas</v>
      </c>
      <c r="G10455">
        <f>LOG(C10455)</f>
        <v>1.7075701760979363</v>
      </c>
      <c r="H10455">
        <f>G10455/(B10455-1)</f>
        <v>1.8885730603195463</v>
      </c>
    </row>
    <row r="10456" spans="1:8">
      <c r="A10456" t="s">
        <v>6452</v>
      </c>
      <c r="B10456">
        <v>1.90542004311013</v>
      </c>
      <c r="C10456">
        <v>17</v>
      </c>
      <c r="D10456">
        <v>18</v>
      </c>
      <c r="E10456">
        <v>18</v>
      </c>
      <c r="F10456" t="str">
        <f>VLOOKUP(E10456,$L$1:$M$25,2,FALSE)</f>
        <v>oilseed</v>
      </c>
      <c r="G10456">
        <f>LOG(C10456)</f>
        <v>1.2304489213782739</v>
      </c>
      <c r="H10456">
        <f>G10456/(B10456-1)</f>
        <v>1.3589813156241441</v>
      </c>
    </row>
    <row r="10457" spans="1:8">
      <c r="A10457" t="s">
        <v>1022</v>
      </c>
      <c r="B10457">
        <v>1.9061547465398401</v>
      </c>
      <c r="C10457">
        <v>8</v>
      </c>
      <c r="D10457">
        <v>8</v>
      </c>
      <c r="E10457">
        <v>8</v>
      </c>
      <c r="F10457" t="str">
        <f>VLOOKUP(E10457,$L$1:$M$25,2,FALSE)</f>
        <v>dlr</v>
      </c>
      <c r="G10457">
        <f>LOG(C10457)</f>
        <v>0.90308998699194354</v>
      </c>
      <c r="H10457">
        <f>G10457/(B10457-1)</f>
        <v>0.99661784087144123</v>
      </c>
    </row>
    <row r="10458" spans="1:8">
      <c r="A10458" t="s">
        <v>1134</v>
      </c>
      <c r="B10458">
        <v>1.9061547465398401</v>
      </c>
      <c r="C10458">
        <v>8</v>
      </c>
      <c r="D10458">
        <v>14</v>
      </c>
      <c r="E10458">
        <v>14</v>
      </c>
      <c r="F10458" t="str">
        <f>VLOOKUP(E10458,$L$1:$M$25,2,FALSE)</f>
        <v>livestock</v>
      </c>
      <c r="G10458">
        <f>LOG(C10458)</f>
        <v>0.90308998699194354</v>
      </c>
      <c r="H10458">
        <f>G10458/(B10458-1)</f>
        <v>0.99661784087144123</v>
      </c>
    </row>
    <row r="10459" spans="1:8">
      <c r="A10459" t="s">
        <v>2619</v>
      </c>
      <c r="B10459">
        <v>1.9061547465398401</v>
      </c>
      <c r="C10459">
        <v>8</v>
      </c>
      <c r="D10459">
        <v>14</v>
      </c>
      <c r="E10459">
        <v>14</v>
      </c>
      <c r="F10459" t="str">
        <f>VLOOKUP(E10459,$L$1:$M$25,2,FALSE)</f>
        <v>livestock</v>
      </c>
      <c r="G10459">
        <f>LOG(C10459)</f>
        <v>0.90308998699194354</v>
      </c>
      <c r="H10459">
        <f>G10459/(B10459-1)</f>
        <v>0.99661784087144123</v>
      </c>
    </row>
    <row r="10460" spans="1:8">
      <c r="A10460" t="s">
        <v>3816</v>
      </c>
      <c r="B10460">
        <v>1.9061547465398401</v>
      </c>
      <c r="C10460">
        <v>8</v>
      </c>
      <c r="D10460">
        <v>22</v>
      </c>
      <c r="E10460">
        <v>22</v>
      </c>
      <c r="F10460" t="str">
        <f>VLOOKUP(E10460,$L$1:$M$25,2,FALSE)</f>
        <v>sugar</v>
      </c>
      <c r="G10460">
        <f>LOG(C10460)</f>
        <v>0.90308998699194354</v>
      </c>
      <c r="H10460">
        <f>G10460/(B10460-1)</f>
        <v>0.99661784087144123</v>
      </c>
    </row>
    <row r="10461" spans="1:8">
      <c r="A10461" t="s">
        <v>4423</v>
      </c>
      <c r="B10461">
        <v>1.9061547465398401</v>
      </c>
      <c r="C10461">
        <v>8</v>
      </c>
      <c r="D10461">
        <v>23</v>
      </c>
      <c r="E10461">
        <v>23</v>
      </c>
      <c r="F10461" t="str">
        <f>VLOOKUP(E10461,$L$1:$M$25,2,FALSE)</f>
        <v>trade</v>
      </c>
      <c r="G10461">
        <f>LOG(C10461)</f>
        <v>0.90308998699194354</v>
      </c>
      <c r="H10461">
        <f>G10461/(B10461-1)</f>
        <v>0.99661784087144123</v>
      </c>
    </row>
    <row r="10462" spans="1:8">
      <c r="A10462" t="s">
        <v>4704</v>
      </c>
      <c r="B10462">
        <v>1.9061547465398401</v>
      </c>
      <c r="C10462">
        <v>8</v>
      </c>
      <c r="D10462">
        <v>8</v>
      </c>
      <c r="E10462">
        <v>8</v>
      </c>
      <c r="F10462" t="str">
        <f>VLOOKUP(E10462,$L$1:$M$25,2,FALSE)</f>
        <v>dlr</v>
      </c>
      <c r="G10462">
        <f>LOG(C10462)</f>
        <v>0.90308998699194354</v>
      </c>
      <c r="H10462">
        <f>G10462/(B10462-1)</f>
        <v>0.99661784087144123</v>
      </c>
    </row>
    <row r="10463" spans="1:8">
      <c r="A10463" t="s">
        <v>5300</v>
      </c>
      <c r="B10463">
        <v>1.9061547465398401</v>
      </c>
      <c r="C10463">
        <v>8</v>
      </c>
      <c r="D10463">
        <v>25</v>
      </c>
      <c r="E10463">
        <v>25</v>
      </c>
      <c r="F10463" t="str">
        <f>VLOOKUP(E10463,$L$1:$M$25,2,FALSE)</f>
        <v>wheat</v>
      </c>
      <c r="G10463">
        <f>LOG(C10463)</f>
        <v>0.90308998699194354</v>
      </c>
      <c r="H10463">
        <f>G10463/(B10463-1)</f>
        <v>0.99661784087144123</v>
      </c>
    </row>
    <row r="10464" spans="1:8">
      <c r="A10464" t="s">
        <v>5799</v>
      </c>
      <c r="B10464">
        <v>1.9061547465398401</v>
      </c>
      <c r="C10464">
        <v>8</v>
      </c>
      <c r="D10464">
        <v>23</v>
      </c>
      <c r="E10464">
        <v>23</v>
      </c>
      <c r="F10464" t="str">
        <f>VLOOKUP(E10464,$L$1:$M$25,2,FALSE)</f>
        <v>trade</v>
      </c>
      <c r="G10464">
        <f>LOG(C10464)</f>
        <v>0.90308998699194354</v>
      </c>
      <c r="H10464">
        <f>G10464/(B10464-1)</f>
        <v>0.99661784087144123</v>
      </c>
    </row>
    <row r="10465" spans="1:8">
      <c r="A10465" t="s">
        <v>5940</v>
      </c>
      <c r="B10465">
        <v>1.9061547465398401</v>
      </c>
      <c r="C10465">
        <v>8</v>
      </c>
      <c r="D10465">
        <v>15</v>
      </c>
      <c r="E10465">
        <v>15</v>
      </c>
      <c r="F10465" t="str">
        <f>VLOOKUP(E10465,$L$1:$M$25,2,FALSE)</f>
        <v>money-fx</v>
      </c>
      <c r="G10465">
        <f>LOG(C10465)</f>
        <v>0.90308998699194354</v>
      </c>
      <c r="H10465">
        <f>G10465/(B10465-1)</f>
        <v>0.99661784087144123</v>
      </c>
    </row>
    <row r="10466" spans="1:8">
      <c r="A10466" t="s">
        <v>6277</v>
      </c>
      <c r="B10466">
        <v>1.9061547465398401</v>
      </c>
      <c r="C10466">
        <v>8</v>
      </c>
      <c r="D10466">
        <v>15</v>
      </c>
      <c r="E10466">
        <v>15</v>
      </c>
      <c r="F10466" t="str">
        <f>VLOOKUP(E10466,$L$1:$M$25,2,FALSE)</f>
        <v>money-fx</v>
      </c>
      <c r="G10466">
        <f>LOG(C10466)</f>
        <v>0.90308998699194354</v>
      </c>
      <c r="H10466">
        <f>G10466/(B10466-1)</f>
        <v>0.99661784087144123</v>
      </c>
    </row>
    <row r="10467" spans="1:8">
      <c r="A10467" t="s">
        <v>6352</v>
      </c>
      <c r="B10467">
        <v>1.9061547465398401</v>
      </c>
      <c r="C10467">
        <v>8</v>
      </c>
      <c r="D10467">
        <v>10</v>
      </c>
      <c r="E10467">
        <v>10</v>
      </c>
      <c r="F10467" t="str">
        <f>VLOOKUP(E10467,$L$1:$M$25,2,FALSE)</f>
        <v>gnp</v>
      </c>
      <c r="G10467">
        <f>LOG(C10467)</f>
        <v>0.90308998699194354</v>
      </c>
      <c r="H10467">
        <f>G10467/(B10467-1)</f>
        <v>0.99661784087144123</v>
      </c>
    </row>
    <row r="10468" spans="1:8">
      <c r="A10468" t="s">
        <v>6516</v>
      </c>
      <c r="B10468">
        <v>1.9061547465398401</v>
      </c>
      <c r="C10468">
        <v>8</v>
      </c>
      <c r="D10468">
        <v>15</v>
      </c>
      <c r="E10468">
        <v>15</v>
      </c>
      <c r="F10468" t="str">
        <f>VLOOKUP(E10468,$L$1:$M$25,2,FALSE)</f>
        <v>money-fx</v>
      </c>
      <c r="G10468">
        <f>LOG(C10468)</f>
        <v>0.90308998699194354</v>
      </c>
      <c r="H10468">
        <f>G10468/(B10468-1)</f>
        <v>0.99661784087144123</v>
      </c>
    </row>
    <row r="10469" spans="1:8">
      <c r="A10469" t="s">
        <v>6902</v>
      </c>
      <c r="B10469">
        <v>1.9061547465398401</v>
      </c>
      <c r="C10469">
        <v>8</v>
      </c>
      <c r="D10469">
        <v>10</v>
      </c>
      <c r="E10469">
        <v>10</v>
      </c>
      <c r="F10469" t="str">
        <f>VLOOKUP(E10469,$L$1:$M$25,2,FALSE)</f>
        <v>gnp</v>
      </c>
      <c r="G10469">
        <f>LOG(C10469)</f>
        <v>0.90308998699194354</v>
      </c>
      <c r="H10469">
        <f>G10469/(B10469-1)</f>
        <v>0.99661784087144123</v>
      </c>
    </row>
    <row r="10470" spans="1:8">
      <c r="A10470" t="s">
        <v>7034</v>
      </c>
      <c r="B10470">
        <v>1.9061547465398401</v>
      </c>
      <c r="C10470">
        <v>8</v>
      </c>
      <c r="D10470">
        <v>23</v>
      </c>
      <c r="E10470">
        <v>23</v>
      </c>
      <c r="F10470" t="str">
        <f>VLOOKUP(E10470,$L$1:$M$25,2,FALSE)</f>
        <v>trade</v>
      </c>
      <c r="G10470">
        <f>LOG(C10470)</f>
        <v>0.90308998699194354</v>
      </c>
      <c r="H10470">
        <f>G10470/(B10470-1)</f>
        <v>0.99661784087144123</v>
      </c>
    </row>
    <row r="10471" spans="1:8">
      <c r="A10471" t="s">
        <v>7117</v>
      </c>
      <c r="B10471">
        <v>1.9061547465398401</v>
      </c>
      <c r="C10471">
        <v>8</v>
      </c>
      <c r="D10471">
        <v>15</v>
      </c>
      <c r="E10471">
        <v>15</v>
      </c>
      <c r="F10471" t="str">
        <f>VLOOKUP(E10471,$L$1:$M$25,2,FALSE)</f>
        <v>money-fx</v>
      </c>
      <c r="G10471">
        <f>LOG(C10471)</f>
        <v>0.90308998699194354</v>
      </c>
      <c r="H10471">
        <f>G10471/(B10471-1)</f>
        <v>0.99661784087144123</v>
      </c>
    </row>
    <row r="10472" spans="1:8">
      <c r="A10472" t="s">
        <v>7322</v>
      </c>
      <c r="B10472">
        <v>1.9061547465398401</v>
      </c>
      <c r="C10472">
        <v>8</v>
      </c>
      <c r="D10472">
        <v>25</v>
      </c>
      <c r="E10472">
        <v>25</v>
      </c>
      <c r="F10472" t="str">
        <f>VLOOKUP(E10472,$L$1:$M$25,2,FALSE)</f>
        <v>wheat</v>
      </c>
      <c r="G10472">
        <f>LOG(C10472)</f>
        <v>0.90308998699194354</v>
      </c>
      <c r="H10472">
        <f>G10472/(B10472-1)</f>
        <v>0.99661784087144123</v>
      </c>
    </row>
    <row r="10473" spans="1:8">
      <c r="A10473" t="s">
        <v>7422</v>
      </c>
      <c r="B10473">
        <v>1.9061547465398401</v>
      </c>
      <c r="C10473">
        <v>8</v>
      </c>
      <c r="D10473">
        <v>7</v>
      </c>
      <c r="E10473">
        <v>7</v>
      </c>
      <c r="F10473" t="str">
        <f>VLOOKUP(E10473,$L$1:$M$25,2,FALSE)</f>
        <v>crude</v>
      </c>
      <c r="G10473">
        <f>LOG(C10473)</f>
        <v>0.90308998699194354</v>
      </c>
      <c r="H10473">
        <f>G10473/(B10473-1)</f>
        <v>0.99661784087144123</v>
      </c>
    </row>
    <row r="10474" spans="1:8">
      <c r="A10474" t="s">
        <v>7595</v>
      </c>
      <c r="B10474">
        <v>1.9061547465398401</v>
      </c>
      <c r="C10474">
        <v>8</v>
      </c>
      <c r="D10474">
        <v>17</v>
      </c>
      <c r="E10474">
        <v>17</v>
      </c>
      <c r="F10474" t="str">
        <f>VLOOKUP(E10474,$L$1:$M$25,2,FALSE)</f>
        <v>nat-gas</v>
      </c>
      <c r="G10474">
        <f>LOG(C10474)</f>
        <v>0.90308998699194354</v>
      </c>
      <c r="H10474">
        <f>G10474/(B10474-1)</f>
        <v>0.99661784087144123</v>
      </c>
    </row>
    <row r="10475" spans="1:8">
      <c r="A10475" t="s">
        <v>8095</v>
      </c>
      <c r="B10475">
        <v>1.9061547465398401</v>
      </c>
      <c r="C10475">
        <v>8</v>
      </c>
      <c r="D10475">
        <v>14</v>
      </c>
      <c r="E10475">
        <v>14</v>
      </c>
      <c r="F10475" t="str">
        <f>VLOOKUP(E10475,$L$1:$M$25,2,FALSE)</f>
        <v>livestock</v>
      </c>
      <c r="G10475">
        <f>LOG(C10475)</f>
        <v>0.90308998699194354</v>
      </c>
      <c r="H10475">
        <f>G10475/(B10475-1)</f>
        <v>0.99661784087144123</v>
      </c>
    </row>
    <row r="10476" spans="1:8">
      <c r="A10476" t="s">
        <v>8118</v>
      </c>
      <c r="B10476">
        <v>1.9061547465398401</v>
      </c>
      <c r="C10476">
        <v>8</v>
      </c>
      <c r="D10476">
        <v>6</v>
      </c>
      <c r="E10476">
        <v>6</v>
      </c>
      <c r="F10476" t="str">
        <f>VLOOKUP(E10476,$L$1:$M$25,2,FALSE)</f>
        <v>cpi</v>
      </c>
      <c r="G10476">
        <f>LOG(C10476)</f>
        <v>0.90308998699194354</v>
      </c>
      <c r="H10476">
        <f>G10476/(B10476-1)</f>
        <v>0.99661784087144123</v>
      </c>
    </row>
    <row r="10477" spans="1:8">
      <c r="A10477" t="s">
        <v>8560</v>
      </c>
      <c r="B10477">
        <v>1.9061547465398401</v>
      </c>
      <c r="C10477">
        <v>8</v>
      </c>
      <c r="D10477">
        <v>24</v>
      </c>
      <c r="E10477">
        <v>24</v>
      </c>
      <c r="F10477" t="str">
        <f>VLOOKUP(E10477,$L$1:$M$25,2,FALSE)</f>
        <v>veg-oil</v>
      </c>
      <c r="G10477">
        <f>LOG(C10477)</f>
        <v>0.90308998699194354</v>
      </c>
      <c r="H10477">
        <f>G10477/(B10477-1)</f>
        <v>0.99661784087144123</v>
      </c>
    </row>
    <row r="10478" spans="1:8">
      <c r="A10478" t="s">
        <v>8858</v>
      </c>
      <c r="B10478">
        <v>1.9061547465398401</v>
      </c>
      <c r="C10478">
        <v>8</v>
      </c>
      <c r="D10478">
        <v>4</v>
      </c>
      <c r="E10478">
        <v>4</v>
      </c>
      <c r="F10478" t="str">
        <f>VLOOKUP(E10478,$L$1:$M$25,2,FALSE)</f>
        <v>coffee</v>
      </c>
      <c r="G10478">
        <f>LOG(C10478)</f>
        <v>0.90308998699194354</v>
      </c>
      <c r="H10478">
        <f>G10478/(B10478-1)</f>
        <v>0.99661784087144123</v>
      </c>
    </row>
    <row r="10479" spans="1:8">
      <c r="A10479" t="s">
        <v>9595</v>
      </c>
      <c r="B10479">
        <v>1.9061547465398401</v>
      </c>
      <c r="C10479">
        <v>8</v>
      </c>
      <c r="D10479">
        <v>8</v>
      </c>
      <c r="E10479">
        <v>8</v>
      </c>
      <c r="F10479" t="str">
        <f>VLOOKUP(E10479,$L$1:$M$25,2,FALSE)</f>
        <v>dlr</v>
      </c>
      <c r="G10479">
        <f>LOG(C10479)</f>
        <v>0.90308998699194354</v>
      </c>
      <c r="H10479">
        <f>G10479/(B10479-1)</f>
        <v>0.99661784087144123</v>
      </c>
    </row>
    <row r="10480" spans="1:8">
      <c r="A10480" t="s">
        <v>10031</v>
      </c>
      <c r="B10480">
        <v>1.9061547465398401</v>
      </c>
      <c r="C10480">
        <v>8</v>
      </c>
      <c r="D10480">
        <v>23</v>
      </c>
      <c r="E10480">
        <v>23</v>
      </c>
      <c r="F10480" t="str">
        <f>VLOOKUP(E10480,$L$1:$M$25,2,FALSE)</f>
        <v>trade</v>
      </c>
      <c r="G10480">
        <f>LOG(C10480)</f>
        <v>0.90308998699194354</v>
      </c>
      <c r="H10480">
        <f>G10480/(B10480-1)</f>
        <v>0.99661784087144123</v>
      </c>
    </row>
    <row r="10481" spans="1:8">
      <c r="A10481" t="s">
        <v>10102</v>
      </c>
      <c r="B10481">
        <v>1.9061547465398401</v>
      </c>
      <c r="C10481">
        <v>8</v>
      </c>
      <c r="D10481">
        <v>23</v>
      </c>
      <c r="E10481">
        <v>23</v>
      </c>
      <c r="F10481" t="str">
        <f>VLOOKUP(E10481,$L$1:$M$25,2,FALSE)</f>
        <v>trade</v>
      </c>
      <c r="G10481">
        <f>LOG(C10481)</f>
        <v>0.90308998699194354</v>
      </c>
      <c r="H10481">
        <f>G10481/(B10481-1)</f>
        <v>0.99661784087144123</v>
      </c>
    </row>
    <row r="10482" spans="1:8">
      <c r="A10482" t="s">
        <v>10766</v>
      </c>
      <c r="B10482">
        <v>1.9061547465398401</v>
      </c>
      <c r="C10482">
        <v>8</v>
      </c>
      <c r="D10482">
        <v>3</v>
      </c>
      <c r="E10482">
        <v>3</v>
      </c>
      <c r="F10482" t="str">
        <f>VLOOKUP(E10482,$L$1:$M$25,2,FALSE)</f>
        <v>cocoa</v>
      </c>
      <c r="G10482">
        <f>LOG(C10482)</f>
        <v>0.90308998699194354</v>
      </c>
      <c r="H10482">
        <f>G10482/(B10482-1)</f>
        <v>0.99661784087144123</v>
      </c>
    </row>
    <row r="10483" spans="1:8">
      <c r="A10483" t="s">
        <v>10883</v>
      </c>
      <c r="B10483">
        <v>1.9061547465398401</v>
      </c>
      <c r="C10483">
        <v>8</v>
      </c>
      <c r="D10483">
        <v>8</v>
      </c>
      <c r="E10483">
        <v>8</v>
      </c>
      <c r="F10483" t="str">
        <f>VLOOKUP(E10483,$L$1:$M$25,2,FALSE)</f>
        <v>dlr</v>
      </c>
      <c r="G10483">
        <f>LOG(C10483)</f>
        <v>0.90308998699194354</v>
      </c>
      <c r="H10483">
        <f>G10483/(B10483-1)</f>
        <v>0.99661784087144123</v>
      </c>
    </row>
    <row r="10484" spans="1:8">
      <c r="A10484" t="s">
        <v>11566</v>
      </c>
      <c r="B10484">
        <v>1.9061547465398401</v>
      </c>
      <c r="C10484">
        <v>8</v>
      </c>
      <c r="D10484">
        <v>25</v>
      </c>
      <c r="E10484">
        <v>25</v>
      </c>
      <c r="F10484" t="str">
        <f>VLOOKUP(E10484,$L$1:$M$25,2,FALSE)</f>
        <v>wheat</v>
      </c>
      <c r="G10484">
        <f>LOG(C10484)</f>
        <v>0.90308998699194354</v>
      </c>
      <c r="H10484">
        <f>G10484/(B10484-1)</f>
        <v>0.99661784087144123</v>
      </c>
    </row>
    <row r="10485" spans="1:8">
      <c r="A10485" t="s">
        <v>11664</v>
      </c>
      <c r="B10485">
        <v>1.9061547465398401</v>
      </c>
      <c r="C10485">
        <v>8</v>
      </c>
      <c r="D10485">
        <v>6</v>
      </c>
      <c r="E10485">
        <v>6</v>
      </c>
      <c r="F10485" t="str">
        <f>VLOOKUP(E10485,$L$1:$M$25,2,FALSE)</f>
        <v>cpi</v>
      </c>
      <c r="G10485">
        <f>LOG(C10485)</f>
        <v>0.90308998699194354</v>
      </c>
      <c r="H10485">
        <f>G10485/(B10485-1)</f>
        <v>0.99661784087144123</v>
      </c>
    </row>
    <row r="10486" spans="1:8">
      <c r="A10486" t="s">
        <v>11852</v>
      </c>
      <c r="B10486">
        <v>1.9061547465398401</v>
      </c>
      <c r="C10486">
        <v>8</v>
      </c>
      <c r="D10486">
        <v>17</v>
      </c>
      <c r="E10486">
        <v>17</v>
      </c>
      <c r="F10486" t="str">
        <f>VLOOKUP(E10486,$L$1:$M$25,2,FALSE)</f>
        <v>nat-gas</v>
      </c>
      <c r="G10486">
        <f>LOG(C10486)</f>
        <v>0.90308998699194354</v>
      </c>
      <c r="H10486">
        <f>G10486/(B10486-1)</f>
        <v>0.99661784087144123</v>
      </c>
    </row>
    <row r="10487" spans="1:8">
      <c r="A10487" t="s">
        <v>12053</v>
      </c>
      <c r="B10487">
        <v>1.9061547465398401</v>
      </c>
      <c r="C10487">
        <v>8</v>
      </c>
      <c r="D10487">
        <v>17</v>
      </c>
      <c r="E10487">
        <v>17</v>
      </c>
      <c r="F10487" t="str">
        <f>VLOOKUP(E10487,$L$1:$M$25,2,FALSE)</f>
        <v>nat-gas</v>
      </c>
      <c r="G10487">
        <f>LOG(C10487)</f>
        <v>0.90308998699194354</v>
      </c>
      <c r="H10487">
        <f>G10487/(B10487-1)</f>
        <v>0.99661784087144123</v>
      </c>
    </row>
    <row r="10488" spans="1:8">
      <c r="A10488" t="b">
        <v>1</v>
      </c>
      <c r="B10488">
        <v>1.9061547465398401</v>
      </c>
      <c r="C10488">
        <v>8</v>
      </c>
      <c r="D10488">
        <v>1</v>
      </c>
      <c r="E10488">
        <v>1</v>
      </c>
      <c r="F10488" t="str">
        <f>VLOOKUP(E10488,$L$1:$M$25,2,FALSE)</f>
        <v>acq</v>
      </c>
      <c r="G10488">
        <f>LOG(C10488)</f>
        <v>0.90308998699194354</v>
      </c>
      <c r="H10488">
        <f>G10488/(B10488-1)</f>
        <v>0.99661784087144123</v>
      </c>
    </row>
    <row r="10489" spans="1:8">
      <c r="A10489" t="s">
        <v>4233</v>
      </c>
      <c r="B10489">
        <v>1.9061547465398401</v>
      </c>
      <c r="C10489">
        <v>16</v>
      </c>
      <c r="D10489">
        <v>18</v>
      </c>
      <c r="E10489">
        <v>18</v>
      </c>
      <c r="F10489" t="str">
        <f>VLOOKUP(E10489,$L$1:$M$25,2,FALSE)</f>
        <v>oilseed</v>
      </c>
      <c r="G10489">
        <f>LOG(C10489)</f>
        <v>1.2041199826559248</v>
      </c>
      <c r="H10489">
        <f>G10489/(B10489-1)</f>
        <v>1.3288237878285885</v>
      </c>
    </row>
    <row r="10490" spans="1:8">
      <c r="A10490" t="s">
        <v>8315</v>
      </c>
      <c r="B10490">
        <v>1.9069942605260499</v>
      </c>
      <c r="C10490">
        <v>61</v>
      </c>
      <c r="D10490">
        <v>18</v>
      </c>
      <c r="E10490">
        <v>18</v>
      </c>
      <c r="F10490" t="str">
        <f>VLOOKUP(E10490,$L$1:$M$25,2,FALSE)</f>
        <v>oilseed</v>
      </c>
      <c r="G10490">
        <f>LOG(C10490)</f>
        <v>1.7853298350107671</v>
      </c>
      <c r="H10490">
        <f>G10490/(B10490-1)</f>
        <v>1.9684025717817544</v>
      </c>
    </row>
    <row r="10491" spans="1:8">
      <c r="A10491" t="s">
        <v>3671</v>
      </c>
      <c r="B10491">
        <v>1.9072839993213699</v>
      </c>
      <c r="C10491">
        <v>12</v>
      </c>
      <c r="D10491">
        <v>16</v>
      </c>
      <c r="E10491">
        <v>16</v>
      </c>
      <c r="F10491" t="str">
        <f>VLOOKUP(E10491,$L$1:$M$25,2,FALSE)</f>
        <v>money-supply</v>
      </c>
      <c r="G10491">
        <f>LOG(C10491)</f>
        <v>1.0791812460476249</v>
      </c>
      <c r="H10491">
        <f>G10491/(B10491-1)</f>
        <v>1.1894635492908843</v>
      </c>
    </row>
    <row r="10492" spans="1:8">
      <c r="A10492" t="s">
        <v>8316</v>
      </c>
      <c r="B10492">
        <v>1.9072839993213699</v>
      </c>
      <c r="C10492">
        <v>12</v>
      </c>
      <c r="D10492">
        <v>2</v>
      </c>
      <c r="E10492">
        <v>2</v>
      </c>
      <c r="F10492" t="str">
        <f>VLOOKUP(E10492,$L$1:$M$25,2,FALSE)</f>
        <v>bop</v>
      </c>
      <c r="G10492">
        <f>LOG(C10492)</f>
        <v>1.0791812460476249</v>
      </c>
      <c r="H10492">
        <f>G10492/(B10492-1)</f>
        <v>1.1894635492908843</v>
      </c>
    </row>
    <row r="10493" spans="1:8">
      <c r="A10493" t="s">
        <v>11938</v>
      </c>
      <c r="B10493">
        <v>1.9072839993213699</v>
      </c>
      <c r="C10493">
        <v>12</v>
      </c>
      <c r="D10493">
        <v>9</v>
      </c>
      <c r="E10493">
        <v>9</v>
      </c>
      <c r="F10493" t="str">
        <f>VLOOKUP(E10493,$L$1:$M$25,2,FALSE)</f>
        <v>earn</v>
      </c>
      <c r="G10493">
        <f>LOG(C10493)</f>
        <v>1.0791812460476249</v>
      </c>
      <c r="H10493">
        <f>G10493/(B10493-1)</f>
        <v>1.1894635492908843</v>
      </c>
    </row>
    <row r="10494" spans="1:8">
      <c r="A10494" t="s">
        <v>370</v>
      </c>
      <c r="B10494">
        <v>1.9074116638319101</v>
      </c>
      <c r="C10494">
        <v>111</v>
      </c>
      <c r="D10494">
        <v>8</v>
      </c>
      <c r="E10494">
        <v>8</v>
      </c>
      <c r="F10494" t="str">
        <f>VLOOKUP(E10494,$L$1:$M$25,2,FALSE)</f>
        <v>dlr</v>
      </c>
      <c r="G10494">
        <f>LOG(C10494)</f>
        <v>2.0453229787866576</v>
      </c>
      <c r="H10494">
        <f>G10494/(B10494-1)</f>
        <v>2.2540188321466577</v>
      </c>
    </row>
    <row r="10495" spans="1:8">
      <c r="A10495" t="s">
        <v>6773</v>
      </c>
      <c r="B10495">
        <v>1.9080368345090599</v>
      </c>
      <c r="C10495">
        <v>18</v>
      </c>
      <c r="D10495">
        <v>17</v>
      </c>
      <c r="E10495">
        <v>17</v>
      </c>
      <c r="F10495" t="str">
        <f>VLOOKUP(E10495,$L$1:$M$25,2,FALSE)</f>
        <v>nat-gas</v>
      </c>
      <c r="G10495">
        <f>LOG(C10495)</f>
        <v>1.255272505103306</v>
      </c>
      <c r="H10495">
        <f>G10495/(B10495-1)</f>
        <v>1.3824026266313116</v>
      </c>
    </row>
    <row r="10496" spans="1:8">
      <c r="A10496" t="s">
        <v>8917</v>
      </c>
      <c r="B10496">
        <v>1.90822573542012</v>
      </c>
      <c r="C10496">
        <v>42</v>
      </c>
      <c r="D10496">
        <v>13</v>
      </c>
      <c r="E10496">
        <v>13</v>
      </c>
      <c r="F10496" t="str">
        <f>VLOOKUP(E10496,$L$1:$M$25,2,FALSE)</f>
        <v>interest</v>
      </c>
      <c r="G10496">
        <f>LOG(C10496)</f>
        <v>1.6232492903979006</v>
      </c>
      <c r="H10496">
        <f>G10496/(B10496-1)</f>
        <v>1.7872751531831792</v>
      </c>
    </row>
    <row r="10497" spans="1:8">
      <c r="A10497" t="s">
        <v>2367</v>
      </c>
      <c r="B10497">
        <v>1.9085352816435499</v>
      </c>
      <c r="C10497">
        <v>14</v>
      </c>
      <c r="D10497">
        <v>18</v>
      </c>
      <c r="E10497">
        <v>18</v>
      </c>
      <c r="F10497" t="str">
        <f>VLOOKUP(E10497,$L$1:$M$25,2,FALSE)</f>
        <v>oilseed</v>
      </c>
      <c r="G10497">
        <f>LOG(C10497)</f>
        <v>1.146128035678238</v>
      </c>
      <c r="H10497">
        <f>G10497/(B10497-1)</f>
        <v>1.2615118629238924</v>
      </c>
    </row>
    <row r="10498" spans="1:8">
      <c r="A10498" t="s">
        <v>9697</v>
      </c>
      <c r="B10498">
        <v>1.9085352816435499</v>
      </c>
      <c r="C10498">
        <v>14</v>
      </c>
      <c r="D10498">
        <v>1</v>
      </c>
      <c r="E10498">
        <v>1</v>
      </c>
      <c r="F10498" t="str">
        <f>VLOOKUP(E10498,$L$1:$M$25,2,FALSE)</f>
        <v>acq</v>
      </c>
      <c r="G10498">
        <f>LOG(C10498)</f>
        <v>1.146128035678238</v>
      </c>
      <c r="H10498">
        <f>G10498/(B10498-1)</f>
        <v>1.2615118629238924</v>
      </c>
    </row>
    <row r="10499" spans="1:8">
      <c r="A10499" t="s">
        <v>6518</v>
      </c>
      <c r="B10499">
        <v>1.91354842776095</v>
      </c>
      <c r="C10499">
        <v>21</v>
      </c>
      <c r="D10499">
        <v>16</v>
      </c>
      <c r="E10499">
        <v>16</v>
      </c>
      <c r="F10499" t="str">
        <f>VLOOKUP(E10499,$L$1:$M$25,2,FALSE)</f>
        <v>money-supply</v>
      </c>
      <c r="G10499">
        <f>LOG(C10499)</f>
        <v>1.3222192947339193</v>
      </c>
      <c r="H10499">
        <f>G10499/(B10499-1)</f>
        <v>1.4473445025509988</v>
      </c>
    </row>
    <row r="10500" spans="1:8">
      <c r="A10500" t="s">
        <v>6335</v>
      </c>
      <c r="B10500">
        <v>1.91363470261833</v>
      </c>
      <c r="C10500">
        <v>40</v>
      </c>
      <c r="D10500">
        <v>18</v>
      </c>
      <c r="E10500">
        <v>18</v>
      </c>
      <c r="F10500" t="str">
        <f>VLOOKUP(E10500,$L$1:$M$25,2,FALSE)</f>
        <v>oilseed</v>
      </c>
      <c r="G10500">
        <f>LOG(C10500)</f>
        <v>1.6020599913279623</v>
      </c>
      <c r="H10500">
        <f>G10500/(B10500-1)</f>
        <v>1.7535016858890278</v>
      </c>
    </row>
    <row r="10501" spans="1:8">
      <c r="A10501" t="s">
        <v>8279</v>
      </c>
      <c r="B10501">
        <v>1.9172155185650599</v>
      </c>
      <c r="C10501">
        <v>20</v>
      </c>
      <c r="D10501">
        <v>16</v>
      </c>
      <c r="E10501">
        <v>16</v>
      </c>
      <c r="F10501" t="str">
        <f>VLOOKUP(E10501,$L$1:$M$25,2,FALSE)</f>
        <v>money-supply</v>
      </c>
      <c r="G10501">
        <f>LOG(C10501)</f>
        <v>1.3010299956639813</v>
      </c>
      <c r="H10501">
        <f>G10501/(B10501-1)</f>
        <v>1.4184561527037625</v>
      </c>
    </row>
    <row r="10502" spans="1:8">
      <c r="A10502" t="s">
        <v>12087</v>
      </c>
      <c r="B10502">
        <v>1.92126903701145</v>
      </c>
      <c r="C10502">
        <v>57</v>
      </c>
      <c r="D10502">
        <v>21</v>
      </c>
      <c r="E10502">
        <v>21</v>
      </c>
      <c r="F10502" t="str">
        <f>VLOOKUP(E10502,$L$1:$M$25,2,FALSE)</f>
        <v>soybean</v>
      </c>
      <c r="G10502">
        <f>LOG(C10502)</f>
        <v>1.7558748556724915</v>
      </c>
      <c r="H10502">
        <f>G10502/(B10502-1)</f>
        <v>1.905930607815129</v>
      </c>
    </row>
    <row r="10503" spans="1:8">
      <c r="A10503" t="s">
        <v>1924</v>
      </c>
      <c r="B10503">
        <v>1.9213363139659501</v>
      </c>
      <c r="C10503">
        <v>17</v>
      </c>
      <c r="D10503">
        <v>1</v>
      </c>
      <c r="E10503">
        <v>1</v>
      </c>
      <c r="F10503" t="str">
        <f>VLOOKUP(E10503,$L$1:$M$25,2,FALSE)</f>
        <v>acq</v>
      </c>
      <c r="G10503">
        <f>LOG(C10503)</f>
        <v>1.2304489213782739</v>
      </c>
      <c r="H10503">
        <f>G10503/(B10503-1)</f>
        <v>1.335504638997381</v>
      </c>
    </row>
    <row r="10504" spans="1:8">
      <c r="A10504" t="s">
        <v>9493</v>
      </c>
      <c r="B10504">
        <v>1.9213363139659501</v>
      </c>
      <c r="C10504">
        <v>17</v>
      </c>
      <c r="D10504">
        <v>7</v>
      </c>
      <c r="E10504">
        <v>7</v>
      </c>
      <c r="F10504" t="str">
        <f>VLOOKUP(E10504,$L$1:$M$25,2,FALSE)</f>
        <v>crude</v>
      </c>
      <c r="G10504">
        <f>LOG(C10504)</f>
        <v>1.2304489213782739</v>
      </c>
      <c r="H10504">
        <f>G10504/(B10504-1)</f>
        <v>1.335504638997381</v>
      </c>
    </row>
    <row r="10505" spans="1:8">
      <c r="A10505" t="s">
        <v>11070</v>
      </c>
      <c r="B10505">
        <v>1.9213363139659501</v>
      </c>
      <c r="C10505">
        <v>17</v>
      </c>
      <c r="D10505">
        <v>23</v>
      </c>
      <c r="E10505">
        <v>23</v>
      </c>
      <c r="F10505" t="str">
        <f>VLOOKUP(E10505,$L$1:$M$25,2,FALSE)</f>
        <v>trade</v>
      </c>
      <c r="G10505">
        <f>LOG(C10505)</f>
        <v>1.2304489213782739</v>
      </c>
      <c r="H10505">
        <f>G10505/(B10505-1)</f>
        <v>1.335504638997381</v>
      </c>
    </row>
    <row r="10506" spans="1:8">
      <c r="A10506" t="s">
        <v>6696</v>
      </c>
      <c r="B10506">
        <v>1.9215325359429301</v>
      </c>
      <c r="C10506">
        <v>22</v>
      </c>
      <c r="D10506">
        <v>13</v>
      </c>
      <c r="E10506">
        <v>13</v>
      </c>
      <c r="F10506" t="str">
        <f>VLOOKUP(E10506,$L$1:$M$25,2,FALSE)</f>
        <v>interest</v>
      </c>
      <c r="G10506">
        <f>LOG(C10506)</f>
        <v>1.3424226808222062</v>
      </c>
      <c r="H10506">
        <f>G10506/(B10506-1)</f>
        <v>1.456728469655836</v>
      </c>
    </row>
    <row r="10507" spans="1:8">
      <c r="A10507" t="s">
        <v>8301</v>
      </c>
      <c r="B10507">
        <v>1.9230657843241501</v>
      </c>
      <c r="C10507">
        <v>16</v>
      </c>
      <c r="D10507">
        <v>19</v>
      </c>
      <c r="E10507">
        <v>19</v>
      </c>
      <c r="F10507" t="str">
        <f>VLOOKUP(E10507,$L$1:$M$25,2,FALSE)</f>
        <v>reserves</v>
      </c>
      <c r="G10507">
        <f>LOG(C10507)</f>
        <v>1.2041199826559248</v>
      </c>
      <c r="H10507">
        <f>G10507/(B10507-1)</f>
        <v>1.3044790556694255</v>
      </c>
    </row>
    <row r="10508" spans="1:8">
      <c r="A10508" t="s">
        <v>9459</v>
      </c>
      <c r="B10508">
        <v>1.9230657843241501</v>
      </c>
      <c r="C10508">
        <v>16</v>
      </c>
      <c r="D10508">
        <v>23</v>
      </c>
      <c r="E10508">
        <v>23</v>
      </c>
      <c r="F10508" t="str">
        <f>VLOOKUP(E10508,$L$1:$M$25,2,FALSE)</f>
        <v>trade</v>
      </c>
      <c r="G10508">
        <f>LOG(C10508)</f>
        <v>1.2041199826559248</v>
      </c>
      <c r="H10508">
        <f>G10508/(B10508-1)</f>
        <v>1.3044790556694255</v>
      </c>
    </row>
    <row r="10509" spans="1:8">
      <c r="A10509" t="s">
        <v>2050</v>
      </c>
      <c r="B10509">
        <v>1.92306886809511</v>
      </c>
      <c r="C10509">
        <v>18</v>
      </c>
      <c r="D10509">
        <v>25</v>
      </c>
      <c r="E10509">
        <v>25</v>
      </c>
      <c r="F10509" t="str">
        <f>VLOOKUP(E10509,$L$1:$M$25,2,FALSE)</f>
        <v>wheat</v>
      </c>
      <c r="G10509">
        <f>LOG(C10509)</f>
        <v>1.255272505103306</v>
      </c>
      <c r="H10509">
        <f>G10509/(B10509-1)</f>
        <v>1.3598904139121792</v>
      </c>
    </row>
    <row r="10510" spans="1:8">
      <c r="A10510" t="s">
        <v>1607</v>
      </c>
      <c r="B10510">
        <v>1.9251211907908099</v>
      </c>
      <c r="C10510">
        <v>13</v>
      </c>
      <c r="D10510">
        <v>20</v>
      </c>
      <c r="E10510">
        <v>20</v>
      </c>
      <c r="F10510" t="str">
        <f>VLOOKUP(E10510,$L$1:$M$25,2,FALSE)</f>
        <v>ship</v>
      </c>
      <c r="G10510">
        <f>LOG(C10510)</f>
        <v>1.1139433523068367</v>
      </c>
      <c r="H10510">
        <f>G10510/(B10510-1)</f>
        <v>1.2041053252218969</v>
      </c>
    </row>
    <row r="10511" spans="1:8">
      <c r="A10511" t="s">
        <v>6172</v>
      </c>
      <c r="B10511">
        <v>1.9251211907908099</v>
      </c>
      <c r="C10511">
        <v>13</v>
      </c>
      <c r="D10511">
        <v>18</v>
      </c>
      <c r="E10511">
        <v>18</v>
      </c>
      <c r="F10511" t="str">
        <f>VLOOKUP(E10511,$L$1:$M$25,2,FALSE)</f>
        <v>oilseed</v>
      </c>
      <c r="G10511">
        <f>LOG(C10511)</f>
        <v>1.1139433523068367</v>
      </c>
      <c r="H10511">
        <f>G10511/(B10511-1)</f>
        <v>1.2041053252218969</v>
      </c>
    </row>
    <row r="10512" spans="1:8">
      <c r="A10512" t="s">
        <v>10744</v>
      </c>
      <c r="B10512">
        <v>1.9251211907908099</v>
      </c>
      <c r="C10512">
        <v>13</v>
      </c>
      <c r="D10512">
        <v>17</v>
      </c>
      <c r="E10512">
        <v>17</v>
      </c>
      <c r="F10512" t="str">
        <f>VLOOKUP(E10512,$L$1:$M$25,2,FALSE)</f>
        <v>nat-gas</v>
      </c>
      <c r="G10512">
        <f>LOG(C10512)</f>
        <v>1.1139433523068367</v>
      </c>
      <c r="H10512">
        <f>G10512/(B10512-1)</f>
        <v>1.2041053252218969</v>
      </c>
    </row>
    <row r="10513" spans="1:8">
      <c r="A10513" t="s">
        <v>272</v>
      </c>
      <c r="B10513">
        <v>1.9261928768038701</v>
      </c>
      <c r="C10513">
        <v>65</v>
      </c>
      <c r="D10513">
        <v>7</v>
      </c>
      <c r="E10513">
        <v>7</v>
      </c>
      <c r="F10513" t="str">
        <f>VLOOKUP(E10513,$L$1:$M$25,2,FALSE)</f>
        <v>crude</v>
      </c>
      <c r="G10513">
        <f>LOG(C10513)</f>
        <v>1.8129133566428555</v>
      </c>
      <c r="H10513">
        <f>G10513/(B10513-1)</f>
        <v>1.9573820983150971</v>
      </c>
    </row>
    <row r="10514" spans="1:8">
      <c r="A10514" t="s">
        <v>4682</v>
      </c>
      <c r="B10514">
        <v>1.9273921261392699</v>
      </c>
      <c r="C10514">
        <v>16</v>
      </c>
      <c r="D10514">
        <v>5</v>
      </c>
      <c r="E10514">
        <v>5</v>
      </c>
      <c r="F10514" t="str">
        <f>VLOOKUP(E10514,$L$1:$M$25,2,FALSE)</f>
        <v>corn</v>
      </c>
      <c r="G10514">
        <f>LOG(C10514)</f>
        <v>1.2041199826559248</v>
      </c>
      <c r="H10514">
        <f>G10514/(B10514-1)</f>
        <v>1.2983935799289907</v>
      </c>
    </row>
    <row r="10515" spans="1:8">
      <c r="A10515" t="s">
        <v>2193</v>
      </c>
      <c r="B10515">
        <v>1.9290600506151401</v>
      </c>
      <c r="C10515">
        <v>30</v>
      </c>
      <c r="D10515">
        <v>4</v>
      </c>
      <c r="E10515">
        <v>4</v>
      </c>
      <c r="F10515" t="str">
        <f>VLOOKUP(E10515,$L$1:$M$25,2,FALSE)</f>
        <v>coffee</v>
      </c>
      <c r="G10515">
        <f>LOG(C10515)</f>
        <v>1.4771212547196624</v>
      </c>
      <c r="H10515">
        <f>G10515/(B10515-1)</f>
        <v>1.5899093430415454</v>
      </c>
    </row>
    <row r="10516" spans="1:8">
      <c r="A10516" t="s">
        <v>3834</v>
      </c>
      <c r="B10516">
        <v>1.9300208584335901</v>
      </c>
      <c r="C10516">
        <v>23</v>
      </c>
      <c r="D10516">
        <v>1</v>
      </c>
      <c r="E10516">
        <v>1</v>
      </c>
      <c r="F10516" t="str">
        <f>VLOOKUP(E10516,$L$1:$M$25,2,FALSE)</f>
        <v>acq</v>
      </c>
      <c r="G10516">
        <f>LOG(C10516)</f>
        <v>1.3617278360175928</v>
      </c>
      <c r="H10516">
        <f>G10516/(B10516-1)</f>
        <v>1.4641906401014657</v>
      </c>
    </row>
    <row r="10517" spans="1:8">
      <c r="A10517" t="s">
        <v>11335</v>
      </c>
      <c r="B10517">
        <v>1.9300208584335901</v>
      </c>
      <c r="C10517">
        <v>23</v>
      </c>
      <c r="D10517">
        <v>22</v>
      </c>
      <c r="E10517">
        <v>22</v>
      </c>
      <c r="F10517" t="str">
        <f>VLOOKUP(E10517,$L$1:$M$25,2,FALSE)</f>
        <v>sugar</v>
      </c>
      <c r="G10517">
        <f>LOG(C10517)</f>
        <v>1.3617278360175928</v>
      </c>
      <c r="H10517">
        <f>G10517/(B10517-1)</f>
        <v>1.4641906401014657</v>
      </c>
    </row>
    <row r="10518" spans="1:8">
      <c r="A10518" t="s">
        <v>4867</v>
      </c>
      <c r="B10518">
        <v>1.9303388059059901</v>
      </c>
      <c r="C10518">
        <v>35</v>
      </c>
      <c r="D10518">
        <v>3</v>
      </c>
      <c r="E10518">
        <v>3</v>
      </c>
      <c r="F10518" t="str">
        <f>VLOOKUP(E10518,$L$1:$M$25,2,FALSE)</f>
        <v>cocoa</v>
      </c>
      <c r="G10518">
        <f>LOG(C10518)</f>
        <v>1.5440680443502757</v>
      </c>
      <c r="H10518">
        <f>G10518/(B10518-1)</f>
        <v>1.6596835846771101</v>
      </c>
    </row>
    <row r="10519" spans="1:8">
      <c r="A10519" t="s">
        <v>424</v>
      </c>
      <c r="B10519">
        <v>1.9320650684940199</v>
      </c>
      <c r="C10519">
        <v>69</v>
      </c>
      <c r="D10519">
        <v>15</v>
      </c>
      <c r="E10519">
        <v>15</v>
      </c>
      <c r="F10519" t="str">
        <f>VLOOKUP(E10519,$L$1:$M$25,2,FALSE)</f>
        <v>money-fx</v>
      </c>
      <c r="G10519">
        <f>LOG(C10519)</f>
        <v>1.8388490907372552</v>
      </c>
      <c r="H10519">
        <f>G10519/(B10519-1)</f>
        <v>1.9728763075611959</v>
      </c>
    </row>
    <row r="10520" spans="1:8">
      <c r="A10520" t="s">
        <v>5881</v>
      </c>
      <c r="B10520">
        <v>1.9338099989206301</v>
      </c>
      <c r="C10520">
        <v>15</v>
      </c>
      <c r="D10520">
        <v>10</v>
      </c>
      <c r="E10520">
        <v>10</v>
      </c>
      <c r="F10520" t="str">
        <f>VLOOKUP(E10520,$L$1:$M$25,2,FALSE)</f>
        <v>gnp</v>
      </c>
      <c r="G10520">
        <f>LOG(C10520)</f>
        <v>1.1760912590556813</v>
      </c>
      <c r="H10520">
        <f>G10520/(B10520-1)</f>
        <v>1.2594545575814124</v>
      </c>
    </row>
    <row r="10521" spans="1:8">
      <c r="A10521" t="s">
        <v>11666</v>
      </c>
      <c r="B10521">
        <v>1.9338099989206301</v>
      </c>
      <c r="C10521">
        <v>15</v>
      </c>
      <c r="D10521">
        <v>10</v>
      </c>
      <c r="E10521">
        <v>10</v>
      </c>
      <c r="F10521" t="str">
        <f>VLOOKUP(E10521,$L$1:$M$25,2,FALSE)</f>
        <v>gnp</v>
      </c>
      <c r="G10521">
        <f>LOG(C10521)</f>
        <v>1.1760912590556813</v>
      </c>
      <c r="H10521">
        <f>G10521/(B10521-1)</f>
        <v>1.2594545575814124</v>
      </c>
    </row>
    <row r="10522" spans="1:8">
      <c r="A10522" t="s">
        <v>385</v>
      </c>
      <c r="B10522">
        <v>1.93430054661647</v>
      </c>
      <c r="C10522">
        <v>96</v>
      </c>
      <c r="D10522">
        <v>25</v>
      </c>
      <c r="E10522">
        <v>25</v>
      </c>
      <c r="F10522" t="str">
        <f>VLOOKUP(E10522,$L$1:$M$25,2,FALSE)</f>
        <v>wheat</v>
      </c>
      <c r="G10522">
        <f>LOG(C10522)</f>
        <v>1.9822712330395684</v>
      </c>
      <c r="H10522">
        <f>G10522/(B10522-1)</f>
        <v>2.1216633557780522</v>
      </c>
    </row>
    <row r="10523" spans="1:8">
      <c r="A10523" t="s">
        <v>7540</v>
      </c>
      <c r="B10523">
        <v>1.93520243909134</v>
      </c>
      <c r="C10523">
        <v>29</v>
      </c>
      <c r="D10523">
        <v>17</v>
      </c>
      <c r="E10523">
        <v>17</v>
      </c>
      <c r="F10523" t="str">
        <f>VLOOKUP(E10523,$L$1:$M$25,2,FALSE)</f>
        <v>nat-gas</v>
      </c>
      <c r="G10523">
        <f>LOG(C10523)</f>
        <v>1.4623979978989561</v>
      </c>
      <c r="H10523">
        <f>G10523/(B10523-1)</f>
        <v>1.5637234643227074</v>
      </c>
    </row>
    <row r="10524" spans="1:8">
      <c r="A10524" t="s">
        <v>6019</v>
      </c>
      <c r="B10524">
        <v>1.93560050545394</v>
      </c>
      <c r="C10524">
        <v>12</v>
      </c>
      <c r="D10524">
        <v>17</v>
      </c>
      <c r="E10524">
        <v>17</v>
      </c>
      <c r="F10524" t="str">
        <f>VLOOKUP(E10524,$L$1:$M$25,2,FALSE)</f>
        <v>nat-gas</v>
      </c>
      <c r="G10524">
        <f>LOG(C10524)</f>
        <v>1.0791812460476249</v>
      </c>
      <c r="H10524">
        <f>G10524/(B10524-1)</f>
        <v>1.1534637270466432</v>
      </c>
    </row>
    <row r="10525" spans="1:8">
      <c r="A10525" t="s">
        <v>9447</v>
      </c>
      <c r="B10525">
        <v>1.93560050545394</v>
      </c>
      <c r="C10525">
        <v>12</v>
      </c>
      <c r="D10525">
        <v>20</v>
      </c>
      <c r="E10525">
        <v>20</v>
      </c>
      <c r="F10525" t="str">
        <f>VLOOKUP(E10525,$L$1:$M$25,2,FALSE)</f>
        <v>ship</v>
      </c>
      <c r="G10525">
        <f>LOG(C10525)</f>
        <v>1.0791812460476249</v>
      </c>
      <c r="H10525">
        <f>G10525/(B10525-1)</f>
        <v>1.1534637270466432</v>
      </c>
    </row>
    <row r="10526" spans="1:8">
      <c r="A10526" t="s">
        <v>317</v>
      </c>
      <c r="B10526">
        <v>1.93791606266339</v>
      </c>
      <c r="C10526">
        <v>373</v>
      </c>
      <c r="D10526">
        <v>16</v>
      </c>
      <c r="E10526">
        <v>16</v>
      </c>
      <c r="F10526" t="str">
        <f>VLOOKUP(E10526,$L$1:$M$25,2,FALSE)</f>
        <v>money-supply</v>
      </c>
      <c r="G10526">
        <f>LOG(C10526)</f>
        <v>2.5717088318086878</v>
      </c>
      <c r="H10526">
        <f>G10526/(B10526-1)</f>
        <v>2.7419392141614831</v>
      </c>
    </row>
    <row r="10527" spans="1:8">
      <c r="A10527" t="s">
        <v>6719</v>
      </c>
      <c r="B10527">
        <v>1.94154136802027</v>
      </c>
      <c r="C10527">
        <v>26</v>
      </c>
      <c r="D10527">
        <v>18</v>
      </c>
      <c r="E10527">
        <v>18</v>
      </c>
      <c r="F10527" t="str">
        <f>VLOOKUP(E10527,$L$1:$M$25,2,FALSE)</f>
        <v>oilseed</v>
      </c>
      <c r="G10527">
        <f>LOG(C10527)</f>
        <v>1.414973347970818</v>
      </c>
      <c r="H10527">
        <f>G10527/(B10527-1)</f>
        <v>1.502826531080635</v>
      </c>
    </row>
    <row r="10528" spans="1:8">
      <c r="A10528" t="s">
        <v>892</v>
      </c>
      <c r="B10528">
        <v>1.94159115432687</v>
      </c>
      <c r="C10528">
        <v>33</v>
      </c>
      <c r="D10528">
        <v>1</v>
      </c>
      <c r="E10528">
        <v>1</v>
      </c>
      <c r="F10528" t="str">
        <f>VLOOKUP(E10528,$L$1:$M$25,2,FALSE)</f>
        <v>acq</v>
      </c>
      <c r="G10528">
        <f>LOG(C10528)</f>
        <v>1.5185139398778875</v>
      </c>
      <c r="H10528">
        <f>G10528/(B10528-1)</f>
        <v>1.6127104985002236</v>
      </c>
    </row>
    <row r="10529" spans="1:8">
      <c r="A10529" t="s">
        <v>185</v>
      </c>
      <c r="B10529">
        <v>1.9428916898570301</v>
      </c>
      <c r="C10529">
        <v>327</v>
      </c>
      <c r="D10529">
        <v>2</v>
      </c>
      <c r="E10529">
        <v>2</v>
      </c>
      <c r="F10529" t="str">
        <f>VLOOKUP(E10529,$L$1:$M$25,2,FALSE)</f>
        <v>bop</v>
      </c>
      <c r="G10529">
        <f>LOG(C10529)</f>
        <v>2.514547752660286</v>
      </c>
      <c r="H10529">
        <f>G10529/(B10529-1)</f>
        <v>2.6668468708654807</v>
      </c>
    </row>
    <row r="10530" spans="1:8">
      <c r="A10530" t="s">
        <v>11716</v>
      </c>
      <c r="B10530">
        <v>1.9450139064330401</v>
      </c>
      <c r="C10530">
        <v>34</v>
      </c>
      <c r="D10530">
        <v>20</v>
      </c>
      <c r="E10530">
        <v>20</v>
      </c>
      <c r="F10530" t="str">
        <f>VLOOKUP(E10530,$L$1:$M$25,2,FALSE)</f>
        <v>ship</v>
      </c>
      <c r="G10530">
        <f>LOG(C10530)</f>
        <v>1.5314789170422551</v>
      </c>
      <c r="H10530">
        <f>G10530/(B10530-1)</f>
        <v>1.6205887623631172</v>
      </c>
    </row>
    <row r="10531" spans="1:8">
      <c r="A10531" t="s">
        <v>11400</v>
      </c>
      <c r="B10531">
        <v>1.94513660137365</v>
      </c>
      <c r="C10531">
        <v>30</v>
      </c>
      <c r="D10531">
        <v>10</v>
      </c>
      <c r="E10531">
        <v>10</v>
      </c>
      <c r="F10531" t="str">
        <f>VLOOKUP(E10531,$L$1:$M$25,2,FALSE)</f>
        <v>gnp</v>
      </c>
      <c r="G10531">
        <f>LOG(C10531)</f>
        <v>1.4771212547196624</v>
      </c>
      <c r="H10531">
        <f>G10531/(B10531-1)</f>
        <v>1.5628653599626048</v>
      </c>
    </row>
    <row r="10532" spans="1:8">
      <c r="A10532" t="s">
        <v>1085</v>
      </c>
      <c r="B10532">
        <v>1.9459101490553099</v>
      </c>
      <c r="C10532">
        <v>7</v>
      </c>
      <c r="D10532">
        <v>16</v>
      </c>
      <c r="E10532">
        <v>16</v>
      </c>
      <c r="F10532" t="str">
        <f>VLOOKUP(E10532,$L$1:$M$25,2,FALSE)</f>
        <v>money-supply</v>
      </c>
      <c r="G10532">
        <f>LOG(C10532)</f>
        <v>0.84509804001425681</v>
      </c>
      <c r="H10532">
        <f>G10532/(B10532-1)</f>
        <v>0.89342316588765314</v>
      </c>
    </row>
    <row r="10533" spans="1:8">
      <c r="A10533" t="s">
        <v>1484</v>
      </c>
      <c r="B10533">
        <v>1.9459101490553099</v>
      </c>
      <c r="C10533">
        <v>7</v>
      </c>
      <c r="D10533">
        <v>18</v>
      </c>
      <c r="E10533">
        <v>18</v>
      </c>
      <c r="F10533" t="str">
        <f>VLOOKUP(E10533,$L$1:$M$25,2,FALSE)</f>
        <v>oilseed</v>
      </c>
      <c r="G10533">
        <f>LOG(C10533)</f>
        <v>0.84509804001425681</v>
      </c>
      <c r="H10533">
        <f>G10533/(B10533-1)</f>
        <v>0.89342316588765314</v>
      </c>
    </row>
    <row r="10534" spans="1:8">
      <c r="A10534" t="s">
        <v>2236</v>
      </c>
      <c r="B10534">
        <v>1.9459101490553099</v>
      </c>
      <c r="C10534">
        <v>7</v>
      </c>
      <c r="D10534">
        <v>17</v>
      </c>
      <c r="E10534">
        <v>17</v>
      </c>
      <c r="F10534" t="str">
        <f>VLOOKUP(E10534,$L$1:$M$25,2,FALSE)</f>
        <v>nat-gas</v>
      </c>
      <c r="G10534">
        <f>LOG(C10534)</f>
        <v>0.84509804001425681</v>
      </c>
      <c r="H10534">
        <f>G10534/(B10534-1)</f>
        <v>0.89342316588765314</v>
      </c>
    </row>
    <row r="10535" spans="1:8">
      <c r="A10535" t="s">
        <v>2290</v>
      </c>
      <c r="B10535">
        <v>1.9459101490553099</v>
      </c>
      <c r="C10535">
        <v>7</v>
      </c>
      <c r="D10535">
        <v>16</v>
      </c>
      <c r="E10535">
        <v>16</v>
      </c>
      <c r="F10535" t="str">
        <f>VLOOKUP(E10535,$L$1:$M$25,2,FALSE)</f>
        <v>money-supply</v>
      </c>
      <c r="G10535">
        <f>LOG(C10535)</f>
        <v>0.84509804001425681</v>
      </c>
      <c r="H10535">
        <f>G10535/(B10535-1)</f>
        <v>0.89342316588765314</v>
      </c>
    </row>
    <row r="10536" spans="1:8">
      <c r="A10536" t="s">
        <v>2550</v>
      </c>
      <c r="B10536">
        <v>1.9459101490553099</v>
      </c>
      <c r="C10536">
        <v>7</v>
      </c>
      <c r="D10536">
        <v>4</v>
      </c>
      <c r="E10536">
        <v>4</v>
      </c>
      <c r="F10536" t="str">
        <f>VLOOKUP(E10536,$L$1:$M$25,2,FALSE)</f>
        <v>coffee</v>
      </c>
      <c r="G10536">
        <f>LOG(C10536)</f>
        <v>0.84509804001425681</v>
      </c>
      <c r="H10536">
        <f>G10536/(B10536-1)</f>
        <v>0.89342316588765314</v>
      </c>
    </row>
    <row r="10537" spans="1:8">
      <c r="A10537" t="s">
        <v>2936</v>
      </c>
      <c r="B10537">
        <v>1.9459101490553099</v>
      </c>
      <c r="C10537">
        <v>7</v>
      </c>
      <c r="D10537">
        <v>18</v>
      </c>
      <c r="E10537">
        <v>18</v>
      </c>
      <c r="F10537" t="str">
        <f>VLOOKUP(E10537,$L$1:$M$25,2,FALSE)</f>
        <v>oilseed</v>
      </c>
      <c r="G10537">
        <f>LOG(C10537)</f>
        <v>0.84509804001425681</v>
      </c>
      <c r="H10537">
        <f>G10537/(B10537-1)</f>
        <v>0.89342316588765314</v>
      </c>
    </row>
    <row r="10538" spans="1:8">
      <c r="A10538" t="s">
        <v>2943</v>
      </c>
      <c r="B10538">
        <v>1.9459101490553099</v>
      </c>
      <c r="C10538">
        <v>7</v>
      </c>
      <c r="D10538">
        <v>17</v>
      </c>
      <c r="E10538">
        <v>17</v>
      </c>
      <c r="F10538" t="str">
        <f>VLOOKUP(E10538,$L$1:$M$25,2,FALSE)</f>
        <v>nat-gas</v>
      </c>
      <c r="G10538">
        <f>LOG(C10538)</f>
        <v>0.84509804001425681</v>
      </c>
      <c r="H10538">
        <f>G10538/(B10538-1)</f>
        <v>0.89342316588765314</v>
      </c>
    </row>
    <row r="10539" spans="1:8">
      <c r="A10539" t="s">
        <v>3691</v>
      </c>
      <c r="B10539">
        <v>1.9459101490553099</v>
      </c>
      <c r="C10539">
        <v>7</v>
      </c>
      <c r="D10539">
        <v>3</v>
      </c>
      <c r="E10539">
        <v>3</v>
      </c>
      <c r="F10539" t="str">
        <f>VLOOKUP(E10539,$L$1:$M$25,2,FALSE)</f>
        <v>cocoa</v>
      </c>
      <c r="G10539">
        <f>LOG(C10539)</f>
        <v>0.84509804001425681</v>
      </c>
      <c r="H10539">
        <f>G10539/(B10539-1)</f>
        <v>0.89342316588765314</v>
      </c>
    </row>
    <row r="10540" spans="1:8">
      <c r="A10540" t="s">
        <v>4227</v>
      </c>
      <c r="B10540">
        <v>1.9459101490553099</v>
      </c>
      <c r="C10540">
        <v>7</v>
      </c>
      <c r="D10540">
        <v>17</v>
      </c>
      <c r="E10540">
        <v>17</v>
      </c>
      <c r="F10540" t="str">
        <f>VLOOKUP(E10540,$L$1:$M$25,2,FALSE)</f>
        <v>nat-gas</v>
      </c>
      <c r="G10540">
        <f>LOG(C10540)</f>
        <v>0.84509804001425681</v>
      </c>
      <c r="H10540">
        <f>G10540/(B10540-1)</f>
        <v>0.89342316588765314</v>
      </c>
    </row>
    <row r="10541" spans="1:8">
      <c r="A10541" t="s">
        <v>4339</v>
      </c>
      <c r="B10541">
        <v>1.9459101490553099</v>
      </c>
      <c r="C10541">
        <v>7</v>
      </c>
      <c r="D10541">
        <v>18</v>
      </c>
      <c r="E10541">
        <v>18</v>
      </c>
      <c r="F10541" t="str">
        <f>VLOOKUP(E10541,$L$1:$M$25,2,FALSE)</f>
        <v>oilseed</v>
      </c>
      <c r="G10541">
        <f>LOG(C10541)</f>
        <v>0.84509804001425681</v>
      </c>
      <c r="H10541">
        <f>G10541/(B10541-1)</f>
        <v>0.89342316588765314</v>
      </c>
    </row>
    <row r="10542" spans="1:8">
      <c r="A10542" t="s">
        <v>4748</v>
      </c>
      <c r="B10542">
        <v>1.9459101490553099</v>
      </c>
      <c r="C10542">
        <v>7</v>
      </c>
      <c r="D10542">
        <v>3</v>
      </c>
      <c r="E10542">
        <v>3</v>
      </c>
      <c r="F10542" t="str">
        <f>VLOOKUP(E10542,$L$1:$M$25,2,FALSE)</f>
        <v>cocoa</v>
      </c>
      <c r="G10542">
        <f>LOG(C10542)</f>
        <v>0.84509804001425681</v>
      </c>
      <c r="H10542">
        <f>G10542/(B10542-1)</f>
        <v>0.89342316588765314</v>
      </c>
    </row>
    <row r="10543" spans="1:8">
      <c r="A10543" t="s">
        <v>5529</v>
      </c>
      <c r="B10543">
        <v>1.9459101490553099</v>
      </c>
      <c r="C10543">
        <v>7</v>
      </c>
      <c r="D10543">
        <v>23</v>
      </c>
      <c r="E10543">
        <v>23</v>
      </c>
      <c r="F10543" t="str">
        <f>VLOOKUP(E10543,$L$1:$M$25,2,FALSE)</f>
        <v>trade</v>
      </c>
      <c r="G10543">
        <f>LOG(C10543)</f>
        <v>0.84509804001425681</v>
      </c>
      <c r="H10543">
        <f>G10543/(B10543-1)</f>
        <v>0.89342316588765314</v>
      </c>
    </row>
    <row r="10544" spans="1:8">
      <c r="A10544" t="s">
        <v>6540</v>
      </c>
      <c r="B10544">
        <v>1.9459101490553099</v>
      </c>
      <c r="C10544">
        <v>7</v>
      </c>
      <c r="D10544">
        <v>18</v>
      </c>
      <c r="E10544">
        <v>18</v>
      </c>
      <c r="F10544" t="str">
        <f>VLOOKUP(E10544,$L$1:$M$25,2,FALSE)</f>
        <v>oilseed</v>
      </c>
      <c r="G10544">
        <f>LOG(C10544)</f>
        <v>0.84509804001425681</v>
      </c>
      <c r="H10544">
        <f>G10544/(B10544-1)</f>
        <v>0.89342316588765314</v>
      </c>
    </row>
    <row r="10545" spans="1:8">
      <c r="A10545" t="s">
        <v>6836</v>
      </c>
      <c r="B10545">
        <v>1.9459101490553099</v>
      </c>
      <c r="C10545">
        <v>7</v>
      </c>
      <c r="D10545">
        <v>3</v>
      </c>
      <c r="E10545">
        <v>3</v>
      </c>
      <c r="F10545" t="str">
        <f>VLOOKUP(E10545,$L$1:$M$25,2,FALSE)</f>
        <v>cocoa</v>
      </c>
      <c r="G10545">
        <f>LOG(C10545)</f>
        <v>0.84509804001425681</v>
      </c>
      <c r="H10545">
        <f>G10545/(B10545-1)</f>
        <v>0.89342316588765314</v>
      </c>
    </row>
    <row r="10546" spans="1:8">
      <c r="A10546" t="s">
        <v>7646</v>
      </c>
      <c r="B10546">
        <v>1.9459101490553099</v>
      </c>
      <c r="C10546">
        <v>7</v>
      </c>
      <c r="D10546">
        <v>18</v>
      </c>
      <c r="E10546">
        <v>18</v>
      </c>
      <c r="F10546" t="str">
        <f>VLOOKUP(E10546,$L$1:$M$25,2,FALSE)</f>
        <v>oilseed</v>
      </c>
      <c r="G10546">
        <f>LOG(C10546)</f>
        <v>0.84509804001425681</v>
      </c>
      <c r="H10546">
        <f>G10546/(B10546-1)</f>
        <v>0.89342316588765314</v>
      </c>
    </row>
    <row r="10547" spans="1:8">
      <c r="A10547" t="s">
        <v>7758</v>
      </c>
      <c r="B10547">
        <v>1.9459101490553099</v>
      </c>
      <c r="C10547">
        <v>7</v>
      </c>
      <c r="D10547">
        <v>1</v>
      </c>
      <c r="E10547">
        <v>1</v>
      </c>
      <c r="F10547" t="str">
        <f>VLOOKUP(E10547,$L$1:$M$25,2,FALSE)</f>
        <v>acq</v>
      </c>
      <c r="G10547">
        <f>LOG(C10547)</f>
        <v>0.84509804001425681</v>
      </c>
      <c r="H10547">
        <f>G10547/(B10547-1)</f>
        <v>0.89342316588765314</v>
      </c>
    </row>
    <row r="10548" spans="1:8">
      <c r="A10548" t="s">
        <v>8229</v>
      </c>
      <c r="B10548">
        <v>1.9459101490553099</v>
      </c>
      <c r="C10548">
        <v>7</v>
      </c>
      <c r="D10548">
        <v>18</v>
      </c>
      <c r="E10548">
        <v>18</v>
      </c>
      <c r="F10548" t="str">
        <f>VLOOKUP(E10548,$L$1:$M$25,2,FALSE)</f>
        <v>oilseed</v>
      </c>
      <c r="G10548">
        <f>LOG(C10548)</f>
        <v>0.84509804001425681</v>
      </c>
      <c r="H10548">
        <f>G10548/(B10548-1)</f>
        <v>0.89342316588765314</v>
      </c>
    </row>
    <row r="10549" spans="1:8">
      <c r="A10549" t="s">
        <v>9501</v>
      </c>
      <c r="B10549">
        <v>1.9459101490553099</v>
      </c>
      <c r="C10549">
        <v>7</v>
      </c>
      <c r="D10549">
        <v>21</v>
      </c>
      <c r="E10549">
        <v>21</v>
      </c>
      <c r="F10549" t="str">
        <f>VLOOKUP(E10549,$L$1:$M$25,2,FALSE)</f>
        <v>soybean</v>
      </c>
      <c r="G10549">
        <f>LOG(C10549)</f>
        <v>0.84509804001425681</v>
      </c>
      <c r="H10549">
        <f>G10549/(B10549-1)</f>
        <v>0.89342316588765314</v>
      </c>
    </row>
    <row r="10550" spans="1:8">
      <c r="A10550" t="s">
        <v>9857</v>
      </c>
      <c r="B10550">
        <v>1.9459101490553099</v>
      </c>
      <c r="C10550">
        <v>7</v>
      </c>
      <c r="D10550">
        <v>18</v>
      </c>
      <c r="E10550">
        <v>18</v>
      </c>
      <c r="F10550" t="str">
        <f>VLOOKUP(E10550,$L$1:$M$25,2,FALSE)</f>
        <v>oilseed</v>
      </c>
      <c r="G10550">
        <f>LOG(C10550)</f>
        <v>0.84509804001425681</v>
      </c>
      <c r="H10550">
        <f>G10550/(B10550-1)</f>
        <v>0.89342316588765314</v>
      </c>
    </row>
    <row r="10551" spans="1:8">
      <c r="A10551" t="s">
        <v>9995</v>
      </c>
      <c r="B10551">
        <v>1.9459101490553099</v>
      </c>
      <c r="C10551">
        <v>7</v>
      </c>
      <c r="D10551">
        <v>18</v>
      </c>
      <c r="E10551">
        <v>18</v>
      </c>
      <c r="F10551" t="str">
        <f>VLOOKUP(E10551,$L$1:$M$25,2,FALSE)</f>
        <v>oilseed</v>
      </c>
      <c r="G10551">
        <f>LOG(C10551)</f>
        <v>0.84509804001425681</v>
      </c>
      <c r="H10551">
        <f>G10551/(B10551-1)</f>
        <v>0.89342316588765314</v>
      </c>
    </row>
    <row r="10552" spans="1:8">
      <c r="A10552" t="s">
        <v>10179</v>
      </c>
      <c r="B10552">
        <v>1.9459101490553099</v>
      </c>
      <c r="C10552">
        <v>7</v>
      </c>
      <c r="D10552">
        <v>18</v>
      </c>
      <c r="E10552">
        <v>18</v>
      </c>
      <c r="F10552" t="str">
        <f>VLOOKUP(E10552,$L$1:$M$25,2,FALSE)</f>
        <v>oilseed</v>
      </c>
      <c r="G10552">
        <f>LOG(C10552)</f>
        <v>0.84509804001425681</v>
      </c>
      <c r="H10552">
        <f>G10552/(B10552-1)</f>
        <v>0.89342316588765314</v>
      </c>
    </row>
    <row r="10553" spans="1:8">
      <c r="A10553" t="s">
        <v>10219</v>
      </c>
      <c r="B10553">
        <v>1.9459101490553099</v>
      </c>
      <c r="C10553">
        <v>7</v>
      </c>
      <c r="D10553">
        <v>19</v>
      </c>
      <c r="E10553">
        <v>19</v>
      </c>
      <c r="F10553" t="str">
        <f>VLOOKUP(E10553,$L$1:$M$25,2,FALSE)</f>
        <v>reserves</v>
      </c>
      <c r="G10553">
        <f>LOG(C10553)</f>
        <v>0.84509804001425681</v>
      </c>
      <c r="H10553">
        <f>G10553/(B10553-1)</f>
        <v>0.89342316588765314</v>
      </c>
    </row>
    <row r="10554" spans="1:8">
      <c r="A10554" t="s">
        <v>10284</v>
      </c>
      <c r="B10554">
        <v>1.9459101490553099</v>
      </c>
      <c r="C10554">
        <v>7</v>
      </c>
      <c r="D10554">
        <v>1</v>
      </c>
      <c r="E10554">
        <v>1</v>
      </c>
      <c r="F10554" t="str">
        <f>VLOOKUP(E10554,$L$1:$M$25,2,FALSE)</f>
        <v>acq</v>
      </c>
      <c r="G10554">
        <f>LOG(C10554)</f>
        <v>0.84509804001425681</v>
      </c>
      <c r="H10554">
        <f>G10554/(B10554-1)</f>
        <v>0.89342316588765314</v>
      </c>
    </row>
    <row r="10555" spans="1:8">
      <c r="A10555" t="s">
        <v>10298</v>
      </c>
      <c r="B10555">
        <v>1.9459101490553099</v>
      </c>
      <c r="C10555">
        <v>7</v>
      </c>
      <c r="D10555">
        <v>1</v>
      </c>
      <c r="E10555">
        <v>1</v>
      </c>
      <c r="F10555" t="str">
        <f>VLOOKUP(E10555,$L$1:$M$25,2,FALSE)</f>
        <v>acq</v>
      </c>
      <c r="G10555">
        <f>LOG(C10555)</f>
        <v>0.84509804001425681</v>
      </c>
      <c r="H10555">
        <f>G10555/(B10555-1)</f>
        <v>0.89342316588765314</v>
      </c>
    </row>
    <row r="10556" spans="1:8">
      <c r="A10556" t="s">
        <v>11750</v>
      </c>
      <c r="B10556">
        <v>1.9459101490553099</v>
      </c>
      <c r="C10556">
        <v>7</v>
      </c>
      <c r="D10556">
        <v>2</v>
      </c>
      <c r="E10556">
        <v>2</v>
      </c>
      <c r="F10556" t="str">
        <f>VLOOKUP(E10556,$L$1:$M$25,2,FALSE)</f>
        <v>bop</v>
      </c>
      <c r="G10556">
        <f>LOG(C10556)</f>
        <v>0.84509804001425681</v>
      </c>
      <c r="H10556">
        <f>G10556/(B10556-1)</f>
        <v>0.89342316588765314</v>
      </c>
    </row>
    <row r="10557" spans="1:8">
      <c r="A10557" t="s">
        <v>11770</v>
      </c>
      <c r="B10557">
        <v>1.9459101490553099</v>
      </c>
      <c r="C10557">
        <v>7</v>
      </c>
      <c r="D10557">
        <v>17</v>
      </c>
      <c r="E10557">
        <v>17</v>
      </c>
      <c r="F10557" t="str">
        <f>VLOOKUP(E10557,$L$1:$M$25,2,FALSE)</f>
        <v>nat-gas</v>
      </c>
      <c r="G10557">
        <f>LOG(C10557)</f>
        <v>0.84509804001425681</v>
      </c>
      <c r="H10557">
        <f>G10557/(B10557-1)</f>
        <v>0.89342316588765314</v>
      </c>
    </row>
    <row r="10558" spans="1:8">
      <c r="A10558" t="s">
        <v>12162</v>
      </c>
      <c r="B10558">
        <v>1.9459101490553099</v>
      </c>
      <c r="C10558">
        <v>7</v>
      </c>
      <c r="D10558">
        <v>2</v>
      </c>
      <c r="E10558">
        <v>2</v>
      </c>
      <c r="F10558" t="str">
        <f>VLOOKUP(E10558,$L$1:$M$25,2,FALSE)</f>
        <v>bop</v>
      </c>
      <c r="G10558">
        <f>LOG(C10558)</f>
        <v>0.84509804001425681</v>
      </c>
      <c r="H10558">
        <f>G10558/(B10558-1)</f>
        <v>0.89342316588765314</v>
      </c>
    </row>
    <row r="10559" spans="1:8">
      <c r="A10559" t="s">
        <v>953</v>
      </c>
      <c r="B10559">
        <v>1.9459101490553099</v>
      </c>
      <c r="C10559">
        <v>14</v>
      </c>
      <c r="D10559">
        <v>7</v>
      </c>
      <c r="E10559">
        <v>7</v>
      </c>
      <c r="F10559" t="str">
        <f>VLOOKUP(E10559,$L$1:$M$25,2,FALSE)</f>
        <v>crude</v>
      </c>
      <c r="G10559">
        <f>LOG(C10559)</f>
        <v>1.146128035678238</v>
      </c>
      <c r="H10559">
        <f>G10559/(B10559-1)</f>
        <v>1.2116669187056379</v>
      </c>
    </row>
    <row r="10560" spans="1:8">
      <c r="A10560" t="s">
        <v>2700</v>
      </c>
      <c r="B10560">
        <v>1.9459101490553099</v>
      </c>
      <c r="C10560">
        <v>14</v>
      </c>
      <c r="D10560">
        <v>10</v>
      </c>
      <c r="E10560">
        <v>10</v>
      </c>
      <c r="F10560" t="str">
        <f>VLOOKUP(E10560,$L$1:$M$25,2,FALSE)</f>
        <v>gnp</v>
      </c>
      <c r="G10560">
        <f>LOG(C10560)</f>
        <v>1.146128035678238</v>
      </c>
      <c r="H10560">
        <f>G10560/(B10560-1)</f>
        <v>1.2116669187056379</v>
      </c>
    </row>
    <row r="10561" spans="1:8">
      <c r="A10561" t="s">
        <v>11888</v>
      </c>
      <c r="B10561">
        <v>1.9459101490553099</v>
      </c>
      <c r="C10561">
        <v>14</v>
      </c>
      <c r="D10561">
        <v>23</v>
      </c>
      <c r="E10561">
        <v>23</v>
      </c>
      <c r="F10561" t="str">
        <f>VLOOKUP(E10561,$L$1:$M$25,2,FALSE)</f>
        <v>trade</v>
      </c>
      <c r="G10561">
        <f>LOG(C10561)</f>
        <v>1.146128035678238</v>
      </c>
      <c r="H10561">
        <f>G10561/(B10561-1)</f>
        <v>1.2116669187056379</v>
      </c>
    </row>
    <row r="10562" spans="1:8">
      <c r="A10562" t="s">
        <v>11342</v>
      </c>
      <c r="B10562">
        <v>1.94654961567435</v>
      </c>
      <c r="C10562">
        <v>28</v>
      </c>
      <c r="D10562">
        <v>20</v>
      </c>
      <c r="E10562">
        <v>20</v>
      </c>
      <c r="F10562" t="str">
        <f>VLOOKUP(E10562,$L$1:$M$25,2,FALSE)</f>
        <v>ship</v>
      </c>
      <c r="G10562">
        <f>LOG(C10562)</f>
        <v>1.4471580313422192</v>
      </c>
      <c r="H10562">
        <f>G10562/(B10562-1)</f>
        <v>1.5288770999196073</v>
      </c>
    </row>
    <row r="10563" spans="1:8">
      <c r="A10563" t="s">
        <v>11213</v>
      </c>
      <c r="B10563">
        <v>1.94890584156222</v>
      </c>
      <c r="C10563">
        <v>38</v>
      </c>
      <c r="D10563">
        <v>22</v>
      </c>
      <c r="E10563">
        <v>22</v>
      </c>
      <c r="F10563" t="str">
        <f>VLOOKUP(E10563,$L$1:$M$25,2,FALSE)</f>
        <v>sugar</v>
      </c>
      <c r="G10563">
        <f>LOG(C10563)</f>
        <v>1.5797835966168101</v>
      </c>
      <c r="H10563">
        <f>G10563/(B10563-1)</f>
        <v>1.6648475827864564</v>
      </c>
    </row>
    <row r="10564" spans="1:8">
      <c r="A10564" t="s">
        <v>10439</v>
      </c>
      <c r="B10564">
        <v>1.95125950414395</v>
      </c>
      <c r="C10564">
        <v>13</v>
      </c>
      <c r="D10564">
        <v>1</v>
      </c>
      <c r="E10564">
        <v>1</v>
      </c>
      <c r="F10564" t="str">
        <f>VLOOKUP(E10564,$L$1:$M$25,2,FALSE)</f>
        <v>acq</v>
      </c>
      <c r="G10564">
        <f>LOG(C10564)</f>
        <v>1.1139433523068367</v>
      </c>
      <c r="H10564">
        <f>G10564/(B10564-1)</f>
        <v>1.1710194194688104</v>
      </c>
    </row>
    <row r="10565" spans="1:8">
      <c r="A10565" t="s">
        <v>6789</v>
      </c>
      <c r="B10565">
        <v>1.95598384658436</v>
      </c>
      <c r="C10565">
        <v>18</v>
      </c>
      <c r="D10565">
        <v>7</v>
      </c>
      <c r="E10565">
        <v>7</v>
      </c>
      <c r="F10565" t="str">
        <f>VLOOKUP(E10565,$L$1:$M$25,2,FALSE)</f>
        <v>crude</v>
      </c>
      <c r="G10565">
        <f>LOG(C10565)</f>
        <v>1.255272505103306</v>
      </c>
      <c r="H10565">
        <f>G10565/(B10565-1)</f>
        <v>1.3130687402180237</v>
      </c>
    </row>
    <row r="10566" spans="1:8">
      <c r="A10566" t="s">
        <v>10438</v>
      </c>
      <c r="B10566">
        <v>1.95618746766045</v>
      </c>
      <c r="C10566">
        <v>17</v>
      </c>
      <c r="D10566">
        <v>10</v>
      </c>
      <c r="E10566">
        <v>10</v>
      </c>
      <c r="F10566" t="str">
        <f>VLOOKUP(E10566,$L$1:$M$25,2,FALSE)</f>
        <v>gnp</v>
      </c>
      <c r="G10566">
        <f>LOG(C10566)</f>
        <v>1.2304489213782739</v>
      </c>
      <c r="H10566">
        <f>G10566/(B10566-1)</f>
        <v>1.2868281200012719</v>
      </c>
    </row>
    <row r="10567" spans="1:8">
      <c r="A10567" t="s">
        <v>3753</v>
      </c>
      <c r="B10567">
        <v>1.9563415682387599</v>
      </c>
      <c r="C10567">
        <v>26</v>
      </c>
      <c r="D10567">
        <v>1</v>
      </c>
      <c r="E10567">
        <v>1</v>
      </c>
      <c r="F10567" t="str">
        <f>VLOOKUP(E10567,$L$1:$M$25,2,FALSE)</f>
        <v>acq</v>
      </c>
      <c r="G10567">
        <f>LOG(C10567)</f>
        <v>1.414973347970818</v>
      </c>
      <c r="H10567">
        <f>G10567/(B10567-1)</f>
        <v>1.4795690106587065</v>
      </c>
    </row>
    <row r="10568" spans="1:8">
      <c r="A10568" t="s">
        <v>3406</v>
      </c>
      <c r="B10568">
        <v>1.95726780565049</v>
      </c>
      <c r="C10568">
        <v>69</v>
      </c>
      <c r="D10568">
        <v>22</v>
      </c>
      <c r="E10568">
        <v>22</v>
      </c>
      <c r="F10568" t="str">
        <f>VLOOKUP(E10568,$L$1:$M$25,2,FALSE)</f>
        <v>sugar</v>
      </c>
      <c r="G10568">
        <f>LOG(C10568)</f>
        <v>1.8388490907372552</v>
      </c>
      <c r="H10568">
        <f>G10568/(B10568-1)</f>
        <v>1.9209348521730618</v>
      </c>
    </row>
    <row r="10569" spans="1:8">
      <c r="A10569" t="s">
        <v>3489</v>
      </c>
      <c r="B10569">
        <v>1.95788839255817</v>
      </c>
      <c r="C10569">
        <v>26</v>
      </c>
      <c r="D10569">
        <v>16</v>
      </c>
      <c r="E10569">
        <v>16</v>
      </c>
      <c r="F10569" t="str">
        <f>VLOOKUP(E10569,$L$1:$M$25,2,FALSE)</f>
        <v>money-supply</v>
      </c>
      <c r="G10569">
        <f>LOG(C10569)</f>
        <v>1.414973347970818</v>
      </c>
      <c r="H10569">
        <f>G10569/(B10569-1)</f>
        <v>1.4771797622392531</v>
      </c>
    </row>
    <row r="10570" spans="1:8">
      <c r="A10570" t="s">
        <v>64</v>
      </c>
      <c r="B10570">
        <v>1.95811220756218</v>
      </c>
      <c r="C10570">
        <v>101</v>
      </c>
      <c r="D10570">
        <v>13</v>
      </c>
      <c r="E10570">
        <v>13</v>
      </c>
      <c r="F10570" t="str">
        <f>VLOOKUP(E10570,$L$1:$M$25,2,FALSE)</f>
        <v>interest</v>
      </c>
      <c r="G10570">
        <f>LOG(C10570)</f>
        <v>2.0043213737826426</v>
      </c>
      <c r="H10570">
        <f>G10570/(B10570-1)</f>
        <v>2.0919484773943511</v>
      </c>
    </row>
    <row r="10571" spans="1:8">
      <c r="A10571" t="s">
        <v>382</v>
      </c>
      <c r="B10571">
        <v>1.9581927138122399</v>
      </c>
      <c r="C10571">
        <v>106</v>
      </c>
      <c r="D10571">
        <v>5</v>
      </c>
      <c r="E10571">
        <v>5</v>
      </c>
      <c r="F10571" t="str">
        <f>VLOOKUP(E10571,$L$1:$M$25,2,FALSE)</f>
        <v>corn</v>
      </c>
      <c r="G10571">
        <f>LOG(C10571)</f>
        <v>2.0253058652647704</v>
      </c>
      <c r="H10571">
        <f>G10571/(B10571-1)</f>
        <v>2.1136727884382909</v>
      </c>
    </row>
    <row r="10572" spans="1:8">
      <c r="A10572" t="s">
        <v>4549</v>
      </c>
      <c r="B10572">
        <v>1.9594435441528499</v>
      </c>
      <c r="C10572">
        <v>22</v>
      </c>
      <c r="D10572">
        <v>11</v>
      </c>
      <c r="E10572">
        <v>11</v>
      </c>
      <c r="F10572" t="str">
        <f>VLOOKUP(E10572,$L$1:$M$25,2,FALSE)</f>
        <v>gold</v>
      </c>
      <c r="G10572">
        <f>LOG(C10572)</f>
        <v>1.3424226808222062</v>
      </c>
      <c r="H10572">
        <f>G10572/(B10572-1)</f>
        <v>1.399167975024014</v>
      </c>
    </row>
    <row r="10573" spans="1:8">
      <c r="A10573" t="s">
        <v>2571</v>
      </c>
      <c r="B10573">
        <v>1.9600951351245499</v>
      </c>
      <c r="C10573">
        <v>16</v>
      </c>
      <c r="D10573">
        <v>22</v>
      </c>
      <c r="E10573">
        <v>22</v>
      </c>
      <c r="F10573" t="str">
        <f>VLOOKUP(E10573,$L$1:$M$25,2,FALSE)</f>
        <v>sugar</v>
      </c>
      <c r="G10573">
        <f>LOG(C10573)</f>
        <v>1.2041199826559248</v>
      </c>
      <c r="H10573">
        <f>G10573/(B10573-1)</f>
        <v>1.2541673617580806</v>
      </c>
    </row>
    <row r="10574" spans="1:8">
      <c r="A10574" t="s">
        <v>11238</v>
      </c>
      <c r="B10574">
        <v>1.9600951351245499</v>
      </c>
      <c r="C10574">
        <v>16</v>
      </c>
      <c r="D10574">
        <v>7</v>
      </c>
      <c r="E10574">
        <v>7</v>
      </c>
      <c r="F10574" t="str">
        <f>VLOOKUP(E10574,$L$1:$M$25,2,FALSE)</f>
        <v>crude</v>
      </c>
      <c r="G10574">
        <f>LOG(C10574)</f>
        <v>1.2041199826559248</v>
      </c>
      <c r="H10574">
        <f>G10574/(B10574-1)</f>
        <v>1.2541673617580806</v>
      </c>
    </row>
    <row r="10575" spans="1:8">
      <c r="A10575" t="s">
        <v>11414</v>
      </c>
      <c r="B10575">
        <v>1.9604316370084001</v>
      </c>
      <c r="C10575">
        <v>29</v>
      </c>
      <c r="D10575">
        <v>11</v>
      </c>
      <c r="E10575">
        <v>11</v>
      </c>
      <c r="F10575" t="str">
        <f>VLOOKUP(E10575,$L$1:$M$25,2,FALSE)</f>
        <v>gold</v>
      </c>
      <c r="G10575">
        <f>LOG(C10575)</f>
        <v>1.4623979978989561</v>
      </c>
      <c r="H10575">
        <f>G10575/(B10575-1)</f>
        <v>1.5226466325641934</v>
      </c>
    </row>
    <row r="10576" spans="1:8">
      <c r="A10576" t="s">
        <v>8113</v>
      </c>
      <c r="B10576">
        <v>1.96076190945909</v>
      </c>
      <c r="C10576">
        <v>22</v>
      </c>
      <c r="D10576">
        <v>3</v>
      </c>
      <c r="E10576">
        <v>3</v>
      </c>
      <c r="F10576" t="str">
        <f>VLOOKUP(E10576,$L$1:$M$25,2,FALSE)</f>
        <v>cocoa</v>
      </c>
      <c r="G10576">
        <f>LOG(C10576)</f>
        <v>1.3424226808222062</v>
      </c>
      <c r="H10576">
        <f>G10576/(B10576-1)</f>
        <v>1.3972480253489563</v>
      </c>
    </row>
    <row r="10577" spans="1:8">
      <c r="A10577" t="s">
        <v>3869</v>
      </c>
      <c r="B10577">
        <v>1.96209724650083</v>
      </c>
      <c r="C10577">
        <v>45</v>
      </c>
      <c r="D10577">
        <v>4</v>
      </c>
      <c r="E10577">
        <v>4</v>
      </c>
      <c r="F10577" t="str">
        <f>VLOOKUP(E10577,$L$1:$M$25,2,FALSE)</f>
        <v>coffee</v>
      </c>
      <c r="G10577">
        <f>LOG(C10577)</f>
        <v>1.6532125137753437</v>
      </c>
      <c r="H10577">
        <f>G10577/(B10577-1)</f>
        <v>1.7183424230639013</v>
      </c>
    </row>
    <row r="10578" spans="1:8">
      <c r="A10578" t="s">
        <v>5061</v>
      </c>
      <c r="B10578">
        <v>1.96220824045234</v>
      </c>
      <c r="C10578">
        <v>30</v>
      </c>
      <c r="D10578">
        <v>15</v>
      </c>
      <c r="E10578">
        <v>15</v>
      </c>
      <c r="F10578" t="str">
        <f>VLOOKUP(E10578,$L$1:$M$25,2,FALSE)</f>
        <v>money-fx</v>
      </c>
      <c r="G10578">
        <f>LOG(C10578)</f>
        <v>1.4771212547196624</v>
      </c>
      <c r="H10578">
        <f>G10578/(B10578-1)</f>
        <v>1.5351367745772564</v>
      </c>
    </row>
    <row r="10579" spans="1:8">
      <c r="A10579" t="s">
        <v>77</v>
      </c>
      <c r="B10579">
        <v>1.9623075831367001</v>
      </c>
      <c r="C10579">
        <v>108</v>
      </c>
      <c r="D10579">
        <v>4</v>
      </c>
      <c r="E10579">
        <v>4</v>
      </c>
      <c r="F10579" t="str">
        <f>VLOOKUP(E10579,$L$1:$M$25,2,FALSE)</f>
        <v>coffee</v>
      </c>
      <c r="G10579">
        <f>LOG(C10579)</f>
        <v>2.0334237554869499</v>
      </c>
      <c r="H10579">
        <f>G10579/(B10579-1)</f>
        <v>2.1130704892284871</v>
      </c>
    </row>
    <row r="10580" spans="1:8">
      <c r="A10580" t="s">
        <v>8865</v>
      </c>
      <c r="B10580">
        <v>1.96338158430995</v>
      </c>
      <c r="C10580">
        <v>21</v>
      </c>
      <c r="D10580">
        <v>18</v>
      </c>
      <c r="E10580">
        <v>18</v>
      </c>
      <c r="F10580" t="str">
        <f>VLOOKUP(E10580,$L$1:$M$25,2,FALSE)</f>
        <v>oilseed</v>
      </c>
      <c r="G10580">
        <f>LOG(C10580)</f>
        <v>1.3222192947339193</v>
      </c>
      <c r="H10580">
        <f>G10580/(B10580-1)</f>
        <v>1.3724772367130074</v>
      </c>
    </row>
    <row r="10581" spans="1:8">
      <c r="A10581" t="s">
        <v>3883</v>
      </c>
      <c r="B10581">
        <v>1.9634939668886999</v>
      </c>
      <c r="C10581">
        <v>24</v>
      </c>
      <c r="D10581">
        <v>23</v>
      </c>
      <c r="E10581">
        <v>23</v>
      </c>
      <c r="F10581" t="str">
        <f>VLOOKUP(E10581,$L$1:$M$25,2,FALSE)</f>
        <v>trade</v>
      </c>
      <c r="G10581">
        <f>LOG(C10581)</f>
        <v>1.3802112417116059</v>
      </c>
      <c r="H10581">
        <f>G10581/(B10581-1)</f>
        <v>1.4325063665614461</v>
      </c>
    </row>
    <row r="10582" spans="1:8">
      <c r="A10582" t="s">
        <v>9564</v>
      </c>
      <c r="B10582">
        <v>1.96362965180559</v>
      </c>
      <c r="C10582">
        <v>28</v>
      </c>
      <c r="D10582">
        <v>18</v>
      </c>
      <c r="E10582">
        <v>18</v>
      </c>
      <c r="F10582" t="str">
        <f>VLOOKUP(E10582,$L$1:$M$25,2,FALSE)</f>
        <v>oilseed</v>
      </c>
      <c r="G10582">
        <f>LOG(C10582)</f>
        <v>1.4471580313422192</v>
      </c>
      <c r="H10582">
        <f>G10582/(B10582-1)</f>
        <v>1.5017782284206629</v>
      </c>
    </row>
    <row r="10583" spans="1:8">
      <c r="A10583" t="s">
        <v>8253</v>
      </c>
      <c r="B10583">
        <v>1.96610851483468</v>
      </c>
      <c r="C10583">
        <v>31</v>
      </c>
      <c r="D10583">
        <v>4</v>
      </c>
      <c r="E10583">
        <v>4</v>
      </c>
      <c r="F10583" t="str">
        <f>VLOOKUP(E10583,$L$1:$M$25,2,FALSE)</f>
        <v>coffee</v>
      </c>
      <c r="G10583">
        <f>LOG(C10583)</f>
        <v>1.4913616938342726</v>
      </c>
      <c r="H10583">
        <f>G10583/(B10583-1)</f>
        <v>1.5436792771560177</v>
      </c>
    </row>
    <row r="10584" spans="1:8">
      <c r="A10584" t="s">
        <v>1246</v>
      </c>
      <c r="B10584">
        <v>1.9674680351029501</v>
      </c>
      <c r="C10584">
        <v>24</v>
      </c>
      <c r="D10584">
        <v>4</v>
      </c>
      <c r="E10584">
        <v>4</v>
      </c>
      <c r="F10584" t="str">
        <f>VLOOKUP(E10584,$L$1:$M$25,2,FALSE)</f>
        <v>coffee</v>
      </c>
      <c r="G10584">
        <f>LOG(C10584)</f>
        <v>1.3802112417116059</v>
      </c>
      <c r="H10584">
        <f>G10584/(B10584-1)</f>
        <v>1.4266220605053221</v>
      </c>
    </row>
    <row r="10585" spans="1:8">
      <c r="A10585" t="s">
        <v>6283</v>
      </c>
      <c r="B10585">
        <v>1.9677092447031499</v>
      </c>
      <c r="C10585">
        <v>28</v>
      </c>
      <c r="D10585">
        <v>4</v>
      </c>
      <c r="E10585">
        <v>4</v>
      </c>
      <c r="F10585" t="str">
        <f>VLOOKUP(E10585,$L$1:$M$25,2,FALSE)</f>
        <v>coffee</v>
      </c>
      <c r="G10585">
        <f>LOG(C10585)</f>
        <v>1.4471580313422192</v>
      </c>
      <c r="H10585">
        <f>G10585/(B10585-1)</f>
        <v>1.4954471492996255</v>
      </c>
    </row>
    <row r="10586" spans="1:8">
      <c r="A10586" t="s">
        <v>11753</v>
      </c>
      <c r="B10586">
        <v>1.96869320850493</v>
      </c>
      <c r="C10586">
        <v>15</v>
      </c>
      <c r="D10586">
        <v>7</v>
      </c>
      <c r="E10586">
        <v>7</v>
      </c>
      <c r="F10586" t="str">
        <f>VLOOKUP(E10586,$L$1:$M$25,2,FALSE)</f>
        <v>crude</v>
      </c>
      <c r="G10586">
        <f>LOG(C10586)</f>
        <v>1.1760912590556813</v>
      </c>
      <c r="H10586">
        <f>G10586/(B10586-1)</f>
        <v>1.2141008615832531</v>
      </c>
    </row>
    <row r="10587" spans="1:8">
      <c r="A10587" t="s">
        <v>2062</v>
      </c>
      <c r="B10587">
        <v>1.97018144002608</v>
      </c>
      <c r="C10587">
        <v>14</v>
      </c>
      <c r="D10587">
        <v>2</v>
      </c>
      <c r="E10587">
        <v>2</v>
      </c>
      <c r="F10587" t="str">
        <f>VLOOKUP(E10587,$L$1:$M$25,2,FALSE)</f>
        <v>bop</v>
      </c>
      <c r="G10587">
        <f>LOG(C10587)</f>
        <v>1.146128035678238</v>
      </c>
      <c r="H10587">
        <f>G10587/(B10587-1)</f>
        <v>1.1813543203294306</v>
      </c>
    </row>
    <row r="10588" spans="1:8">
      <c r="A10588" t="s">
        <v>754</v>
      </c>
      <c r="B10588">
        <v>1.9722469794234401</v>
      </c>
      <c r="C10588">
        <v>11</v>
      </c>
      <c r="D10588">
        <v>10</v>
      </c>
      <c r="E10588">
        <v>10</v>
      </c>
      <c r="F10588" t="str">
        <f>VLOOKUP(E10588,$L$1:$M$25,2,FALSE)</f>
        <v>gnp</v>
      </c>
      <c r="G10588">
        <f>LOG(C10588)</f>
        <v>1.0413926851582251</v>
      </c>
      <c r="H10588">
        <f>G10588/(B10588-1)</f>
        <v>1.0711194863015052</v>
      </c>
    </row>
    <row r="10589" spans="1:8">
      <c r="A10589" t="s">
        <v>2375</v>
      </c>
      <c r="B10589">
        <v>1.9722469794234401</v>
      </c>
      <c r="C10589">
        <v>11</v>
      </c>
      <c r="D10589">
        <v>1</v>
      </c>
      <c r="E10589">
        <v>1</v>
      </c>
      <c r="F10589" t="str">
        <f>VLOOKUP(E10589,$L$1:$M$25,2,FALSE)</f>
        <v>acq</v>
      </c>
      <c r="G10589">
        <f>LOG(C10589)</f>
        <v>1.0413926851582251</v>
      </c>
      <c r="H10589">
        <f>G10589/(B10589-1)</f>
        <v>1.0711194863015052</v>
      </c>
    </row>
    <row r="10590" spans="1:8">
      <c r="A10590" t="s">
        <v>3676</v>
      </c>
      <c r="B10590">
        <v>1.9722469794234401</v>
      </c>
      <c r="C10590">
        <v>11</v>
      </c>
      <c r="D10590">
        <v>19</v>
      </c>
      <c r="E10590">
        <v>19</v>
      </c>
      <c r="F10590" t="str">
        <f>VLOOKUP(E10590,$L$1:$M$25,2,FALSE)</f>
        <v>reserves</v>
      </c>
      <c r="G10590">
        <f>LOG(C10590)</f>
        <v>1.0413926851582251</v>
      </c>
      <c r="H10590">
        <f>G10590/(B10590-1)</f>
        <v>1.0711194863015052</v>
      </c>
    </row>
    <row r="10591" spans="1:8">
      <c r="A10591" t="s">
        <v>7317</v>
      </c>
      <c r="B10591">
        <v>1.9722469794234401</v>
      </c>
      <c r="C10591">
        <v>11</v>
      </c>
      <c r="D10591">
        <v>24</v>
      </c>
      <c r="E10591">
        <v>24</v>
      </c>
      <c r="F10591" t="str">
        <f>VLOOKUP(E10591,$L$1:$M$25,2,FALSE)</f>
        <v>veg-oil</v>
      </c>
      <c r="G10591">
        <f>LOG(C10591)</f>
        <v>1.0413926851582251</v>
      </c>
      <c r="H10591">
        <f>G10591/(B10591-1)</f>
        <v>1.0711194863015052</v>
      </c>
    </row>
    <row r="10592" spans="1:8">
      <c r="A10592" t="s">
        <v>7492</v>
      </c>
      <c r="B10592">
        <v>1.9722469794234401</v>
      </c>
      <c r="C10592">
        <v>11</v>
      </c>
      <c r="D10592">
        <v>4</v>
      </c>
      <c r="E10592">
        <v>4</v>
      </c>
      <c r="F10592" t="str">
        <f>VLOOKUP(E10592,$L$1:$M$25,2,FALSE)</f>
        <v>coffee</v>
      </c>
      <c r="G10592">
        <f>LOG(C10592)</f>
        <v>1.0413926851582251</v>
      </c>
      <c r="H10592">
        <f>G10592/(B10592-1)</f>
        <v>1.0711194863015052</v>
      </c>
    </row>
    <row r="10593" spans="1:8">
      <c r="A10593" t="s">
        <v>9299</v>
      </c>
      <c r="B10593">
        <v>1.9722469794234401</v>
      </c>
      <c r="C10593">
        <v>11</v>
      </c>
      <c r="D10593">
        <v>12</v>
      </c>
      <c r="E10593">
        <v>12</v>
      </c>
      <c r="F10593" t="str">
        <f>VLOOKUP(E10593,$L$1:$M$25,2,FALSE)</f>
        <v>grain</v>
      </c>
      <c r="G10593">
        <f>LOG(C10593)</f>
        <v>1.0413926851582251</v>
      </c>
      <c r="H10593">
        <f>G10593/(B10593-1)</f>
        <v>1.0711194863015052</v>
      </c>
    </row>
    <row r="10594" spans="1:8">
      <c r="A10594" t="s">
        <v>1343</v>
      </c>
      <c r="B10594">
        <v>1.9730014063936101</v>
      </c>
      <c r="C10594">
        <v>10</v>
      </c>
      <c r="D10594">
        <v>15</v>
      </c>
      <c r="E10594">
        <v>15</v>
      </c>
      <c r="F10594" t="str">
        <f>VLOOKUP(E10594,$L$1:$M$25,2,FALSE)</f>
        <v>money-fx</v>
      </c>
      <c r="G10594">
        <f>LOG(C10594)</f>
        <v>1</v>
      </c>
      <c r="H10594">
        <f>G10594/(B10594-1)</f>
        <v>1.0277477436609872</v>
      </c>
    </row>
    <row r="10595" spans="1:8">
      <c r="A10595" t="s">
        <v>1535</v>
      </c>
      <c r="B10595">
        <v>1.9730014063936101</v>
      </c>
      <c r="C10595">
        <v>10</v>
      </c>
      <c r="D10595">
        <v>4</v>
      </c>
      <c r="E10595">
        <v>4</v>
      </c>
      <c r="F10595" t="str">
        <f>VLOOKUP(E10595,$L$1:$M$25,2,FALSE)</f>
        <v>coffee</v>
      </c>
      <c r="G10595">
        <f>LOG(C10595)</f>
        <v>1</v>
      </c>
      <c r="H10595">
        <f>G10595/(B10595-1)</f>
        <v>1.0277477436609872</v>
      </c>
    </row>
    <row r="10596" spans="1:8">
      <c r="A10596" t="s">
        <v>2053</v>
      </c>
      <c r="B10596">
        <v>1.9730014063936101</v>
      </c>
      <c r="C10596">
        <v>10</v>
      </c>
      <c r="D10596">
        <v>4</v>
      </c>
      <c r="E10596">
        <v>4</v>
      </c>
      <c r="F10596" t="str">
        <f>VLOOKUP(E10596,$L$1:$M$25,2,FALSE)</f>
        <v>coffee</v>
      </c>
      <c r="G10596">
        <f>LOG(C10596)</f>
        <v>1</v>
      </c>
      <c r="H10596">
        <f>G10596/(B10596-1)</f>
        <v>1.0277477436609872</v>
      </c>
    </row>
    <row r="10597" spans="1:8">
      <c r="A10597" t="s">
        <v>7826</v>
      </c>
      <c r="B10597">
        <v>1.9730014063936101</v>
      </c>
      <c r="C10597">
        <v>10</v>
      </c>
      <c r="D10597">
        <v>1</v>
      </c>
      <c r="E10597">
        <v>1</v>
      </c>
      <c r="F10597" t="str">
        <f>VLOOKUP(E10597,$L$1:$M$25,2,FALSE)</f>
        <v>acq</v>
      </c>
      <c r="G10597">
        <f>LOG(C10597)</f>
        <v>1</v>
      </c>
      <c r="H10597">
        <f>G10597/(B10597-1)</f>
        <v>1.0277477436609872</v>
      </c>
    </row>
    <row r="10598" spans="1:8">
      <c r="A10598" t="s">
        <v>11605</v>
      </c>
      <c r="B10598">
        <v>1.9730014063936101</v>
      </c>
      <c r="C10598">
        <v>20</v>
      </c>
      <c r="D10598">
        <v>10</v>
      </c>
      <c r="E10598">
        <v>10</v>
      </c>
      <c r="F10598" t="str">
        <f>VLOOKUP(E10598,$L$1:$M$25,2,FALSE)</f>
        <v>gnp</v>
      </c>
      <c r="G10598">
        <f>LOG(C10598)</f>
        <v>1.3010299956639813</v>
      </c>
      <c r="H10598">
        <f>G10598/(B10598-1)</f>
        <v>1.3371306424789207</v>
      </c>
    </row>
    <row r="10599" spans="1:8">
      <c r="A10599" t="s">
        <v>12125</v>
      </c>
      <c r="B10599">
        <v>1.97347185431816</v>
      </c>
      <c r="C10599">
        <v>27</v>
      </c>
      <c r="D10599">
        <v>13</v>
      </c>
      <c r="E10599">
        <v>13</v>
      </c>
      <c r="F10599" t="str">
        <f>VLOOKUP(E10599,$L$1:$M$25,2,FALSE)</f>
        <v>interest</v>
      </c>
      <c r="G10599">
        <f>LOG(C10599)</f>
        <v>1.4313637641589874</v>
      </c>
      <c r="H10599">
        <f>G10599/(B10599-1)</f>
        <v>1.4703699524641567</v>
      </c>
    </row>
    <row r="10600" spans="1:8">
      <c r="A10600" t="s">
        <v>8480</v>
      </c>
      <c r="B10600">
        <v>1.97473545330317</v>
      </c>
      <c r="C10600">
        <v>26</v>
      </c>
      <c r="D10600">
        <v>23</v>
      </c>
      <c r="E10600">
        <v>23</v>
      </c>
      <c r="F10600" t="str">
        <f>VLOOKUP(E10600,$L$1:$M$25,2,FALSE)</f>
        <v>trade</v>
      </c>
      <c r="G10600">
        <f>LOG(C10600)</f>
        <v>1.414973347970818</v>
      </c>
      <c r="H10600">
        <f>G10600/(B10600-1)</f>
        <v>1.4516485916007014</v>
      </c>
    </row>
    <row r="10601" spans="1:8">
      <c r="A10601" t="s">
        <v>4890</v>
      </c>
      <c r="B10601">
        <v>1.9770061729088599</v>
      </c>
      <c r="C10601">
        <v>16</v>
      </c>
      <c r="D10601">
        <v>23</v>
      </c>
      <c r="E10601">
        <v>23</v>
      </c>
      <c r="F10601" t="str">
        <f>VLOOKUP(E10601,$L$1:$M$25,2,FALSE)</f>
        <v>trade</v>
      </c>
      <c r="G10601">
        <f>LOG(C10601)</f>
        <v>1.2041199826559248</v>
      </c>
      <c r="H10601">
        <f>G10601/(B10601-1)</f>
        <v>1.232458930193731</v>
      </c>
    </row>
    <row r="10602" spans="1:8">
      <c r="A10602" t="s">
        <v>1496</v>
      </c>
      <c r="B10602">
        <v>1.97920451743432</v>
      </c>
      <c r="C10602">
        <v>12</v>
      </c>
      <c r="D10602">
        <v>5</v>
      </c>
      <c r="E10602">
        <v>5</v>
      </c>
      <c r="F10602" t="str">
        <f>VLOOKUP(E10602,$L$1:$M$25,2,FALSE)</f>
        <v>corn</v>
      </c>
      <c r="G10602">
        <f>LOG(C10602)</f>
        <v>1.0791812460476249</v>
      </c>
      <c r="H10602">
        <f>G10602/(B10602-1)</f>
        <v>1.102099946265833</v>
      </c>
    </row>
    <row r="10603" spans="1:8">
      <c r="A10603" t="s">
        <v>4118</v>
      </c>
      <c r="B10603">
        <v>1.97920451743432</v>
      </c>
      <c r="C10603">
        <v>12</v>
      </c>
      <c r="D10603">
        <v>20</v>
      </c>
      <c r="E10603">
        <v>20</v>
      </c>
      <c r="F10603" t="str">
        <f>VLOOKUP(E10603,$L$1:$M$25,2,FALSE)</f>
        <v>ship</v>
      </c>
      <c r="G10603">
        <f>LOG(C10603)</f>
        <v>1.0791812460476249</v>
      </c>
      <c r="H10603">
        <f>G10603/(B10603-1)</f>
        <v>1.102099946265833</v>
      </c>
    </row>
    <row r="10604" spans="1:8">
      <c r="A10604" t="s">
        <v>5835</v>
      </c>
      <c r="B10604">
        <v>1.97920451743432</v>
      </c>
      <c r="C10604">
        <v>12</v>
      </c>
      <c r="D10604">
        <v>7</v>
      </c>
      <c r="E10604">
        <v>7</v>
      </c>
      <c r="F10604" t="str">
        <f>VLOOKUP(E10604,$L$1:$M$25,2,FALSE)</f>
        <v>crude</v>
      </c>
      <c r="G10604">
        <f>LOG(C10604)</f>
        <v>1.0791812460476249</v>
      </c>
      <c r="H10604">
        <f>G10604/(B10604-1)</f>
        <v>1.102099946265833</v>
      </c>
    </row>
    <row r="10605" spans="1:8">
      <c r="A10605" t="s">
        <v>8901</v>
      </c>
      <c r="B10605">
        <v>1.97920451743432</v>
      </c>
      <c r="C10605">
        <v>12</v>
      </c>
      <c r="D10605">
        <v>8</v>
      </c>
      <c r="E10605">
        <v>8</v>
      </c>
      <c r="F10605" t="str">
        <f>VLOOKUP(E10605,$L$1:$M$25,2,FALSE)</f>
        <v>dlr</v>
      </c>
      <c r="G10605">
        <f>LOG(C10605)</f>
        <v>1.0791812460476249</v>
      </c>
      <c r="H10605">
        <f>G10605/(B10605-1)</f>
        <v>1.102099946265833</v>
      </c>
    </row>
    <row r="10606" spans="1:8">
      <c r="A10606" t="s">
        <v>9691</v>
      </c>
      <c r="B10606">
        <v>1.97920451743432</v>
      </c>
      <c r="C10606">
        <v>12</v>
      </c>
      <c r="D10606">
        <v>11</v>
      </c>
      <c r="E10606">
        <v>11</v>
      </c>
      <c r="F10606" t="str">
        <f>VLOOKUP(E10606,$L$1:$M$25,2,FALSE)</f>
        <v>gold</v>
      </c>
      <c r="G10606">
        <f>LOG(C10606)</f>
        <v>1.0791812460476249</v>
      </c>
      <c r="H10606">
        <f>G10606/(B10606-1)</f>
        <v>1.102099946265833</v>
      </c>
    </row>
    <row r="10607" spans="1:8">
      <c r="A10607" t="s">
        <v>10244</v>
      </c>
      <c r="B10607">
        <v>1.97920451743432</v>
      </c>
      <c r="C10607">
        <v>12</v>
      </c>
      <c r="D10607">
        <v>10</v>
      </c>
      <c r="E10607">
        <v>10</v>
      </c>
      <c r="F10607" t="str">
        <f>VLOOKUP(E10607,$L$1:$M$25,2,FALSE)</f>
        <v>gnp</v>
      </c>
      <c r="G10607">
        <f>LOG(C10607)</f>
        <v>1.0791812460476249</v>
      </c>
      <c r="H10607">
        <f>G10607/(B10607-1)</f>
        <v>1.102099946265833</v>
      </c>
    </row>
    <row r="10608" spans="1:8">
      <c r="A10608" t="s">
        <v>10968</v>
      </c>
      <c r="B10608">
        <v>1.97920451743432</v>
      </c>
      <c r="C10608">
        <v>12</v>
      </c>
      <c r="D10608">
        <v>20</v>
      </c>
      <c r="E10608">
        <v>20</v>
      </c>
      <c r="F10608" t="str">
        <f>VLOOKUP(E10608,$L$1:$M$25,2,FALSE)</f>
        <v>ship</v>
      </c>
      <c r="G10608">
        <f>LOG(C10608)</f>
        <v>1.0791812460476249</v>
      </c>
      <c r="H10608">
        <f>G10608/(B10608-1)</f>
        <v>1.102099946265833</v>
      </c>
    </row>
    <row r="10609" spans="1:8">
      <c r="A10609" t="s">
        <v>11357</v>
      </c>
      <c r="B10609">
        <v>1.97920451743432</v>
      </c>
      <c r="C10609">
        <v>12</v>
      </c>
      <c r="D10609">
        <v>23</v>
      </c>
      <c r="E10609">
        <v>23</v>
      </c>
      <c r="F10609" t="str">
        <f>VLOOKUP(E10609,$L$1:$M$25,2,FALSE)</f>
        <v>trade</v>
      </c>
      <c r="G10609">
        <f>LOG(C10609)</f>
        <v>1.0791812460476249</v>
      </c>
      <c r="H10609">
        <f>G10609/(B10609-1)</f>
        <v>1.102099946265833</v>
      </c>
    </row>
    <row r="10610" spans="1:8">
      <c r="A10610" t="s">
        <v>320</v>
      </c>
      <c r="B10610">
        <v>1.98113897826302</v>
      </c>
      <c r="C10610">
        <v>228</v>
      </c>
      <c r="D10610">
        <v>20</v>
      </c>
      <c r="E10610">
        <v>20</v>
      </c>
      <c r="F10610" t="str">
        <f>VLOOKUP(E10610,$L$1:$M$25,2,FALSE)</f>
        <v>ship</v>
      </c>
      <c r="G10610">
        <f>LOG(C10610)</f>
        <v>2.357934847000454</v>
      </c>
      <c r="H10610">
        <f>G10610/(B10610-1)</f>
        <v>2.4032628396589373</v>
      </c>
    </row>
    <row r="10611" spans="1:8">
      <c r="A10611" t="s">
        <v>3256</v>
      </c>
      <c r="B10611">
        <v>1.9812075507356099</v>
      </c>
      <c r="C10611">
        <v>18</v>
      </c>
      <c r="D10611">
        <v>6</v>
      </c>
      <c r="E10611">
        <v>6</v>
      </c>
      <c r="F10611" t="str">
        <f>VLOOKUP(E10611,$L$1:$M$25,2,FALSE)</f>
        <v>cpi</v>
      </c>
      <c r="G10611">
        <f>LOG(C10611)</f>
        <v>1.255272505103306</v>
      </c>
      <c r="H10611">
        <f>G10611/(B10611-1)</f>
        <v>1.2793139475559783</v>
      </c>
    </row>
    <row r="10612" spans="1:8">
      <c r="A10612" t="s">
        <v>4721</v>
      </c>
      <c r="B10612">
        <v>1.98133251472398</v>
      </c>
      <c r="C10612">
        <v>16</v>
      </c>
      <c r="D10612">
        <v>20</v>
      </c>
      <c r="E10612">
        <v>20</v>
      </c>
      <c r="F10612" t="str">
        <f>VLOOKUP(E10612,$L$1:$M$25,2,FALSE)</f>
        <v>ship</v>
      </c>
      <c r="G10612">
        <f>LOG(C10612)</f>
        <v>1.2041199826559248</v>
      </c>
      <c r="H10612">
        <f>G10612/(B10612-1)</f>
        <v>1.2270254624087416</v>
      </c>
    </row>
    <row r="10613" spans="1:8">
      <c r="A10613" t="s">
        <v>316</v>
      </c>
      <c r="B10613">
        <v>1.98268458231344</v>
      </c>
      <c r="C10613">
        <v>122</v>
      </c>
      <c r="D10613">
        <v>24</v>
      </c>
      <c r="E10613">
        <v>24</v>
      </c>
      <c r="F10613" t="str">
        <f>VLOOKUP(E10613,$L$1:$M$25,2,FALSE)</f>
        <v>veg-oil</v>
      </c>
      <c r="G10613">
        <f>LOG(C10613)</f>
        <v>2.0863598306747484</v>
      </c>
      <c r="H10613">
        <f>G10613/(B10613-1)</f>
        <v>2.1231225850343876</v>
      </c>
    </row>
    <row r="10614" spans="1:8">
      <c r="A10614" t="s">
        <v>3491</v>
      </c>
      <c r="B10614">
        <v>1.9837513444353301</v>
      </c>
      <c r="C10614">
        <v>34</v>
      </c>
      <c r="D10614">
        <v>16</v>
      </c>
      <c r="E10614">
        <v>16</v>
      </c>
      <c r="F10614" t="str">
        <f>VLOOKUP(E10614,$L$1:$M$25,2,FALSE)</f>
        <v>money-supply</v>
      </c>
      <c r="G10614">
        <f>LOG(C10614)</f>
        <v>1.5314789170422551</v>
      </c>
      <c r="H10614">
        <f>G10614/(B10614-1)</f>
        <v>1.556774408192874</v>
      </c>
    </row>
    <row r="10615" spans="1:8">
      <c r="A10615" t="s">
        <v>373</v>
      </c>
      <c r="B10615">
        <v>1.98483675599859</v>
      </c>
      <c r="C10615">
        <v>84</v>
      </c>
      <c r="D10615">
        <v>4</v>
      </c>
      <c r="E10615">
        <v>4</v>
      </c>
      <c r="F10615" t="str">
        <f>VLOOKUP(E10615,$L$1:$M$25,2,FALSE)</f>
        <v>coffee</v>
      </c>
      <c r="G10615">
        <f>LOG(C10615)</f>
        <v>1.9242792860618816</v>
      </c>
      <c r="H10615">
        <f>G10615/(B10615-1)</f>
        <v>1.9539068524211709</v>
      </c>
    </row>
    <row r="10616" spans="1:8">
      <c r="A10616" t="s">
        <v>9879</v>
      </c>
      <c r="B10616">
        <v>1.9862665178647301</v>
      </c>
      <c r="C10616">
        <v>19</v>
      </c>
      <c r="D10616">
        <v>20</v>
      </c>
      <c r="E10616">
        <v>20</v>
      </c>
      <c r="F10616" t="str">
        <f>VLOOKUP(E10616,$L$1:$M$25,2,FALSE)</f>
        <v>ship</v>
      </c>
      <c r="G10616">
        <f>LOG(C10616)</f>
        <v>1.2787536009528289</v>
      </c>
      <c r="H10616">
        <f>G10616/(B10616-1)</f>
        <v>1.2965598829425278</v>
      </c>
    </row>
    <row r="10617" spans="1:8">
      <c r="A10617" t="s">
        <v>9253</v>
      </c>
      <c r="B10617">
        <v>1.98669804175355</v>
      </c>
      <c r="C10617">
        <v>42</v>
      </c>
      <c r="D10617">
        <v>10</v>
      </c>
      <c r="E10617">
        <v>10</v>
      </c>
      <c r="F10617" t="str">
        <f>VLOOKUP(E10617,$L$1:$M$25,2,FALSE)</f>
        <v>gnp</v>
      </c>
      <c r="G10617">
        <f>LOG(C10617)</f>
        <v>1.6232492903979006</v>
      </c>
      <c r="H10617">
        <f>G10617/(B10617-1)</f>
        <v>1.6451327779196541</v>
      </c>
    </row>
    <row r="10618" spans="1:8">
      <c r="A10618" t="s">
        <v>11560</v>
      </c>
      <c r="B10618">
        <v>1.98776964013664</v>
      </c>
      <c r="C10618">
        <v>42</v>
      </c>
      <c r="D10618">
        <v>24</v>
      </c>
      <c r="E10618">
        <v>24</v>
      </c>
      <c r="F10618" t="str">
        <f>VLOOKUP(E10618,$L$1:$M$25,2,FALSE)</f>
        <v>veg-oil</v>
      </c>
      <c r="G10618">
        <f>LOG(C10618)</f>
        <v>1.6232492903979006</v>
      </c>
      <c r="H10618">
        <f>G10618/(B10618-1)</f>
        <v>1.6433480281630779</v>
      </c>
    </row>
    <row r="10619" spans="1:8">
      <c r="A10619" t="s">
        <v>5542</v>
      </c>
      <c r="B10619">
        <v>1.98882992551406</v>
      </c>
      <c r="C10619">
        <v>25</v>
      </c>
      <c r="D10619">
        <v>2</v>
      </c>
      <c r="E10619">
        <v>2</v>
      </c>
      <c r="F10619" t="str">
        <f>VLOOKUP(E10619,$L$1:$M$25,2,FALSE)</f>
        <v>bop</v>
      </c>
      <c r="G10619">
        <f>LOG(C10619)</f>
        <v>1.3979400086720377</v>
      </c>
      <c r="H10619">
        <f>G10619/(B10619-1)</f>
        <v>1.4137314947717574</v>
      </c>
    </row>
    <row r="10620" spans="1:8">
      <c r="A10620" t="s">
        <v>2752</v>
      </c>
      <c r="B10620">
        <v>1.99047854262385</v>
      </c>
      <c r="C10620">
        <v>24</v>
      </c>
      <c r="D10620">
        <v>23</v>
      </c>
      <c r="E10620">
        <v>23</v>
      </c>
      <c r="F10620" t="str">
        <f>VLOOKUP(E10620,$L$1:$M$25,2,FALSE)</f>
        <v>trade</v>
      </c>
      <c r="G10620">
        <f>LOG(C10620)</f>
        <v>1.3802112417116059</v>
      </c>
      <c r="H10620">
        <f>G10620/(B10620-1)</f>
        <v>1.3934791944662683</v>
      </c>
    </row>
    <row r="10621" spans="1:8">
      <c r="A10621" t="s">
        <v>3950</v>
      </c>
      <c r="B10621">
        <v>1.99134641341098</v>
      </c>
      <c r="C10621">
        <v>15</v>
      </c>
      <c r="D10621">
        <v>8</v>
      </c>
      <c r="E10621">
        <v>8</v>
      </c>
      <c r="F10621" t="str">
        <f>VLOOKUP(E10621,$L$1:$M$25,2,FALSE)</f>
        <v>dlr</v>
      </c>
      <c r="G10621">
        <f>LOG(C10621)</f>
        <v>1.1760912590556813</v>
      </c>
      <c r="H10621">
        <f>G10621/(B10621-1)</f>
        <v>1.1863575064633962</v>
      </c>
    </row>
    <row r="10622" spans="1:8">
      <c r="A10622" t="s">
        <v>6199</v>
      </c>
      <c r="B10622">
        <v>1.99134641341098</v>
      </c>
      <c r="C10622">
        <v>15</v>
      </c>
      <c r="D10622">
        <v>16</v>
      </c>
      <c r="E10622">
        <v>16</v>
      </c>
      <c r="F10622" t="str">
        <f>VLOOKUP(E10622,$L$1:$M$25,2,FALSE)</f>
        <v>money-supply</v>
      </c>
      <c r="G10622">
        <f>LOG(C10622)</f>
        <v>1.1760912590556813</v>
      </c>
      <c r="H10622">
        <f>G10622/(B10622-1)</f>
        <v>1.1863575064633962</v>
      </c>
    </row>
    <row r="10623" spans="1:8">
      <c r="A10623" t="s">
        <v>2915</v>
      </c>
      <c r="B10623">
        <v>1.9915093613566099</v>
      </c>
      <c r="C10623">
        <v>13</v>
      </c>
      <c r="D10623">
        <v>20</v>
      </c>
      <c r="E10623">
        <v>20</v>
      </c>
      <c r="F10623" t="str">
        <f>VLOOKUP(E10623,$L$1:$M$25,2,FALSE)</f>
        <v>ship</v>
      </c>
      <c r="G10623">
        <f>LOG(C10623)</f>
        <v>1.1139433523068367</v>
      </c>
      <c r="H10623">
        <f>G10623/(B10623-1)</f>
        <v>1.1234824356904802</v>
      </c>
    </row>
    <row r="10624" spans="1:8">
      <c r="A10624" t="s">
        <v>3977</v>
      </c>
      <c r="B10624">
        <v>1.9915093613566099</v>
      </c>
      <c r="C10624">
        <v>13</v>
      </c>
      <c r="D10624">
        <v>10</v>
      </c>
      <c r="E10624">
        <v>10</v>
      </c>
      <c r="F10624" t="str">
        <f>VLOOKUP(E10624,$L$1:$M$25,2,FALSE)</f>
        <v>gnp</v>
      </c>
      <c r="G10624">
        <f>LOG(C10624)</f>
        <v>1.1139433523068367</v>
      </c>
      <c r="H10624">
        <f>G10624/(B10624-1)</f>
        <v>1.1234824356904802</v>
      </c>
    </row>
    <row r="10625" spans="1:8">
      <c r="A10625" t="s">
        <v>5004</v>
      </c>
      <c r="B10625">
        <v>1.9915093613566099</v>
      </c>
      <c r="C10625">
        <v>13</v>
      </c>
      <c r="D10625">
        <v>25</v>
      </c>
      <c r="E10625">
        <v>25</v>
      </c>
      <c r="F10625" t="str">
        <f>VLOOKUP(E10625,$L$1:$M$25,2,FALSE)</f>
        <v>wheat</v>
      </c>
      <c r="G10625">
        <f>LOG(C10625)</f>
        <v>1.1139433523068367</v>
      </c>
      <c r="H10625">
        <f>G10625/(B10625-1)</f>
        <v>1.1234824356904802</v>
      </c>
    </row>
    <row r="10626" spans="1:8">
      <c r="A10626" t="s">
        <v>11415</v>
      </c>
      <c r="B10626">
        <v>1.9915093613566099</v>
      </c>
      <c r="C10626">
        <v>13</v>
      </c>
      <c r="D10626">
        <v>2</v>
      </c>
      <c r="E10626">
        <v>2</v>
      </c>
      <c r="F10626" t="str">
        <f>VLOOKUP(E10626,$L$1:$M$25,2,FALSE)</f>
        <v>bop</v>
      </c>
      <c r="G10626">
        <f>LOG(C10626)</f>
        <v>1.1139433523068367</v>
      </c>
      <c r="H10626">
        <f>G10626/(B10626-1)</f>
        <v>1.1234824356904802</v>
      </c>
    </row>
    <row r="10627" spans="1:8">
      <c r="A10627" t="s">
        <v>37</v>
      </c>
      <c r="B10627">
        <v>1.9921728948480799</v>
      </c>
      <c r="C10627">
        <v>173</v>
      </c>
      <c r="D10627">
        <v>9</v>
      </c>
      <c r="E10627">
        <v>9</v>
      </c>
      <c r="F10627" t="str">
        <f>VLOOKUP(E10627,$L$1:$M$25,2,FALSE)</f>
        <v>earn</v>
      </c>
      <c r="G10627">
        <f>LOG(C10627)</f>
        <v>2.2380461031287955</v>
      </c>
      <c r="H10627">
        <f>G10627/(B10627-1)</f>
        <v>2.255701717664321</v>
      </c>
    </row>
    <row r="10628" spans="1:8">
      <c r="A10628" t="s">
        <v>1333</v>
      </c>
      <c r="B10628">
        <v>1.9941837185209099</v>
      </c>
      <c r="C10628">
        <v>36</v>
      </c>
      <c r="D10628">
        <v>10</v>
      </c>
      <c r="E10628">
        <v>10</v>
      </c>
      <c r="F10628" t="str">
        <f>VLOOKUP(E10628,$L$1:$M$25,2,FALSE)</f>
        <v>gnp</v>
      </c>
      <c r="G10628">
        <f>LOG(C10628)</f>
        <v>1.5563025007672873</v>
      </c>
      <c r="H10628">
        <f>G10628/(B10628-1)</f>
        <v>1.5654073505475081</v>
      </c>
    </row>
    <row r="10629" spans="1:8">
      <c r="A10629" t="s">
        <v>2150</v>
      </c>
      <c r="B10629">
        <v>1.9978527044124199</v>
      </c>
      <c r="C10629">
        <v>25</v>
      </c>
      <c r="D10629">
        <v>23</v>
      </c>
      <c r="E10629">
        <v>23</v>
      </c>
      <c r="F10629" t="str">
        <f>VLOOKUP(E10629,$L$1:$M$25,2,FALSE)</f>
        <v>trade</v>
      </c>
      <c r="G10629">
        <f>LOG(C10629)</f>
        <v>1.3979400086720377</v>
      </c>
      <c r="H10629">
        <f>G10629/(B10629-1)</f>
        <v>1.4009482586863429</v>
      </c>
    </row>
    <row r="10630" spans="1:8">
      <c r="A10630" t="s">
        <v>24</v>
      </c>
      <c r="B10630">
        <v>1.99893117891018</v>
      </c>
      <c r="C10630">
        <v>615</v>
      </c>
      <c r="D10630">
        <v>12</v>
      </c>
      <c r="E10630">
        <v>12</v>
      </c>
      <c r="F10630" t="str">
        <f>VLOOKUP(E10630,$L$1:$M$25,2,FALSE)</f>
        <v>grain</v>
      </c>
      <c r="G10630">
        <f>LOG(C10630)</f>
        <v>2.7888751157754168</v>
      </c>
      <c r="H10630">
        <f>G10630/(B10630-1)</f>
        <v>2.7918591136759199</v>
      </c>
    </row>
    <row r="10631" spans="1:8">
      <c r="A10631" t="s">
        <v>1945</v>
      </c>
      <c r="B10631">
        <v>2.0000852214906599</v>
      </c>
      <c r="C10631">
        <v>18</v>
      </c>
      <c r="D10631">
        <v>9</v>
      </c>
      <c r="E10631">
        <v>9</v>
      </c>
      <c r="F10631" t="str">
        <f>VLOOKUP(E10631,$L$1:$M$25,2,FALSE)</f>
        <v>earn</v>
      </c>
      <c r="G10631">
        <f>LOG(C10631)</f>
        <v>1.255272505103306</v>
      </c>
      <c r="H10631">
        <f>G10631/(B10631-1)</f>
        <v>1.2551655380251305</v>
      </c>
    </row>
    <row r="10632" spans="1:8">
      <c r="A10632" t="s">
        <v>10989</v>
      </c>
      <c r="B10632">
        <v>2.0011827628010699</v>
      </c>
      <c r="C10632">
        <v>42</v>
      </c>
      <c r="D10632">
        <v>20</v>
      </c>
      <c r="E10632">
        <v>20</v>
      </c>
      <c r="F10632" t="str">
        <f>VLOOKUP(E10632,$L$1:$M$25,2,FALSE)</f>
        <v>ship</v>
      </c>
      <c r="G10632">
        <f>LOG(C10632)</f>
        <v>1.6232492903979006</v>
      </c>
      <c r="H10632">
        <f>G10632/(B10632-1)</f>
        <v>1.6213316396463293</v>
      </c>
    </row>
    <row r="10633" spans="1:8">
      <c r="A10633" t="s">
        <v>8870</v>
      </c>
      <c r="B10633">
        <v>2.0028830410906502</v>
      </c>
      <c r="C10633">
        <v>17</v>
      </c>
      <c r="D10633">
        <v>20</v>
      </c>
      <c r="E10633">
        <v>20</v>
      </c>
      <c r="F10633" t="str">
        <f>VLOOKUP(E10633,$L$1:$M$25,2,FALSE)</f>
        <v>ship</v>
      </c>
      <c r="G10633">
        <f>LOG(C10633)</f>
        <v>1.2304489213782739</v>
      </c>
      <c r="H10633">
        <f>G10633/(B10633-1)</f>
        <v>1.2269116845770394</v>
      </c>
    </row>
    <row r="10634" spans="1:8">
      <c r="A10634" t="s">
        <v>10245</v>
      </c>
      <c r="B10634">
        <v>2.0069548922107598</v>
      </c>
      <c r="C10634">
        <v>17</v>
      </c>
      <c r="D10634">
        <v>7</v>
      </c>
      <c r="E10634">
        <v>7</v>
      </c>
      <c r="F10634" t="str">
        <f>VLOOKUP(E10634,$L$1:$M$25,2,FALSE)</f>
        <v>crude</v>
      </c>
      <c r="G10634">
        <f>LOG(C10634)</f>
        <v>1.2304489213782739</v>
      </c>
      <c r="H10634">
        <f>G10634/(B10634-1)</f>
        <v>1.2219503881418512</v>
      </c>
    </row>
    <row r="10635" spans="1:8">
      <c r="A10635" t="s">
        <v>4342</v>
      </c>
      <c r="B10635">
        <v>2.00755630743783</v>
      </c>
      <c r="C10635">
        <v>14</v>
      </c>
      <c r="D10635">
        <v>10</v>
      </c>
      <c r="E10635">
        <v>10</v>
      </c>
      <c r="F10635" t="str">
        <f>VLOOKUP(E10635,$L$1:$M$25,2,FALSE)</f>
        <v>gnp</v>
      </c>
      <c r="G10635">
        <f>LOG(C10635)</f>
        <v>1.146128035678238</v>
      </c>
      <c r="H10635">
        <f>G10635/(B10635-1)</f>
        <v>1.1375324904598032</v>
      </c>
    </row>
    <row r="10636" spans="1:8">
      <c r="A10636" t="s">
        <v>4482</v>
      </c>
      <c r="B10636">
        <v>2.00755630743783</v>
      </c>
      <c r="C10636">
        <v>14</v>
      </c>
      <c r="D10636">
        <v>25</v>
      </c>
      <c r="E10636">
        <v>25</v>
      </c>
      <c r="F10636" t="str">
        <f>VLOOKUP(E10636,$L$1:$M$25,2,FALSE)</f>
        <v>wheat</v>
      </c>
      <c r="G10636">
        <f>LOG(C10636)</f>
        <v>1.146128035678238</v>
      </c>
      <c r="H10636">
        <f>G10636/(B10636-1)</f>
        <v>1.1375324904598032</v>
      </c>
    </row>
    <row r="10637" spans="1:8">
      <c r="A10637" t="s">
        <v>7739</v>
      </c>
      <c r="B10637">
        <v>2.00755630743783</v>
      </c>
      <c r="C10637">
        <v>14</v>
      </c>
      <c r="D10637">
        <v>14</v>
      </c>
      <c r="E10637">
        <v>14</v>
      </c>
      <c r="F10637" t="str">
        <f>VLOOKUP(E10637,$L$1:$M$25,2,FALSE)</f>
        <v>livestock</v>
      </c>
      <c r="G10637">
        <f>LOG(C10637)</f>
        <v>1.146128035678238</v>
      </c>
      <c r="H10637">
        <f>G10637/(B10637-1)</f>
        <v>1.1375324904598032</v>
      </c>
    </row>
    <row r="10638" spans="1:8">
      <c r="A10638" t="s">
        <v>9333</v>
      </c>
      <c r="B10638">
        <v>2.00755630743783</v>
      </c>
      <c r="C10638">
        <v>14</v>
      </c>
      <c r="D10638">
        <v>16</v>
      </c>
      <c r="E10638">
        <v>16</v>
      </c>
      <c r="F10638" t="str">
        <f>VLOOKUP(E10638,$L$1:$M$25,2,FALSE)</f>
        <v>money-supply</v>
      </c>
      <c r="G10638">
        <f>LOG(C10638)</f>
        <v>1.146128035678238</v>
      </c>
      <c r="H10638">
        <f>G10638/(B10638-1)</f>
        <v>1.1375324904598032</v>
      </c>
    </row>
    <row r="10639" spans="1:8">
      <c r="A10639" t="s">
        <v>1012</v>
      </c>
      <c r="B10639">
        <v>2.0082348908401202</v>
      </c>
      <c r="C10639">
        <v>29</v>
      </c>
      <c r="D10639">
        <v>11</v>
      </c>
      <c r="E10639">
        <v>11</v>
      </c>
      <c r="F10639" t="str">
        <f>VLOOKUP(E10639,$L$1:$M$25,2,FALSE)</f>
        <v>gold</v>
      </c>
      <c r="G10639">
        <f>LOG(C10639)</f>
        <v>1.4623979978989561</v>
      </c>
      <c r="H10639">
        <f>G10639/(B10639-1)</f>
        <v>1.4504536702557482</v>
      </c>
    </row>
    <row r="10640" spans="1:8">
      <c r="A10640" t="s">
        <v>351</v>
      </c>
      <c r="B10640">
        <v>2.00895360936134</v>
      </c>
      <c r="C10640">
        <v>66</v>
      </c>
      <c r="D10640">
        <v>10</v>
      </c>
      <c r="E10640">
        <v>10</v>
      </c>
      <c r="F10640" t="str">
        <f>VLOOKUP(E10640,$L$1:$M$25,2,FALSE)</f>
        <v>gnp</v>
      </c>
      <c r="G10640">
        <f>LOG(C10640)</f>
        <v>1.8195439355418688</v>
      </c>
      <c r="H10640">
        <f>G10640/(B10640-1)</f>
        <v>1.8033970230738618</v>
      </c>
    </row>
    <row r="10641" spans="1:8">
      <c r="A10641" t="s">
        <v>188</v>
      </c>
      <c r="B10641">
        <v>2.0091116052456699</v>
      </c>
      <c r="C10641">
        <v>57</v>
      </c>
      <c r="D10641">
        <v>9</v>
      </c>
      <c r="E10641">
        <v>9</v>
      </c>
      <c r="F10641" t="str">
        <f>VLOOKUP(E10641,$L$1:$M$25,2,FALSE)</f>
        <v>earn</v>
      </c>
      <c r="G10641">
        <f>LOG(C10641)</f>
        <v>1.7558748556724915</v>
      </c>
      <c r="H10641">
        <f>G10641/(B10641-1)</f>
        <v>1.7400204759760154</v>
      </c>
    </row>
    <row r="10642" spans="1:8">
      <c r="A10642" t="s">
        <v>3881</v>
      </c>
      <c r="B10642">
        <v>2.0097091818941402</v>
      </c>
      <c r="C10642">
        <v>16</v>
      </c>
      <c r="D10642">
        <v>25</v>
      </c>
      <c r="E10642">
        <v>25</v>
      </c>
      <c r="F10642" t="str">
        <f>VLOOKUP(E10642,$L$1:$M$25,2,FALSE)</f>
        <v>wheat</v>
      </c>
      <c r="G10642">
        <f>LOG(C10642)</f>
        <v>1.2041199826559248</v>
      </c>
      <c r="H10642">
        <f>G10642/(B10642-1)</f>
        <v>1.1925413814669727</v>
      </c>
    </row>
    <row r="10643" spans="1:8">
      <c r="A10643" t="s">
        <v>3802</v>
      </c>
      <c r="B10643">
        <v>2.00989207368574</v>
      </c>
      <c r="C10643">
        <v>31</v>
      </c>
      <c r="D10643">
        <v>1</v>
      </c>
      <c r="E10643">
        <v>1</v>
      </c>
      <c r="F10643" t="str">
        <f>VLOOKUP(E10643,$L$1:$M$25,2,FALSE)</f>
        <v>acq</v>
      </c>
      <c r="G10643">
        <f>LOG(C10643)</f>
        <v>1.4913616938342726</v>
      </c>
      <c r="H10643">
        <f>G10643/(B10643-1)</f>
        <v>1.4767535390107016</v>
      </c>
    </row>
    <row r="10644" spans="1:8">
      <c r="A10644" t="s">
        <v>323</v>
      </c>
      <c r="B10644">
        <v>2.0122470363782199</v>
      </c>
      <c r="C10644">
        <v>120</v>
      </c>
      <c r="D10644">
        <v>16</v>
      </c>
      <c r="E10644">
        <v>16</v>
      </c>
      <c r="F10644" t="str">
        <f>VLOOKUP(E10644,$L$1:$M$25,2,FALSE)</f>
        <v>money-supply</v>
      </c>
      <c r="G10644">
        <f>LOG(C10644)</f>
        <v>2.0791812460476247</v>
      </c>
      <c r="H10644">
        <f>G10644/(B10644-1)</f>
        <v>2.0540255207729268</v>
      </c>
    </row>
    <row r="10645" spans="1:8">
      <c r="A10645" t="s">
        <v>11694</v>
      </c>
      <c r="B10645">
        <v>2.0125287100263201</v>
      </c>
      <c r="C10645">
        <v>25</v>
      </c>
      <c r="D10645">
        <v>24</v>
      </c>
      <c r="E10645">
        <v>24</v>
      </c>
      <c r="F10645" t="str">
        <f>VLOOKUP(E10645,$L$1:$M$25,2,FALSE)</f>
        <v>veg-oil</v>
      </c>
      <c r="G10645">
        <f>LOG(C10645)</f>
        <v>1.3979400086720377</v>
      </c>
      <c r="H10645">
        <f>G10645/(B10645-1)</f>
        <v>1.3806423411299609</v>
      </c>
    </row>
    <row r="10646" spans="1:8">
      <c r="A10646" t="s">
        <v>9232</v>
      </c>
      <c r="B10646">
        <v>2.0125618816283901</v>
      </c>
      <c r="C10646">
        <v>23</v>
      </c>
      <c r="D10646">
        <v>4</v>
      </c>
      <c r="E10646">
        <v>4</v>
      </c>
      <c r="F10646" t="str">
        <f>VLOOKUP(E10646,$L$1:$M$25,2,FALSE)</f>
        <v>coffee</v>
      </c>
      <c r="G10646">
        <f>LOG(C10646)</f>
        <v>1.3617278360175928</v>
      </c>
      <c r="H10646">
        <f>G10646/(B10646-1)</f>
        <v>1.3448341881364112</v>
      </c>
    </row>
    <row r="10647" spans="1:8">
      <c r="A10647" t="s">
        <v>2611</v>
      </c>
      <c r="B10647">
        <v>2.01269264380928</v>
      </c>
      <c r="C10647">
        <v>20</v>
      </c>
      <c r="D10647">
        <v>23</v>
      </c>
      <c r="E10647">
        <v>23</v>
      </c>
      <c r="F10647" t="str">
        <f>VLOOKUP(E10647,$L$1:$M$25,2,FALSE)</f>
        <v>trade</v>
      </c>
      <c r="G10647">
        <f>LOG(C10647)</f>
        <v>1.3010299956639813</v>
      </c>
      <c r="H10647">
        <f>G10647/(B10647-1)</f>
        <v>1.2847234584129197</v>
      </c>
    </row>
    <row r="10648" spans="1:8">
      <c r="A10648" t="s">
        <v>280</v>
      </c>
      <c r="B10648">
        <v>2.0131212131013001</v>
      </c>
      <c r="C10648">
        <v>81</v>
      </c>
      <c r="D10648">
        <v>21</v>
      </c>
      <c r="E10648">
        <v>21</v>
      </c>
      <c r="F10648" t="str">
        <f>VLOOKUP(E10648,$L$1:$M$25,2,FALSE)</f>
        <v>soybean</v>
      </c>
      <c r="G10648">
        <f>LOG(C10648)</f>
        <v>1.9084850188786497</v>
      </c>
      <c r="H10648">
        <f>G10648/(B10648-1)</f>
        <v>1.8837677014347778</v>
      </c>
    </row>
    <row r="10649" spans="1:8">
      <c r="A10649" t="s">
        <v>6408</v>
      </c>
      <c r="B10649">
        <v>2.0140355237092602</v>
      </c>
      <c r="C10649">
        <v>16</v>
      </c>
      <c r="D10649">
        <v>8</v>
      </c>
      <c r="E10649">
        <v>8</v>
      </c>
      <c r="F10649" t="str">
        <f>VLOOKUP(E10649,$L$1:$M$25,2,FALSE)</f>
        <v>dlr</v>
      </c>
      <c r="G10649">
        <f>LOG(C10649)</f>
        <v>1.2041199826559248</v>
      </c>
      <c r="H10649">
        <f>G10649/(B10649-1)</f>
        <v>1.1874534515825945</v>
      </c>
    </row>
    <row r="10650" spans="1:8">
      <c r="A10650" t="s">
        <v>7655</v>
      </c>
      <c r="B10650">
        <v>2.0140355237092602</v>
      </c>
      <c r="C10650">
        <v>16</v>
      </c>
      <c r="D10650">
        <v>8</v>
      </c>
      <c r="E10650">
        <v>8</v>
      </c>
      <c r="F10650" t="str">
        <f>VLOOKUP(E10650,$L$1:$M$25,2,FALSE)</f>
        <v>dlr</v>
      </c>
      <c r="G10650">
        <f>LOG(C10650)</f>
        <v>1.2041199826559248</v>
      </c>
      <c r="H10650">
        <f>G10650/(B10650-1)</f>
        <v>1.1874534515825945</v>
      </c>
    </row>
    <row r="10651" spans="1:8">
      <c r="A10651" t="s">
        <v>1032</v>
      </c>
      <c r="B10651">
        <v>2.01626870405862</v>
      </c>
      <c r="C10651">
        <v>55</v>
      </c>
      <c r="D10651">
        <v>10</v>
      </c>
      <c r="E10651">
        <v>10</v>
      </c>
      <c r="F10651" t="str">
        <f>VLOOKUP(E10651,$L$1:$M$25,2,FALSE)</f>
        <v>gnp</v>
      </c>
      <c r="G10651">
        <f>LOG(C10651)</f>
        <v>1.7403626894942439</v>
      </c>
      <c r="H10651">
        <f>G10651/(B10651-1)</f>
        <v>1.7125024932322004</v>
      </c>
    </row>
    <row r="10652" spans="1:8">
      <c r="A10652" t="s">
        <v>1873</v>
      </c>
      <c r="B10652">
        <v>2.0168325557926998</v>
      </c>
      <c r="C10652">
        <v>23</v>
      </c>
      <c r="D10652">
        <v>16</v>
      </c>
      <c r="E10652">
        <v>16</v>
      </c>
      <c r="F10652" t="str">
        <f>VLOOKUP(E10652,$L$1:$M$25,2,FALSE)</f>
        <v>money-supply</v>
      </c>
      <c r="G10652">
        <f>LOG(C10652)</f>
        <v>1.3617278360175928</v>
      </c>
      <c r="H10652">
        <f>G10652/(B10652-1)</f>
        <v>1.3391859143967124</v>
      </c>
    </row>
    <row r="10653" spans="1:8">
      <c r="A10653" t="s">
        <v>238</v>
      </c>
      <c r="B10653">
        <v>2.0170677851132099</v>
      </c>
      <c r="C10653">
        <v>93</v>
      </c>
      <c r="D10653">
        <v>14</v>
      </c>
      <c r="E10653">
        <v>14</v>
      </c>
      <c r="F10653" t="str">
        <f>VLOOKUP(E10653,$L$1:$M$25,2,FALSE)</f>
        <v>livestock</v>
      </c>
      <c r="G10653">
        <f>LOG(C10653)</f>
        <v>1.968482948553935</v>
      </c>
      <c r="H10653">
        <f>G10653/(B10653-1)</f>
        <v>1.9354491188950822</v>
      </c>
    </row>
    <row r="10654" spans="1:8">
      <c r="A10654" t="s">
        <v>1288</v>
      </c>
      <c r="B10654">
        <v>2.0180216428717199</v>
      </c>
      <c r="C10654">
        <v>27</v>
      </c>
      <c r="D10654">
        <v>23</v>
      </c>
      <c r="E10654">
        <v>23</v>
      </c>
      <c r="F10654" t="str">
        <f>VLOOKUP(E10654,$L$1:$M$25,2,FALSE)</f>
        <v>trade</v>
      </c>
      <c r="G10654">
        <f>LOG(C10654)</f>
        <v>1.4313637641589874</v>
      </c>
      <c r="H10654">
        <f>G10654/(B10654-1)</f>
        <v>1.4060248857983781</v>
      </c>
    </row>
    <row r="10655" spans="1:8">
      <c r="A10655" t="s">
        <v>5175</v>
      </c>
      <c r="B10655">
        <v>2.0198149924929401</v>
      </c>
      <c r="C10655">
        <v>11</v>
      </c>
      <c r="D10655">
        <v>1</v>
      </c>
      <c r="E10655">
        <v>1</v>
      </c>
      <c r="F10655" t="str">
        <f>VLOOKUP(E10655,$L$1:$M$25,2,FALSE)</f>
        <v>acq</v>
      </c>
      <c r="G10655">
        <f>LOG(C10655)</f>
        <v>1.0413926851582251</v>
      </c>
      <c r="H10655">
        <f>G10655/(B10655-1)</f>
        <v>1.0211584383678636</v>
      </c>
    </row>
    <row r="10656" spans="1:8">
      <c r="A10656" t="s">
        <v>7089</v>
      </c>
      <c r="B10656">
        <v>2.0198149924929401</v>
      </c>
      <c r="C10656">
        <v>11</v>
      </c>
      <c r="D10656">
        <v>18</v>
      </c>
      <c r="E10656">
        <v>18</v>
      </c>
      <c r="F10656" t="str">
        <f>VLOOKUP(E10656,$L$1:$M$25,2,FALSE)</f>
        <v>oilseed</v>
      </c>
      <c r="G10656">
        <f>LOG(C10656)</f>
        <v>1.0413926851582251</v>
      </c>
      <c r="H10656">
        <f>G10656/(B10656-1)</f>
        <v>1.0211584383678636</v>
      </c>
    </row>
    <row r="10657" spans="1:8">
      <c r="A10657" t="s">
        <v>7314</v>
      </c>
      <c r="B10657">
        <v>2.0198149924929401</v>
      </c>
      <c r="C10657">
        <v>11</v>
      </c>
      <c r="D10657">
        <v>3</v>
      </c>
      <c r="E10657">
        <v>3</v>
      </c>
      <c r="F10657" t="str">
        <f>VLOOKUP(E10657,$L$1:$M$25,2,FALSE)</f>
        <v>cocoa</v>
      </c>
      <c r="G10657">
        <f>LOG(C10657)</f>
        <v>1.0413926851582251</v>
      </c>
      <c r="H10657">
        <f>G10657/(B10657-1)</f>
        <v>1.0211584383678636</v>
      </c>
    </row>
    <row r="10658" spans="1:8">
      <c r="A10658" t="s">
        <v>8883</v>
      </c>
      <c r="B10658">
        <v>2.0198149924929401</v>
      </c>
      <c r="C10658">
        <v>11</v>
      </c>
      <c r="D10658">
        <v>9</v>
      </c>
      <c r="E10658">
        <v>9</v>
      </c>
      <c r="F10658" t="str">
        <f>VLOOKUP(E10658,$L$1:$M$25,2,FALSE)</f>
        <v>earn</v>
      </c>
      <c r="G10658">
        <f>LOG(C10658)</f>
        <v>1.0413926851582251</v>
      </c>
      <c r="H10658">
        <f>G10658/(B10658-1)</f>
        <v>1.0211584383678636</v>
      </c>
    </row>
    <row r="10659" spans="1:8">
      <c r="A10659" t="s">
        <v>9875</v>
      </c>
      <c r="B10659">
        <v>2.0198149924929401</v>
      </c>
      <c r="C10659">
        <v>11</v>
      </c>
      <c r="D10659">
        <v>23</v>
      </c>
      <c r="E10659">
        <v>23</v>
      </c>
      <c r="F10659" t="str">
        <f>VLOOKUP(E10659,$L$1:$M$25,2,FALSE)</f>
        <v>trade</v>
      </c>
      <c r="G10659">
        <f>LOG(C10659)</f>
        <v>1.0413926851582251</v>
      </c>
      <c r="H10659">
        <f>G10659/(B10659-1)</f>
        <v>1.0211584383678636</v>
      </c>
    </row>
    <row r="10660" spans="1:8">
      <c r="A10660" t="s">
        <v>10752</v>
      </c>
      <c r="B10660">
        <v>2.0198149924929401</v>
      </c>
      <c r="C10660">
        <v>11</v>
      </c>
      <c r="D10660">
        <v>18</v>
      </c>
      <c r="E10660">
        <v>18</v>
      </c>
      <c r="F10660" t="str">
        <f>VLOOKUP(E10660,$L$1:$M$25,2,FALSE)</f>
        <v>oilseed</v>
      </c>
      <c r="G10660">
        <f>LOG(C10660)</f>
        <v>1.0413926851582251</v>
      </c>
      <c r="H10660">
        <f>G10660/(B10660-1)</f>
        <v>1.0211584383678636</v>
      </c>
    </row>
    <row r="10661" spans="1:8">
      <c r="A10661" t="s">
        <v>11252</v>
      </c>
      <c r="B10661">
        <v>2.0198149924929401</v>
      </c>
      <c r="C10661">
        <v>11</v>
      </c>
      <c r="D10661">
        <v>2</v>
      </c>
      <c r="E10661">
        <v>2</v>
      </c>
      <c r="F10661" t="str">
        <f>VLOOKUP(E10661,$L$1:$M$25,2,FALSE)</f>
        <v>bop</v>
      </c>
      <c r="G10661">
        <f>LOG(C10661)</f>
        <v>1.0413926851582251</v>
      </c>
      <c r="H10661">
        <f>G10661/(B10661-1)</f>
        <v>1.0211584383678636</v>
      </c>
    </row>
    <row r="10662" spans="1:8">
      <c r="A10662" t="s">
        <v>11539</v>
      </c>
      <c r="B10662">
        <v>2.0198149924929401</v>
      </c>
      <c r="C10662">
        <v>11</v>
      </c>
      <c r="D10662">
        <v>20</v>
      </c>
      <c r="E10662">
        <v>20</v>
      </c>
      <c r="F10662" t="str">
        <f>VLOOKUP(E10662,$L$1:$M$25,2,FALSE)</f>
        <v>ship</v>
      </c>
      <c r="G10662">
        <f>LOG(C10662)</f>
        <v>1.0413926851582251</v>
      </c>
      <c r="H10662">
        <f>G10662/(B10662-1)</f>
        <v>1.0211584383678636</v>
      </c>
    </row>
    <row r="10663" spans="1:8">
      <c r="A10663" t="s">
        <v>11898</v>
      </c>
      <c r="B10663">
        <v>2.0198149924929401</v>
      </c>
      <c r="C10663">
        <v>11</v>
      </c>
      <c r="D10663">
        <v>4</v>
      </c>
      <c r="E10663">
        <v>4</v>
      </c>
      <c r="F10663" t="str">
        <f>VLOOKUP(E10663,$L$1:$M$25,2,FALSE)</f>
        <v>coffee</v>
      </c>
      <c r="G10663">
        <f>LOG(C10663)</f>
        <v>1.0413926851582251</v>
      </c>
      <c r="H10663">
        <f>G10663/(B10663-1)</f>
        <v>1.0211584383678636</v>
      </c>
    </row>
    <row r="10664" spans="1:8">
      <c r="A10664" t="s">
        <v>11092</v>
      </c>
      <c r="B10664">
        <v>2.0215154797877499</v>
      </c>
      <c r="C10664">
        <v>40</v>
      </c>
      <c r="D10664">
        <v>17</v>
      </c>
      <c r="E10664">
        <v>17</v>
      </c>
      <c r="F10664" t="str">
        <f>VLOOKUP(E10664,$L$1:$M$25,2,FALSE)</f>
        <v>nat-gas</v>
      </c>
      <c r="G10664">
        <f>LOG(C10664)</f>
        <v>1.6020599913279623</v>
      </c>
      <c r="H10664">
        <f>G10664/(B10664-1)</f>
        <v>1.5683169007491082</v>
      </c>
    </row>
    <row r="10665" spans="1:8">
      <c r="A10665" t="s">
        <v>3038</v>
      </c>
      <c r="B10665">
        <v>2.0228085294147</v>
      </c>
      <c r="C10665">
        <v>12</v>
      </c>
      <c r="D10665">
        <v>3</v>
      </c>
      <c r="E10665">
        <v>3</v>
      </c>
      <c r="F10665" t="str">
        <f>VLOOKUP(E10665,$L$1:$M$25,2,FALSE)</f>
        <v>cocoa</v>
      </c>
      <c r="G10665">
        <f>LOG(C10665)</f>
        <v>1.0791812460476249</v>
      </c>
      <c r="H10665">
        <f>G10665/(B10665-1)</f>
        <v>1.0551156106071817</v>
      </c>
    </row>
    <row r="10666" spans="1:8">
      <c r="A10666" t="s">
        <v>4945</v>
      </c>
      <c r="B10666">
        <v>2.0228085294147</v>
      </c>
      <c r="C10666">
        <v>12</v>
      </c>
      <c r="D10666">
        <v>2</v>
      </c>
      <c r="E10666">
        <v>2</v>
      </c>
      <c r="F10666" t="str">
        <f>VLOOKUP(E10666,$L$1:$M$25,2,FALSE)</f>
        <v>bop</v>
      </c>
      <c r="G10666">
        <f>LOG(C10666)</f>
        <v>1.0791812460476249</v>
      </c>
      <c r="H10666">
        <f>G10666/(B10666-1)</f>
        <v>1.0551156106071817</v>
      </c>
    </row>
    <row r="10667" spans="1:8">
      <c r="A10667" t="s">
        <v>5494</v>
      </c>
      <c r="B10667">
        <v>2.0228085294147</v>
      </c>
      <c r="C10667">
        <v>12</v>
      </c>
      <c r="D10667">
        <v>2</v>
      </c>
      <c r="E10667">
        <v>2</v>
      </c>
      <c r="F10667" t="str">
        <f>VLOOKUP(E10667,$L$1:$M$25,2,FALSE)</f>
        <v>bop</v>
      </c>
      <c r="G10667">
        <f>LOG(C10667)</f>
        <v>1.0791812460476249</v>
      </c>
      <c r="H10667">
        <f>G10667/(B10667-1)</f>
        <v>1.0551156106071817</v>
      </c>
    </row>
    <row r="10668" spans="1:8">
      <c r="A10668" t="s">
        <v>7792</v>
      </c>
      <c r="B10668">
        <v>2.0228085294147</v>
      </c>
      <c r="C10668">
        <v>12</v>
      </c>
      <c r="D10668">
        <v>2</v>
      </c>
      <c r="E10668">
        <v>2</v>
      </c>
      <c r="F10668" t="str">
        <f>VLOOKUP(E10668,$L$1:$M$25,2,FALSE)</f>
        <v>bop</v>
      </c>
      <c r="G10668">
        <f>LOG(C10668)</f>
        <v>1.0791812460476249</v>
      </c>
      <c r="H10668">
        <f>G10668/(B10668-1)</f>
        <v>1.0551156106071817</v>
      </c>
    </row>
    <row r="10669" spans="1:8">
      <c r="A10669" t="s">
        <v>9149</v>
      </c>
      <c r="B10669">
        <v>2.0228085294147</v>
      </c>
      <c r="C10669">
        <v>12</v>
      </c>
      <c r="D10669">
        <v>5</v>
      </c>
      <c r="E10669">
        <v>5</v>
      </c>
      <c r="F10669" t="str">
        <f>VLOOKUP(E10669,$L$1:$M$25,2,FALSE)</f>
        <v>corn</v>
      </c>
      <c r="G10669">
        <f>LOG(C10669)</f>
        <v>1.0791812460476249</v>
      </c>
      <c r="H10669">
        <f>G10669/(B10669-1)</f>
        <v>1.0551156106071817</v>
      </c>
    </row>
    <row r="10670" spans="1:8">
      <c r="A10670" t="s">
        <v>5814</v>
      </c>
      <c r="B10670">
        <v>2.0232191343503398</v>
      </c>
      <c r="C10670">
        <v>38</v>
      </c>
      <c r="D10670">
        <v>1</v>
      </c>
      <c r="E10670">
        <v>1</v>
      </c>
      <c r="F10670" t="str">
        <f>VLOOKUP(E10670,$L$1:$M$25,2,FALSE)</f>
        <v>acq</v>
      </c>
      <c r="G10670">
        <f>LOG(C10670)</f>
        <v>1.5797835966168101</v>
      </c>
      <c r="H10670">
        <f>G10670/(B10670-1)</f>
        <v>1.5439347678147586</v>
      </c>
    </row>
    <row r="10671" spans="1:8">
      <c r="A10671" t="s">
        <v>7908</v>
      </c>
      <c r="B10671">
        <v>2.0248235180939802</v>
      </c>
      <c r="C10671">
        <v>41</v>
      </c>
      <c r="D10671">
        <v>24</v>
      </c>
      <c r="E10671">
        <v>24</v>
      </c>
      <c r="F10671" t="str">
        <f>VLOOKUP(E10671,$L$1:$M$25,2,FALSE)</f>
        <v>veg-oil</v>
      </c>
      <c r="G10671">
        <f>LOG(C10671)</f>
        <v>1.6127838567197355</v>
      </c>
      <c r="H10671">
        <f>G10671/(B10671-1)</f>
        <v>1.573718623982473</v>
      </c>
    </row>
    <row r="10672" spans="1:8">
      <c r="A10672" t="s">
        <v>1514</v>
      </c>
      <c r="B10672">
        <v>2.0253262207700602</v>
      </c>
      <c r="C10672">
        <v>10</v>
      </c>
      <c r="D10672">
        <v>23</v>
      </c>
      <c r="E10672">
        <v>23</v>
      </c>
      <c r="F10672" t="str">
        <f>VLOOKUP(E10672,$L$1:$M$25,2,FALSE)</f>
        <v>trade</v>
      </c>
      <c r="G10672">
        <f>LOG(C10672)</f>
        <v>1</v>
      </c>
      <c r="H10672">
        <f>G10672/(B10672-1)</f>
        <v>0.97529935326238004</v>
      </c>
    </row>
    <row r="10673" spans="1:8">
      <c r="A10673" t="s">
        <v>2570</v>
      </c>
      <c r="B10673">
        <v>2.0253262207700602</v>
      </c>
      <c r="C10673">
        <v>10</v>
      </c>
      <c r="D10673">
        <v>7</v>
      </c>
      <c r="E10673">
        <v>7</v>
      </c>
      <c r="F10673" t="str">
        <f>VLOOKUP(E10673,$L$1:$M$25,2,FALSE)</f>
        <v>crude</v>
      </c>
      <c r="G10673">
        <f>LOG(C10673)</f>
        <v>1</v>
      </c>
      <c r="H10673">
        <f>G10673/(B10673-1)</f>
        <v>0.97529935326238004</v>
      </c>
    </row>
    <row r="10674" spans="1:8">
      <c r="A10674" t="s">
        <v>2679</v>
      </c>
      <c r="B10674">
        <v>2.0253262207700602</v>
      </c>
      <c r="C10674">
        <v>10</v>
      </c>
      <c r="D10674">
        <v>21</v>
      </c>
      <c r="E10674">
        <v>21</v>
      </c>
      <c r="F10674" t="str">
        <f>VLOOKUP(E10674,$L$1:$M$25,2,FALSE)</f>
        <v>soybean</v>
      </c>
      <c r="G10674">
        <f>LOG(C10674)</f>
        <v>1</v>
      </c>
      <c r="H10674">
        <f>G10674/(B10674-1)</f>
        <v>0.97529935326238004</v>
      </c>
    </row>
    <row r="10675" spans="1:8">
      <c r="A10675" t="s">
        <v>4634</v>
      </c>
      <c r="B10675">
        <v>2.0253262207700602</v>
      </c>
      <c r="C10675">
        <v>10</v>
      </c>
      <c r="D10675">
        <v>17</v>
      </c>
      <c r="E10675">
        <v>17</v>
      </c>
      <c r="F10675" t="str">
        <f>VLOOKUP(E10675,$L$1:$M$25,2,FALSE)</f>
        <v>nat-gas</v>
      </c>
      <c r="G10675">
        <f>LOG(C10675)</f>
        <v>1</v>
      </c>
      <c r="H10675">
        <f>G10675/(B10675-1)</f>
        <v>0.97529935326238004</v>
      </c>
    </row>
    <row r="10676" spans="1:8">
      <c r="A10676" t="s">
        <v>4720</v>
      </c>
      <c r="B10676">
        <v>2.0253262207700602</v>
      </c>
      <c r="C10676">
        <v>10</v>
      </c>
      <c r="D10676">
        <v>5</v>
      </c>
      <c r="E10676">
        <v>5</v>
      </c>
      <c r="F10676" t="str">
        <f>VLOOKUP(E10676,$L$1:$M$25,2,FALSE)</f>
        <v>corn</v>
      </c>
      <c r="G10676">
        <f>LOG(C10676)</f>
        <v>1</v>
      </c>
      <c r="H10676">
        <f>G10676/(B10676-1)</f>
        <v>0.97529935326238004</v>
      </c>
    </row>
    <row r="10677" spans="1:8">
      <c r="A10677" t="s">
        <v>5111</v>
      </c>
      <c r="B10677">
        <v>2.0253262207700602</v>
      </c>
      <c r="C10677">
        <v>10</v>
      </c>
      <c r="D10677">
        <v>10</v>
      </c>
      <c r="E10677">
        <v>10</v>
      </c>
      <c r="F10677" t="str">
        <f>VLOOKUP(E10677,$L$1:$M$25,2,FALSE)</f>
        <v>gnp</v>
      </c>
      <c r="G10677">
        <f>LOG(C10677)</f>
        <v>1</v>
      </c>
      <c r="H10677">
        <f>G10677/(B10677-1)</f>
        <v>0.97529935326238004</v>
      </c>
    </row>
    <row r="10678" spans="1:8">
      <c r="A10678" t="s">
        <v>5851</v>
      </c>
      <c r="B10678">
        <v>2.0253262207700602</v>
      </c>
      <c r="C10678">
        <v>10</v>
      </c>
      <c r="D10678">
        <v>6</v>
      </c>
      <c r="E10678">
        <v>6</v>
      </c>
      <c r="F10678" t="str">
        <f>VLOOKUP(E10678,$L$1:$M$25,2,FALSE)</f>
        <v>cpi</v>
      </c>
      <c r="G10678">
        <f>LOG(C10678)</f>
        <v>1</v>
      </c>
      <c r="H10678">
        <f>G10678/(B10678-1)</f>
        <v>0.97529935326238004</v>
      </c>
    </row>
    <row r="10679" spans="1:8">
      <c r="A10679" t="s">
        <v>6088</v>
      </c>
      <c r="B10679">
        <v>2.0253262207700602</v>
      </c>
      <c r="C10679">
        <v>10</v>
      </c>
      <c r="D10679">
        <v>18</v>
      </c>
      <c r="E10679">
        <v>18</v>
      </c>
      <c r="F10679" t="str">
        <f>VLOOKUP(E10679,$L$1:$M$25,2,FALSE)</f>
        <v>oilseed</v>
      </c>
      <c r="G10679">
        <f>LOG(C10679)</f>
        <v>1</v>
      </c>
      <c r="H10679">
        <f>G10679/(B10679-1)</f>
        <v>0.97529935326238004</v>
      </c>
    </row>
    <row r="10680" spans="1:8">
      <c r="A10680" t="s">
        <v>6128</v>
      </c>
      <c r="B10680">
        <v>2.0253262207700602</v>
      </c>
      <c r="C10680">
        <v>10</v>
      </c>
      <c r="D10680">
        <v>16</v>
      </c>
      <c r="E10680">
        <v>16</v>
      </c>
      <c r="F10680" t="str">
        <f>VLOOKUP(E10680,$L$1:$M$25,2,FALSE)</f>
        <v>money-supply</v>
      </c>
      <c r="G10680">
        <f>LOG(C10680)</f>
        <v>1</v>
      </c>
      <c r="H10680">
        <f>G10680/(B10680-1)</f>
        <v>0.97529935326238004</v>
      </c>
    </row>
    <row r="10681" spans="1:8">
      <c r="A10681" t="s">
        <v>6235</v>
      </c>
      <c r="B10681">
        <v>2.0253262207700602</v>
      </c>
      <c r="C10681">
        <v>10</v>
      </c>
      <c r="D10681">
        <v>8</v>
      </c>
      <c r="E10681">
        <v>8</v>
      </c>
      <c r="F10681" t="str">
        <f>VLOOKUP(E10681,$L$1:$M$25,2,FALSE)</f>
        <v>dlr</v>
      </c>
      <c r="G10681">
        <f>LOG(C10681)</f>
        <v>1</v>
      </c>
      <c r="H10681">
        <f>G10681/(B10681-1)</f>
        <v>0.97529935326238004</v>
      </c>
    </row>
    <row r="10682" spans="1:8">
      <c r="A10682" t="s">
        <v>6523</v>
      </c>
      <c r="B10682">
        <v>2.0253262207700602</v>
      </c>
      <c r="C10682">
        <v>10</v>
      </c>
      <c r="D10682">
        <v>18</v>
      </c>
      <c r="E10682">
        <v>18</v>
      </c>
      <c r="F10682" t="str">
        <f>VLOOKUP(E10682,$L$1:$M$25,2,FALSE)</f>
        <v>oilseed</v>
      </c>
      <c r="G10682">
        <f>LOG(C10682)</f>
        <v>1</v>
      </c>
      <c r="H10682">
        <f>G10682/(B10682-1)</f>
        <v>0.97529935326238004</v>
      </c>
    </row>
    <row r="10683" spans="1:8">
      <c r="A10683" t="s">
        <v>7112</v>
      </c>
      <c r="B10683">
        <v>2.0253262207700602</v>
      </c>
      <c r="C10683">
        <v>10</v>
      </c>
      <c r="D10683">
        <v>18</v>
      </c>
      <c r="E10683">
        <v>18</v>
      </c>
      <c r="F10683" t="str">
        <f>VLOOKUP(E10683,$L$1:$M$25,2,FALSE)</f>
        <v>oilseed</v>
      </c>
      <c r="G10683">
        <f>LOG(C10683)</f>
        <v>1</v>
      </c>
      <c r="H10683">
        <f>G10683/(B10683-1)</f>
        <v>0.97529935326238004</v>
      </c>
    </row>
    <row r="10684" spans="1:8">
      <c r="A10684" t="s">
        <v>7985</v>
      </c>
      <c r="B10684">
        <v>2.0253262207700602</v>
      </c>
      <c r="C10684">
        <v>10</v>
      </c>
      <c r="D10684">
        <v>3</v>
      </c>
      <c r="E10684">
        <v>3</v>
      </c>
      <c r="F10684" t="str">
        <f>VLOOKUP(E10684,$L$1:$M$25,2,FALSE)</f>
        <v>cocoa</v>
      </c>
      <c r="G10684">
        <f>LOG(C10684)</f>
        <v>1</v>
      </c>
      <c r="H10684">
        <f>G10684/(B10684-1)</f>
        <v>0.97529935326238004</v>
      </c>
    </row>
    <row r="10685" spans="1:8">
      <c r="A10685" t="s">
        <v>9029</v>
      </c>
      <c r="B10685">
        <v>2.0253262207700602</v>
      </c>
      <c r="C10685">
        <v>10</v>
      </c>
      <c r="D10685">
        <v>3</v>
      </c>
      <c r="E10685">
        <v>3</v>
      </c>
      <c r="F10685" t="str">
        <f>VLOOKUP(E10685,$L$1:$M$25,2,FALSE)</f>
        <v>cocoa</v>
      </c>
      <c r="G10685">
        <f>LOG(C10685)</f>
        <v>1</v>
      </c>
      <c r="H10685">
        <f>G10685/(B10685-1)</f>
        <v>0.97529935326238004</v>
      </c>
    </row>
    <row r="10686" spans="1:8">
      <c r="A10686" t="s">
        <v>9066</v>
      </c>
      <c r="B10686">
        <v>2.0253262207700602</v>
      </c>
      <c r="C10686">
        <v>10</v>
      </c>
      <c r="D10686">
        <v>16</v>
      </c>
      <c r="E10686">
        <v>16</v>
      </c>
      <c r="F10686" t="str">
        <f>VLOOKUP(E10686,$L$1:$M$25,2,FALSE)</f>
        <v>money-supply</v>
      </c>
      <c r="G10686">
        <f>LOG(C10686)</f>
        <v>1</v>
      </c>
      <c r="H10686">
        <f>G10686/(B10686-1)</f>
        <v>0.97529935326238004</v>
      </c>
    </row>
    <row r="10687" spans="1:8">
      <c r="A10687" t="s">
        <v>9378</v>
      </c>
      <c r="B10687">
        <v>2.0253262207700602</v>
      </c>
      <c r="C10687">
        <v>10</v>
      </c>
      <c r="D10687">
        <v>23</v>
      </c>
      <c r="E10687">
        <v>23</v>
      </c>
      <c r="F10687" t="str">
        <f>VLOOKUP(E10687,$L$1:$M$25,2,FALSE)</f>
        <v>trade</v>
      </c>
      <c r="G10687">
        <f>LOG(C10687)</f>
        <v>1</v>
      </c>
      <c r="H10687">
        <f>G10687/(B10687-1)</f>
        <v>0.97529935326238004</v>
      </c>
    </row>
    <row r="10688" spans="1:8">
      <c r="A10688" t="s">
        <v>9970</v>
      </c>
      <c r="B10688">
        <v>2.0253262207700602</v>
      </c>
      <c r="C10688">
        <v>10</v>
      </c>
      <c r="D10688">
        <v>1</v>
      </c>
      <c r="E10688">
        <v>1</v>
      </c>
      <c r="F10688" t="str">
        <f>VLOOKUP(E10688,$L$1:$M$25,2,FALSE)</f>
        <v>acq</v>
      </c>
      <c r="G10688">
        <f>LOG(C10688)</f>
        <v>1</v>
      </c>
      <c r="H10688">
        <f>G10688/(B10688-1)</f>
        <v>0.97529935326238004</v>
      </c>
    </row>
    <row r="10689" spans="1:8">
      <c r="A10689" t="s">
        <v>10206</v>
      </c>
      <c r="B10689">
        <v>2.0253262207700602</v>
      </c>
      <c r="C10689">
        <v>10</v>
      </c>
      <c r="D10689">
        <v>3</v>
      </c>
      <c r="E10689">
        <v>3</v>
      </c>
      <c r="F10689" t="str">
        <f>VLOOKUP(E10689,$L$1:$M$25,2,FALSE)</f>
        <v>cocoa</v>
      </c>
      <c r="G10689">
        <f>LOG(C10689)</f>
        <v>1</v>
      </c>
      <c r="H10689">
        <f>G10689/(B10689-1)</f>
        <v>0.97529935326238004</v>
      </c>
    </row>
    <row r="10690" spans="1:8">
      <c r="A10690" t="s">
        <v>10717</v>
      </c>
      <c r="B10690">
        <v>2.0253262207700602</v>
      </c>
      <c r="C10690">
        <v>10</v>
      </c>
      <c r="D10690">
        <v>3</v>
      </c>
      <c r="E10690">
        <v>3</v>
      </c>
      <c r="F10690" t="str">
        <f>VLOOKUP(E10690,$L$1:$M$25,2,FALSE)</f>
        <v>cocoa</v>
      </c>
      <c r="G10690">
        <f>LOG(C10690)</f>
        <v>1</v>
      </c>
      <c r="H10690">
        <f>G10690/(B10690-1)</f>
        <v>0.97529935326238004</v>
      </c>
    </row>
    <row r="10691" spans="1:8">
      <c r="A10691" t="s">
        <v>10746</v>
      </c>
      <c r="B10691">
        <v>2.0253262207700602</v>
      </c>
      <c r="C10691">
        <v>10</v>
      </c>
      <c r="D10691">
        <v>4</v>
      </c>
      <c r="E10691">
        <v>4</v>
      </c>
      <c r="F10691" t="str">
        <f>VLOOKUP(E10691,$L$1:$M$25,2,FALSE)</f>
        <v>coffee</v>
      </c>
      <c r="G10691">
        <f>LOG(C10691)</f>
        <v>1</v>
      </c>
      <c r="H10691">
        <f>G10691/(B10691-1)</f>
        <v>0.97529935326238004</v>
      </c>
    </row>
    <row r="10692" spans="1:8">
      <c r="A10692" t="s">
        <v>11045</v>
      </c>
      <c r="B10692">
        <v>2.0253262207700602</v>
      </c>
      <c r="C10692">
        <v>10</v>
      </c>
      <c r="D10692">
        <v>18</v>
      </c>
      <c r="E10692">
        <v>18</v>
      </c>
      <c r="F10692" t="str">
        <f>VLOOKUP(E10692,$L$1:$M$25,2,FALSE)</f>
        <v>oilseed</v>
      </c>
      <c r="G10692">
        <f>LOG(C10692)</f>
        <v>1</v>
      </c>
      <c r="H10692">
        <f>G10692/(B10692-1)</f>
        <v>0.97529935326238004</v>
      </c>
    </row>
    <row r="10693" spans="1:8">
      <c r="A10693" t="s">
        <v>11163</v>
      </c>
      <c r="B10693">
        <v>2.0253262207700602</v>
      </c>
      <c r="C10693">
        <v>10</v>
      </c>
      <c r="D10693">
        <v>21</v>
      </c>
      <c r="E10693">
        <v>21</v>
      </c>
      <c r="F10693" t="str">
        <f>VLOOKUP(E10693,$L$1:$M$25,2,FALSE)</f>
        <v>soybean</v>
      </c>
      <c r="G10693">
        <f>LOG(C10693)</f>
        <v>1</v>
      </c>
      <c r="H10693">
        <f>G10693/(B10693-1)</f>
        <v>0.97529935326238004</v>
      </c>
    </row>
    <row r="10694" spans="1:8">
      <c r="A10694" t="s">
        <v>11668</v>
      </c>
      <c r="B10694">
        <v>2.0253262207700602</v>
      </c>
      <c r="C10694">
        <v>10</v>
      </c>
      <c r="D10694">
        <v>3</v>
      </c>
      <c r="E10694">
        <v>3</v>
      </c>
      <c r="F10694" t="str">
        <f>VLOOKUP(E10694,$L$1:$M$25,2,FALSE)</f>
        <v>cocoa</v>
      </c>
      <c r="G10694">
        <f>LOG(C10694)</f>
        <v>1</v>
      </c>
      <c r="H10694">
        <f>G10694/(B10694-1)</f>
        <v>0.97529935326238004</v>
      </c>
    </row>
    <row r="10695" spans="1:8">
      <c r="A10695" t="s">
        <v>11988</v>
      </c>
      <c r="B10695">
        <v>2.0253262207700602</v>
      </c>
      <c r="C10695">
        <v>10</v>
      </c>
      <c r="D10695">
        <v>23</v>
      </c>
      <c r="E10695">
        <v>23</v>
      </c>
      <c r="F10695" t="str">
        <f>VLOOKUP(E10695,$L$1:$M$25,2,FALSE)</f>
        <v>trade</v>
      </c>
      <c r="G10695">
        <f>LOG(C10695)</f>
        <v>1</v>
      </c>
      <c r="H10695">
        <f>G10695/(B10695-1)</f>
        <v>0.97529935326238004</v>
      </c>
    </row>
    <row r="10696" spans="1:8">
      <c r="A10696" t="s">
        <v>12064</v>
      </c>
      <c r="B10696">
        <v>2.0253262207700602</v>
      </c>
      <c r="C10696">
        <v>10</v>
      </c>
      <c r="D10696">
        <v>23</v>
      </c>
      <c r="E10696">
        <v>23</v>
      </c>
      <c r="F10696" t="str">
        <f>VLOOKUP(E10696,$L$1:$M$25,2,FALSE)</f>
        <v>trade</v>
      </c>
      <c r="G10696">
        <f>LOG(C10696)</f>
        <v>1</v>
      </c>
      <c r="H10696">
        <f>G10696/(B10696-1)</f>
        <v>0.97529935326238004</v>
      </c>
    </row>
    <row r="10697" spans="1:8">
      <c r="A10697" t="s">
        <v>2876</v>
      </c>
      <c r="B10697">
        <v>2.0262296229952899</v>
      </c>
      <c r="C10697">
        <v>15</v>
      </c>
      <c r="D10697">
        <v>23</v>
      </c>
      <c r="E10697">
        <v>23</v>
      </c>
      <c r="F10697" t="str">
        <f>VLOOKUP(E10697,$L$1:$M$25,2,FALSE)</f>
        <v>trade</v>
      </c>
      <c r="G10697">
        <f>LOG(C10697)</f>
        <v>1.1760912590556813</v>
      </c>
      <c r="H10697">
        <f>G10697/(B10697-1)</f>
        <v>1.1460312903685097</v>
      </c>
    </row>
    <row r="10698" spans="1:8">
      <c r="A10698" t="s">
        <v>5012</v>
      </c>
      <c r="B10698">
        <v>2.0262296229952899</v>
      </c>
      <c r="C10698">
        <v>15</v>
      </c>
      <c r="D10698">
        <v>10</v>
      </c>
      <c r="E10698">
        <v>10</v>
      </c>
      <c r="F10698" t="str">
        <f>VLOOKUP(E10698,$L$1:$M$25,2,FALSE)</f>
        <v>gnp</v>
      </c>
      <c r="G10698">
        <f>LOG(C10698)</f>
        <v>1.1760912590556813</v>
      </c>
      <c r="H10698">
        <f>G10698/(B10698-1)</f>
        <v>1.1460312903685097</v>
      </c>
    </row>
    <row r="10699" spans="1:8">
      <c r="A10699" t="s">
        <v>1821</v>
      </c>
      <c r="B10699">
        <v>2.0290286862808098</v>
      </c>
      <c r="C10699">
        <v>60</v>
      </c>
      <c r="D10699">
        <v>22</v>
      </c>
      <c r="E10699">
        <v>22</v>
      </c>
      <c r="F10699" t="str">
        <f>VLOOKUP(E10699,$L$1:$M$25,2,FALSE)</f>
        <v>sugar</v>
      </c>
      <c r="G10699">
        <f>LOG(C10699)</f>
        <v>1.7781512503836436</v>
      </c>
      <c r="H10699">
        <f>G10699/(B10699-1)</f>
        <v>1.7279899716016345</v>
      </c>
    </row>
    <row r="10700" spans="1:8">
      <c r="A10700" t="s">
        <v>5898</v>
      </c>
      <c r="B10700">
        <v>2.02915456281091</v>
      </c>
      <c r="C10700">
        <v>18</v>
      </c>
      <c r="D10700">
        <v>8</v>
      </c>
      <c r="E10700">
        <v>8</v>
      </c>
      <c r="F10700" t="str">
        <f>VLOOKUP(E10700,$L$1:$M$25,2,FALSE)</f>
        <v>dlr</v>
      </c>
      <c r="G10700">
        <f>LOG(C10700)</f>
        <v>1.255272505103306</v>
      </c>
      <c r="H10700">
        <f>G10700/(B10700-1)</f>
        <v>1.219712325498324</v>
      </c>
    </row>
    <row r="10701" spans="1:8">
      <c r="A10701" t="s">
        <v>5051</v>
      </c>
      <c r="B10701">
        <v>2.03133233505373</v>
      </c>
      <c r="C10701">
        <v>26</v>
      </c>
      <c r="D10701">
        <v>22</v>
      </c>
      <c r="E10701">
        <v>22</v>
      </c>
      <c r="F10701" t="str">
        <f>VLOOKUP(E10701,$L$1:$M$25,2,FALSE)</f>
        <v>sugar</v>
      </c>
      <c r="G10701">
        <f>LOG(C10701)</f>
        <v>1.414973347970818</v>
      </c>
      <c r="H10701">
        <f>G10701/(B10701-1)</f>
        <v>1.3719858283092627</v>
      </c>
    </row>
    <row r="10702" spans="1:8">
      <c r="A10702" t="s">
        <v>2615</v>
      </c>
      <c r="B10702">
        <v>2.0317592185692699</v>
      </c>
      <c r="C10702">
        <v>13</v>
      </c>
      <c r="D10702">
        <v>15</v>
      </c>
      <c r="E10702">
        <v>15</v>
      </c>
      <c r="F10702" t="str">
        <f>VLOOKUP(E10702,$L$1:$M$25,2,FALSE)</f>
        <v>money-fx</v>
      </c>
      <c r="G10702">
        <f>LOG(C10702)</f>
        <v>1.1139433523068367</v>
      </c>
      <c r="H10702">
        <f>G10702/(B10702-1)</f>
        <v>1.0796543730925232</v>
      </c>
    </row>
    <row r="10703" spans="1:8">
      <c r="A10703" t="s">
        <v>4808</v>
      </c>
      <c r="B10703">
        <v>2.0317592185692699</v>
      </c>
      <c r="C10703">
        <v>13</v>
      </c>
      <c r="D10703">
        <v>8</v>
      </c>
      <c r="E10703">
        <v>8</v>
      </c>
      <c r="F10703" t="str">
        <f>VLOOKUP(E10703,$L$1:$M$25,2,FALSE)</f>
        <v>dlr</v>
      </c>
      <c r="G10703">
        <f>LOG(C10703)</f>
        <v>1.1139433523068367</v>
      </c>
      <c r="H10703">
        <f>G10703/(B10703-1)</f>
        <v>1.0796543730925232</v>
      </c>
    </row>
    <row r="10704" spans="1:8">
      <c r="A10704" t="s">
        <v>5149</v>
      </c>
      <c r="B10704">
        <v>2.0317592185692699</v>
      </c>
      <c r="C10704">
        <v>13</v>
      </c>
      <c r="D10704">
        <v>4</v>
      </c>
      <c r="E10704">
        <v>4</v>
      </c>
      <c r="F10704" t="str">
        <f>VLOOKUP(E10704,$L$1:$M$25,2,FALSE)</f>
        <v>coffee</v>
      </c>
      <c r="G10704">
        <f>LOG(C10704)</f>
        <v>1.1139433523068367</v>
      </c>
      <c r="H10704">
        <f>G10704/(B10704-1)</f>
        <v>1.0796543730925232</v>
      </c>
    </row>
    <row r="10705" spans="1:8">
      <c r="A10705" t="s">
        <v>7588</v>
      </c>
      <c r="B10705">
        <v>2.0317592185692699</v>
      </c>
      <c r="C10705">
        <v>13</v>
      </c>
      <c r="D10705">
        <v>12</v>
      </c>
      <c r="E10705">
        <v>12</v>
      </c>
      <c r="F10705" t="str">
        <f>VLOOKUP(E10705,$L$1:$M$25,2,FALSE)</f>
        <v>grain</v>
      </c>
      <c r="G10705">
        <f>LOG(C10705)</f>
        <v>1.1139433523068367</v>
      </c>
      <c r="H10705">
        <f>G10705/(B10705-1)</f>
        <v>1.0796543730925232</v>
      </c>
    </row>
    <row r="10706" spans="1:8">
      <c r="A10706" t="s">
        <v>8631</v>
      </c>
      <c r="B10706">
        <v>2.0317592185692699</v>
      </c>
      <c r="C10706">
        <v>13</v>
      </c>
      <c r="D10706">
        <v>16</v>
      </c>
      <c r="E10706">
        <v>16</v>
      </c>
      <c r="F10706" t="str">
        <f>VLOOKUP(E10706,$L$1:$M$25,2,FALSE)</f>
        <v>money-supply</v>
      </c>
      <c r="G10706">
        <f>LOG(C10706)</f>
        <v>1.1139433523068367</v>
      </c>
      <c r="H10706">
        <f>G10706/(B10706-1)</f>
        <v>1.0796543730925232</v>
      </c>
    </row>
    <row r="10707" spans="1:8">
      <c r="A10707" t="s">
        <v>2828</v>
      </c>
      <c r="B10707">
        <v>2.03265745696438</v>
      </c>
      <c r="C10707">
        <v>42</v>
      </c>
      <c r="D10707">
        <v>13</v>
      </c>
      <c r="E10707">
        <v>13</v>
      </c>
      <c r="F10707" t="str">
        <f>VLOOKUP(E10707,$L$1:$M$25,2,FALSE)</f>
        <v>interest</v>
      </c>
      <c r="G10707">
        <f>LOG(C10707)</f>
        <v>1.6232492903979006</v>
      </c>
      <c r="H10707">
        <f>G10707/(B10707-1)</f>
        <v>1.5719145583566847</v>
      </c>
    </row>
    <row r="10708" spans="1:8">
      <c r="A10708" t="s">
        <v>9332</v>
      </c>
      <c r="B10708">
        <v>2.0326887902643902</v>
      </c>
      <c r="C10708">
        <v>31</v>
      </c>
      <c r="D10708">
        <v>2</v>
      </c>
      <c r="E10708">
        <v>2</v>
      </c>
      <c r="F10708" t="str">
        <f>VLOOKUP(E10708,$L$1:$M$25,2,FALSE)</f>
        <v>bop</v>
      </c>
      <c r="G10708">
        <f>LOG(C10708)</f>
        <v>1.4913616938342726</v>
      </c>
      <c r="H10708">
        <f>G10708/(B10708-1)</f>
        <v>1.4441540451431185</v>
      </c>
    </row>
    <row r="10709" spans="1:8">
      <c r="A10709" t="s">
        <v>962</v>
      </c>
      <c r="B10709">
        <v>2.0336623436650298</v>
      </c>
      <c r="C10709">
        <v>17</v>
      </c>
      <c r="D10709">
        <v>10</v>
      </c>
      <c r="E10709">
        <v>10</v>
      </c>
      <c r="F10709" t="str">
        <f>VLOOKUP(E10709,$L$1:$M$25,2,FALSE)</f>
        <v>gnp</v>
      </c>
      <c r="G10709">
        <f>LOG(C10709)</f>
        <v>1.2304489213782739</v>
      </c>
      <c r="H10709">
        <f>G10709/(B10709-1)</f>
        <v>1.190378007788794</v>
      </c>
    </row>
    <row r="10710" spans="1:8">
      <c r="A10710" t="s">
        <v>5770</v>
      </c>
      <c r="B10710">
        <v>2.0377341947851502</v>
      </c>
      <c r="C10710">
        <v>17</v>
      </c>
      <c r="D10710">
        <v>11</v>
      </c>
      <c r="E10710">
        <v>11</v>
      </c>
      <c r="F10710" t="str">
        <f>VLOOKUP(E10710,$L$1:$M$25,2,FALSE)</f>
        <v>gold</v>
      </c>
      <c r="G10710">
        <f>LOG(C10710)</f>
        <v>1.2304489213782739</v>
      </c>
      <c r="H10710">
        <f>G10710/(B10710-1)</f>
        <v>1.1857072143922394</v>
      </c>
    </row>
    <row r="10711" spans="1:8">
      <c r="A10711" t="s">
        <v>7671</v>
      </c>
      <c r="B10711">
        <v>2.0377341947851502</v>
      </c>
      <c r="C10711">
        <v>17</v>
      </c>
      <c r="D10711">
        <v>20</v>
      </c>
      <c r="E10711">
        <v>20</v>
      </c>
      <c r="F10711" t="str">
        <f>VLOOKUP(E10711,$L$1:$M$25,2,FALSE)</f>
        <v>ship</v>
      </c>
      <c r="G10711">
        <f>LOG(C10711)</f>
        <v>1.2304489213782739</v>
      </c>
      <c r="H10711">
        <f>G10711/(B10711-1)</f>
        <v>1.1857072143922394</v>
      </c>
    </row>
    <row r="10712" spans="1:8">
      <c r="A10712" t="s">
        <v>2397</v>
      </c>
      <c r="B10712">
        <v>2.0386343512343701</v>
      </c>
      <c r="C10712">
        <v>37</v>
      </c>
      <c r="D10712">
        <v>8</v>
      </c>
      <c r="E10712">
        <v>8</v>
      </c>
      <c r="F10712" t="str">
        <f>VLOOKUP(E10712,$L$1:$M$25,2,FALSE)</f>
        <v>dlr</v>
      </c>
      <c r="G10712">
        <f>LOG(C10712)</f>
        <v>1.568201724066995</v>
      </c>
      <c r="H10712">
        <f>G10712/(B10712-1)</f>
        <v>1.5098689179721987</v>
      </c>
    </row>
    <row r="10713" spans="1:8">
      <c r="A10713" t="s">
        <v>3420</v>
      </c>
      <c r="B10713">
        <v>2.0405733204724199</v>
      </c>
      <c r="C10713">
        <v>31</v>
      </c>
      <c r="D10713">
        <v>23</v>
      </c>
      <c r="E10713">
        <v>23</v>
      </c>
      <c r="F10713" t="str">
        <f>VLOOKUP(E10713,$L$1:$M$25,2,FALSE)</f>
        <v>trade</v>
      </c>
      <c r="G10713">
        <f>LOG(C10713)</f>
        <v>1.4913616938342726</v>
      </c>
      <c r="H10713">
        <f>G10713/(B10713-1)</f>
        <v>1.4332115426111396</v>
      </c>
    </row>
    <row r="10714" spans="1:8">
      <c r="A10714" t="s">
        <v>289</v>
      </c>
      <c r="B10714">
        <v>2.0408944175286399</v>
      </c>
      <c r="C10714">
        <v>56</v>
      </c>
      <c r="D10714">
        <v>3</v>
      </c>
      <c r="E10714">
        <v>3</v>
      </c>
      <c r="F10714" t="str">
        <f>VLOOKUP(E10714,$L$1:$M$25,2,FALSE)</f>
        <v>cocoa</v>
      </c>
      <c r="G10714">
        <f>LOG(C10714)</f>
        <v>1.7481880270062005</v>
      </c>
      <c r="H10714">
        <f>G10714/(B10714-1)</f>
        <v>1.6795056228247085</v>
      </c>
    </row>
    <row r="10715" spans="1:8">
      <c r="A10715" t="s">
        <v>6680</v>
      </c>
      <c r="B10715">
        <v>2.0408990571162202</v>
      </c>
      <c r="C10715">
        <v>21</v>
      </c>
      <c r="D10715">
        <v>13</v>
      </c>
      <c r="E10715">
        <v>13</v>
      </c>
      <c r="F10715" t="str">
        <f>VLOOKUP(E10715,$L$1:$M$25,2,FALSE)</f>
        <v>interest</v>
      </c>
      <c r="G10715">
        <f>LOG(C10715)</f>
        <v>1.3222192947339193</v>
      </c>
      <c r="H10715">
        <f>G10715/(B10715-1)</f>
        <v>1.2702665889592488</v>
      </c>
    </row>
    <row r="10716" spans="1:8">
      <c r="A10716" t="s">
        <v>2676</v>
      </c>
      <c r="B10716">
        <v>2.0413452698399501</v>
      </c>
      <c r="C10716">
        <v>19</v>
      </c>
      <c r="D10716">
        <v>1</v>
      </c>
      <c r="E10716">
        <v>1</v>
      </c>
      <c r="F10716" t="str">
        <f>VLOOKUP(E10716,$L$1:$M$25,2,FALSE)</f>
        <v>acq</v>
      </c>
      <c r="G10716">
        <f>LOG(C10716)</f>
        <v>1.2787536009528289</v>
      </c>
      <c r="H10716">
        <f>G10716/(B10716-1)</f>
        <v>1.227982339756887</v>
      </c>
    </row>
    <row r="10717" spans="1:8">
      <c r="A10717" t="s">
        <v>7319</v>
      </c>
      <c r="B10717">
        <v>2.0426057214080999</v>
      </c>
      <c r="C10717">
        <v>49</v>
      </c>
      <c r="D10717">
        <v>12</v>
      </c>
      <c r="E10717">
        <v>12</v>
      </c>
      <c r="F10717" t="str">
        <f>VLOOKUP(E10717,$L$1:$M$25,2,FALSE)</f>
        <v>grain</v>
      </c>
      <c r="G10717">
        <f>LOG(C10717)</f>
        <v>1.6901960800285136</v>
      </c>
      <c r="H10717">
        <f>G10717/(B10717-1)</f>
        <v>1.6211268030889041</v>
      </c>
    </row>
    <row r="10718" spans="1:8">
      <c r="A10718" t="s">
        <v>856</v>
      </c>
      <c r="B10718">
        <v>2.0431918705451202</v>
      </c>
      <c r="C10718">
        <v>9</v>
      </c>
      <c r="D10718">
        <v>4</v>
      </c>
      <c r="E10718">
        <v>4</v>
      </c>
      <c r="F10718" t="str">
        <f>VLOOKUP(E10718,$L$1:$M$25,2,FALSE)</f>
        <v>coffee</v>
      </c>
      <c r="G10718">
        <f>LOG(C10718)</f>
        <v>0.95424250943932487</v>
      </c>
      <c r="H10718">
        <f>G10718/(B10718-1)</f>
        <v>0.91473346024129309</v>
      </c>
    </row>
    <row r="10719" spans="1:8">
      <c r="A10719" t="s">
        <v>2388</v>
      </c>
      <c r="B10719">
        <v>2.0431918705451202</v>
      </c>
      <c r="C10719">
        <v>9</v>
      </c>
      <c r="D10719">
        <v>7</v>
      </c>
      <c r="E10719">
        <v>7</v>
      </c>
      <c r="F10719" t="str">
        <f>VLOOKUP(E10719,$L$1:$M$25,2,FALSE)</f>
        <v>crude</v>
      </c>
      <c r="G10719">
        <f>LOG(C10719)</f>
        <v>0.95424250943932487</v>
      </c>
      <c r="H10719">
        <f>G10719/(B10719-1)</f>
        <v>0.91473346024129309</v>
      </c>
    </row>
    <row r="10720" spans="1:8">
      <c r="A10720" t="s">
        <v>2416</v>
      </c>
      <c r="B10720">
        <v>2.0431918705451202</v>
      </c>
      <c r="C10720">
        <v>9</v>
      </c>
      <c r="D10720">
        <v>23</v>
      </c>
      <c r="E10720">
        <v>23</v>
      </c>
      <c r="F10720" t="str">
        <f>VLOOKUP(E10720,$L$1:$M$25,2,FALSE)</f>
        <v>trade</v>
      </c>
      <c r="G10720">
        <f>LOG(C10720)</f>
        <v>0.95424250943932487</v>
      </c>
      <c r="H10720">
        <f>G10720/(B10720-1)</f>
        <v>0.91473346024129309</v>
      </c>
    </row>
    <row r="10721" spans="1:8">
      <c r="A10721" t="s">
        <v>2494</v>
      </c>
      <c r="B10721">
        <v>2.0431918705451202</v>
      </c>
      <c r="C10721">
        <v>9</v>
      </c>
      <c r="D10721">
        <v>14</v>
      </c>
      <c r="E10721">
        <v>14</v>
      </c>
      <c r="F10721" t="str">
        <f>VLOOKUP(E10721,$L$1:$M$25,2,FALSE)</f>
        <v>livestock</v>
      </c>
      <c r="G10721">
        <f>LOG(C10721)</f>
        <v>0.95424250943932487</v>
      </c>
      <c r="H10721">
        <f>G10721/(B10721-1)</f>
        <v>0.91473346024129309</v>
      </c>
    </row>
    <row r="10722" spans="1:8">
      <c r="A10722" t="s">
        <v>3246</v>
      </c>
      <c r="B10722">
        <v>2.0431918705451202</v>
      </c>
      <c r="C10722">
        <v>9</v>
      </c>
      <c r="D10722">
        <v>10</v>
      </c>
      <c r="E10722">
        <v>10</v>
      </c>
      <c r="F10722" t="str">
        <f>VLOOKUP(E10722,$L$1:$M$25,2,FALSE)</f>
        <v>gnp</v>
      </c>
      <c r="G10722">
        <f>LOG(C10722)</f>
        <v>0.95424250943932487</v>
      </c>
      <c r="H10722">
        <f>G10722/(B10722-1)</f>
        <v>0.91473346024129309</v>
      </c>
    </row>
    <row r="10723" spans="1:8">
      <c r="A10723" t="s">
        <v>3704</v>
      </c>
      <c r="B10723">
        <v>2.0431918705451202</v>
      </c>
      <c r="C10723">
        <v>9</v>
      </c>
      <c r="D10723">
        <v>8</v>
      </c>
      <c r="E10723">
        <v>8</v>
      </c>
      <c r="F10723" t="str">
        <f>VLOOKUP(E10723,$L$1:$M$25,2,FALSE)</f>
        <v>dlr</v>
      </c>
      <c r="G10723">
        <f>LOG(C10723)</f>
        <v>0.95424250943932487</v>
      </c>
      <c r="H10723">
        <f>G10723/(B10723-1)</f>
        <v>0.91473346024129309</v>
      </c>
    </row>
    <row r="10724" spans="1:8">
      <c r="A10724" t="s">
        <v>4649</v>
      </c>
      <c r="B10724">
        <v>2.0431918705451202</v>
      </c>
      <c r="C10724">
        <v>9</v>
      </c>
      <c r="D10724">
        <v>4</v>
      </c>
      <c r="E10724">
        <v>4</v>
      </c>
      <c r="F10724" t="str">
        <f>VLOOKUP(E10724,$L$1:$M$25,2,FALSE)</f>
        <v>coffee</v>
      </c>
      <c r="G10724">
        <f>LOG(C10724)</f>
        <v>0.95424250943932487</v>
      </c>
      <c r="H10724">
        <f>G10724/(B10724-1)</f>
        <v>0.91473346024129309</v>
      </c>
    </row>
    <row r="10725" spans="1:8">
      <c r="A10725" t="s">
        <v>4856</v>
      </c>
      <c r="B10725">
        <v>2.0431918705451202</v>
      </c>
      <c r="C10725">
        <v>9</v>
      </c>
      <c r="D10725">
        <v>13</v>
      </c>
      <c r="E10725">
        <v>13</v>
      </c>
      <c r="F10725" t="str">
        <f>VLOOKUP(E10725,$L$1:$M$25,2,FALSE)</f>
        <v>interest</v>
      </c>
      <c r="G10725">
        <f>LOG(C10725)</f>
        <v>0.95424250943932487</v>
      </c>
      <c r="H10725">
        <f>G10725/(B10725-1)</f>
        <v>0.91473346024129309</v>
      </c>
    </row>
    <row r="10726" spans="1:8">
      <c r="A10726" t="s">
        <v>5326</v>
      </c>
      <c r="B10726">
        <v>2.0431918705451202</v>
      </c>
      <c r="C10726">
        <v>9</v>
      </c>
      <c r="D10726">
        <v>16</v>
      </c>
      <c r="E10726">
        <v>16</v>
      </c>
      <c r="F10726" t="str">
        <f>VLOOKUP(E10726,$L$1:$M$25,2,FALSE)</f>
        <v>money-supply</v>
      </c>
      <c r="G10726">
        <f>LOG(C10726)</f>
        <v>0.95424250943932487</v>
      </c>
      <c r="H10726">
        <f>G10726/(B10726-1)</f>
        <v>0.91473346024129309</v>
      </c>
    </row>
    <row r="10727" spans="1:8">
      <c r="A10727" t="s">
        <v>6581</v>
      </c>
      <c r="B10727">
        <v>2.0431918705451202</v>
      </c>
      <c r="C10727">
        <v>9</v>
      </c>
      <c r="D10727">
        <v>15</v>
      </c>
      <c r="E10727">
        <v>15</v>
      </c>
      <c r="F10727" t="str">
        <f>VLOOKUP(E10727,$L$1:$M$25,2,FALSE)</f>
        <v>money-fx</v>
      </c>
      <c r="G10727">
        <f>LOG(C10727)</f>
        <v>0.95424250943932487</v>
      </c>
      <c r="H10727">
        <f>G10727/(B10727-1)</f>
        <v>0.91473346024129309</v>
      </c>
    </row>
    <row r="10728" spans="1:8">
      <c r="A10728" t="s">
        <v>6814</v>
      </c>
      <c r="B10728">
        <v>2.0431918705451202</v>
      </c>
      <c r="C10728">
        <v>9</v>
      </c>
      <c r="D10728">
        <v>12</v>
      </c>
      <c r="E10728">
        <v>12</v>
      </c>
      <c r="F10728" t="str">
        <f>VLOOKUP(E10728,$L$1:$M$25,2,FALSE)</f>
        <v>grain</v>
      </c>
      <c r="G10728">
        <f>LOG(C10728)</f>
        <v>0.95424250943932487</v>
      </c>
      <c r="H10728">
        <f>G10728/(B10728-1)</f>
        <v>0.91473346024129309</v>
      </c>
    </row>
    <row r="10729" spans="1:8">
      <c r="A10729" t="s">
        <v>6815</v>
      </c>
      <c r="B10729">
        <v>2.0431918705451202</v>
      </c>
      <c r="C10729">
        <v>9</v>
      </c>
      <c r="D10729">
        <v>2</v>
      </c>
      <c r="E10729">
        <v>2</v>
      </c>
      <c r="F10729" t="str">
        <f>VLOOKUP(E10729,$L$1:$M$25,2,FALSE)</f>
        <v>bop</v>
      </c>
      <c r="G10729">
        <f>LOG(C10729)</f>
        <v>0.95424250943932487</v>
      </c>
      <c r="H10729">
        <f>G10729/(B10729-1)</f>
        <v>0.91473346024129309</v>
      </c>
    </row>
    <row r="10730" spans="1:8">
      <c r="A10730" t="s">
        <v>10571</v>
      </c>
      <c r="B10730">
        <v>2.0431918705451202</v>
      </c>
      <c r="C10730">
        <v>9</v>
      </c>
      <c r="D10730">
        <v>13</v>
      </c>
      <c r="E10730">
        <v>13</v>
      </c>
      <c r="F10730" t="str">
        <f>VLOOKUP(E10730,$L$1:$M$25,2,FALSE)</f>
        <v>interest</v>
      </c>
      <c r="G10730">
        <f>LOG(C10730)</f>
        <v>0.95424250943932487</v>
      </c>
      <c r="H10730">
        <f>G10730/(B10730-1)</f>
        <v>0.91473346024129309</v>
      </c>
    </row>
    <row r="10731" spans="1:8">
      <c r="A10731" t="s">
        <v>10634</v>
      </c>
      <c r="B10731">
        <v>2.0431918705451202</v>
      </c>
      <c r="C10731">
        <v>9</v>
      </c>
      <c r="D10731">
        <v>4</v>
      </c>
      <c r="E10731">
        <v>4</v>
      </c>
      <c r="F10731" t="str">
        <f>VLOOKUP(E10731,$L$1:$M$25,2,FALSE)</f>
        <v>coffee</v>
      </c>
      <c r="G10731">
        <f>LOG(C10731)</f>
        <v>0.95424250943932487</v>
      </c>
      <c r="H10731">
        <f>G10731/(B10731-1)</f>
        <v>0.91473346024129309</v>
      </c>
    </row>
    <row r="10732" spans="1:8">
      <c r="A10732" t="s">
        <v>10679</v>
      </c>
      <c r="B10732">
        <v>2.0431918705451202</v>
      </c>
      <c r="C10732">
        <v>9</v>
      </c>
      <c r="D10732">
        <v>12</v>
      </c>
      <c r="E10732">
        <v>12</v>
      </c>
      <c r="F10732" t="str">
        <f>VLOOKUP(E10732,$L$1:$M$25,2,FALSE)</f>
        <v>grain</v>
      </c>
      <c r="G10732">
        <f>LOG(C10732)</f>
        <v>0.95424250943932487</v>
      </c>
      <c r="H10732">
        <f>G10732/(B10732-1)</f>
        <v>0.91473346024129309</v>
      </c>
    </row>
    <row r="10733" spans="1:8">
      <c r="A10733" t="s">
        <v>11434</v>
      </c>
      <c r="B10733">
        <v>2.0431918705451202</v>
      </c>
      <c r="C10733">
        <v>9</v>
      </c>
      <c r="D10733">
        <v>7</v>
      </c>
      <c r="E10733">
        <v>7</v>
      </c>
      <c r="F10733" t="str">
        <f>VLOOKUP(E10733,$L$1:$M$25,2,FALSE)</f>
        <v>crude</v>
      </c>
      <c r="G10733">
        <f>LOG(C10733)</f>
        <v>0.95424250943932487</v>
      </c>
      <c r="H10733">
        <f>G10733/(B10733-1)</f>
        <v>0.91473346024129309</v>
      </c>
    </row>
    <row r="10734" spans="1:8">
      <c r="A10734" t="s">
        <v>11469</v>
      </c>
      <c r="B10734">
        <v>2.0431918705451202</v>
      </c>
      <c r="C10734">
        <v>9</v>
      </c>
      <c r="D10734">
        <v>9</v>
      </c>
      <c r="E10734">
        <v>9</v>
      </c>
      <c r="F10734" t="str">
        <f>VLOOKUP(E10734,$L$1:$M$25,2,FALSE)</f>
        <v>earn</v>
      </c>
      <c r="G10734">
        <f>LOG(C10734)</f>
        <v>0.95424250943932487</v>
      </c>
      <c r="H10734">
        <f>G10734/(B10734-1)</f>
        <v>0.91473346024129309</v>
      </c>
    </row>
    <row r="10735" spans="1:8">
      <c r="A10735" t="s">
        <v>11708</v>
      </c>
      <c r="B10735">
        <v>2.0431918705451202</v>
      </c>
      <c r="C10735">
        <v>9</v>
      </c>
      <c r="D10735">
        <v>10</v>
      </c>
      <c r="E10735">
        <v>10</v>
      </c>
      <c r="F10735" t="str">
        <f>VLOOKUP(E10735,$L$1:$M$25,2,FALSE)</f>
        <v>gnp</v>
      </c>
      <c r="G10735">
        <f>LOG(C10735)</f>
        <v>0.95424250943932487</v>
      </c>
      <c r="H10735">
        <f>G10735/(B10735-1)</f>
        <v>0.91473346024129309</v>
      </c>
    </row>
    <row r="10736" spans="1:8">
      <c r="A10736" t="s">
        <v>2049</v>
      </c>
      <c r="B10736">
        <v>2.0431918705451202</v>
      </c>
      <c r="C10736">
        <v>18</v>
      </c>
      <c r="D10736">
        <v>2</v>
      </c>
      <c r="E10736">
        <v>2</v>
      </c>
      <c r="F10736" t="str">
        <f>VLOOKUP(E10736,$L$1:$M$25,2,FALSE)</f>
        <v>bop</v>
      </c>
      <c r="G10736">
        <f>LOG(C10736)</f>
        <v>1.255272505103306</v>
      </c>
      <c r="H10736">
        <f>G10736/(B10736-1)</f>
        <v>1.2032997385680959</v>
      </c>
    </row>
    <row r="10737" spans="1:8">
      <c r="A10737" t="s">
        <v>7904</v>
      </c>
      <c r="B10737">
        <v>2.04422851893061</v>
      </c>
      <c r="C10737">
        <v>32</v>
      </c>
      <c r="D10737">
        <v>3</v>
      </c>
      <c r="E10737">
        <v>3</v>
      </c>
      <c r="F10737" t="str">
        <f>VLOOKUP(E10737,$L$1:$M$25,2,FALSE)</f>
        <v>cocoa</v>
      </c>
      <c r="G10737">
        <f>LOG(C10737)</f>
        <v>1.505149978319906</v>
      </c>
      <c r="H10737">
        <f>G10737/(B10737-1)</f>
        <v>1.4413990338640854</v>
      </c>
    </row>
    <row r="10738" spans="1:8">
      <c r="A10738" t="s">
        <v>6976</v>
      </c>
      <c r="B10738">
        <v>2.0448592168678501</v>
      </c>
      <c r="C10738">
        <v>36</v>
      </c>
      <c r="D10738">
        <v>4</v>
      </c>
      <c r="E10738">
        <v>4</v>
      </c>
      <c r="F10738" t="str">
        <f>VLOOKUP(E10738,$L$1:$M$25,2,FALSE)</f>
        <v>coffee</v>
      </c>
      <c r="G10738">
        <f>LOG(C10738)</f>
        <v>1.5563025007672873</v>
      </c>
      <c r="H10738">
        <f>G10738/(B10738-1)</f>
        <v>1.4894853542399509</v>
      </c>
    </row>
    <row r="10739" spans="1:8">
      <c r="A10739" t="s">
        <v>1201</v>
      </c>
      <c r="B10739">
        <v>2.04493117484959</v>
      </c>
      <c r="C10739">
        <v>14</v>
      </c>
      <c r="D10739">
        <v>17</v>
      </c>
      <c r="E10739">
        <v>17</v>
      </c>
      <c r="F10739" t="str">
        <f>VLOOKUP(E10739,$L$1:$M$25,2,FALSE)</f>
        <v>nat-gas</v>
      </c>
      <c r="G10739">
        <f>LOG(C10739)</f>
        <v>1.146128035678238</v>
      </c>
      <c r="H10739">
        <f>G10739/(B10739-1)</f>
        <v>1.09684547964914</v>
      </c>
    </row>
    <row r="10740" spans="1:8">
      <c r="A10740" t="s">
        <v>5377</v>
      </c>
      <c r="B10740">
        <v>2.04493117484959</v>
      </c>
      <c r="C10740">
        <v>14</v>
      </c>
      <c r="D10740">
        <v>11</v>
      </c>
      <c r="E10740">
        <v>11</v>
      </c>
      <c r="F10740" t="str">
        <f>VLOOKUP(E10740,$L$1:$M$25,2,FALSE)</f>
        <v>gold</v>
      </c>
      <c r="G10740">
        <f>LOG(C10740)</f>
        <v>1.146128035678238</v>
      </c>
      <c r="H10740">
        <f>G10740/(B10740-1)</f>
        <v>1.09684547964914</v>
      </c>
    </row>
    <row r="10741" spans="1:8">
      <c r="A10741" t="s">
        <v>6278</v>
      </c>
      <c r="B10741">
        <v>2.04493117484959</v>
      </c>
      <c r="C10741">
        <v>14</v>
      </c>
      <c r="D10741">
        <v>10</v>
      </c>
      <c r="E10741">
        <v>10</v>
      </c>
      <c r="F10741" t="str">
        <f>VLOOKUP(E10741,$L$1:$M$25,2,FALSE)</f>
        <v>gnp</v>
      </c>
      <c r="G10741">
        <f>LOG(C10741)</f>
        <v>1.146128035678238</v>
      </c>
      <c r="H10741">
        <f>G10741/(B10741-1)</f>
        <v>1.09684547964914</v>
      </c>
    </row>
    <row r="10742" spans="1:8">
      <c r="A10742" t="s">
        <v>8442</v>
      </c>
      <c r="B10742">
        <v>2.04493117484959</v>
      </c>
      <c r="C10742">
        <v>14</v>
      </c>
      <c r="D10742">
        <v>24</v>
      </c>
      <c r="E10742">
        <v>24</v>
      </c>
      <c r="F10742" t="str">
        <f>VLOOKUP(E10742,$L$1:$M$25,2,FALSE)</f>
        <v>veg-oil</v>
      </c>
      <c r="G10742">
        <f>LOG(C10742)</f>
        <v>1.146128035678238</v>
      </c>
      <c r="H10742">
        <f>G10742/(B10742-1)</f>
        <v>1.09684547964914</v>
      </c>
    </row>
    <row r="10743" spans="1:8">
      <c r="A10743" t="s">
        <v>8894</v>
      </c>
      <c r="B10743">
        <v>2.04493117484959</v>
      </c>
      <c r="C10743">
        <v>14</v>
      </c>
      <c r="D10743">
        <v>24</v>
      </c>
      <c r="E10743">
        <v>24</v>
      </c>
      <c r="F10743" t="str">
        <f>VLOOKUP(E10743,$L$1:$M$25,2,FALSE)</f>
        <v>veg-oil</v>
      </c>
      <c r="G10743">
        <f>LOG(C10743)</f>
        <v>1.146128035678238</v>
      </c>
      <c r="H10743">
        <f>G10743/(B10743-1)</f>
        <v>1.09684547964914</v>
      </c>
    </row>
    <row r="10744" spans="1:8">
      <c r="A10744" t="s">
        <v>9077</v>
      </c>
      <c r="B10744">
        <v>2.0457765553327598</v>
      </c>
      <c r="C10744">
        <v>48</v>
      </c>
      <c r="D10744">
        <v>22</v>
      </c>
      <c r="E10744">
        <v>22</v>
      </c>
      <c r="F10744" t="str">
        <f>VLOOKUP(E10744,$L$1:$M$25,2,FALSE)</f>
        <v>sugar</v>
      </c>
      <c r="G10744">
        <f>LOG(C10744)</f>
        <v>1.6812412373755872</v>
      </c>
      <c r="H10744">
        <f>G10744/(B10744-1)</f>
        <v>1.6076486213067058</v>
      </c>
    </row>
    <row r="10745" spans="1:8">
      <c r="A10745" t="s">
        <v>5362</v>
      </c>
      <c r="B10745">
        <v>2.0467385326945502</v>
      </c>
      <c r="C10745">
        <v>16</v>
      </c>
      <c r="D10745">
        <v>1</v>
      </c>
      <c r="E10745">
        <v>1</v>
      </c>
      <c r="F10745" t="str">
        <f>VLOOKUP(E10745,$L$1:$M$25,2,FALSE)</f>
        <v>acq</v>
      </c>
      <c r="G10745">
        <f>LOG(C10745)</f>
        <v>1.2041199826559248</v>
      </c>
      <c r="H10745">
        <f>G10745/(B10745-1)</f>
        <v>1.1503541190522888</v>
      </c>
    </row>
    <row r="10746" spans="1:8">
      <c r="A10746" t="s">
        <v>295</v>
      </c>
      <c r="B10746">
        <v>2.0475731320782402</v>
      </c>
      <c r="C10746">
        <v>293</v>
      </c>
      <c r="D10746">
        <v>4</v>
      </c>
      <c r="E10746">
        <v>4</v>
      </c>
      <c r="F10746" t="str">
        <f>VLOOKUP(E10746,$L$1:$M$25,2,FALSE)</f>
        <v>coffee</v>
      </c>
      <c r="G10746">
        <f>LOG(C10746)</f>
        <v>2.4668676203541096</v>
      </c>
      <c r="H10746">
        <f>G10746/(B10746-1)</f>
        <v>2.3548404830316576</v>
      </c>
    </row>
    <row r="10747" spans="1:8">
      <c r="A10747" t="s">
        <v>11214</v>
      </c>
      <c r="B10747">
        <v>2.0507057264557398</v>
      </c>
      <c r="C10747">
        <v>22</v>
      </c>
      <c r="D10747">
        <v>2</v>
      </c>
      <c r="E10747">
        <v>2</v>
      </c>
      <c r="F10747" t="str">
        <f>VLOOKUP(E10747,$L$1:$M$25,2,FALSE)</f>
        <v>bop</v>
      </c>
      <c r="G10747">
        <f>LOG(C10747)</f>
        <v>1.3424226808222062</v>
      </c>
      <c r="H10747">
        <f>G10747/(B10747-1)</f>
        <v>1.2776390639370467</v>
      </c>
    </row>
    <row r="10748" spans="1:8">
      <c r="A10748" t="s">
        <v>357</v>
      </c>
      <c r="B10748">
        <v>2.05108119344828</v>
      </c>
      <c r="C10748">
        <v>302</v>
      </c>
      <c r="D10748">
        <v>9</v>
      </c>
      <c r="E10748">
        <v>9</v>
      </c>
      <c r="F10748" t="str">
        <f>VLOOKUP(E10748,$L$1:$M$25,2,FALSE)</f>
        <v>earn</v>
      </c>
      <c r="G10748">
        <f>LOG(C10748)</f>
        <v>2.4800069429571505</v>
      </c>
      <c r="H10748">
        <f>G10748/(B10748-1)</f>
        <v>2.3594817968543387</v>
      </c>
    </row>
    <row r="10749" spans="1:8">
      <c r="A10749" t="s">
        <v>1169</v>
      </c>
      <c r="B10749">
        <v>2.0531571694855999</v>
      </c>
      <c r="C10749">
        <v>46</v>
      </c>
      <c r="D10749">
        <v>7</v>
      </c>
      <c r="E10749">
        <v>7</v>
      </c>
      <c r="F10749" t="str">
        <f>VLOOKUP(E10749,$L$1:$M$25,2,FALSE)</f>
        <v>crude</v>
      </c>
      <c r="G10749">
        <f>LOG(C10749)</f>
        <v>1.6627578316815741</v>
      </c>
      <c r="H10749">
        <f>G10749/(B10749-1)</f>
        <v>1.5788316120885597</v>
      </c>
    </row>
    <row r="10750" spans="1:8">
      <c r="A10750" t="s">
        <v>9371</v>
      </c>
      <c r="B10750">
        <v>2.0533044788572199</v>
      </c>
      <c r="C10750">
        <v>25</v>
      </c>
      <c r="D10750">
        <v>22</v>
      </c>
      <c r="E10750">
        <v>22</v>
      </c>
      <c r="F10750" t="str">
        <f>VLOOKUP(E10750,$L$1:$M$25,2,FALSE)</f>
        <v>sugar</v>
      </c>
      <c r="G10750">
        <f>LOG(C10750)</f>
        <v>1.3979400086720377</v>
      </c>
      <c r="H10750">
        <f>G10750/(B10750-1)</f>
        <v>1.327194592572823</v>
      </c>
    </row>
    <row r="10751" spans="1:8">
      <c r="A10751" t="s">
        <v>5530</v>
      </c>
      <c r="B10751">
        <v>2.0542876754386601</v>
      </c>
      <c r="C10751">
        <v>32</v>
      </c>
      <c r="D10751">
        <v>4</v>
      </c>
      <c r="E10751">
        <v>4</v>
      </c>
      <c r="F10751" t="str">
        <f>VLOOKUP(E10751,$L$1:$M$25,2,FALSE)</f>
        <v>coffee</v>
      </c>
      <c r="G10751">
        <f>LOG(C10751)</f>
        <v>1.505149978319906</v>
      </c>
      <c r="H10751">
        <f>G10751/(B10751-1)</f>
        <v>1.4276463752586832</v>
      </c>
    </row>
    <row r="10752" spans="1:8">
      <c r="A10752" t="s">
        <v>6318</v>
      </c>
      <c r="B10752">
        <v>2.0578975319224</v>
      </c>
      <c r="C10752">
        <v>13</v>
      </c>
      <c r="D10752">
        <v>22</v>
      </c>
      <c r="E10752">
        <v>22</v>
      </c>
      <c r="F10752" t="str">
        <f>VLOOKUP(E10752,$L$1:$M$25,2,FALSE)</f>
        <v>sugar</v>
      </c>
      <c r="G10752">
        <f>LOG(C10752)</f>
        <v>1.1139433523068367</v>
      </c>
      <c r="H10752">
        <f>G10752/(B10752-1)</f>
        <v>1.0529784962089768</v>
      </c>
    </row>
    <row r="10753" spans="1:8">
      <c r="A10753" t="s">
        <v>10432</v>
      </c>
      <c r="B10753">
        <v>2.0578975319224</v>
      </c>
      <c r="C10753">
        <v>13</v>
      </c>
      <c r="D10753">
        <v>4</v>
      </c>
      <c r="E10753">
        <v>4</v>
      </c>
      <c r="F10753" t="str">
        <f>VLOOKUP(E10753,$L$1:$M$25,2,FALSE)</f>
        <v>coffee</v>
      </c>
      <c r="G10753">
        <f>LOG(C10753)</f>
        <v>1.1139433523068367</v>
      </c>
      <c r="H10753">
        <f>G10753/(B10753-1)</f>
        <v>1.0529784962089768</v>
      </c>
    </row>
    <row r="10754" spans="1:8">
      <c r="A10754" t="s">
        <v>1991</v>
      </c>
      <c r="B10754">
        <v>2.0582239041311601</v>
      </c>
      <c r="C10754">
        <v>18</v>
      </c>
      <c r="D10754">
        <v>20</v>
      </c>
      <c r="E10754">
        <v>20</v>
      </c>
      <c r="F10754" t="str">
        <f>VLOOKUP(E10754,$L$1:$M$25,2,FALSE)</f>
        <v>ship</v>
      </c>
      <c r="G10754">
        <f>LOG(C10754)</f>
        <v>1.255272505103306</v>
      </c>
      <c r="H10754">
        <f>G10754/(B10754-1)</f>
        <v>1.1862069078225272</v>
      </c>
    </row>
    <row r="10755" spans="1:8">
      <c r="A10755" t="s">
        <v>3825</v>
      </c>
      <c r="B10755">
        <v>2.0582239041311601</v>
      </c>
      <c r="C10755">
        <v>18</v>
      </c>
      <c r="D10755">
        <v>7</v>
      </c>
      <c r="E10755">
        <v>7</v>
      </c>
      <c r="F10755" t="str">
        <f>VLOOKUP(E10755,$L$1:$M$25,2,FALSE)</f>
        <v>crude</v>
      </c>
      <c r="G10755">
        <f>LOG(C10755)</f>
        <v>1.255272505103306</v>
      </c>
      <c r="H10755">
        <f>G10755/(B10755-1)</f>
        <v>1.1862069078225272</v>
      </c>
    </row>
    <row r="10756" spans="1:8">
      <c r="A10756" t="s">
        <v>7648</v>
      </c>
      <c r="B10756">
        <v>2.0592293789763101</v>
      </c>
      <c r="C10756">
        <v>19</v>
      </c>
      <c r="D10756">
        <v>22</v>
      </c>
      <c r="E10756">
        <v>22</v>
      </c>
      <c r="F10756" t="str">
        <f>VLOOKUP(E10756,$L$1:$M$25,2,FALSE)</f>
        <v>sugar</v>
      </c>
      <c r="G10756">
        <f>LOG(C10756)</f>
        <v>1.2787536009528289</v>
      </c>
      <c r="H10756">
        <f>G10756/(B10756-1)</f>
        <v>1.2072489928372998</v>
      </c>
    </row>
    <row r="10757" spans="1:8">
      <c r="A10757" t="s">
        <v>10943</v>
      </c>
      <c r="B10757">
        <v>2.0592293789763101</v>
      </c>
      <c r="C10757">
        <v>19</v>
      </c>
      <c r="D10757">
        <v>14</v>
      </c>
      <c r="E10757">
        <v>14</v>
      </c>
      <c r="F10757" t="str">
        <f>VLOOKUP(E10757,$L$1:$M$25,2,FALSE)</f>
        <v>livestock</v>
      </c>
      <c r="G10757">
        <f>LOG(C10757)</f>
        <v>1.2787536009528289</v>
      </c>
      <c r="H10757">
        <f>G10757/(B10757-1)</f>
        <v>1.2072489928372998</v>
      </c>
    </row>
    <row r="10758" spans="1:8">
      <c r="A10758" t="s">
        <v>8410</v>
      </c>
      <c r="B10758">
        <v>2.0593060281291402</v>
      </c>
      <c r="C10758">
        <v>20</v>
      </c>
      <c r="D10758">
        <v>11</v>
      </c>
      <c r="E10758">
        <v>11</v>
      </c>
      <c r="F10758" t="str">
        <f>VLOOKUP(E10758,$L$1:$M$25,2,FALSE)</f>
        <v>gold</v>
      </c>
      <c r="G10758">
        <f>LOG(C10758)</f>
        <v>1.3010299956639813</v>
      </c>
      <c r="H10758">
        <f>G10758/(B10758-1)</f>
        <v>1.2281908731905871</v>
      </c>
    </row>
    <row r="10759" spans="1:8">
      <c r="A10759" t="s">
        <v>2020</v>
      </c>
      <c r="B10759">
        <v>2.0611128325795902</v>
      </c>
      <c r="C10759">
        <v>15</v>
      </c>
      <c r="D10759">
        <v>23</v>
      </c>
      <c r="E10759">
        <v>23</v>
      </c>
      <c r="F10759" t="str">
        <f>VLOOKUP(E10759,$L$1:$M$25,2,FALSE)</f>
        <v>trade</v>
      </c>
      <c r="G10759">
        <f>LOG(C10759)</f>
        <v>1.1760912590556813</v>
      </c>
      <c r="H10759">
        <f>G10759/(B10759-1)</f>
        <v>1.1083564564916022</v>
      </c>
    </row>
    <row r="10760" spans="1:8">
      <c r="A10760" t="s">
        <v>10779</v>
      </c>
      <c r="B10760">
        <v>2.0611128325795902</v>
      </c>
      <c r="C10760">
        <v>15</v>
      </c>
      <c r="D10760">
        <v>12</v>
      </c>
      <c r="E10760">
        <v>12</v>
      </c>
      <c r="F10760" t="str">
        <f>VLOOKUP(E10760,$L$1:$M$25,2,FALSE)</f>
        <v>grain</v>
      </c>
      <c r="G10760">
        <f>LOG(C10760)</f>
        <v>1.1760912590556813</v>
      </c>
      <c r="H10760">
        <f>G10760/(B10760-1)</f>
        <v>1.1083564564916022</v>
      </c>
    </row>
    <row r="10761" spans="1:8">
      <c r="A10761" t="s">
        <v>9746</v>
      </c>
      <c r="B10761">
        <v>2.0617656838766898</v>
      </c>
      <c r="C10761">
        <v>43</v>
      </c>
      <c r="D10761">
        <v>7</v>
      </c>
      <c r="E10761">
        <v>7</v>
      </c>
      <c r="F10761" t="str">
        <f>VLOOKUP(E10761,$L$1:$M$25,2,FALSE)</f>
        <v>crude</v>
      </c>
      <c r="G10761">
        <f>LOG(C10761)</f>
        <v>1.6334684555795864</v>
      </c>
      <c r="H10761">
        <f>G10761/(B10761-1)</f>
        <v>1.5384453278010559</v>
      </c>
    </row>
    <row r="10762" spans="1:8">
      <c r="A10762" t="s">
        <v>3787</v>
      </c>
      <c r="B10762">
        <v>2.06206954130016</v>
      </c>
      <c r="C10762">
        <v>18</v>
      </c>
      <c r="D10762">
        <v>23</v>
      </c>
      <c r="E10762">
        <v>23</v>
      </c>
      <c r="F10762" t="str">
        <f>VLOOKUP(E10762,$L$1:$M$25,2,FALSE)</f>
        <v>trade</v>
      </c>
      <c r="G10762">
        <f>LOG(C10762)</f>
        <v>1.255272505103306</v>
      </c>
      <c r="H10762">
        <f>G10762/(B10762-1)</f>
        <v>1.181911782882533</v>
      </c>
    </row>
    <row r="10763" spans="1:8">
      <c r="A10763" t="s">
        <v>7623</v>
      </c>
      <c r="B10763">
        <v>2.06206954130016</v>
      </c>
      <c r="C10763">
        <v>18</v>
      </c>
      <c r="D10763">
        <v>7</v>
      </c>
      <c r="E10763">
        <v>7</v>
      </c>
      <c r="F10763" t="str">
        <f>VLOOKUP(E10763,$L$1:$M$25,2,FALSE)</f>
        <v>crude</v>
      </c>
      <c r="G10763">
        <f>LOG(C10763)</f>
        <v>1.255272505103306</v>
      </c>
      <c r="H10763">
        <f>G10763/(B10763-1)</f>
        <v>1.181911782882533</v>
      </c>
    </row>
    <row r="10764" spans="1:8">
      <c r="A10764" t="s">
        <v>11646</v>
      </c>
      <c r="B10764">
        <v>2.0623990607368001</v>
      </c>
      <c r="C10764">
        <v>24</v>
      </c>
      <c r="D10764">
        <v>14</v>
      </c>
      <c r="E10764">
        <v>14</v>
      </c>
      <c r="F10764" t="str">
        <f>VLOOKUP(E10764,$L$1:$M$25,2,FALSE)</f>
        <v>livestock</v>
      </c>
      <c r="G10764">
        <f>LOG(C10764)</f>
        <v>1.3802112417116059</v>
      </c>
      <c r="H10764">
        <f>G10764/(B10764-1)</f>
        <v>1.299145766144028</v>
      </c>
    </row>
    <row r="10765" spans="1:8">
      <c r="A10765" t="s">
        <v>176</v>
      </c>
      <c r="B10765">
        <v>2.0634511698494</v>
      </c>
      <c r="C10765">
        <v>68</v>
      </c>
      <c r="D10765">
        <v>6</v>
      </c>
      <c r="E10765">
        <v>6</v>
      </c>
      <c r="F10765" t="str">
        <f>VLOOKUP(E10765,$L$1:$M$25,2,FALSE)</f>
        <v>cpi</v>
      </c>
      <c r="G10765">
        <f>LOG(C10765)</f>
        <v>1.8325089127062364</v>
      </c>
      <c r="H10765">
        <f>G10765/(B10765-1)</f>
        <v>1.7231716553245655</v>
      </c>
    </row>
    <row r="10766" spans="1:8">
      <c r="A10766" t="s">
        <v>236</v>
      </c>
      <c r="B10766">
        <v>2.0642032412348699</v>
      </c>
      <c r="C10766">
        <v>55</v>
      </c>
      <c r="D10766">
        <v>11</v>
      </c>
      <c r="E10766">
        <v>11</v>
      </c>
      <c r="F10766" t="str">
        <f>VLOOKUP(E10766,$L$1:$M$25,2,FALSE)</f>
        <v>gold</v>
      </c>
      <c r="G10766">
        <f>LOG(C10766)</f>
        <v>1.7403626894942439</v>
      </c>
      <c r="H10766">
        <f>G10766/(B10766-1)</f>
        <v>1.6353668378934636</v>
      </c>
    </row>
    <row r="10767" spans="1:8">
      <c r="A10767" t="s">
        <v>329</v>
      </c>
      <c r="B10767">
        <v>2.0652853852884498</v>
      </c>
      <c r="C10767">
        <v>33</v>
      </c>
      <c r="D10767">
        <v>9</v>
      </c>
      <c r="E10767">
        <v>9</v>
      </c>
      <c r="F10767" t="str">
        <f>VLOOKUP(E10767,$L$1:$M$25,2,FALSE)</f>
        <v>earn</v>
      </c>
      <c r="G10767">
        <f>LOG(C10767)</f>
        <v>1.5185139398778875</v>
      </c>
      <c r="H10767">
        <f>G10767/(B10767-1)</f>
        <v>1.4254527104647323</v>
      </c>
    </row>
    <row r="10768" spans="1:8">
      <c r="A10768" t="s">
        <v>7144</v>
      </c>
      <c r="B10768">
        <v>2.0682100381888899</v>
      </c>
      <c r="C10768">
        <v>54</v>
      </c>
      <c r="D10768">
        <v>10</v>
      </c>
      <c r="E10768">
        <v>10</v>
      </c>
      <c r="F10768" t="str">
        <f>VLOOKUP(E10768,$L$1:$M$25,2,FALSE)</f>
        <v>gnp</v>
      </c>
      <c r="G10768">
        <f>LOG(C10768)</f>
        <v>1.7323937598229686</v>
      </c>
      <c r="H10768">
        <f>G10768/(B10768-1)</f>
        <v>1.6217725895556807</v>
      </c>
    </row>
    <row r="10769" spans="1:8">
      <c r="A10769" t="s">
        <v>2118</v>
      </c>
      <c r="B10769">
        <v>2.0685134973595298</v>
      </c>
      <c r="C10769">
        <v>17</v>
      </c>
      <c r="D10769">
        <v>23</v>
      </c>
      <c r="E10769">
        <v>23</v>
      </c>
      <c r="F10769" t="str">
        <f>VLOOKUP(E10769,$L$1:$M$25,2,FALSE)</f>
        <v>trade</v>
      </c>
      <c r="G10769">
        <f>LOG(C10769)</f>
        <v>1.2304489213782739</v>
      </c>
      <c r="H10769">
        <f>G10769/(B10769-1)</f>
        <v>1.1515520622050286</v>
      </c>
    </row>
    <row r="10770" spans="1:8">
      <c r="A10770" t="s">
        <v>10967</v>
      </c>
      <c r="B10770">
        <v>2.0685134973595298</v>
      </c>
      <c r="C10770">
        <v>17</v>
      </c>
      <c r="D10770">
        <v>10</v>
      </c>
      <c r="E10770">
        <v>10</v>
      </c>
      <c r="F10770" t="str">
        <f>VLOOKUP(E10770,$L$1:$M$25,2,FALSE)</f>
        <v>gnp</v>
      </c>
      <c r="G10770">
        <f>LOG(C10770)</f>
        <v>1.2304489213782739</v>
      </c>
      <c r="H10770">
        <f>G10770/(B10770-1)</f>
        <v>1.1515520622050286</v>
      </c>
    </row>
    <row r="10771" spans="1:8">
      <c r="A10771" t="s">
        <v>3110</v>
      </c>
      <c r="B10771">
        <v>2.0692024658203598</v>
      </c>
      <c r="C10771">
        <v>14</v>
      </c>
      <c r="D10771">
        <v>6</v>
      </c>
      <c r="E10771">
        <v>6</v>
      </c>
      <c r="F10771" t="str">
        <f>VLOOKUP(E10771,$L$1:$M$25,2,FALSE)</f>
        <v>cpi</v>
      </c>
      <c r="G10771">
        <f>LOG(C10771)</f>
        <v>1.146128035678238</v>
      </c>
      <c r="H10771">
        <f>G10771/(B10771-1)</f>
        <v>1.0719466820522678</v>
      </c>
    </row>
    <row r="10772" spans="1:8">
      <c r="A10772" t="s">
        <v>4900</v>
      </c>
      <c r="B10772">
        <v>2.0692024658203598</v>
      </c>
      <c r="C10772">
        <v>14</v>
      </c>
      <c r="D10772">
        <v>22</v>
      </c>
      <c r="E10772">
        <v>22</v>
      </c>
      <c r="F10772" t="str">
        <f>VLOOKUP(E10772,$L$1:$M$25,2,FALSE)</f>
        <v>sugar</v>
      </c>
      <c r="G10772">
        <f>LOG(C10772)</f>
        <v>1.146128035678238</v>
      </c>
      <c r="H10772">
        <f>G10772/(B10772-1)</f>
        <v>1.0719466820522678</v>
      </c>
    </row>
    <row r="10773" spans="1:8">
      <c r="A10773" t="s">
        <v>6313</v>
      </c>
      <c r="B10773">
        <v>2.0692024658203598</v>
      </c>
      <c r="C10773">
        <v>14</v>
      </c>
      <c r="D10773">
        <v>5</v>
      </c>
      <c r="E10773">
        <v>5</v>
      </c>
      <c r="F10773" t="str">
        <f>VLOOKUP(E10773,$L$1:$M$25,2,FALSE)</f>
        <v>corn</v>
      </c>
      <c r="G10773">
        <f>LOG(C10773)</f>
        <v>1.146128035678238</v>
      </c>
      <c r="H10773">
        <f>G10773/(B10773-1)</f>
        <v>1.0719466820522678</v>
      </c>
    </row>
    <row r="10774" spans="1:8">
      <c r="A10774" t="s">
        <v>10301</v>
      </c>
      <c r="B10774">
        <v>2.0692024658203598</v>
      </c>
      <c r="C10774">
        <v>14</v>
      </c>
      <c r="D10774">
        <v>23</v>
      </c>
      <c r="E10774">
        <v>23</v>
      </c>
      <c r="F10774" t="str">
        <f>VLOOKUP(E10774,$L$1:$M$25,2,FALSE)</f>
        <v>trade</v>
      </c>
      <c r="G10774">
        <f>LOG(C10774)</f>
        <v>1.146128035678238</v>
      </c>
      <c r="H10774">
        <f>G10774/(B10774-1)</f>
        <v>1.0719466820522678</v>
      </c>
    </row>
    <row r="10775" spans="1:8">
      <c r="A10775" t="s">
        <v>11760</v>
      </c>
      <c r="B10775">
        <v>2.0692024658203598</v>
      </c>
      <c r="C10775">
        <v>14</v>
      </c>
      <c r="D10775">
        <v>21</v>
      </c>
      <c r="E10775">
        <v>21</v>
      </c>
      <c r="F10775" t="str">
        <f>VLOOKUP(E10775,$L$1:$M$25,2,FALSE)</f>
        <v>soybean</v>
      </c>
      <c r="G10775">
        <f>LOG(C10775)</f>
        <v>1.146128035678238</v>
      </c>
      <c r="H10775">
        <f>G10775/(B10775-1)</f>
        <v>1.0719466820522678</v>
      </c>
    </row>
    <row r="10776" spans="1:8">
      <c r="A10776" t="s">
        <v>5491</v>
      </c>
      <c r="B10776">
        <v>2.06949580865792</v>
      </c>
      <c r="C10776">
        <v>37</v>
      </c>
      <c r="D10776">
        <v>24</v>
      </c>
      <c r="E10776">
        <v>24</v>
      </c>
      <c r="F10776" t="str">
        <f>VLOOKUP(E10776,$L$1:$M$25,2,FALSE)</f>
        <v>veg-oil</v>
      </c>
      <c r="G10776">
        <f>LOG(C10776)</f>
        <v>1.568201724066995</v>
      </c>
      <c r="H10776">
        <f>G10776/(B10776-1)</f>
        <v>1.4663000185432113</v>
      </c>
    </row>
    <row r="10777" spans="1:8">
      <c r="A10777" t="s">
        <v>3314</v>
      </c>
      <c r="B10777">
        <v>2.0699780030355299</v>
      </c>
      <c r="C10777">
        <v>55</v>
      </c>
      <c r="D10777">
        <v>22</v>
      </c>
      <c r="E10777">
        <v>22</v>
      </c>
      <c r="F10777" t="str">
        <f>VLOOKUP(E10777,$L$1:$M$25,2,FALSE)</f>
        <v>sugar</v>
      </c>
      <c r="G10777">
        <f>LOG(C10777)</f>
        <v>1.7403626894942439</v>
      </c>
      <c r="H10777">
        <f>G10777/(B10777-1)</f>
        <v>1.6265406247201635</v>
      </c>
    </row>
    <row r="10778" spans="1:8">
      <c r="A10778" t="s">
        <v>7952</v>
      </c>
      <c r="B10778">
        <v>2.0745698193007098</v>
      </c>
      <c r="C10778">
        <v>35</v>
      </c>
      <c r="D10778">
        <v>15</v>
      </c>
      <c r="E10778">
        <v>15</v>
      </c>
      <c r="F10778" t="str">
        <f>VLOOKUP(E10778,$L$1:$M$25,2,FALSE)</f>
        <v>money-fx</v>
      </c>
      <c r="G10778">
        <f>LOG(C10778)</f>
        <v>1.5440680443502757</v>
      </c>
      <c r="H10778">
        <f>G10778/(B10778-1)</f>
        <v>1.4369173753224318</v>
      </c>
    </row>
    <row r="10779" spans="1:8">
      <c r="A10779" t="s">
        <v>5218</v>
      </c>
      <c r="B10779">
        <v>2.0748745284219101</v>
      </c>
      <c r="C10779">
        <v>25</v>
      </c>
      <c r="D10779">
        <v>10</v>
      </c>
      <c r="E10779">
        <v>10</v>
      </c>
      <c r="F10779" t="str">
        <f>VLOOKUP(E10779,$L$1:$M$25,2,FALSE)</f>
        <v>gnp</v>
      </c>
      <c r="G10779">
        <f>LOG(C10779)</f>
        <v>1.3979400086720377</v>
      </c>
      <c r="H10779">
        <f>G10779/(B10779-1)</f>
        <v>1.3005611089551448</v>
      </c>
    </row>
    <row r="10780" spans="1:8">
      <c r="A10780" t="s">
        <v>10163</v>
      </c>
      <c r="B10780">
        <v>2.0779726169144199</v>
      </c>
      <c r="C10780">
        <v>37</v>
      </c>
      <c r="D10780">
        <v>20</v>
      </c>
      <c r="E10780">
        <v>20</v>
      </c>
      <c r="F10780" t="str">
        <f>VLOOKUP(E10780,$L$1:$M$25,2,FALSE)</f>
        <v>ship</v>
      </c>
      <c r="G10780">
        <f>LOG(C10780)</f>
        <v>1.568201724066995</v>
      </c>
      <c r="H10780">
        <f>G10780/(B10780-1)</f>
        <v>1.454769536313272</v>
      </c>
    </row>
    <row r="10781" spans="1:8">
      <c r="A10781" t="s">
        <v>473</v>
      </c>
      <c r="B10781">
        <v>2.0780361848323898</v>
      </c>
      <c r="C10781">
        <v>413</v>
      </c>
      <c r="D10781">
        <v>5</v>
      </c>
      <c r="E10781">
        <v>5</v>
      </c>
      <c r="F10781" t="str">
        <f>VLOOKUP(E10781,$L$1:$M$25,2,FALSE)</f>
        <v>corn</v>
      </c>
      <c r="G10781">
        <f>LOG(C10781)</f>
        <v>2.6159500516564012</v>
      </c>
      <c r="H10781">
        <f>G10781/(B10781-1)</f>
        <v>2.426588354326086</v>
      </c>
    </row>
    <row r="10782" spans="1:8">
      <c r="A10782" t="s">
        <v>7570</v>
      </c>
      <c r="B10782">
        <v>2.0787111165425398</v>
      </c>
      <c r="C10782">
        <v>45</v>
      </c>
      <c r="D10782">
        <v>5</v>
      </c>
      <c r="E10782">
        <v>5</v>
      </c>
      <c r="F10782" t="str">
        <f>VLOOKUP(E10782,$L$1:$M$25,2,FALSE)</f>
        <v>corn</v>
      </c>
      <c r="G10782">
        <f>LOG(C10782)</f>
        <v>1.6532125137753437</v>
      </c>
      <c r="H10782">
        <f>G10782/(B10782-1)</f>
        <v>1.5325813263834553</v>
      </c>
    </row>
    <row r="10783" spans="1:8">
      <c r="A10783" t="s">
        <v>767</v>
      </c>
      <c r="B10783">
        <v>2.07944154167983</v>
      </c>
      <c r="C10783">
        <v>8</v>
      </c>
      <c r="D10783">
        <v>17</v>
      </c>
      <c r="E10783">
        <v>17</v>
      </c>
      <c r="F10783" t="str">
        <f>VLOOKUP(E10783,$L$1:$M$25,2,FALSE)</f>
        <v>nat-gas</v>
      </c>
      <c r="G10783">
        <f>LOG(C10783)</f>
        <v>0.90308998699194354</v>
      </c>
      <c r="H10783">
        <f>G10783/(B10783-1)</f>
        <v>0.83662704474626048</v>
      </c>
    </row>
    <row r="10784" spans="1:8">
      <c r="A10784" t="s">
        <v>3274</v>
      </c>
      <c r="B10784">
        <v>2.07944154167983</v>
      </c>
      <c r="C10784">
        <v>8</v>
      </c>
      <c r="D10784">
        <v>18</v>
      </c>
      <c r="E10784">
        <v>18</v>
      </c>
      <c r="F10784" t="str">
        <f>VLOOKUP(E10784,$L$1:$M$25,2,FALSE)</f>
        <v>oilseed</v>
      </c>
      <c r="G10784">
        <f>LOG(C10784)</f>
        <v>0.90308998699194354</v>
      </c>
      <c r="H10784">
        <f>G10784/(B10784-1)</f>
        <v>0.83662704474626048</v>
      </c>
    </row>
    <row r="10785" spans="1:8">
      <c r="A10785" t="s">
        <v>3370</v>
      </c>
      <c r="B10785">
        <v>2.07944154167983</v>
      </c>
      <c r="C10785">
        <v>8</v>
      </c>
      <c r="D10785">
        <v>16</v>
      </c>
      <c r="E10785">
        <v>16</v>
      </c>
      <c r="F10785" t="str">
        <f>VLOOKUP(E10785,$L$1:$M$25,2,FALSE)</f>
        <v>money-supply</v>
      </c>
      <c r="G10785">
        <f>LOG(C10785)</f>
        <v>0.90308998699194354</v>
      </c>
      <c r="H10785">
        <f>G10785/(B10785-1)</f>
        <v>0.83662704474626048</v>
      </c>
    </row>
    <row r="10786" spans="1:8">
      <c r="A10786" t="s">
        <v>3619</v>
      </c>
      <c r="B10786">
        <v>2.07944154167983</v>
      </c>
      <c r="C10786">
        <v>8</v>
      </c>
      <c r="D10786">
        <v>1</v>
      </c>
      <c r="E10786">
        <v>1</v>
      </c>
      <c r="F10786" t="str">
        <f>VLOOKUP(E10786,$L$1:$M$25,2,FALSE)</f>
        <v>acq</v>
      </c>
      <c r="G10786">
        <f>LOG(C10786)</f>
        <v>0.90308998699194354</v>
      </c>
      <c r="H10786">
        <f>G10786/(B10786-1)</f>
        <v>0.83662704474626048</v>
      </c>
    </row>
    <row r="10787" spans="1:8">
      <c r="A10787" t="s">
        <v>4410</v>
      </c>
      <c r="B10787">
        <v>2.07944154167983</v>
      </c>
      <c r="C10787">
        <v>8</v>
      </c>
      <c r="D10787">
        <v>18</v>
      </c>
      <c r="E10787">
        <v>18</v>
      </c>
      <c r="F10787" t="str">
        <f>VLOOKUP(E10787,$L$1:$M$25,2,FALSE)</f>
        <v>oilseed</v>
      </c>
      <c r="G10787">
        <f>LOG(C10787)</f>
        <v>0.90308998699194354</v>
      </c>
      <c r="H10787">
        <f>G10787/(B10787-1)</f>
        <v>0.83662704474626048</v>
      </c>
    </row>
    <row r="10788" spans="1:8">
      <c r="A10788" t="s">
        <v>4487</v>
      </c>
      <c r="B10788">
        <v>2.07944154167983</v>
      </c>
      <c r="C10788">
        <v>8</v>
      </c>
      <c r="D10788">
        <v>1</v>
      </c>
      <c r="E10788">
        <v>1</v>
      </c>
      <c r="F10788" t="str">
        <f>VLOOKUP(E10788,$L$1:$M$25,2,FALSE)</f>
        <v>acq</v>
      </c>
      <c r="G10788">
        <f>LOG(C10788)</f>
        <v>0.90308998699194354</v>
      </c>
      <c r="H10788">
        <f>G10788/(B10788-1)</f>
        <v>0.83662704474626048</v>
      </c>
    </row>
    <row r="10789" spans="1:8">
      <c r="A10789" t="s">
        <v>4502</v>
      </c>
      <c r="B10789">
        <v>2.07944154167983</v>
      </c>
      <c r="C10789">
        <v>8</v>
      </c>
      <c r="D10789">
        <v>17</v>
      </c>
      <c r="E10789">
        <v>17</v>
      </c>
      <c r="F10789" t="str">
        <f>VLOOKUP(E10789,$L$1:$M$25,2,FALSE)</f>
        <v>nat-gas</v>
      </c>
      <c r="G10789">
        <f>LOG(C10789)</f>
        <v>0.90308998699194354</v>
      </c>
      <c r="H10789">
        <f>G10789/(B10789-1)</f>
        <v>0.83662704474626048</v>
      </c>
    </row>
    <row r="10790" spans="1:8">
      <c r="A10790" t="s">
        <v>4707</v>
      </c>
      <c r="B10790">
        <v>2.07944154167983</v>
      </c>
      <c r="C10790">
        <v>8</v>
      </c>
      <c r="D10790">
        <v>17</v>
      </c>
      <c r="E10790">
        <v>17</v>
      </c>
      <c r="F10790" t="str">
        <f>VLOOKUP(E10790,$L$1:$M$25,2,FALSE)</f>
        <v>nat-gas</v>
      </c>
      <c r="G10790">
        <f>LOG(C10790)</f>
        <v>0.90308998699194354</v>
      </c>
      <c r="H10790">
        <f>G10790/(B10790-1)</f>
        <v>0.83662704474626048</v>
      </c>
    </row>
    <row r="10791" spans="1:8">
      <c r="A10791" t="s">
        <v>6207</v>
      </c>
      <c r="B10791">
        <v>2.07944154167983</v>
      </c>
      <c r="C10791">
        <v>8</v>
      </c>
      <c r="D10791">
        <v>17</v>
      </c>
      <c r="E10791">
        <v>17</v>
      </c>
      <c r="F10791" t="str">
        <f>VLOOKUP(E10791,$L$1:$M$25,2,FALSE)</f>
        <v>nat-gas</v>
      </c>
      <c r="G10791">
        <f>LOG(C10791)</f>
        <v>0.90308998699194354</v>
      </c>
      <c r="H10791">
        <f>G10791/(B10791-1)</f>
        <v>0.83662704474626048</v>
      </c>
    </row>
    <row r="10792" spans="1:8">
      <c r="A10792" t="s">
        <v>7318</v>
      </c>
      <c r="B10792">
        <v>2.07944154167983</v>
      </c>
      <c r="C10792">
        <v>8</v>
      </c>
      <c r="D10792">
        <v>21</v>
      </c>
      <c r="E10792">
        <v>21</v>
      </c>
      <c r="F10792" t="str">
        <f>VLOOKUP(E10792,$L$1:$M$25,2,FALSE)</f>
        <v>soybean</v>
      </c>
      <c r="G10792">
        <f>LOG(C10792)</f>
        <v>0.90308998699194354</v>
      </c>
      <c r="H10792">
        <f>G10792/(B10792-1)</f>
        <v>0.83662704474626048</v>
      </c>
    </row>
    <row r="10793" spans="1:8">
      <c r="A10793" t="s">
        <v>7696</v>
      </c>
      <c r="B10793">
        <v>2.07944154167983</v>
      </c>
      <c r="C10793">
        <v>8</v>
      </c>
      <c r="D10793">
        <v>19</v>
      </c>
      <c r="E10793">
        <v>19</v>
      </c>
      <c r="F10793" t="str">
        <f>VLOOKUP(E10793,$L$1:$M$25,2,FALSE)</f>
        <v>reserves</v>
      </c>
      <c r="G10793">
        <f>LOG(C10793)</f>
        <v>0.90308998699194354</v>
      </c>
      <c r="H10793">
        <f>G10793/(B10793-1)</f>
        <v>0.83662704474626048</v>
      </c>
    </row>
    <row r="10794" spans="1:8">
      <c r="A10794" t="s">
        <v>7748</v>
      </c>
      <c r="B10794">
        <v>2.07944154167983</v>
      </c>
      <c r="C10794">
        <v>8</v>
      </c>
      <c r="D10794">
        <v>16</v>
      </c>
      <c r="E10794">
        <v>16</v>
      </c>
      <c r="F10794" t="str">
        <f>VLOOKUP(E10794,$L$1:$M$25,2,FALSE)</f>
        <v>money-supply</v>
      </c>
      <c r="G10794">
        <f>LOG(C10794)</f>
        <v>0.90308998699194354</v>
      </c>
      <c r="H10794">
        <f>G10794/(B10794-1)</f>
        <v>0.83662704474626048</v>
      </c>
    </row>
    <row r="10795" spans="1:8">
      <c r="A10795" t="s">
        <v>8790</v>
      </c>
      <c r="B10795">
        <v>2.07944154167983</v>
      </c>
      <c r="C10795">
        <v>8</v>
      </c>
      <c r="D10795">
        <v>1</v>
      </c>
      <c r="E10795">
        <v>1</v>
      </c>
      <c r="F10795" t="str">
        <f>VLOOKUP(E10795,$L$1:$M$25,2,FALSE)</f>
        <v>acq</v>
      </c>
      <c r="G10795">
        <f>LOG(C10795)</f>
        <v>0.90308998699194354</v>
      </c>
      <c r="H10795">
        <f>G10795/(B10795-1)</f>
        <v>0.83662704474626048</v>
      </c>
    </row>
    <row r="10796" spans="1:8">
      <c r="A10796" t="s">
        <v>8951</v>
      </c>
      <c r="B10796">
        <v>2.07944154167983</v>
      </c>
      <c r="C10796">
        <v>8</v>
      </c>
      <c r="D10796">
        <v>18</v>
      </c>
      <c r="E10796">
        <v>18</v>
      </c>
      <c r="F10796" t="str">
        <f>VLOOKUP(E10796,$L$1:$M$25,2,FALSE)</f>
        <v>oilseed</v>
      </c>
      <c r="G10796">
        <f>LOG(C10796)</f>
        <v>0.90308998699194354</v>
      </c>
      <c r="H10796">
        <f>G10796/(B10796-1)</f>
        <v>0.83662704474626048</v>
      </c>
    </row>
    <row r="10797" spans="1:8">
      <c r="A10797" t="s">
        <v>9303</v>
      </c>
      <c r="B10797">
        <v>2.07944154167983</v>
      </c>
      <c r="C10797">
        <v>8</v>
      </c>
      <c r="D10797">
        <v>16</v>
      </c>
      <c r="E10797">
        <v>16</v>
      </c>
      <c r="F10797" t="str">
        <f>VLOOKUP(E10797,$L$1:$M$25,2,FALSE)</f>
        <v>money-supply</v>
      </c>
      <c r="G10797">
        <f>LOG(C10797)</f>
        <v>0.90308998699194354</v>
      </c>
      <c r="H10797">
        <f>G10797/(B10797-1)</f>
        <v>0.83662704474626048</v>
      </c>
    </row>
    <row r="10798" spans="1:8">
      <c r="A10798" t="s">
        <v>4834</v>
      </c>
      <c r="B10798">
        <v>2.07944154167983</v>
      </c>
      <c r="C10798">
        <v>16</v>
      </c>
      <c r="D10798">
        <v>10</v>
      </c>
      <c r="E10798">
        <v>10</v>
      </c>
      <c r="F10798" t="str">
        <f>VLOOKUP(E10798,$L$1:$M$25,2,FALSE)</f>
        <v>gnp</v>
      </c>
      <c r="G10798">
        <f>LOG(C10798)</f>
        <v>1.2041199826559248</v>
      </c>
      <c r="H10798">
        <f>G10798/(B10798-1)</f>
        <v>1.1155027263283475</v>
      </c>
    </row>
    <row r="10799" spans="1:8">
      <c r="A10799" t="s">
        <v>8358</v>
      </c>
      <c r="B10799">
        <v>2.07944154167983</v>
      </c>
      <c r="C10799">
        <v>16</v>
      </c>
      <c r="D10799">
        <v>1</v>
      </c>
      <c r="E10799">
        <v>1</v>
      </c>
      <c r="F10799" t="str">
        <f>VLOOKUP(E10799,$L$1:$M$25,2,FALSE)</f>
        <v>acq</v>
      </c>
      <c r="G10799">
        <f>LOG(C10799)</f>
        <v>1.2041199826559248</v>
      </c>
      <c r="H10799">
        <f>G10799/(B10799-1)</f>
        <v>1.1155027263283475</v>
      </c>
    </row>
    <row r="10800" spans="1:8">
      <c r="A10800" t="s">
        <v>296</v>
      </c>
      <c r="B10800">
        <v>2.0826587400754</v>
      </c>
      <c r="C10800">
        <v>1388</v>
      </c>
      <c r="D10800">
        <v>7</v>
      </c>
      <c r="E10800">
        <v>7</v>
      </c>
      <c r="F10800" t="str">
        <f>VLOOKUP(E10800,$L$1:$M$25,2,FALSE)</f>
        <v>crude</v>
      </c>
      <c r="G10800">
        <f>LOG(C10800)</f>
        <v>3.1423894661188361</v>
      </c>
      <c r="H10800">
        <f>G10800/(B10800-1)</f>
        <v>2.9024745746752938</v>
      </c>
    </row>
    <row r="10801" spans="1:8">
      <c r="A10801" t="s">
        <v>6120</v>
      </c>
      <c r="B10801">
        <v>2.0831255197511802</v>
      </c>
      <c r="C10801">
        <v>19</v>
      </c>
      <c r="D10801">
        <v>25</v>
      </c>
      <c r="E10801">
        <v>25</v>
      </c>
      <c r="F10801" t="str">
        <f>VLOOKUP(E10801,$L$1:$M$25,2,FALSE)</f>
        <v>wheat</v>
      </c>
      <c r="G10801">
        <f>LOG(C10801)</f>
        <v>1.2787536009528289</v>
      </c>
      <c r="H10801">
        <f>G10801/(B10801-1)</f>
        <v>1.1806144141508079</v>
      </c>
    </row>
    <row r="10802" spans="1:8">
      <c r="A10802" t="s">
        <v>10711</v>
      </c>
      <c r="B10802">
        <v>2.08337764064443</v>
      </c>
      <c r="C10802">
        <v>21</v>
      </c>
      <c r="D10802">
        <v>17</v>
      </c>
      <c r="E10802">
        <v>17</v>
      </c>
      <c r="F10802" t="str">
        <f>VLOOKUP(E10802,$L$1:$M$25,2,FALSE)</f>
        <v>nat-gas</v>
      </c>
      <c r="G10802">
        <f>LOG(C10802)</f>
        <v>1.3222192947339193</v>
      </c>
      <c r="H10802">
        <f>G10802/(B10802-1)</f>
        <v>1.2204602025452713</v>
      </c>
    </row>
    <row r="10803" spans="1:8">
      <c r="A10803" t="s">
        <v>372</v>
      </c>
      <c r="B10803">
        <v>2.0834869887264902</v>
      </c>
      <c r="C10803">
        <v>97</v>
      </c>
      <c r="D10803">
        <v>16</v>
      </c>
      <c r="E10803">
        <v>16</v>
      </c>
      <c r="F10803" t="str">
        <f>VLOOKUP(E10803,$L$1:$M$25,2,FALSE)</f>
        <v>money-supply</v>
      </c>
      <c r="G10803">
        <f>LOG(C10803)</f>
        <v>1.9867717342662448</v>
      </c>
      <c r="H10803">
        <f>G10803/(B10803-1)</f>
        <v>1.8336830575154928</v>
      </c>
    </row>
    <row r="10804" spans="1:8">
      <c r="A10804" t="s">
        <v>7486</v>
      </c>
      <c r="B10804">
        <v>2.0837660374856402</v>
      </c>
      <c r="C10804">
        <v>15</v>
      </c>
      <c r="D10804">
        <v>20</v>
      </c>
      <c r="E10804">
        <v>20</v>
      </c>
      <c r="F10804" t="str">
        <f>VLOOKUP(E10804,$L$1:$M$25,2,FALSE)</f>
        <v>ship</v>
      </c>
      <c r="G10804">
        <f>LOG(C10804)</f>
        <v>1.1760912590556813</v>
      </c>
      <c r="H10804">
        <f>G10804/(B10804-1)</f>
        <v>1.0851892552236069</v>
      </c>
    </row>
    <row r="10805" spans="1:8">
      <c r="A10805" t="s">
        <v>8966</v>
      </c>
      <c r="B10805">
        <v>2.0837660374856402</v>
      </c>
      <c r="C10805">
        <v>15</v>
      </c>
      <c r="D10805">
        <v>18</v>
      </c>
      <c r="E10805">
        <v>18</v>
      </c>
      <c r="F10805" t="str">
        <f>VLOOKUP(E10805,$L$1:$M$25,2,FALSE)</f>
        <v>oilseed</v>
      </c>
      <c r="G10805">
        <f>LOG(C10805)</f>
        <v>1.1760912590556813</v>
      </c>
      <c r="H10805">
        <f>G10805/(B10805-1)</f>
        <v>1.0851892552236069</v>
      </c>
    </row>
    <row r="10806" spans="1:8">
      <c r="A10806" t="s">
        <v>11814</v>
      </c>
      <c r="B10806">
        <v>2.0837660374856402</v>
      </c>
      <c r="C10806">
        <v>15</v>
      </c>
      <c r="D10806">
        <v>23</v>
      </c>
      <c r="E10806">
        <v>23</v>
      </c>
      <c r="F10806" t="str">
        <f>VLOOKUP(E10806,$L$1:$M$25,2,FALSE)</f>
        <v>trade</v>
      </c>
      <c r="G10806">
        <f>LOG(C10806)</f>
        <v>1.1760912590556813</v>
      </c>
      <c r="H10806">
        <f>G10806/(B10806-1)</f>
        <v>1.0851892552236069</v>
      </c>
    </row>
    <row r="10807" spans="1:8">
      <c r="A10807" t="s">
        <v>456</v>
      </c>
      <c r="B10807">
        <v>2.0841699498316602</v>
      </c>
      <c r="C10807">
        <v>72</v>
      </c>
      <c r="D10807">
        <v>11</v>
      </c>
      <c r="E10807">
        <v>11</v>
      </c>
      <c r="F10807" t="str">
        <f>VLOOKUP(E10807,$L$1:$M$25,2,FALSE)</f>
        <v>gold</v>
      </c>
      <c r="G10807">
        <f>LOG(C10807)</f>
        <v>1.8573324964312685</v>
      </c>
      <c r="H10807">
        <f>G10807/(B10807-1)</f>
        <v>1.7131377757884341</v>
      </c>
    </row>
    <row r="10808" spans="1:8">
      <c r="A10808" t="s">
        <v>3015</v>
      </c>
      <c r="B10808">
        <v>2.08676875496392</v>
      </c>
      <c r="C10808">
        <v>19</v>
      </c>
      <c r="D10808">
        <v>18</v>
      </c>
      <c r="E10808">
        <v>18</v>
      </c>
      <c r="F10808" t="str">
        <f>VLOOKUP(E10808,$L$1:$M$25,2,FALSE)</f>
        <v>oilseed</v>
      </c>
      <c r="G10808">
        <f>LOG(C10808)</f>
        <v>1.2787536009528289</v>
      </c>
      <c r="H10808">
        <f>G10808/(B10808-1)</f>
        <v>1.1766565749263582</v>
      </c>
    </row>
    <row r="10809" spans="1:8">
      <c r="A10809" t="s">
        <v>10971</v>
      </c>
      <c r="B10809">
        <v>2.08676875496392</v>
      </c>
      <c r="C10809">
        <v>19</v>
      </c>
      <c r="D10809">
        <v>4</v>
      </c>
      <c r="E10809">
        <v>4</v>
      </c>
      <c r="F10809" t="str">
        <f>VLOOKUP(E10809,$L$1:$M$25,2,FALSE)</f>
        <v>coffee</v>
      </c>
      <c r="G10809">
        <f>LOG(C10809)</f>
        <v>1.2787536009528289</v>
      </c>
      <c r="H10809">
        <f>G10809/(B10809-1)</f>
        <v>1.1766565749263582</v>
      </c>
    </row>
    <row r="10810" spans="1:8">
      <c r="A10810" t="s">
        <v>7866</v>
      </c>
      <c r="B10810">
        <v>2.0867886695608902</v>
      </c>
      <c r="C10810">
        <v>22</v>
      </c>
      <c r="D10810">
        <v>17</v>
      </c>
      <c r="E10810">
        <v>17</v>
      </c>
      <c r="F10810" t="str">
        <f>VLOOKUP(E10810,$L$1:$M$25,2,FALSE)</f>
        <v>nat-gas</v>
      </c>
      <c r="G10810">
        <f>LOG(C10810)</f>
        <v>1.3424226808222062</v>
      </c>
      <c r="H10810">
        <f>G10810/(B10810-1)</f>
        <v>1.2352196139150065</v>
      </c>
    </row>
    <row r="10811" spans="1:8">
      <c r="A10811" t="s">
        <v>434</v>
      </c>
      <c r="B10811">
        <v>2.0877256673579598</v>
      </c>
      <c r="C10811">
        <v>56</v>
      </c>
      <c r="D10811">
        <v>1</v>
      </c>
      <c r="E10811">
        <v>1</v>
      </c>
      <c r="F10811" t="str">
        <f>VLOOKUP(E10811,$L$1:$M$25,2,FALSE)</f>
        <v>acq</v>
      </c>
      <c r="G10811">
        <f>LOG(C10811)</f>
        <v>1.7481880270062005</v>
      </c>
      <c r="H10811">
        <f>G10811/(B10811-1)</f>
        <v>1.6071957107093704</v>
      </c>
    </row>
    <row r="10812" spans="1:8">
      <c r="A10812" t="s">
        <v>9529</v>
      </c>
      <c r="B10812">
        <v>2.0885016193354602</v>
      </c>
      <c r="C10812">
        <v>17</v>
      </c>
      <c r="D10812">
        <v>19</v>
      </c>
      <c r="E10812">
        <v>19</v>
      </c>
      <c r="F10812" t="str">
        <f>VLOOKUP(E10812,$L$1:$M$25,2,FALSE)</f>
        <v>reserves</v>
      </c>
      <c r="G10812">
        <f>LOG(C10812)</f>
        <v>1.2304489213782739</v>
      </c>
      <c r="H10812">
        <f>G10812/(B10812-1)</f>
        <v>1.1304061468732345</v>
      </c>
    </row>
    <row r="10813" spans="1:8">
      <c r="A10813" t="s">
        <v>9898</v>
      </c>
      <c r="B10813">
        <v>2.0885016193354602</v>
      </c>
      <c r="C10813">
        <v>17</v>
      </c>
      <c r="D10813">
        <v>4</v>
      </c>
      <c r="E10813">
        <v>4</v>
      </c>
      <c r="F10813" t="str">
        <f>VLOOKUP(E10813,$L$1:$M$25,2,FALSE)</f>
        <v>coffee</v>
      </c>
      <c r="G10813">
        <f>LOG(C10813)</f>
        <v>1.2304489213782739</v>
      </c>
      <c r="H10813">
        <f>G10813/(B10813-1)</f>
        <v>1.1304061468732345</v>
      </c>
    </row>
    <row r="10814" spans="1:8">
      <c r="A10814" t="s">
        <v>2564</v>
      </c>
      <c r="B10814">
        <v>2.0889425675274</v>
      </c>
      <c r="C10814">
        <v>29</v>
      </c>
      <c r="D10814">
        <v>22</v>
      </c>
      <c r="E10814">
        <v>22</v>
      </c>
      <c r="F10814" t="str">
        <f>VLOOKUP(E10814,$L$1:$M$25,2,FALSE)</f>
        <v>sugar</v>
      </c>
      <c r="G10814">
        <f>LOG(C10814)</f>
        <v>1.4623979978989561</v>
      </c>
      <c r="H10814">
        <f>G10814/(B10814-1)</f>
        <v>1.3429523663672549</v>
      </c>
    </row>
    <row r="10815" spans="1:8">
      <c r="A10815" t="s">
        <v>7607</v>
      </c>
      <c r="B10815">
        <v>2.0895197662654099</v>
      </c>
      <c r="C10815">
        <v>35</v>
      </c>
      <c r="D10815">
        <v>16</v>
      </c>
      <c r="E10815">
        <v>16</v>
      </c>
      <c r="F10815" t="str">
        <f>VLOOKUP(E10815,$L$1:$M$25,2,FALSE)</f>
        <v>money-supply</v>
      </c>
      <c r="G10815">
        <f>LOG(C10815)</f>
        <v>1.5440680443502757</v>
      </c>
      <c r="H10815">
        <f>G10815/(B10815-1)</f>
        <v>1.4172005797039726</v>
      </c>
    </row>
    <row r="10816" spans="1:8">
      <c r="A10816" t="s">
        <v>464</v>
      </c>
      <c r="B10816">
        <v>2.0899200273641698</v>
      </c>
      <c r="C10816">
        <v>70</v>
      </c>
      <c r="D10816">
        <v>14</v>
      </c>
      <c r="E10816">
        <v>14</v>
      </c>
      <c r="F10816" t="str">
        <f>VLOOKUP(E10816,$L$1:$M$25,2,FALSE)</f>
        <v>livestock</v>
      </c>
      <c r="G10816">
        <f>LOG(C10816)</f>
        <v>1.8450980400142569</v>
      </c>
      <c r="H10816">
        <f>G10816/(B10816-1)</f>
        <v>1.6928747006111882</v>
      </c>
    </row>
    <row r="10817" spans="1:8">
      <c r="A10817" t="s">
        <v>338</v>
      </c>
      <c r="B10817">
        <v>2.0904126546251698</v>
      </c>
      <c r="C10817">
        <v>110</v>
      </c>
      <c r="D10817">
        <v>25</v>
      </c>
      <c r="E10817">
        <v>25</v>
      </c>
      <c r="F10817" t="str">
        <f>VLOOKUP(E10817,$L$1:$M$25,2,FALSE)</f>
        <v>wheat</v>
      </c>
      <c r="G10817">
        <f>LOG(C10817)</f>
        <v>2.0413926851582249</v>
      </c>
      <c r="H10817">
        <f>G10817/(B10817-1)</f>
        <v>1.8721285712333879</v>
      </c>
    </row>
    <row r="10818" spans="1:8">
      <c r="A10818" t="s">
        <v>9003</v>
      </c>
      <c r="B10818">
        <v>2.0906197647711999</v>
      </c>
      <c r="C10818">
        <v>32</v>
      </c>
      <c r="D10818">
        <v>8</v>
      </c>
      <c r="E10818">
        <v>8</v>
      </c>
      <c r="F10818" t="str">
        <f>VLOOKUP(E10818,$L$1:$M$25,2,FALSE)</f>
        <v>dlr</v>
      </c>
      <c r="G10818">
        <f>LOG(C10818)</f>
        <v>1.505149978319906</v>
      </c>
      <c r="H10818">
        <f>G10818/(B10818-1)</f>
        <v>1.3800868340540939</v>
      </c>
    </row>
    <row r="10819" spans="1:8">
      <c r="A10819" t="s">
        <v>7179</v>
      </c>
      <c r="B10819">
        <v>2.0918800529540298</v>
      </c>
      <c r="C10819">
        <v>23</v>
      </c>
      <c r="D10819">
        <v>20</v>
      </c>
      <c r="E10819">
        <v>20</v>
      </c>
      <c r="F10819" t="str">
        <f>VLOOKUP(E10819,$L$1:$M$25,2,FALSE)</f>
        <v>ship</v>
      </c>
      <c r="G10819">
        <f>LOG(C10819)</f>
        <v>1.3617278360175928</v>
      </c>
      <c r="H10819">
        <f>G10819/(B10819-1)</f>
        <v>1.2471405007660894</v>
      </c>
    </row>
    <row r="10820" spans="1:8">
      <c r="A10820" t="s">
        <v>233</v>
      </c>
      <c r="B10820">
        <v>2.09191524848042</v>
      </c>
      <c r="C10820">
        <v>44</v>
      </c>
      <c r="D10820">
        <v>6</v>
      </c>
      <c r="E10820">
        <v>6</v>
      </c>
      <c r="F10820" t="str">
        <f>VLOOKUP(E10820,$L$1:$M$25,2,FALSE)</f>
        <v>cpi</v>
      </c>
      <c r="G10820">
        <f>LOG(C10820)</f>
        <v>1.6434526764861874</v>
      </c>
      <c r="H10820">
        <f>G10820/(B10820-1)</f>
        <v>1.5051101070099742</v>
      </c>
    </row>
    <row r="10821" spans="1:8">
      <c r="A10821" t="s">
        <v>12027</v>
      </c>
      <c r="B10821">
        <v>2.0946409388260601</v>
      </c>
      <c r="C10821">
        <v>20</v>
      </c>
      <c r="D10821">
        <v>3</v>
      </c>
      <c r="E10821">
        <v>3</v>
      </c>
      <c r="F10821" t="str">
        <f>VLOOKUP(E10821,$L$1:$M$25,2,FALSE)</f>
        <v>cocoa</v>
      </c>
      <c r="G10821">
        <f>LOG(C10821)</f>
        <v>1.3010299956639813</v>
      </c>
      <c r="H10821">
        <f>G10821/(B10821-1)</f>
        <v>1.1885449826673409</v>
      </c>
    </row>
    <row r="10822" spans="1:8">
      <c r="A10822" t="s">
        <v>3430</v>
      </c>
      <c r="B10822">
        <v>2.0947290475276401</v>
      </c>
      <c r="C10822">
        <v>12</v>
      </c>
      <c r="D10822">
        <v>23</v>
      </c>
      <c r="E10822">
        <v>23</v>
      </c>
      <c r="F10822" t="str">
        <f>VLOOKUP(E10822,$L$1:$M$25,2,FALSE)</f>
        <v>trade</v>
      </c>
      <c r="G10822">
        <f>LOG(C10822)</f>
        <v>1.0791812460476249</v>
      </c>
      <c r="H10822">
        <f>G10822/(B10822-1)</f>
        <v>0.98579758021847619</v>
      </c>
    </row>
    <row r="10823" spans="1:8">
      <c r="A10823" t="s">
        <v>3999</v>
      </c>
      <c r="B10823">
        <v>2.0947290475276401</v>
      </c>
      <c r="C10823">
        <v>12</v>
      </c>
      <c r="D10823">
        <v>22</v>
      </c>
      <c r="E10823">
        <v>22</v>
      </c>
      <c r="F10823" t="str">
        <f>VLOOKUP(E10823,$L$1:$M$25,2,FALSE)</f>
        <v>sugar</v>
      </c>
      <c r="G10823">
        <f>LOG(C10823)</f>
        <v>1.0791812460476249</v>
      </c>
      <c r="H10823">
        <f>G10823/(B10823-1)</f>
        <v>0.98579758021847619</v>
      </c>
    </row>
    <row r="10824" spans="1:8">
      <c r="A10824" t="s">
        <v>4768</v>
      </c>
      <c r="B10824">
        <v>2.0947290475276401</v>
      </c>
      <c r="C10824">
        <v>12</v>
      </c>
      <c r="D10824">
        <v>23</v>
      </c>
      <c r="E10824">
        <v>23</v>
      </c>
      <c r="F10824" t="str">
        <f>VLOOKUP(E10824,$L$1:$M$25,2,FALSE)</f>
        <v>trade</v>
      </c>
      <c r="G10824">
        <f>LOG(C10824)</f>
        <v>1.0791812460476249</v>
      </c>
      <c r="H10824">
        <f>G10824/(B10824-1)</f>
        <v>0.98579758021847619</v>
      </c>
    </row>
    <row r="10825" spans="1:8">
      <c r="A10825" t="s">
        <v>6665</v>
      </c>
      <c r="B10825">
        <v>2.0947290475276401</v>
      </c>
      <c r="C10825">
        <v>12</v>
      </c>
      <c r="D10825">
        <v>1</v>
      </c>
      <c r="E10825">
        <v>1</v>
      </c>
      <c r="F10825" t="str">
        <f>VLOOKUP(E10825,$L$1:$M$25,2,FALSE)</f>
        <v>acq</v>
      </c>
      <c r="G10825">
        <f>LOG(C10825)</f>
        <v>1.0791812460476249</v>
      </c>
      <c r="H10825">
        <f>G10825/(B10825-1)</f>
        <v>0.98579758021847619</v>
      </c>
    </row>
    <row r="10826" spans="1:8">
      <c r="A10826" t="s">
        <v>6995</v>
      </c>
      <c r="B10826">
        <v>2.0947290475276401</v>
      </c>
      <c r="C10826">
        <v>12</v>
      </c>
      <c r="D10826">
        <v>20</v>
      </c>
      <c r="E10826">
        <v>20</v>
      </c>
      <c r="F10826" t="str">
        <f>VLOOKUP(E10826,$L$1:$M$25,2,FALSE)</f>
        <v>ship</v>
      </c>
      <c r="G10826">
        <f>LOG(C10826)</f>
        <v>1.0791812460476249</v>
      </c>
      <c r="H10826">
        <f>G10826/(B10826-1)</f>
        <v>0.98579758021847619</v>
      </c>
    </row>
    <row r="10827" spans="1:8">
      <c r="A10827" t="s">
        <v>9508</v>
      </c>
      <c r="B10827">
        <v>2.0947290475276401</v>
      </c>
      <c r="C10827">
        <v>12</v>
      </c>
      <c r="D10827">
        <v>23</v>
      </c>
      <c r="E10827">
        <v>23</v>
      </c>
      <c r="F10827" t="str">
        <f>VLOOKUP(E10827,$L$1:$M$25,2,FALSE)</f>
        <v>trade</v>
      </c>
      <c r="G10827">
        <f>LOG(C10827)</f>
        <v>1.0791812460476249</v>
      </c>
      <c r="H10827">
        <f>G10827/(B10827-1)</f>
        <v>0.98579758021847619</v>
      </c>
    </row>
    <row r="10828" spans="1:8">
      <c r="A10828" t="s">
        <v>10389</v>
      </c>
      <c r="B10828">
        <v>2.0947290475276401</v>
      </c>
      <c r="C10828">
        <v>12</v>
      </c>
      <c r="D10828">
        <v>10</v>
      </c>
      <c r="E10828">
        <v>10</v>
      </c>
      <c r="F10828" t="str">
        <f>VLOOKUP(E10828,$L$1:$M$25,2,FALSE)</f>
        <v>gnp</v>
      </c>
      <c r="G10828">
        <f>LOG(C10828)</f>
        <v>1.0791812460476249</v>
      </c>
      <c r="H10828">
        <f>G10828/(B10828-1)</f>
        <v>0.98579758021847619</v>
      </c>
    </row>
    <row r="10829" spans="1:8">
      <c r="A10829" t="s">
        <v>11737</v>
      </c>
      <c r="B10829">
        <v>2.0947290475276401</v>
      </c>
      <c r="C10829">
        <v>12</v>
      </c>
      <c r="D10829">
        <v>3</v>
      </c>
      <c r="E10829">
        <v>3</v>
      </c>
      <c r="F10829" t="str">
        <f>VLOOKUP(E10829,$L$1:$M$25,2,FALSE)</f>
        <v>cocoa</v>
      </c>
      <c r="G10829">
        <f>LOG(C10829)</f>
        <v>1.0791812460476249</v>
      </c>
      <c r="H10829">
        <f>G10829/(B10829-1)</f>
        <v>0.98579758021847619</v>
      </c>
    </row>
    <row r="10830" spans="1:8">
      <c r="A10830" t="s">
        <v>12007</v>
      </c>
      <c r="B10830">
        <v>2.0947290475276401</v>
      </c>
      <c r="C10830">
        <v>12</v>
      </c>
      <c r="D10830">
        <v>20</v>
      </c>
      <c r="E10830">
        <v>20</v>
      </c>
      <c r="F10830" t="str">
        <f>VLOOKUP(E10830,$L$1:$M$25,2,FALSE)</f>
        <v>ship</v>
      </c>
      <c r="G10830">
        <f>LOG(C10830)</f>
        <v>1.0791812460476249</v>
      </c>
      <c r="H10830">
        <f>G10830/(B10830-1)</f>
        <v>0.98579758021847619</v>
      </c>
    </row>
    <row r="10831" spans="1:8">
      <c r="A10831" t="s">
        <v>1184</v>
      </c>
      <c r="B10831">
        <v>2.0954096187023201</v>
      </c>
      <c r="C10831">
        <v>21</v>
      </c>
      <c r="D10831">
        <v>16</v>
      </c>
      <c r="E10831">
        <v>16</v>
      </c>
      <c r="F10831" t="str">
        <f>VLOOKUP(E10831,$L$1:$M$25,2,FALSE)</f>
        <v>money-supply</v>
      </c>
      <c r="G10831">
        <f>LOG(C10831)</f>
        <v>1.3222192947339193</v>
      </c>
      <c r="H10831">
        <f>G10831/(B10831-1)</f>
        <v>1.2070546690107486</v>
      </c>
    </row>
    <row r="10832" spans="1:8">
      <c r="A10832" t="s">
        <v>3712</v>
      </c>
      <c r="B10832">
        <v>2.0954096187023201</v>
      </c>
      <c r="C10832">
        <v>21</v>
      </c>
      <c r="D10832">
        <v>17</v>
      </c>
      <c r="E10832">
        <v>17</v>
      </c>
      <c r="F10832" t="str">
        <f>VLOOKUP(E10832,$L$1:$M$25,2,FALSE)</f>
        <v>nat-gas</v>
      </c>
      <c r="G10832">
        <f>LOG(C10832)</f>
        <v>1.3222192947339193</v>
      </c>
      <c r="H10832">
        <f>G10832/(B10832-1)</f>
        <v>1.2070546690107486</v>
      </c>
    </row>
    <row r="10833" spans="1:8">
      <c r="A10833" t="s">
        <v>5630</v>
      </c>
      <c r="B10833">
        <v>2.09635257946413</v>
      </c>
      <c r="C10833">
        <v>16</v>
      </c>
      <c r="D10833">
        <v>8</v>
      </c>
      <c r="E10833">
        <v>8</v>
      </c>
      <c r="F10833" t="str">
        <f>VLOOKUP(E10833,$L$1:$M$25,2,FALSE)</f>
        <v>dlr</v>
      </c>
      <c r="G10833">
        <f>LOG(C10833)</f>
        <v>1.2041199826559248</v>
      </c>
      <c r="H10833">
        <f>G10833/(B10833-1)</f>
        <v>1.0982963010352644</v>
      </c>
    </row>
    <row r="10834" spans="1:8">
      <c r="A10834" t="s">
        <v>7637</v>
      </c>
      <c r="B10834">
        <v>2.09635257946413</v>
      </c>
      <c r="C10834">
        <v>16</v>
      </c>
      <c r="D10834">
        <v>1</v>
      </c>
      <c r="E10834">
        <v>1</v>
      </c>
      <c r="F10834" t="str">
        <f>VLOOKUP(E10834,$L$1:$M$25,2,FALSE)</f>
        <v>acq</v>
      </c>
      <c r="G10834">
        <f>LOG(C10834)</f>
        <v>1.2041199826559248</v>
      </c>
      <c r="H10834">
        <f>G10834/(B10834-1)</f>
        <v>1.0982963010352644</v>
      </c>
    </row>
    <row r="10835" spans="1:8">
      <c r="A10835" t="s">
        <v>9214</v>
      </c>
      <c r="B10835">
        <v>2.09635257946413</v>
      </c>
      <c r="C10835">
        <v>16</v>
      </c>
      <c r="D10835">
        <v>8</v>
      </c>
      <c r="E10835">
        <v>8</v>
      </c>
      <c r="F10835" t="str">
        <f>VLOOKUP(E10835,$L$1:$M$25,2,FALSE)</f>
        <v>dlr</v>
      </c>
      <c r="G10835">
        <f>LOG(C10835)</f>
        <v>1.2041199826559248</v>
      </c>
      <c r="H10835">
        <f>G10835/(B10835-1)</f>
        <v>1.0982963010352644</v>
      </c>
    </row>
    <row r="10836" spans="1:8">
      <c r="A10836" t="s">
        <v>8094</v>
      </c>
      <c r="B10836">
        <v>2.0964034511056999</v>
      </c>
      <c r="C10836">
        <v>43</v>
      </c>
      <c r="D10836">
        <v>2</v>
      </c>
      <c r="E10836">
        <v>2</v>
      </c>
      <c r="F10836" t="str">
        <f>VLOOKUP(E10836,$L$1:$M$25,2,FALSE)</f>
        <v>bop</v>
      </c>
      <c r="G10836">
        <f>LOG(C10836)</f>
        <v>1.6334684555795864</v>
      </c>
      <c r="H10836">
        <f>G10836/(B10836-1)</f>
        <v>1.4898424972415654</v>
      </c>
    </row>
    <row r="10837" spans="1:8">
      <c r="A10837" t="s">
        <v>1430</v>
      </c>
      <c r="B10837">
        <v>2.0981473891350602</v>
      </c>
      <c r="C10837">
        <v>13</v>
      </c>
      <c r="D10837">
        <v>10</v>
      </c>
      <c r="E10837">
        <v>10</v>
      </c>
      <c r="F10837" t="str">
        <f>VLOOKUP(E10837,$L$1:$M$25,2,FALSE)</f>
        <v>gnp</v>
      </c>
      <c r="G10837">
        <f>LOG(C10837)</f>
        <v>1.1139433523068367</v>
      </c>
      <c r="H10837">
        <f>G10837/(B10837-1)</f>
        <v>1.014384192256941</v>
      </c>
    </row>
    <row r="10838" spans="1:8">
      <c r="A10838" t="s">
        <v>6747</v>
      </c>
      <c r="B10838">
        <v>2.0981473891350602</v>
      </c>
      <c r="C10838">
        <v>13</v>
      </c>
      <c r="D10838">
        <v>2</v>
      </c>
      <c r="E10838">
        <v>2</v>
      </c>
      <c r="F10838" t="str">
        <f>VLOOKUP(E10838,$L$1:$M$25,2,FALSE)</f>
        <v>bop</v>
      </c>
      <c r="G10838">
        <f>LOG(C10838)</f>
        <v>1.1139433523068367</v>
      </c>
      <c r="H10838">
        <f>G10838/(B10838-1)</f>
        <v>1.014384192256941</v>
      </c>
    </row>
    <row r="10839" spans="1:8">
      <c r="A10839" t="s">
        <v>4724</v>
      </c>
      <c r="B10839">
        <v>2.09827373952524</v>
      </c>
      <c r="C10839">
        <v>11</v>
      </c>
      <c r="D10839">
        <v>10</v>
      </c>
      <c r="E10839">
        <v>10</v>
      </c>
      <c r="F10839" t="str">
        <f>VLOOKUP(E10839,$L$1:$M$25,2,FALSE)</f>
        <v>gnp</v>
      </c>
      <c r="G10839">
        <f>LOG(C10839)</f>
        <v>1.0413926851582251</v>
      </c>
      <c r="H10839">
        <f>G10839/(B10839-1)</f>
        <v>0.94820867301115352</v>
      </c>
    </row>
    <row r="10840" spans="1:8">
      <c r="A10840" t="s">
        <v>7464</v>
      </c>
      <c r="B10840">
        <v>2.09827373952524</v>
      </c>
      <c r="C10840">
        <v>11</v>
      </c>
      <c r="D10840">
        <v>8</v>
      </c>
      <c r="E10840">
        <v>8</v>
      </c>
      <c r="F10840" t="str">
        <f>VLOOKUP(E10840,$L$1:$M$25,2,FALSE)</f>
        <v>dlr</v>
      </c>
      <c r="G10840">
        <f>LOG(C10840)</f>
        <v>1.0413926851582251</v>
      </c>
      <c r="H10840">
        <f>G10840/(B10840-1)</f>
        <v>0.94820867301115352</v>
      </c>
    </row>
    <row r="10841" spans="1:8">
      <c r="A10841" t="s">
        <v>283</v>
      </c>
      <c r="B10841">
        <v>2.0984202363545599</v>
      </c>
      <c r="C10841">
        <v>175</v>
      </c>
      <c r="D10841">
        <v>8</v>
      </c>
      <c r="E10841">
        <v>8</v>
      </c>
      <c r="F10841" t="str">
        <f>VLOOKUP(E10841,$L$1:$M$25,2,FALSE)</f>
        <v>dlr</v>
      </c>
      <c r="G10841">
        <f>LOG(C10841)</f>
        <v>2.2430380486862944</v>
      </c>
      <c r="H10841">
        <f>G10841/(B10841-1)</f>
        <v>2.0420581981724002</v>
      </c>
    </row>
    <row r="10842" spans="1:8">
      <c r="A10842" t="s">
        <v>1449</v>
      </c>
      <c r="B10842">
        <v>2.1006789212792598</v>
      </c>
      <c r="C10842">
        <v>16</v>
      </c>
      <c r="D10842">
        <v>18</v>
      </c>
      <c r="E10842">
        <v>18</v>
      </c>
      <c r="F10842" t="str">
        <f>VLOOKUP(E10842,$L$1:$M$25,2,FALSE)</f>
        <v>oilseed</v>
      </c>
      <c r="G10842">
        <f>LOG(C10842)</f>
        <v>1.2041199826559248</v>
      </c>
      <c r="H10842">
        <f>G10842/(B10842-1)</f>
        <v>1.0939793243759415</v>
      </c>
    </row>
    <row r="10843" spans="1:8">
      <c r="A10843" t="s">
        <v>8389</v>
      </c>
      <c r="B10843">
        <v>2.1006789212792598</v>
      </c>
      <c r="C10843">
        <v>16</v>
      </c>
      <c r="D10843">
        <v>8</v>
      </c>
      <c r="E10843">
        <v>8</v>
      </c>
      <c r="F10843" t="str">
        <f>VLOOKUP(E10843,$L$1:$M$25,2,FALSE)</f>
        <v>dlr</v>
      </c>
      <c r="G10843">
        <f>LOG(C10843)</f>
        <v>1.2041199826559248</v>
      </c>
      <c r="H10843">
        <f>G10843/(B10843-1)</f>
        <v>1.0939793243759415</v>
      </c>
    </row>
    <row r="10844" spans="1:8">
      <c r="A10844" t="s">
        <v>9163</v>
      </c>
      <c r="B10844">
        <v>2.1006789212792598</v>
      </c>
      <c r="C10844">
        <v>16</v>
      </c>
      <c r="D10844">
        <v>18</v>
      </c>
      <c r="E10844">
        <v>18</v>
      </c>
      <c r="F10844" t="str">
        <f>VLOOKUP(E10844,$L$1:$M$25,2,FALSE)</f>
        <v>oilseed</v>
      </c>
      <c r="G10844">
        <f>LOG(C10844)</f>
        <v>1.2041199826559248</v>
      </c>
      <c r="H10844">
        <f>G10844/(B10844-1)</f>
        <v>1.0939793243759415</v>
      </c>
    </row>
    <row r="10845" spans="1:8">
      <c r="A10845" t="s">
        <v>1340</v>
      </c>
      <c r="B10845">
        <v>2.1047762775492802</v>
      </c>
      <c r="C10845">
        <v>26</v>
      </c>
      <c r="D10845">
        <v>4</v>
      </c>
      <c r="E10845">
        <v>4</v>
      </c>
      <c r="F10845" t="str">
        <f>VLOOKUP(E10845,$L$1:$M$25,2,FALSE)</f>
        <v>coffee</v>
      </c>
      <c r="G10845">
        <f>LOG(C10845)</f>
        <v>1.414973347970818</v>
      </c>
      <c r="H10845">
        <f>G10845/(B10845-1)</f>
        <v>1.2807781781028522</v>
      </c>
    </row>
    <row r="10846" spans="1:8">
      <c r="A10846" t="s">
        <v>6570</v>
      </c>
      <c r="B10846">
        <v>2.10657733323211</v>
      </c>
      <c r="C10846">
        <v>14</v>
      </c>
      <c r="D10846">
        <v>8</v>
      </c>
      <c r="E10846">
        <v>8</v>
      </c>
      <c r="F10846" t="str">
        <f>VLOOKUP(E10846,$L$1:$M$25,2,FALSE)</f>
        <v>dlr</v>
      </c>
      <c r="G10846">
        <f>LOG(C10846)</f>
        <v>1.146128035678238</v>
      </c>
      <c r="H10846">
        <f>G10846/(B10846-1)</f>
        <v>1.0357414717059201</v>
      </c>
    </row>
    <row r="10847" spans="1:8">
      <c r="A10847" t="s">
        <v>6834</v>
      </c>
      <c r="B10847">
        <v>2.10657733323211</v>
      </c>
      <c r="C10847">
        <v>14</v>
      </c>
      <c r="D10847">
        <v>20</v>
      </c>
      <c r="E10847">
        <v>20</v>
      </c>
      <c r="F10847" t="str">
        <f>VLOOKUP(E10847,$L$1:$M$25,2,FALSE)</f>
        <v>ship</v>
      </c>
      <c r="G10847">
        <f>LOG(C10847)</f>
        <v>1.146128035678238</v>
      </c>
      <c r="H10847">
        <f>G10847/(B10847-1)</f>
        <v>1.0357414717059201</v>
      </c>
    </row>
    <row r="10848" spans="1:8">
      <c r="A10848" t="s">
        <v>8112</v>
      </c>
      <c r="B10848">
        <v>2.10657733323211</v>
      </c>
      <c r="C10848">
        <v>14</v>
      </c>
      <c r="D10848">
        <v>15</v>
      </c>
      <c r="E10848">
        <v>15</v>
      </c>
      <c r="F10848" t="str">
        <f>VLOOKUP(E10848,$L$1:$M$25,2,FALSE)</f>
        <v>money-fx</v>
      </c>
      <c r="G10848">
        <f>LOG(C10848)</f>
        <v>1.146128035678238</v>
      </c>
      <c r="H10848">
        <f>G10848/(B10848-1)</f>
        <v>1.0357414717059201</v>
      </c>
    </row>
    <row r="10849" spans="1:8">
      <c r="A10849" t="s">
        <v>8840</v>
      </c>
      <c r="B10849">
        <v>2.10657733323211</v>
      </c>
      <c r="C10849">
        <v>14</v>
      </c>
      <c r="D10849">
        <v>11</v>
      </c>
      <c r="E10849">
        <v>11</v>
      </c>
      <c r="F10849" t="str">
        <f>VLOOKUP(E10849,$L$1:$M$25,2,FALSE)</f>
        <v>gold</v>
      </c>
      <c r="G10849">
        <f>LOG(C10849)</f>
        <v>1.146128035678238</v>
      </c>
      <c r="H10849">
        <f>G10849/(B10849-1)</f>
        <v>1.0357414717059201</v>
      </c>
    </row>
    <row r="10850" spans="1:8">
      <c r="A10850" t="s">
        <v>1049</v>
      </c>
      <c r="B10850">
        <v>2.1069342046067399</v>
      </c>
      <c r="C10850">
        <v>39</v>
      </c>
      <c r="D10850">
        <v>11</v>
      </c>
      <c r="E10850">
        <v>11</v>
      </c>
      <c r="F10850" t="str">
        <f>VLOOKUP(E10850,$L$1:$M$25,2,FALSE)</f>
        <v>gold</v>
      </c>
      <c r="G10850">
        <f>LOG(C10850)</f>
        <v>1.5910646070264991</v>
      </c>
      <c r="H10850">
        <f>G10850/(B10850-1)</f>
        <v>1.437361498456682</v>
      </c>
    </row>
    <row r="10851" spans="1:8">
      <c r="A10851" t="s">
        <v>11291</v>
      </c>
      <c r="B10851">
        <v>2.1074071917878801</v>
      </c>
      <c r="C10851">
        <v>42</v>
      </c>
      <c r="D10851">
        <v>18</v>
      </c>
      <c r="E10851">
        <v>18</v>
      </c>
      <c r="F10851" t="str">
        <f>VLOOKUP(E10851,$L$1:$M$25,2,FALSE)</f>
        <v>oilseed</v>
      </c>
      <c r="G10851">
        <f>LOG(C10851)</f>
        <v>1.6232492903979006</v>
      </c>
      <c r="H10851">
        <f>G10851/(B10851-1)</f>
        <v>1.4658106814144911</v>
      </c>
    </row>
    <row r="10852" spans="1:8">
      <c r="A10852" t="s">
        <v>2029</v>
      </c>
      <c r="B10852">
        <v>2.1116308425055998</v>
      </c>
      <c r="C10852">
        <v>20</v>
      </c>
      <c r="D10852">
        <v>1</v>
      </c>
      <c r="E10852">
        <v>1</v>
      </c>
      <c r="F10852" t="str">
        <f>VLOOKUP(E10852,$L$1:$M$25,2,FALSE)</f>
        <v>acq</v>
      </c>
      <c r="G10852">
        <f>LOG(C10852)</f>
        <v>1.3010299956639813</v>
      </c>
      <c r="H10852">
        <f>G10852/(B10852-1)</f>
        <v>1.1703795414055609</v>
      </c>
    </row>
    <row r="10853" spans="1:8">
      <c r="A10853" t="s">
        <v>9651</v>
      </c>
      <c r="B10853">
        <v>2.1116308425055998</v>
      </c>
      <c r="C10853">
        <v>20</v>
      </c>
      <c r="D10853">
        <v>2</v>
      </c>
      <c r="E10853">
        <v>2</v>
      </c>
      <c r="F10853" t="str">
        <f>VLOOKUP(E10853,$L$1:$M$25,2,FALSE)</f>
        <v>bop</v>
      </c>
      <c r="G10853">
        <f>LOG(C10853)</f>
        <v>1.3010299956639813</v>
      </c>
      <c r="H10853">
        <f>G10853/(B10853-1)</f>
        <v>1.1703795414055609</v>
      </c>
    </row>
    <row r="10854" spans="1:8">
      <c r="A10854" t="s">
        <v>299</v>
      </c>
      <c r="B10854">
        <v>2.1124772938916099</v>
      </c>
      <c r="C10854">
        <v>161</v>
      </c>
      <c r="D10854">
        <v>22</v>
      </c>
      <c r="E10854">
        <v>22</v>
      </c>
      <c r="F10854" t="str">
        <f>VLOOKUP(E10854,$L$1:$M$25,2,FALSE)</f>
        <v>sugar</v>
      </c>
      <c r="G10854">
        <f>LOG(C10854)</f>
        <v>2.2068258760318495</v>
      </c>
      <c r="H10854">
        <f>G10854/(B10854-1)</f>
        <v>1.9837041961657003</v>
      </c>
    </row>
    <row r="10855" spans="1:8">
      <c r="A10855" t="s">
        <v>8661</v>
      </c>
      <c r="B10855">
        <v>2.1135949186684502</v>
      </c>
      <c r="C10855">
        <v>38</v>
      </c>
      <c r="D10855">
        <v>23</v>
      </c>
      <c r="E10855">
        <v>23</v>
      </c>
      <c r="F10855" t="str">
        <f>VLOOKUP(E10855,$L$1:$M$25,2,FALSE)</f>
        <v>trade</v>
      </c>
      <c r="G10855">
        <f>LOG(C10855)</f>
        <v>1.5797835966168101</v>
      </c>
      <c r="H10855">
        <f>G10855/(B10855-1)</f>
        <v>1.4186339845244553</v>
      </c>
    </row>
    <row r="10856" spans="1:8">
      <c r="A10856" t="s">
        <v>309</v>
      </c>
      <c r="B10856">
        <v>2.1146032439306</v>
      </c>
      <c r="C10856">
        <v>68</v>
      </c>
      <c r="D10856">
        <v>6</v>
      </c>
      <c r="E10856">
        <v>6</v>
      </c>
      <c r="F10856" t="str">
        <f>VLOOKUP(E10856,$L$1:$M$25,2,FALSE)</f>
        <v>cpi</v>
      </c>
      <c r="G10856">
        <f>LOG(C10856)</f>
        <v>1.8325089127062364</v>
      </c>
      <c r="H10856">
        <f>G10856/(B10856-1)</f>
        <v>1.6440907764129353</v>
      </c>
    </row>
    <row r="10857" spans="1:8">
      <c r="A10857" t="s">
        <v>2160</v>
      </c>
      <c r="B10857">
        <v>2.1146299722481401</v>
      </c>
      <c r="C10857">
        <v>23</v>
      </c>
      <c r="D10857">
        <v>17</v>
      </c>
      <c r="E10857">
        <v>17</v>
      </c>
      <c r="F10857" t="str">
        <f>VLOOKUP(E10857,$L$1:$M$25,2,FALSE)</f>
        <v>nat-gas</v>
      </c>
      <c r="G10857">
        <f>LOG(C10857)</f>
        <v>1.3617278360175928</v>
      </c>
      <c r="H10857">
        <f>G10857/(B10857-1)</f>
        <v>1.2216860033568553</v>
      </c>
    </row>
    <row r="10858" spans="1:8">
      <c r="A10858" t="s">
        <v>335</v>
      </c>
      <c r="B10858">
        <v>2.1148509739978998</v>
      </c>
      <c r="C10858">
        <v>117</v>
      </c>
      <c r="D10858">
        <v>12</v>
      </c>
      <c r="E10858">
        <v>12</v>
      </c>
      <c r="F10858" t="str">
        <f>VLOOKUP(E10858,$L$1:$M$25,2,FALSE)</f>
        <v>grain</v>
      </c>
      <c r="G10858">
        <f>LOG(C10858)</f>
        <v>2.0681858617461617</v>
      </c>
      <c r="H10858">
        <f>G10858/(B10858-1)</f>
        <v>1.8551231599408891</v>
      </c>
    </row>
    <row r="10859" spans="1:8">
      <c r="A10859" t="s">
        <v>3645</v>
      </c>
      <c r="B10859">
        <v>2.1148672548643401</v>
      </c>
      <c r="C10859">
        <v>32</v>
      </c>
      <c r="D10859">
        <v>2</v>
      </c>
      <c r="E10859">
        <v>2</v>
      </c>
      <c r="F10859" t="str">
        <f>VLOOKUP(E10859,$L$1:$M$25,2,FALSE)</f>
        <v>bop</v>
      </c>
      <c r="G10859">
        <f>LOG(C10859)</f>
        <v>1.505149978319906</v>
      </c>
      <c r="H10859">
        <f>G10859/(B10859-1)</f>
        <v>1.3500710257231983</v>
      </c>
    </row>
    <row r="10860" spans="1:8">
      <c r="A10860" t="s">
        <v>4698</v>
      </c>
      <c r="B10860">
        <v>2.1152090707897302</v>
      </c>
      <c r="C10860">
        <v>17</v>
      </c>
      <c r="D10860">
        <v>24</v>
      </c>
      <c r="E10860">
        <v>24</v>
      </c>
      <c r="F10860" t="str">
        <f>VLOOKUP(E10860,$L$1:$M$25,2,FALSE)</f>
        <v>veg-oil</v>
      </c>
      <c r="G10860">
        <f>LOG(C10860)</f>
        <v>1.2304489213782739</v>
      </c>
      <c r="H10860">
        <f>G10860/(B10860-1)</f>
        <v>1.1033347500544783</v>
      </c>
    </row>
    <row r="10861" spans="1:8">
      <c r="A10861" t="s">
        <v>11162</v>
      </c>
      <c r="B10861">
        <v>2.1152090707897302</v>
      </c>
      <c r="C10861">
        <v>17</v>
      </c>
      <c r="D10861">
        <v>10</v>
      </c>
      <c r="E10861">
        <v>10</v>
      </c>
      <c r="F10861" t="str">
        <f>VLOOKUP(E10861,$L$1:$M$25,2,FALSE)</f>
        <v>gnp</v>
      </c>
      <c r="G10861">
        <f>LOG(C10861)</f>
        <v>1.2304489213782739</v>
      </c>
      <c r="H10861">
        <f>G10861/(B10861-1)</f>
        <v>1.1033347500544783</v>
      </c>
    </row>
    <row r="10862" spans="1:8">
      <c r="A10862" t="s">
        <v>319</v>
      </c>
      <c r="B10862">
        <v>2.1160283037987901</v>
      </c>
      <c r="C10862">
        <v>147</v>
      </c>
      <c r="D10862">
        <v>3</v>
      </c>
      <c r="E10862">
        <v>3</v>
      </c>
      <c r="F10862" t="str">
        <f>VLOOKUP(E10862,$L$1:$M$25,2,FALSE)</f>
        <v>cocoa</v>
      </c>
      <c r="G10862">
        <f>LOG(C10862)</f>
        <v>2.167317334748176</v>
      </c>
      <c r="H10862">
        <f>G10862/(B10862-1)</f>
        <v>1.9419913700852911</v>
      </c>
    </row>
    <row r="10863" spans="1:8">
      <c r="A10863" t="s">
        <v>9267</v>
      </c>
      <c r="B10863">
        <v>2.1169040757122701</v>
      </c>
      <c r="C10863">
        <v>48</v>
      </c>
      <c r="D10863">
        <v>4</v>
      </c>
      <c r="E10863">
        <v>4</v>
      </c>
      <c r="F10863" t="str">
        <f>VLOOKUP(E10863,$L$1:$M$25,2,FALSE)</f>
        <v>coffee</v>
      </c>
      <c r="G10863">
        <f>LOG(C10863)</f>
        <v>1.6812412373755872</v>
      </c>
      <c r="H10863">
        <f>G10863/(B10863-1)</f>
        <v>1.505269139879742</v>
      </c>
    </row>
    <row r="10864" spans="1:8">
      <c r="A10864" t="s">
        <v>68</v>
      </c>
      <c r="B10864">
        <v>2.1177149533357702</v>
      </c>
      <c r="C10864">
        <v>110</v>
      </c>
      <c r="D10864">
        <v>2</v>
      </c>
      <c r="E10864">
        <v>2</v>
      </c>
      <c r="F10864" t="str">
        <f>VLOOKUP(E10864,$L$1:$M$25,2,FALSE)</f>
        <v>bop</v>
      </c>
      <c r="G10864">
        <f>LOG(C10864)</f>
        <v>2.0413926851582249</v>
      </c>
      <c r="H10864">
        <f>G10864/(B10864-1)</f>
        <v>1.8263982950803153</v>
      </c>
    </row>
    <row r="10865" spans="1:8">
      <c r="A10865" t="s">
        <v>4360</v>
      </c>
      <c r="B10865">
        <v>2.1178454342258499</v>
      </c>
      <c r="C10865">
        <v>26</v>
      </c>
      <c r="D10865">
        <v>4</v>
      </c>
      <c r="E10865">
        <v>4</v>
      </c>
      <c r="F10865" t="str">
        <f>VLOOKUP(E10865,$L$1:$M$25,2,FALSE)</f>
        <v>coffee</v>
      </c>
      <c r="G10865">
        <f>LOG(C10865)</f>
        <v>1.414973347970818</v>
      </c>
      <c r="H10865">
        <f>G10865/(B10865-1)</f>
        <v>1.2658041126685287</v>
      </c>
    </row>
    <row r="10866" spans="1:8">
      <c r="A10866" t="s">
        <v>2617</v>
      </c>
      <c r="B10866">
        <v>2.1186492470699498</v>
      </c>
      <c r="C10866">
        <v>15</v>
      </c>
      <c r="D10866">
        <v>4</v>
      </c>
      <c r="E10866">
        <v>4</v>
      </c>
      <c r="F10866" t="str">
        <f>VLOOKUP(E10866,$L$1:$M$25,2,FALSE)</f>
        <v>coffee</v>
      </c>
      <c r="G10866">
        <f>LOG(C10866)</f>
        <v>1.1760912590556813</v>
      </c>
      <c r="H10866">
        <f>G10866/(B10866-1)</f>
        <v>1.0513494396355139</v>
      </c>
    </row>
    <row r="10867" spans="1:8">
      <c r="A10867" t="s">
        <v>8361</v>
      </c>
      <c r="B10867">
        <v>2.1186492470699498</v>
      </c>
      <c r="C10867">
        <v>15</v>
      </c>
      <c r="D10867">
        <v>1</v>
      </c>
      <c r="E10867">
        <v>1</v>
      </c>
      <c r="F10867" t="str">
        <f>VLOOKUP(E10867,$L$1:$M$25,2,FALSE)</f>
        <v>acq</v>
      </c>
      <c r="G10867">
        <f>LOG(C10867)</f>
        <v>1.1760912590556813</v>
      </c>
      <c r="H10867">
        <f>G10867/(B10867-1)</f>
        <v>1.0513494396355139</v>
      </c>
    </row>
    <row r="10868" spans="1:8">
      <c r="A10868" t="s">
        <v>11762</v>
      </c>
      <c r="B10868">
        <v>2.1194553887529799</v>
      </c>
      <c r="C10868">
        <v>36</v>
      </c>
      <c r="D10868">
        <v>4</v>
      </c>
      <c r="E10868">
        <v>4</v>
      </c>
      <c r="F10868" t="str">
        <f>VLOOKUP(E10868,$L$1:$M$25,2,FALSE)</f>
        <v>coffee</v>
      </c>
      <c r="G10868">
        <f>LOG(C10868)</f>
        <v>1.5563025007672873</v>
      </c>
      <c r="H10868">
        <f>G10868/(B10868-1)</f>
        <v>1.3902318184389055</v>
      </c>
    </row>
    <row r="10869" spans="1:8">
      <c r="A10869" t="s">
        <v>1887</v>
      </c>
      <c r="B10869">
        <v>2.1195900130198</v>
      </c>
      <c r="C10869">
        <v>91</v>
      </c>
      <c r="D10869">
        <v>18</v>
      </c>
      <c r="E10869">
        <v>18</v>
      </c>
      <c r="F10869" t="str">
        <f>VLOOKUP(E10869,$L$1:$M$25,2,FALSE)</f>
        <v>oilseed</v>
      </c>
      <c r="G10869">
        <f>LOG(C10869)</f>
        <v>1.9590413923210936</v>
      </c>
      <c r="H10869">
        <f>G10869/(B10869-1)</f>
        <v>1.749784626103527</v>
      </c>
    </row>
    <row r="10870" spans="1:8">
      <c r="A10870" t="s">
        <v>11069</v>
      </c>
      <c r="B10870">
        <v>2.12134501718017</v>
      </c>
      <c r="C10870">
        <v>23</v>
      </c>
      <c r="D10870">
        <v>13</v>
      </c>
      <c r="E10870">
        <v>13</v>
      </c>
      <c r="F10870" t="str">
        <f>VLOOKUP(E10870,$L$1:$M$25,2,FALSE)</f>
        <v>interest</v>
      </c>
      <c r="G10870">
        <f>LOG(C10870)</f>
        <v>1.3617278360175928</v>
      </c>
      <c r="H10870">
        <f>G10870/(B10870-1)</f>
        <v>1.2143700780353133</v>
      </c>
    </row>
    <row r="10871" spans="1:8">
      <c r="A10871" t="s">
        <v>332</v>
      </c>
      <c r="B10871">
        <v>2.12175535096774</v>
      </c>
      <c r="C10871">
        <v>42</v>
      </c>
      <c r="D10871">
        <v>19</v>
      </c>
      <c r="E10871">
        <v>19</v>
      </c>
      <c r="F10871" t="str">
        <f>VLOOKUP(E10871,$L$1:$M$25,2,FALSE)</f>
        <v>reserves</v>
      </c>
      <c r="G10871">
        <f>LOG(C10871)</f>
        <v>1.6232492903979006</v>
      </c>
      <c r="H10871">
        <f>G10871/(B10871-1)</f>
        <v>1.4470617759902111</v>
      </c>
    </row>
    <row r="10872" spans="1:8">
      <c r="A10872" t="s">
        <v>2140</v>
      </c>
      <c r="B10872">
        <v>2.1219163008786799</v>
      </c>
      <c r="C10872">
        <v>32</v>
      </c>
      <c r="D10872">
        <v>22</v>
      </c>
      <c r="E10872">
        <v>22</v>
      </c>
      <c r="F10872" t="str">
        <f>VLOOKUP(E10872,$L$1:$M$25,2,FALSE)</f>
        <v>sugar</v>
      </c>
      <c r="G10872">
        <f>LOG(C10872)</f>
        <v>1.505149978319906</v>
      </c>
      <c r="H10872">
        <f>G10872/(B10872-1)</f>
        <v>1.3415884742391917</v>
      </c>
    </row>
    <row r="10873" spans="1:8">
      <c r="A10873" t="s">
        <v>11856</v>
      </c>
      <c r="B10873">
        <v>2.1240227135157301</v>
      </c>
      <c r="C10873">
        <v>46</v>
      </c>
      <c r="D10873">
        <v>23</v>
      </c>
      <c r="E10873">
        <v>23</v>
      </c>
      <c r="F10873" t="str">
        <f>VLOOKUP(E10873,$L$1:$M$25,2,FALSE)</f>
        <v>trade</v>
      </c>
      <c r="G10873">
        <f>LOG(C10873)</f>
        <v>1.6627578316815741</v>
      </c>
      <c r="H10873">
        <f>G10873/(B10873-1)</f>
        <v>1.4792920211378848</v>
      </c>
    </row>
    <row r="10874" spans="1:8">
      <c r="A10874" t="s">
        <v>9622</v>
      </c>
      <c r="B10874">
        <v>2.1257162407166801</v>
      </c>
      <c r="C10874">
        <v>55</v>
      </c>
      <c r="D10874">
        <v>8</v>
      </c>
      <c r="E10874">
        <v>8</v>
      </c>
      <c r="F10874" t="str">
        <f>VLOOKUP(E10874,$L$1:$M$25,2,FALSE)</f>
        <v>dlr</v>
      </c>
      <c r="G10874">
        <f>LOG(C10874)</f>
        <v>1.7403626894942439</v>
      </c>
      <c r="H10874">
        <f>G10874/(B10874-1)</f>
        <v>1.5460047803754284</v>
      </c>
    </row>
    <row r="10875" spans="1:8">
      <c r="A10875" t="s">
        <v>5387</v>
      </c>
      <c r="B10875">
        <v>2.12590423355703</v>
      </c>
      <c r="C10875">
        <v>28</v>
      </c>
      <c r="D10875">
        <v>18</v>
      </c>
      <c r="E10875">
        <v>18</v>
      </c>
      <c r="F10875" t="str">
        <f>VLOOKUP(E10875,$L$1:$M$25,2,FALSE)</f>
        <v>oilseed</v>
      </c>
      <c r="G10875">
        <f>LOG(C10875)</f>
        <v>1.4471580313422192</v>
      </c>
      <c r="H10875">
        <f>G10875/(B10875-1)</f>
        <v>1.2853295939480247</v>
      </c>
    </row>
    <row r="10876" spans="1:8">
      <c r="A10876" t="s">
        <v>8156</v>
      </c>
      <c r="B10876">
        <v>2.1269173202909202</v>
      </c>
      <c r="C10876">
        <v>25</v>
      </c>
      <c r="D10876">
        <v>19</v>
      </c>
      <c r="E10876">
        <v>19</v>
      </c>
      <c r="F10876" t="str">
        <f>VLOOKUP(E10876,$L$1:$M$25,2,FALSE)</f>
        <v>reserves</v>
      </c>
      <c r="G10876">
        <f>LOG(C10876)</f>
        <v>1.3979400086720377</v>
      </c>
      <c r="H10876">
        <f>G10876/(B10876-1)</f>
        <v>1.2404991772698564</v>
      </c>
    </row>
    <row r="10877" spans="1:8">
      <c r="A10877" t="s">
        <v>2277</v>
      </c>
      <c r="B10877">
        <v>2.12845096874182</v>
      </c>
      <c r="C10877">
        <v>43</v>
      </c>
      <c r="D10877">
        <v>25</v>
      </c>
      <c r="E10877">
        <v>25</v>
      </c>
      <c r="F10877" t="str">
        <f>VLOOKUP(E10877,$L$1:$M$25,2,FALSE)</f>
        <v>wheat</v>
      </c>
      <c r="G10877">
        <f>LOG(C10877)</f>
        <v>1.6334684555795864</v>
      </c>
      <c r="H10877">
        <f>G10877/(B10877-1)</f>
        <v>1.4475316170811052</v>
      </c>
    </row>
    <row r="10878" spans="1:8">
      <c r="A10878" t="s">
        <v>4870</v>
      </c>
      <c r="B10878">
        <v>2.12976278688642</v>
      </c>
      <c r="C10878">
        <v>92</v>
      </c>
      <c r="D10878">
        <v>23</v>
      </c>
      <c r="E10878">
        <v>23</v>
      </c>
      <c r="F10878" t="str">
        <f>VLOOKUP(E10878,$L$1:$M$25,2,FALSE)</f>
        <v>trade</v>
      </c>
      <c r="G10878">
        <f>LOG(C10878)</f>
        <v>1.9637878273455553</v>
      </c>
      <c r="H10878">
        <f>G10878/(B10878-1)</f>
        <v>1.7382302286285021</v>
      </c>
    </row>
    <row r="10879" spans="1:8">
      <c r="A10879" t="s">
        <v>4065</v>
      </c>
      <c r="B10879">
        <v>2.1307314697898199</v>
      </c>
      <c r="C10879">
        <v>27</v>
      </c>
      <c r="D10879">
        <v>10</v>
      </c>
      <c r="E10879">
        <v>10</v>
      </c>
      <c r="F10879" t="str">
        <f>VLOOKUP(E10879,$L$1:$M$25,2,FALSE)</f>
        <v>gnp</v>
      </c>
      <c r="G10879">
        <f>LOG(C10879)</f>
        <v>1.4313637641589874</v>
      </c>
      <c r="H10879">
        <f>G10879/(B10879-1)</f>
        <v>1.2658741729590748</v>
      </c>
    </row>
    <row r="10880" spans="1:8">
      <c r="A10880" t="s">
        <v>6520</v>
      </c>
      <c r="B10880">
        <v>2.13309516162838</v>
      </c>
      <c r="C10880">
        <v>25</v>
      </c>
      <c r="D10880">
        <v>23</v>
      </c>
      <c r="E10880">
        <v>23</v>
      </c>
      <c r="F10880" t="str">
        <f>VLOOKUP(E10880,$L$1:$M$25,2,FALSE)</f>
        <v>trade</v>
      </c>
      <c r="G10880">
        <f>LOG(C10880)</f>
        <v>1.3979400086720377</v>
      </c>
      <c r="H10880">
        <f>G10880/(B10880-1)</f>
        <v>1.2337357496638208</v>
      </c>
    </row>
    <row r="10881" spans="1:8">
      <c r="A10881" t="s">
        <v>10494</v>
      </c>
      <c r="B10881">
        <v>2.1331326419309402</v>
      </c>
      <c r="C10881">
        <v>59</v>
      </c>
      <c r="D10881">
        <v>18</v>
      </c>
      <c r="E10881">
        <v>18</v>
      </c>
      <c r="F10881" t="str">
        <f>VLOOKUP(E10881,$L$1:$M$25,2,FALSE)</f>
        <v>oilseed</v>
      </c>
      <c r="G10881">
        <f>LOG(C10881)</f>
        <v>1.7708520116421442</v>
      </c>
      <c r="H10881">
        <f>G10881/(B10881-1)</f>
        <v>1.5627932212988622</v>
      </c>
    </row>
    <row r="10882" spans="1:8">
      <c r="A10882" t="s">
        <v>8931</v>
      </c>
      <c r="B10882">
        <v>2.13338193026454</v>
      </c>
      <c r="C10882">
        <v>16</v>
      </c>
      <c r="D10882">
        <v>14</v>
      </c>
      <c r="E10882">
        <v>14</v>
      </c>
      <c r="F10882" t="str">
        <f>VLOOKUP(E10882,$L$1:$M$25,2,FALSE)</f>
        <v>livestock</v>
      </c>
      <c r="G10882">
        <f>LOG(C10882)</f>
        <v>1.2041199826559248</v>
      </c>
      <c r="H10882">
        <f>G10882/(B10882-1)</f>
        <v>1.0624132523225194</v>
      </c>
    </row>
    <row r="10883" spans="1:8">
      <c r="A10883" t="s">
        <v>6971</v>
      </c>
      <c r="B10883">
        <v>2.1348212846340799</v>
      </c>
      <c r="C10883">
        <v>43</v>
      </c>
      <c r="D10883">
        <v>10</v>
      </c>
      <c r="E10883">
        <v>10</v>
      </c>
      <c r="F10883" t="str">
        <f>VLOOKUP(E10883,$L$1:$M$25,2,FALSE)</f>
        <v>gnp</v>
      </c>
      <c r="G10883">
        <f>LOG(C10883)</f>
        <v>1.6334684555795864</v>
      </c>
      <c r="H10883">
        <f>G10883/(B10883-1)</f>
        <v>1.4394059026715329</v>
      </c>
    </row>
    <row r="10884" spans="1:8">
      <c r="A10884" t="s">
        <v>825</v>
      </c>
      <c r="B10884">
        <v>2.1350542509864399</v>
      </c>
      <c r="C10884">
        <v>58</v>
      </c>
      <c r="D10884">
        <v>4</v>
      </c>
      <c r="E10884">
        <v>4</v>
      </c>
      <c r="F10884" t="str">
        <f>VLOOKUP(E10884,$L$1:$M$25,2,FALSE)</f>
        <v>coffee</v>
      </c>
      <c r="G10884">
        <f>LOG(C10884)</f>
        <v>1.7634279935629373</v>
      </c>
      <c r="H10884">
        <f>G10884/(B10884-1)</f>
        <v>1.553606791948841</v>
      </c>
    </row>
    <row r="10885" spans="1:8">
      <c r="A10885" t="s">
        <v>2248</v>
      </c>
      <c r="B10885">
        <v>2.1365070576240099</v>
      </c>
      <c r="C10885">
        <v>21</v>
      </c>
      <c r="D10885">
        <v>18</v>
      </c>
      <c r="E10885">
        <v>18</v>
      </c>
      <c r="F10885" t="str">
        <f>VLOOKUP(E10885,$L$1:$M$25,2,FALSE)</f>
        <v>oilseed</v>
      </c>
      <c r="G10885">
        <f>LOG(C10885)</f>
        <v>1.3222192947339193</v>
      </c>
      <c r="H10885">
        <f>G10885/(B10885-1)</f>
        <v>1.1634061450512774</v>
      </c>
    </row>
    <row r="10886" spans="1:8">
      <c r="A10886" t="s">
        <v>10005</v>
      </c>
      <c r="B10886">
        <v>2.1373798915422499</v>
      </c>
      <c r="C10886">
        <v>23</v>
      </c>
      <c r="D10886">
        <v>23</v>
      </c>
      <c r="E10886">
        <v>23</v>
      </c>
      <c r="F10886" t="str">
        <f>VLOOKUP(E10886,$L$1:$M$25,2,FALSE)</f>
        <v>trade</v>
      </c>
      <c r="G10886">
        <f>LOG(C10886)</f>
        <v>1.3617278360175928</v>
      </c>
      <c r="H10886">
        <f>G10886/(B10886-1)</f>
        <v>1.1972497897524235</v>
      </c>
    </row>
    <row r="10887" spans="1:8">
      <c r="A10887" t="s">
        <v>1906</v>
      </c>
      <c r="B10887">
        <v>2.1383330595080201</v>
      </c>
      <c r="C10887">
        <v>12</v>
      </c>
      <c r="D10887">
        <v>4</v>
      </c>
      <c r="E10887">
        <v>4</v>
      </c>
      <c r="F10887" t="str">
        <f>VLOOKUP(E10887,$L$1:$M$25,2,FALSE)</f>
        <v>coffee</v>
      </c>
      <c r="G10887">
        <f>LOG(C10887)</f>
        <v>1.0791812460476249</v>
      </c>
      <c r="H10887">
        <f>G10887/(B10887-1)</f>
        <v>0.94803646176633027</v>
      </c>
    </row>
    <row r="10888" spans="1:8">
      <c r="A10888" t="s">
        <v>9015</v>
      </c>
      <c r="B10888">
        <v>2.1383330595080201</v>
      </c>
      <c r="C10888">
        <v>12</v>
      </c>
      <c r="D10888">
        <v>18</v>
      </c>
      <c r="E10888">
        <v>18</v>
      </c>
      <c r="F10888" t="str">
        <f>VLOOKUP(E10888,$L$1:$M$25,2,FALSE)</f>
        <v>oilseed</v>
      </c>
      <c r="G10888">
        <f>LOG(C10888)</f>
        <v>1.0791812460476249</v>
      </c>
      <c r="H10888">
        <f>G10888/(B10888-1)</f>
        <v>0.94803646176633027</v>
      </c>
    </row>
    <row r="10889" spans="1:8">
      <c r="A10889" t="s">
        <v>11257</v>
      </c>
      <c r="B10889">
        <v>2.1383330595080201</v>
      </c>
      <c r="C10889">
        <v>12</v>
      </c>
      <c r="D10889">
        <v>18</v>
      </c>
      <c r="E10889">
        <v>18</v>
      </c>
      <c r="F10889" t="str">
        <f>VLOOKUP(E10889,$L$1:$M$25,2,FALSE)</f>
        <v>oilseed</v>
      </c>
      <c r="G10889">
        <f>LOG(C10889)</f>
        <v>1.0791812460476249</v>
      </c>
      <c r="H10889">
        <f>G10889/(B10889-1)</f>
        <v>0.94803646176633027</v>
      </c>
    </row>
    <row r="10890" spans="1:8">
      <c r="A10890" t="s">
        <v>2398</v>
      </c>
      <c r="B10890">
        <v>2.1383972463477199</v>
      </c>
      <c r="C10890">
        <v>13</v>
      </c>
      <c r="D10890">
        <v>16</v>
      </c>
      <c r="E10890">
        <v>16</v>
      </c>
      <c r="F10890" t="str">
        <f>VLOOKUP(E10890,$L$1:$M$25,2,FALSE)</f>
        <v>money-supply</v>
      </c>
      <c r="G10890">
        <f>LOG(C10890)</f>
        <v>1.1139433523068367</v>
      </c>
      <c r="H10890">
        <f>G10890/(B10890-1)</f>
        <v>0.97851901511591166</v>
      </c>
    </row>
    <row r="10891" spans="1:8">
      <c r="A10891" t="s">
        <v>4110</v>
      </c>
      <c r="B10891">
        <v>2.1383972463477199</v>
      </c>
      <c r="C10891">
        <v>13</v>
      </c>
      <c r="D10891">
        <v>18</v>
      </c>
      <c r="E10891">
        <v>18</v>
      </c>
      <c r="F10891" t="str">
        <f>VLOOKUP(E10891,$L$1:$M$25,2,FALSE)</f>
        <v>oilseed</v>
      </c>
      <c r="G10891">
        <f>LOG(C10891)</f>
        <v>1.1139433523068367</v>
      </c>
      <c r="H10891">
        <f>G10891/(B10891-1)</f>
        <v>0.97851901511591166</v>
      </c>
    </row>
    <row r="10892" spans="1:8">
      <c r="A10892" t="s">
        <v>7719</v>
      </c>
      <c r="B10892">
        <v>2.1383972463477199</v>
      </c>
      <c r="C10892">
        <v>13</v>
      </c>
      <c r="D10892">
        <v>23</v>
      </c>
      <c r="E10892">
        <v>23</v>
      </c>
      <c r="F10892" t="str">
        <f>VLOOKUP(E10892,$L$1:$M$25,2,FALSE)</f>
        <v>trade</v>
      </c>
      <c r="G10892">
        <f>LOG(C10892)</f>
        <v>1.1139433523068367</v>
      </c>
      <c r="H10892">
        <f>G10892/(B10892-1)</f>
        <v>0.97851901511591166</v>
      </c>
    </row>
    <row r="10893" spans="1:8">
      <c r="A10893" t="s">
        <v>10573</v>
      </c>
      <c r="B10893">
        <v>2.1383972463477199</v>
      </c>
      <c r="C10893">
        <v>13</v>
      </c>
      <c r="D10893">
        <v>21</v>
      </c>
      <c r="E10893">
        <v>21</v>
      </c>
      <c r="F10893" t="str">
        <f>VLOOKUP(E10893,$L$1:$M$25,2,FALSE)</f>
        <v>soybean</v>
      </c>
      <c r="G10893">
        <f>LOG(C10893)</f>
        <v>1.1139433523068367</v>
      </c>
      <c r="H10893">
        <f>G10893/(B10893-1)</f>
        <v>0.97851901511591166</v>
      </c>
    </row>
    <row r="10894" spans="1:8">
      <c r="A10894" t="s">
        <v>10936</v>
      </c>
      <c r="B10894">
        <v>2.1383972463477199</v>
      </c>
      <c r="C10894">
        <v>13</v>
      </c>
      <c r="D10894">
        <v>2</v>
      </c>
      <c r="E10894">
        <v>2</v>
      </c>
      <c r="F10894" t="str">
        <f>VLOOKUP(E10894,$L$1:$M$25,2,FALSE)</f>
        <v>bop</v>
      </c>
      <c r="G10894">
        <f>LOG(C10894)</f>
        <v>1.1139433523068367</v>
      </c>
      <c r="H10894">
        <f>G10894/(B10894-1)</f>
        <v>0.97851901511591166</v>
      </c>
    </row>
    <row r="10895" spans="1:8">
      <c r="A10895" t="s">
        <v>10872</v>
      </c>
      <c r="B10895">
        <v>2.1390791038969001</v>
      </c>
      <c r="C10895">
        <v>24</v>
      </c>
      <c r="D10895">
        <v>10</v>
      </c>
      <c r="E10895">
        <v>10</v>
      </c>
      <c r="F10895" t="str">
        <f>VLOOKUP(E10895,$L$1:$M$25,2,FALSE)</f>
        <v>gnp</v>
      </c>
      <c r="G10895">
        <f>LOG(C10895)</f>
        <v>1.3802112417116059</v>
      </c>
      <c r="H10895">
        <f>G10895/(B10895-1)</f>
        <v>1.2116904234216652</v>
      </c>
    </row>
    <row r="10896" spans="1:8">
      <c r="A10896" t="s">
        <v>5571</v>
      </c>
      <c r="B10896">
        <v>2.1390858946957101</v>
      </c>
      <c r="C10896">
        <v>18</v>
      </c>
      <c r="D10896">
        <v>23</v>
      </c>
      <c r="E10896">
        <v>23</v>
      </c>
      <c r="F10896" t="str">
        <f>VLOOKUP(E10896,$L$1:$M$25,2,FALSE)</f>
        <v>trade</v>
      </c>
      <c r="G10896">
        <f>LOG(C10896)</f>
        <v>1.255272505103306</v>
      </c>
      <c r="H10896">
        <f>G10896/(B10896-1)</f>
        <v>1.1019998675680498</v>
      </c>
    </row>
    <row r="10897" spans="1:8">
      <c r="A10897" t="s">
        <v>8099</v>
      </c>
      <c r="B10897">
        <v>2.1390858946957101</v>
      </c>
      <c r="C10897">
        <v>18</v>
      </c>
      <c r="D10897">
        <v>10</v>
      </c>
      <c r="E10897">
        <v>10</v>
      </c>
      <c r="F10897" t="str">
        <f>VLOOKUP(E10897,$L$1:$M$25,2,FALSE)</f>
        <v>gnp</v>
      </c>
      <c r="G10897">
        <f>LOG(C10897)</f>
        <v>1.255272505103306</v>
      </c>
      <c r="H10897">
        <f>G10897/(B10897-1)</f>
        <v>1.1019998675680498</v>
      </c>
    </row>
    <row r="10898" spans="1:8">
      <c r="A10898" t="s">
        <v>10343</v>
      </c>
      <c r="B10898">
        <v>2.1390858946957101</v>
      </c>
      <c r="C10898">
        <v>18</v>
      </c>
      <c r="D10898">
        <v>2</v>
      </c>
      <c r="E10898">
        <v>2</v>
      </c>
      <c r="F10898" t="str">
        <f>VLOOKUP(E10898,$L$1:$M$25,2,FALSE)</f>
        <v>bop</v>
      </c>
      <c r="G10898">
        <f>LOG(C10898)</f>
        <v>1.255272505103306</v>
      </c>
      <c r="H10898">
        <f>G10898/(B10898-1)</f>
        <v>1.1019998675680498</v>
      </c>
    </row>
    <row r="10899" spans="1:8">
      <c r="A10899" t="s">
        <v>4128</v>
      </c>
      <c r="B10899">
        <v>2.1391327685674599</v>
      </c>
      <c r="C10899">
        <v>29</v>
      </c>
      <c r="D10899">
        <v>5</v>
      </c>
      <c r="E10899">
        <v>5</v>
      </c>
      <c r="F10899" t="str">
        <f>VLOOKUP(E10899,$L$1:$M$25,2,FALSE)</f>
        <v>corn</v>
      </c>
      <c r="G10899">
        <f>LOG(C10899)</f>
        <v>1.4623979978989561</v>
      </c>
      <c r="H10899">
        <f>G10899/(B10899-1)</f>
        <v>1.2837818718339786</v>
      </c>
    </row>
    <row r="10900" spans="1:8">
      <c r="A10900" t="s">
        <v>1387</v>
      </c>
      <c r="B10900">
        <v>2.1406732260471899</v>
      </c>
      <c r="C10900">
        <v>32</v>
      </c>
      <c r="D10900">
        <v>8</v>
      </c>
      <c r="E10900">
        <v>8</v>
      </c>
      <c r="F10900" t="str">
        <f>VLOOKUP(E10900,$L$1:$M$25,2,FALSE)</f>
        <v>dlr</v>
      </c>
      <c r="G10900">
        <f>LOG(C10900)</f>
        <v>1.505149978319906</v>
      </c>
      <c r="H10900">
        <f>G10900/(B10900-1)</f>
        <v>1.3195277525148448</v>
      </c>
    </row>
    <row r="10901" spans="1:8">
      <c r="A10901" t="s">
        <v>264</v>
      </c>
      <c r="B10901">
        <v>2.1411746108842</v>
      </c>
      <c r="C10901">
        <v>51</v>
      </c>
      <c r="D10901">
        <v>20</v>
      </c>
      <c r="E10901">
        <v>20</v>
      </c>
      <c r="F10901" t="str">
        <f>VLOOKUP(E10901,$L$1:$M$25,2,FALSE)</f>
        <v>ship</v>
      </c>
      <c r="G10901">
        <f>LOG(C10901)</f>
        <v>1.7075701760979363</v>
      </c>
      <c r="H10901">
        <f>G10901/(B10901-1)</f>
        <v>1.4963268195871304</v>
      </c>
    </row>
    <row r="10902" spans="1:8">
      <c r="A10902" t="s">
        <v>3913</v>
      </c>
      <c r="B10902">
        <v>2.1416431359936898</v>
      </c>
      <c r="C10902">
        <v>35</v>
      </c>
      <c r="D10902">
        <v>10</v>
      </c>
      <c r="E10902">
        <v>10</v>
      </c>
      <c r="F10902" t="str">
        <f>VLOOKUP(E10902,$L$1:$M$25,2,FALSE)</f>
        <v>gnp</v>
      </c>
      <c r="G10902">
        <f>LOG(C10902)</f>
        <v>1.5440680443502757</v>
      </c>
      <c r="H10902">
        <f>G10902/(B10902-1)</f>
        <v>1.3524962360556865</v>
      </c>
    </row>
    <row r="10903" spans="1:8">
      <c r="A10903" t="s">
        <v>9937</v>
      </c>
      <c r="B10903">
        <v>2.1418275958126798</v>
      </c>
      <c r="C10903">
        <v>61</v>
      </c>
      <c r="D10903">
        <v>4</v>
      </c>
      <c r="E10903">
        <v>4</v>
      </c>
      <c r="F10903" t="str">
        <f>VLOOKUP(E10903,$L$1:$M$25,2,FALSE)</f>
        <v>coffee</v>
      </c>
      <c r="G10903">
        <f>LOG(C10903)</f>
        <v>1.7853298350107671</v>
      </c>
      <c r="H10903">
        <f>G10903/(B10903-1)</f>
        <v>1.5635721553393389</v>
      </c>
    </row>
    <row r="10904" spans="1:8">
      <c r="A10904" t="s">
        <v>846</v>
      </c>
      <c r="B10904">
        <v>2.1418475069391301</v>
      </c>
      <c r="C10904">
        <v>19</v>
      </c>
      <c r="D10904">
        <v>20</v>
      </c>
      <c r="E10904">
        <v>20</v>
      </c>
      <c r="F10904" t="str">
        <f>VLOOKUP(E10904,$L$1:$M$25,2,FALSE)</f>
        <v>ship</v>
      </c>
      <c r="G10904">
        <f>LOG(C10904)</f>
        <v>1.2787536009528289</v>
      </c>
      <c r="H10904">
        <f>G10904/(B10904-1)</f>
        <v>1.1198987545900005</v>
      </c>
    </row>
    <row r="10905" spans="1:8">
      <c r="A10905" t="s">
        <v>4810</v>
      </c>
      <c r="B10905">
        <v>2.1418475069391301</v>
      </c>
      <c r="C10905">
        <v>19</v>
      </c>
      <c r="D10905">
        <v>16</v>
      </c>
      <c r="E10905">
        <v>16</v>
      </c>
      <c r="F10905" t="str">
        <f>VLOOKUP(E10905,$L$1:$M$25,2,FALSE)</f>
        <v>money-supply</v>
      </c>
      <c r="G10905">
        <f>LOG(C10905)</f>
        <v>1.2787536009528289</v>
      </c>
      <c r="H10905">
        <f>G10905/(B10905-1)</f>
        <v>1.1198987545900005</v>
      </c>
    </row>
    <row r="10906" spans="1:8">
      <c r="A10906" t="s">
        <v>3943</v>
      </c>
      <c r="B10906">
        <v>2.1439522006438598</v>
      </c>
      <c r="C10906">
        <v>14</v>
      </c>
      <c r="D10906">
        <v>20</v>
      </c>
      <c r="E10906">
        <v>20</v>
      </c>
      <c r="F10906" t="str">
        <f>VLOOKUP(E10906,$L$1:$M$25,2,FALSE)</f>
        <v>ship</v>
      </c>
      <c r="G10906">
        <f>LOG(C10906)</f>
        <v>1.146128035678238</v>
      </c>
      <c r="H10906">
        <f>G10906/(B10906-1)</f>
        <v>1.0019020331733735</v>
      </c>
    </row>
    <row r="10907" spans="1:8">
      <c r="A10907" t="s">
        <v>6522</v>
      </c>
      <c r="B10907">
        <v>2.1439522006438598</v>
      </c>
      <c r="C10907">
        <v>14</v>
      </c>
      <c r="D10907">
        <v>4</v>
      </c>
      <c r="E10907">
        <v>4</v>
      </c>
      <c r="F10907" t="str">
        <f>VLOOKUP(E10907,$L$1:$M$25,2,FALSE)</f>
        <v>coffee</v>
      </c>
      <c r="G10907">
        <f>LOG(C10907)</f>
        <v>1.146128035678238</v>
      </c>
      <c r="H10907">
        <f>G10907/(B10907-1)</f>
        <v>1.0019020331733735</v>
      </c>
    </row>
    <row r="10908" spans="1:8">
      <c r="A10908" t="s">
        <v>7161</v>
      </c>
      <c r="B10908">
        <v>2.1439522006438598</v>
      </c>
      <c r="C10908">
        <v>14</v>
      </c>
      <c r="D10908">
        <v>11</v>
      </c>
      <c r="E10908">
        <v>11</v>
      </c>
      <c r="F10908" t="str">
        <f>VLOOKUP(E10908,$L$1:$M$25,2,FALSE)</f>
        <v>gold</v>
      </c>
      <c r="G10908">
        <f>LOG(C10908)</f>
        <v>1.146128035678238</v>
      </c>
      <c r="H10908">
        <f>G10908/(B10908-1)</f>
        <v>1.0019020331733735</v>
      </c>
    </row>
    <row r="10909" spans="1:8">
      <c r="A10909" t="s">
        <v>10895</v>
      </c>
      <c r="B10909">
        <v>2.1439522006438598</v>
      </c>
      <c r="C10909">
        <v>14</v>
      </c>
      <c r="D10909">
        <v>16</v>
      </c>
      <c r="E10909">
        <v>16</v>
      </c>
      <c r="F10909" t="str">
        <f>VLOOKUP(E10909,$L$1:$M$25,2,FALSE)</f>
        <v>money-supply</v>
      </c>
      <c r="G10909">
        <f>LOG(C10909)</f>
        <v>1.146128035678238</v>
      </c>
      <c r="H10909">
        <f>G10909/(B10909-1)</f>
        <v>1.0019020331733735</v>
      </c>
    </row>
    <row r="10910" spans="1:8">
      <c r="A10910" t="s">
        <v>924</v>
      </c>
      <c r="B10910">
        <v>2.14584175259475</v>
      </c>
      <c r="C10910">
        <v>11</v>
      </c>
      <c r="D10910">
        <v>23</v>
      </c>
      <c r="E10910">
        <v>23</v>
      </c>
      <c r="F10910" t="str">
        <f>VLOOKUP(E10910,$L$1:$M$25,2,FALSE)</f>
        <v>trade</v>
      </c>
      <c r="G10910">
        <f>LOG(C10910)</f>
        <v>1.0413926851582251</v>
      </c>
      <c r="H10910">
        <f>G10910/(B10910-1)</f>
        <v>0.90884512001766327</v>
      </c>
    </row>
    <row r="10911" spans="1:8">
      <c r="A10911" t="s">
        <v>2159</v>
      </c>
      <c r="B10911">
        <v>2.14584175259475</v>
      </c>
      <c r="C10911">
        <v>11</v>
      </c>
      <c r="D10911">
        <v>18</v>
      </c>
      <c r="E10911">
        <v>18</v>
      </c>
      <c r="F10911" t="str">
        <f>VLOOKUP(E10911,$L$1:$M$25,2,FALSE)</f>
        <v>oilseed</v>
      </c>
      <c r="G10911">
        <f>LOG(C10911)</f>
        <v>1.0413926851582251</v>
      </c>
      <c r="H10911">
        <f>G10911/(B10911-1)</f>
        <v>0.90884512001766327</v>
      </c>
    </row>
    <row r="10912" spans="1:8">
      <c r="A10912" t="s">
        <v>2728</v>
      </c>
      <c r="B10912">
        <v>2.14584175259475</v>
      </c>
      <c r="C10912">
        <v>11</v>
      </c>
      <c r="D10912">
        <v>4</v>
      </c>
      <c r="E10912">
        <v>4</v>
      </c>
      <c r="F10912" t="str">
        <f>VLOOKUP(E10912,$L$1:$M$25,2,FALSE)</f>
        <v>coffee</v>
      </c>
      <c r="G10912">
        <f>LOG(C10912)</f>
        <v>1.0413926851582251</v>
      </c>
      <c r="H10912">
        <f>G10912/(B10912-1)</f>
        <v>0.90884512001766327</v>
      </c>
    </row>
    <row r="10913" spans="1:8">
      <c r="A10913" t="s">
        <v>2761</v>
      </c>
      <c r="B10913">
        <v>2.14584175259475</v>
      </c>
      <c r="C10913">
        <v>11</v>
      </c>
      <c r="D10913">
        <v>8</v>
      </c>
      <c r="E10913">
        <v>8</v>
      </c>
      <c r="F10913" t="str">
        <f>VLOOKUP(E10913,$L$1:$M$25,2,FALSE)</f>
        <v>dlr</v>
      </c>
      <c r="G10913">
        <f>LOG(C10913)</f>
        <v>1.0413926851582251</v>
      </c>
      <c r="H10913">
        <f>G10913/(B10913-1)</f>
        <v>0.90884512001766327</v>
      </c>
    </row>
    <row r="10914" spans="1:8">
      <c r="A10914" t="s">
        <v>3105</v>
      </c>
      <c r="B10914">
        <v>2.14584175259475</v>
      </c>
      <c r="C10914">
        <v>11</v>
      </c>
      <c r="D10914">
        <v>25</v>
      </c>
      <c r="E10914">
        <v>25</v>
      </c>
      <c r="F10914" t="str">
        <f>VLOOKUP(E10914,$L$1:$M$25,2,FALSE)</f>
        <v>wheat</v>
      </c>
      <c r="G10914">
        <f>LOG(C10914)</f>
        <v>1.0413926851582251</v>
      </c>
      <c r="H10914">
        <f>G10914/(B10914-1)</f>
        <v>0.90884512001766327</v>
      </c>
    </row>
    <row r="10915" spans="1:8">
      <c r="A10915" t="s">
        <v>4372</v>
      </c>
      <c r="B10915">
        <v>2.14584175259475</v>
      </c>
      <c r="C10915">
        <v>11</v>
      </c>
      <c r="D10915">
        <v>10</v>
      </c>
      <c r="E10915">
        <v>10</v>
      </c>
      <c r="F10915" t="str">
        <f>VLOOKUP(E10915,$L$1:$M$25,2,FALSE)</f>
        <v>gnp</v>
      </c>
      <c r="G10915">
        <f>LOG(C10915)</f>
        <v>1.0413926851582251</v>
      </c>
      <c r="H10915">
        <f>G10915/(B10915-1)</f>
        <v>0.90884512001766327</v>
      </c>
    </row>
    <row r="10916" spans="1:8">
      <c r="A10916" t="s">
        <v>6739</v>
      </c>
      <c r="B10916">
        <v>2.14584175259475</v>
      </c>
      <c r="C10916">
        <v>11</v>
      </c>
      <c r="D10916">
        <v>4</v>
      </c>
      <c r="E10916">
        <v>4</v>
      </c>
      <c r="F10916" t="str">
        <f>VLOOKUP(E10916,$L$1:$M$25,2,FALSE)</f>
        <v>coffee</v>
      </c>
      <c r="G10916">
        <f>LOG(C10916)</f>
        <v>1.0413926851582251</v>
      </c>
      <c r="H10916">
        <f>G10916/(B10916-1)</f>
        <v>0.90884512001766327</v>
      </c>
    </row>
    <row r="10917" spans="1:8">
      <c r="A10917" t="s">
        <v>6918</v>
      </c>
      <c r="B10917">
        <v>2.14584175259475</v>
      </c>
      <c r="C10917">
        <v>11</v>
      </c>
      <c r="D10917">
        <v>13</v>
      </c>
      <c r="E10917">
        <v>13</v>
      </c>
      <c r="F10917" t="str">
        <f>VLOOKUP(E10917,$L$1:$M$25,2,FALSE)</f>
        <v>interest</v>
      </c>
      <c r="G10917">
        <f>LOG(C10917)</f>
        <v>1.0413926851582251</v>
      </c>
      <c r="H10917">
        <f>G10917/(B10917-1)</f>
        <v>0.90884512001766327</v>
      </c>
    </row>
    <row r="10918" spans="1:8">
      <c r="A10918" t="s">
        <v>9376</v>
      </c>
      <c r="B10918">
        <v>2.14584175259475</v>
      </c>
      <c r="C10918">
        <v>11</v>
      </c>
      <c r="D10918">
        <v>17</v>
      </c>
      <c r="E10918">
        <v>17</v>
      </c>
      <c r="F10918" t="str">
        <f>VLOOKUP(E10918,$L$1:$M$25,2,FALSE)</f>
        <v>nat-gas</v>
      </c>
      <c r="G10918">
        <f>LOG(C10918)</f>
        <v>1.0413926851582251</v>
      </c>
      <c r="H10918">
        <f>G10918/(B10918-1)</f>
        <v>0.90884512001766327</v>
      </c>
    </row>
    <row r="10919" spans="1:8">
      <c r="A10919" t="s">
        <v>10032</v>
      </c>
      <c r="B10919">
        <v>2.14584175259475</v>
      </c>
      <c r="C10919">
        <v>11</v>
      </c>
      <c r="D10919">
        <v>1</v>
      </c>
      <c r="E10919">
        <v>1</v>
      </c>
      <c r="F10919" t="str">
        <f>VLOOKUP(E10919,$L$1:$M$25,2,FALSE)</f>
        <v>acq</v>
      </c>
      <c r="G10919">
        <f>LOG(C10919)</f>
        <v>1.0413926851582251</v>
      </c>
      <c r="H10919">
        <f>G10919/(B10919-1)</f>
        <v>0.90884512001766327</v>
      </c>
    </row>
    <row r="10920" spans="1:8">
      <c r="A10920" t="s">
        <v>10119</v>
      </c>
      <c r="B10920">
        <v>2.14584175259475</v>
      </c>
      <c r="C10920">
        <v>11</v>
      </c>
      <c r="D10920">
        <v>16</v>
      </c>
      <c r="E10920">
        <v>16</v>
      </c>
      <c r="F10920" t="str">
        <f>VLOOKUP(E10920,$L$1:$M$25,2,FALSE)</f>
        <v>money-supply</v>
      </c>
      <c r="G10920">
        <f>LOG(C10920)</f>
        <v>1.0413926851582251</v>
      </c>
      <c r="H10920">
        <f>G10920/(B10920-1)</f>
        <v>0.90884512001766327</v>
      </c>
    </row>
    <row r="10921" spans="1:8">
      <c r="A10921" t="s">
        <v>10380</v>
      </c>
      <c r="B10921">
        <v>2.14584175259475</v>
      </c>
      <c r="C10921">
        <v>11</v>
      </c>
      <c r="D10921">
        <v>16</v>
      </c>
      <c r="E10921">
        <v>16</v>
      </c>
      <c r="F10921" t="str">
        <f>VLOOKUP(E10921,$L$1:$M$25,2,FALSE)</f>
        <v>money-supply</v>
      </c>
      <c r="G10921">
        <f>LOG(C10921)</f>
        <v>1.0413926851582251</v>
      </c>
      <c r="H10921">
        <f>G10921/(B10921-1)</f>
        <v>0.90884512001766327</v>
      </c>
    </row>
    <row r="10922" spans="1:8">
      <c r="A10922" t="s">
        <v>10411</v>
      </c>
      <c r="B10922">
        <v>2.14584175259475</v>
      </c>
      <c r="C10922">
        <v>11</v>
      </c>
      <c r="D10922">
        <v>5</v>
      </c>
      <c r="E10922">
        <v>5</v>
      </c>
      <c r="F10922" t="str">
        <f>VLOOKUP(E10922,$L$1:$M$25,2,FALSE)</f>
        <v>corn</v>
      </c>
      <c r="G10922">
        <f>LOG(C10922)</f>
        <v>1.0413926851582251</v>
      </c>
      <c r="H10922">
        <f>G10922/(B10922-1)</f>
        <v>0.90884512001766327</v>
      </c>
    </row>
    <row r="10923" spans="1:8">
      <c r="A10923" t="s">
        <v>11081</v>
      </c>
      <c r="B10923">
        <v>2.14584175259475</v>
      </c>
      <c r="C10923">
        <v>11</v>
      </c>
      <c r="D10923">
        <v>20</v>
      </c>
      <c r="E10923">
        <v>20</v>
      </c>
      <c r="F10923" t="str">
        <f>VLOOKUP(E10923,$L$1:$M$25,2,FALSE)</f>
        <v>ship</v>
      </c>
      <c r="G10923">
        <f>LOG(C10923)</f>
        <v>1.0413926851582251</v>
      </c>
      <c r="H10923">
        <f>G10923/(B10923-1)</f>
        <v>0.90884512001766327</v>
      </c>
    </row>
    <row r="10924" spans="1:8">
      <c r="A10924" t="s">
        <v>6932</v>
      </c>
      <c r="B10924">
        <v>2.1466019114887298</v>
      </c>
      <c r="C10924">
        <v>36</v>
      </c>
      <c r="D10924">
        <v>23</v>
      </c>
      <c r="E10924">
        <v>23</v>
      </c>
      <c r="F10924" t="str">
        <f>VLOOKUP(E10924,$L$1:$M$25,2,FALSE)</f>
        <v>trade</v>
      </c>
      <c r="G10924">
        <f>LOG(C10924)</f>
        <v>1.5563025007672873</v>
      </c>
      <c r="H10924">
        <f>G10924/(B10924-1)</f>
        <v>1.3573172041433357</v>
      </c>
    </row>
    <row r="10925" spans="1:8">
      <c r="A10925" t="s">
        <v>419</v>
      </c>
      <c r="B10925">
        <v>2.1482237735196201</v>
      </c>
      <c r="C10925">
        <v>346</v>
      </c>
      <c r="D10925">
        <v>25</v>
      </c>
      <c r="E10925">
        <v>25</v>
      </c>
      <c r="F10925" t="str">
        <f>VLOOKUP(E10925,$L$1:$M$25,2,FALSE)</f>
        <v>wheat</v>
      </c>
      <c r="G10925">
        <f>LOG(C10925)</f>
        <v>2.5390760987927767</v>
      </c>
      <c r="H10925">
        <f>G10925/(B10925-1)</f>
        <v>2.2113077235892908</v>
      </c>
    </row>
    <row r="10926" spans="1:8">
      <c r="A10926" t="s">
        <v>6189</v>
      </c>
      <c r="B10926">
        <v>2.1500602244842302</v>
      </c>
      <c r="C10926">
        <v>17</v>
      </c>
      <c r="D10926">
        <v>13</v>
      </c>
      <c r="E10926">
        <v>13</v>
      </c>
      <c r="F10926" t="str">
        <f>VLOOKUP(E10926,$L$1:$M$25,2,FALSE)</f>
        <v>interest</v>
      </c>
      <c r="G10926">
        <f>LOG(C10926)</f>
        <v>1.2304489213782739</v>
      </c>
      <c r="H10926">
        <f>G10926/(B10926-1)</f>
        <v>1.0698995541125647</v>
      </c>
    </row>
    <row r="10927" spans="1:8">
      <c r="A10927" t="s">
        <v>12029</v>
      </c>
      <c r="B10927">
        <v>2.1505868440528499</v>
      </c>
      <c r="C10927">
        <v>34</v>
      </c>
      <c r="D10927">
        <v>19</v>
      </c>
      <c r="E10927">
        <v>19</v>
      </c>
      <c r="F10927" t="str">
        <f>VLOOKUP(E10927,$L$1:$M$25,2,FALSE)</f>
        <v>reserves</v>
      </c>
      <c r="G10927">
        <f>LOG(C10927)</f>
        <v>1.5314789170422551</v>
      </c>
      <c r="H10927">
        <f>G10927/(B10927-1)</f>
        <v>1.3310415680121488</v>
      </c>
    </row>
    <row r="10928" spans="1:8">
      <c r="A10928" t="s">
        <v>7291</v>
      </c>
      <c r="B10928">
        <v>2.15132207992127</v>
      </c>
      <c r="C10928">
        <v>20</v>
      </c>
      <c r="D10928">
        <v>8</v>
      </c>
      <c r="E10928">
        <v>8</v>
      </c>
      <c r="F10928" t="str">
        <f>VLOOKUP(E10928,$L$1:$M$25,2,FALSE)</f>
        <v>dlr</v>
      </c>
      <c r="G10928">
        <f>LOG(C10928)</f>
        <v>1.3010299956639813</v>
      </c>
      <c r="H10928">
        <f>G10928/(B10928-1)</f>
        <v>1.1300313077926454</v>
      </c>
    </row>
    <row r="10929" spans="1:8">
      <c r="A10929" t="s">
        <v>860</v>
      </c>
      <c r="B10929">
        <v>2.1524913125743099</v>
      </c>
      <c r="C10929">
        <v>24</v>
      </c>
      <c r="D10929">
        <v>20</v>
      </c>
      <c r="E10929">
        <v>20</v>
      </c>
      <c r="F10929" t="str">
        <f>VLOOKUP(E10929,$L$1:$M$25,2,FALSE)</f>
        <v>ship</v>
      </c>
      <c r="G10929">
        <f>LOG(C10929)</f>
        <v>1.3802112417116059</v>
      </c>
      <c r="H10929">
        <f>G10929/(B10929-1)</f>
        <v>1.1975892804160406</v>
      </c>
    </row>
    <row r="10930" spans="1:8">
      <c r="A10930" t="s">
        <v>2923</v>
      </c>
      <c r="B10930">
        <v>2.1535324566542502</v>
      </c>
      <c r="C10930">
        <v>15</v>
      </c>
      <c r="D10930">
        <v>9</v>
      </c>
      <c r="E10930">
        <v>9</v>
      </c>
      <c r="F10930" t="str">
        <f>VLOOKUP(E10930,$L$1:$M$25,2,FALSE)</f>
        <v>earn</v>
      </c>
      <c r="G10930">
        <f>LOG(C10930)</f>
        <v>1.1760912590556813</v>
      </c>
      <c r="H10930">
        <f>G10930/(B10930-1)</f>
        <v>1.0195562788643691</v>
      </c>
    </row>
    <row r="10931" spans="1:8">
      <c r="A10931" t="s">
        <v>4350</v>
      </c>
      <c r="B10931">
        <v>2.1535324566542502</v>
      </c>
      <c r="C10931">
        <v>15</v>
      </c>
      <c r="D10931">
        <v>20</v>
      </c>
      <c r="E10931">
        <v>20</v>
      </c>
      <c r="F10931" t="str">
        <f>VLOOKUP(E10931,$L$1:$M$25,2,FALSE)</f>
        <v>ship</v>
      </c>
      <c r="G10931">
        <f>LOG(C10931)</f>
        <v>1.1760912590556813</v>
      </c>
      <c r="H10931">
        <f>G10931/(B10931-1)</f>
        <v>1.0195562788643691</v>
      </c>
    </row>
    <row r="10932" spans="1:8">
      <c r="A10932" t="s">
        <v>4975</v>
      </c>
      <c r="B10932">
        <v>2.1535324566542502</v>
      </c>
      <c r="C10932">
        <v>15</v>
      </c>
      <c r="D10932">
        <v>7</v>
      </c>
      <c r="E10932">
        <v>7</v>
      </c>
      <c r="F10932" t="str">
        <f>VLOOKUP(E10932,$L$1:$M$25,2,FALSE)</f>
        <v>crude</v>
      </c>
      <c r="G10932">
        <f>LOG(C10932)</f>
        <v>1.1760912590556813</v>
      </c>
      <c r="H10932">
        <f>G10932/(B10932-1)</f>
        <v>1.0195562788643691</v>
      </c>
    </row>
    <row r="10933" spans="1:8">
      <c r="A10933" t="s">
        <v>12116</v>
      </c>
      <c r="B10933">
        <v>2.1535324566542502</v>
      </c>
      <c r="C10933">
        <v>15</v>
      </c>
      <c r="D10933">
        <v>15</v>
      </c>
      <c r="E10933">
        <v>15</v>
      </c>
      <c r="F10933" t="str">
        <f>VLOOKUP(E10933,$L$1:$M$25,2,FALSE)</f>
        <v>money-fx</v>
      </c>
      <c r="G10933">
        <f>LOG(C10933)</f>
        <v>1.1760912590556813</v>
      </c>
      <c r="H10933">
        <f>G10933/(B10933-1)</f>
        <v>1.0195562788643691</v>
      </c>
    </row>
    <row r="10934" spans="1:8">
      <c r="A10934" t="s">
        <v>3661</v>
      </c>
      <c r="B10934">
        <v>2.1541179282817602</v>
      </c>
      <c r="C10934">
        <v>36</v>
      </c>
      <c r="D10934">
        <v>5</v>
      </c>
      <c r="E10934">
        <v>5</v>
      </c>
      <c r="F10934" t="str">
        <f>VLOOKUP(E10934,$L$1:$M$25,2,FALSE)</f>
        <v>corn</v>
      </c>
      <c r="G10934">
        <f>LOG(C10934)</f>
        <v>1.5563025007672873</v>
      </c>
      <c r="H10934">
        <f>G10934/(B10934-1)</f>
        <v>1.3484778830914581</v>
      </c>
    </row>
    <row r="10935" spans="1:8">
      <c r="A10935" t="s">
        <v>436</v>
      </c>
      <c r="B10935">
        <v>2.1541949135893899</v>
      </c>
      <c r="C10935">
        <v>93</v>
      </c>
      <c r="D10935">
        <v>25</v>
      </c>
      <c r="E10935">
        <v>25</v>
      </c>
      <c r="F10935" t="str">
        <f>VLOOKUP(E10935,$L$1:$M$25,2,FALSE)</f>
        <v>wheat</v>
      </c>
      <c r="G10935">
        <f>LOG(C10935)</f>
        <v>1.968482948553935</v>
      </c>
      <c r="H10935">
        <f>G10935/(B10935-1)</f>
        <v>1.7055030527142245</v>
      </c>
    </row>
    <row r="10936" spans="1:8">
      <c r="A10936" t="s">
        <v>6617</v>
      </c>
      <c r="B10936">
        <v>2.1546164435086301</v>
      </c>
      <c r="C10936">
        <v>41</v>
      </c>
      <c r="D10936">
        <v>4</v>
      </c>
      <c r="E10936">
        <v>4</v>
      </c>
      <c r="F10936" t="str">
        <f>VLOOKUP(E10936,$L$1:$M$25,2,FALSE)</f>
        <v>coffee</v>
      </c>
      <c r="G10936">
        <f>LOG(C10936)</f>
        <v>1.6127838567197355</v>
      </c>
      <c r="H10936">
        <f>G10936/(B10936-1)</f>
        <v>1.3968135182787051</v>
      </c>
    </row>
    <row r="10937" spans="1:8">
      <c r="A10937" t="s">
        <v>9410</v>
      </c>
      <c r="B10937">
        <v>2.1547831533733599</v>
      </c>
      <c r="C10937">
        <v>20</v>
      </c>
      <c r="D10937">
        <v>18</v>
      </c>
      <c r="E10937">
        <v>18</v>
      </c>
      <c r="F10937" t="str">
        <f>VLOOKUP(E10937,$L$1:$M$25,2,FALSE)</f>
        <v>oilseed</v>
      </c>
      <c r="G10937">
        <f>LOG(C10937)</f>
        <v>1.3010299956639813</v>
      </c>
      <c r="H10937">
        <f>G10937/(B10937-1)</f>
        <v>1.1266444196587075</v>
      </c>
    </row>
    <row r="10938" spans="1:8">
      <c r="A10938" t="s">
        <v>307</v>
      </c>
      <c r="B10938">
        <v>2.1570883329928598</v>
      </c>
      <c r="C10938">
        <v>334</v>
      </c>
      <c r="D10938">
        <v>3</v>
      </c>
      <c r="E10938">
        <v>3</v>
      </c>
      <c r="F10938" t="str">
        <f>VLOOKUP(E10938,$L$1:$M$25,2,FALSE)</f>
        <v>cocoa</v>
      </c>
      <c r="G10938">
        <f>LOG(C10938)</f>
        <v>2.5237464668115646</v>
      </c>
      <c r="H10938">
        <f>G10938/(B10938-1)</f>
        <v>2.1811182386428385</v>
      </c>
    </row>
    <row r="10939" spans="1:8">
      <c r="A10939" t="s">
        <v>367</v>
      </c>
      <c r="B10939">
        <v>2.1583915027705101</v>
      </c>
      <c r="C10939">
        <v>443</v>
      </c>
      <c r="D10939">
        <v>10</v>
      </c>
      <c r="E10939">
        <v>10</v>
      </c>
      <c r="F10939" t="str">
        <f>VLOOKUP(E10939,$L$1:$M$25,2,FALSE)</f>
        <v>gnp</v>
      </c>
      <c r="G10939">
        <f>LOG(C10939)</f>
        <v>2.6464037262230695</v>
      </c>
      <c r="H10939">
        <f>G10939/(B10939-1)</f>
        <v>2.2845503613361284</v>
      </c>
    </row>
    <row r="10940" spans="1:8">
      <c r="A10940" t="s">
        <v>3413</v>
      </c>
      <c r="B10940">
        <v>2.15973161607549</v>
      </c>
      <c r="C10940">
        <v>19</v>
      </c>
      <c r="D10940">
        <v>12</v>
      </c>
      <c r="E10940">
        <v>12</v>
      </c>
      <c r="F10940" t="str">
        <f>VLOOKUP(E10940,$L$1:$M$25,2,FALSE)</f>
        <v>grain</v>
      </c>
      <c r="G10940">
        <f>LOG(C10940)</f>
        <v>1.2787536009528289</v>
      </c>
      <c r="H10940">
        <f>G10940/(B10940-1)</f>
        <v>1.1026289041598323</v>
      </c>
    </row>
    <row r="10941" spans="1:8">
      <c r="A10941" t="s">
        <v>12114</v>
      </c>
      <c r="B10941">
        <v>2.1600542854721998</v>
      </c>
      <c r="C10941">
        <v>34</v>
      </c>
      <c r="D10941">
        <v>11</v>
      </c>
      <c r="E10941">
        <v>11</v>
      </c>
      <c r="F10941" t="str">
        <f>VLOOKUP(E10941,$L$1:$M$25,2,FALSE)</f>
        <v>gold</v>
      </c>
      <c r="G10941">
        <f>LOG(C10941)</f>
        <v>1.5314789170422551</v>
      </c>
      <c r="H10941">
        <f>G10941/(B10941-1)</f>
        <v>1.3201786642414473</v>
      </c>
    </row>
    <row r="10942" spans="1:8">
      <c r="A10942" t="s">
        <v>93</v>
      </c>
      <c r="B10942">
        <v>2.1608428943236402</v>
      </c>
      <c r="C10942">
        <v>107</v>
      </c>
      <c r="D10942">
        <v>10</v>
      </c>
      <c r="E10942">
        <v>10</v>
      </c>
      <c r="F10942" t="str">
        <f>VLOOKUP(E10942,$L$1:$M$25,2,FALSE)</f>
        <v>gnp</v>
      </c>
      <c r="G10942">
        <f>LOG(C10942)</f>
        <v>2.0293837776852097</v>
      </c>
      <c r="H10942">
        <f>G10942/(B10942-1)</f>
        <v>1.7481984750982353</v>
      </c>
    </row>
    <row r="10943" spans="1:8">
      <c r="A10943" t="s">
        <v>388</v>
      </c>
      <c r="B10943">
        <v>2.1616411906514799</v>
      </c>
      <c r="C10943">
        <v>641</v>
      </c>
      <c r="D10943">
        <v>10</v>
      </c>
      <c r="E10943">
        <v>10</v>
      </c>
      <c r="F10943" t="str">
        <f>VLOOKUP(E10943,$L$1:$M$25,2,FALSE)</f>
        <v>gnp</v>
      </c>
      <c r="G10943">
        <f>LOG(C10943)</f>
        <v>2.8068580295188172</v>
      </c>
      <c r="H10943">
        <f>G10943/(B10943-1)</f>
        <v>2.4162865884126021</v>
      </c>
    </row>
    <row r="10944" spans="1:8">
      <c r="A10944" t="s">
        <v>268</v>
      </c>
      <c r="B10944">
        <v>2.1635717387547202</v>
      </c>
      <c r="C10944">
        <v>245</v>
      </c>
      <c r="D10944">
        <v>10</v>
      </c>
      <c r="E10944">
        <v>10</v>
      </c>
      <c r="F10944" t="str">
        <f>VLOOKUP(E10944,$L$1:$M$25,2,FALSE)</f>
        <v>gnp</v>
      </c>
      <c r="G10944">
        <f>LOG(C10944)</f>
        <v>2.3891660843645326</v>
      </c>
      <c r="H10944">
        <f>G10944/(B10944-1)</f>
        <v>2.053303638090652</v>
      </c>
    </row>
    <row r="10945" spans="1:8">
      <c r="A10945" t="s">
        <v>2656</v>
      </c>
      <c r="B10945">
        <v>2.1639556568820502</v>
      </c>
      <c r="C10945">
        <v>10</v>
      </c>
      <c r="D10945">
        <v>11</v>
      </c>
      <c r="E10945">
        <v>11</v>
      </c>
      <c r="F10945" t="str">
        <f>VLOOKUP(E10945,$L$1:$M$25,2,FALSE)</f>
        <v>gold</v>
      </c>
      <c r="G10945">
        <f>LOG(C10945)</f>
        <v>1</v>
      </c>
      <c r="H10945">
        <f>G10945/(B10945-1)</f>
        <v>0.85913925851673179</v>
      </c>
    </row>
    <row r="10946" spans="1:8">
      <c r="A10946" t="s">
        <v>2825</v>
      </c>
      <c r="B10946">
        <v>2.1639556568820502</v>
      </c>
      <c r="C10946">
        <v>10</v>
      </c>
      <c r="D10946">
        <v>11</v>
      </c>
      <c r="E10946">
        <v>11</v>
      </c>
      <c r="F10946" t="str">
        <f>VLOOKUP(E10946,$L$1:$M$25,2,FALSE)</f>
        <v>gold</v>
      </c>
      <c r="G10946">
        <f>LOG(C10946)</f>
        <v>1</v>
      </c>
      <c r="H10946">
        <f>G10946/(B10946-1)</f>
        <v>0.85913925851673179</v>
      </c>
    </row>
    <row r="10947" spans="1:8">
      <c r="A10947" t="s">
        <v>4657</v>
      </c>
      <c r="B10947">
        <v>2.1639556568820502</v>
      </c>
      <c r="C10947">
        <v>10</v>
      </c>
      <c r="D10947">
        <v>17</v>
      </c>
      <c r="E10947">
        <v>17</v>
      </c>
      <c r="F10947" t="str">
        <f>VLOOKUP(E10947,$L$1:$M$25,2,FALSE)</f>
        <v>nat-gas</v>
      </c>
      <c r="G10947">
        <f>LOG(C10947)</f>
        <v>1</v>
      </c>
      <c r="H10947">
        <f>G10947/(B10947-1)</f>
        <v>0.85913925851673179</v>
      </c>
    </row>
    <row r="10948" spans="1:8">
      <c r="A10948" t="s">
        <v>4692</v>
      </c>
      <c r="B10948">
        <v>2.1639556568820502</v>
      </c>
      <c r="C10948">
        <v>10</v>
      </c>
      <c r="D10948">
        <v>13</v>
      </c>
      <c r="E10948">
        <v>13</v>
      </c>
      <c r="F10948" t="str">
        <f>VLOOKUP(E10948,$L$1:$M$25,2,FALSE)</f>
        <v>interest</v>
      </c>
      <c r="G10948">
        <f>LOG(C10948)</f>
        <v>1</v>
      </c>
      <c r="H10948">
        <f>G10948/(B10948-1)</f>
        <v>0.85913925851673179</v>
      </c>
    </row>
    <row r="10949" spans="1:8">
      <c r="A10949" t="s">
        <v>5433</v>
      </c>
      <c r="B10949">
        <v>2.1639556568820502</v>
      </c>
      <c r="C10949">
        <v>10</v>
      </c>
      <c r="D10949">
        <v>15</v>
      </c>
      <c r="E10949">
        <v>15</v>
      </c>
      <c r="F10949" t="str">
        <f>VLOOKUP(E10949,$L$1:$M$25,2,FALSE)</f>
        <v>money-fx</v>
      </c>
      <c r="G10949">
        <f>LOG(C10949)</f>
        <v>1</v>
      </c>
      <c r="H10949">
        <f>G10949/(B10949-1)</f>
        <v>0.85913925851673179</v>
      </c>
    </row>
    <row r="10950" spans="1:8">
      <c r="A10950" t="s">
        <v>6534</v>
      </c>
      <c r="B10950">
        <v>2.1639556568820502</v>
      </c>
      <c r="C10950">
        <v>10</v>
      </c>
      <c r="D10950">
        <v>23</v>
      </c>
      <c r="E10950">
        <v>23</v>
      </c>
      <c r="F10950" t="str">
        <f>VLOOKUP(E10950,$L$1:$M$25,2,FALSE)</f>
        <v>trade</v>
      </c>
      <c r="G10950">
        <f>LOG(C10950)</f>
        <v>1</v>
      </c>
      <c r="H10950">
        <f>G10950/(B10950-1)</f>
        <v>0.85913925851673179</v>
      </c>
    </row>
    <row r="10951" spans="1:8">
      <c r="A10951" t="s">
        <v>8294</v>
      </c>
      <c r="B10951">
        <v>2.1639556568820502</v>
      </c>
      <c r="C10951">
        <v>10</v>
      </c>
      <c r="D10951">
        <v>17</v>
      </c>
      <c r="E10951">
        <v>17</v>
      </c>
      <c r="F10951" t="str">
        <f>VLOOKUP(E10951,$L$1:$M$25,2,FALSE)</f>
        <v>nat-gas</v>
      </c>
      <c r="G10951">
        <f>LOG(C10951)</f>
        <v>1</v>
      </c>
      <c r="H10951">
        <f>G10951/(B10951-1)</f>
        <v>0.85913925851673179</v>
      </c>
    </row>
    <row r="10952" spans="1:8">
      <c r="A10952" t="s">
        <v>9192</v>
      </c>
      <c r="B10952">
        <v>2.1639556568820502</v>
      </c>
      <c r="C10952">
        <v>10</v>
      </c>
      <c r="D10952">
        <v>3</v>
      </c>
      <c r="E10952">
        <v>3</v>
      </c>
      <c r="F10952" t="str">
        <f>VLOOKUP(E10952,$L$1:$M$25,2,FALSE)</f>
        <v>cocoa</v>
      </c>
      <c r="G10952">
        <f>LOG(C10952)</f>
        <v>1</v>
      </c>
      <c r="H10952">
        <f>G10952/(B10952-1)</f>
        <v>0.85913925851673179</v>
      </c>
    </row>
    <row r="10953" spans="1:8">
      <c r="A10953" t="s">
        <v>9282</v>
      </c>
      <c r="B10953">
        <v>2.1639556568820502</v>
      </c>
      <c r="C10953">
        <v>10</v>
      </c>
      <c r="D10953">
        <v>15</v>
      </c>
      <c r="E10953">
        <v>15</v>
      </c>
      <c r="F10953" t="str">
        <f>VLOOKUP(E10953,$L$1:$M$25,2,FALSE)</f>
        <v>money-fx</v>
      </c>
      <c r="G10953">
        <f>LOG(C10953)</f>
        <v>1</v>
      </c>
      <c r="H10953">
        <f>G10953/(B10953-1)</f>
        <v>0.85913925851673179</v>
      </c>
    </row>
    <row r="10954" spans="1:8">
      <c r="A10954" t="s">
        <v>10320</v>
      </c>
      <c r="B10954">
        <v>2.1639556568820502</v>
      </c>
      <c r="C10954">
        <v>10</v>
      </c>
      <c r="D10954">
        <v>16</v>
      </c>
      <c r="E10954">
        <v>16</v>
      </c>
      <c r="F10954" t="str">
        <f>VLOOKUP(E10954,$L$1:$M$25,2,FALSE)</f>
        <v>money-supply</v>
      </c>
      <c r="G10954">
        <f>LOG(C10954)</f>
        <v>1</v>
      </c>
      <c r="H10954">
        <f>G10954/(B10954-1)</f>
        <v>0.85913925851673179</v>
      </c>
    </row>
    <row r="10955" spans="1:8">
      <c r="A10955" t="s">
        <v>11971</v>
      </c>
      <c r="B10955">
        <v>2.1639556568820502</v>
      </c>
      <c r="C10955">
        <v>10</v>
      </c>
      <c r="D10955">
        <v>10</v>
      </c>
      <c r="E10955">
        <v>10</v>
      </c>
      <c r="F10955" t="str">
        <f>VLOOKUP(E10955,$L$1:$M$25,2,FALSE)</f>
        <v>gnp</v>
      </c>
      <c r="G10955">
        <f>LOG(C10955)</f>
        <v>1</v>
      </c>
      <c r="H10955">
        <f>G10955/(B10955-1)</f>
        <v>0.85913925851673179</v>
      </c>
    </row>
    <row r="10956" spans="1:8">
      <c r="A10956" t="s">
        <v>11883</v>
      </c>
      <c r="B10956">
        <v>2.1639556568820502</v>
      </c>
      <c r="C10956">
        <v>20</v>
      </c>
      <c r="D10956">
        <v>16</v>
      </c>
      <c r="E10956">
        <v>16</v>
      </c>
      <c r="F10956" t="str">
        <f>VLOOKUP(E10956,$L$1:$M$25,2,FALSE)</f>
        <v>money-supply</v>
      </c>
      <c r="G10956">
        <f>LOG(C10956)</f>
        <v>1.3010299956639813</v>
      </c>
      <c r="H10956">
        <f>G10956/(B10956-1)</f>
        <v>1.1177659457827795</v>
      </c>
    </row>
    <row r="10957" spans="1:8">
      <c r="A10957" t="s">
        <v>2740</v>
      </c>
      <c r="B10957">
        <v>2.1660849392498198</v>
      </c>
      <c r="C10957">
        <v>16</v>
      </c>
      <c r="D10957">
        <v>24</v>
      </c>
      <c r="E10957">
        <v>24</v>
      </c>
      <c r="F10957" t="str">
        <f>VLOOKUP(E10957,$L$1:$M$25,2,FALSE)</f>
        <v>veg-oil</v>
      </c>
      <c r="G10957">
        <f>LOG(C10957)</f>
        <v>1.2041199826559248</v>
      </c>
      <c r="H10957">
        <f>G10957/(B10957-1)</f>
        <v>1.0326177297432331</v>
      </c>
    </row>
    <row r="10958" spans="1:8">
      <c r="A10958" t="s">
        <v>4008</v>
      </c>
      <c r="B10958">
        <v>2.1660849392498198</v>
      </c>
      <c r="C10958">
        <v>16</v>
      </c>
      <c r="D10958">
        <v>17</v>
      </c>
      <c r="E10958">
        <v>17</v>
      </c>
      <c r="F10958" t="str">
        <f>VLOOKUP(E10958,$L$1:$M$25,2,FALSE)</f>
        <v>nat-gas</v>
      </c>
      <c r="G10958">
        <f>LOG(C10958)</f>
        <v>1.2041199826559248</v>
      </c>
      <c r="H10958">
        <f>G10958/(B10958-1)</f>
        <v>1.0326177297432331</v>
      </c>
    </row>
    <row r="10959" spans="1:8">
      <c r="A10959" t="s">
        <v>4593</v>
      </c>
      <c r="B10959">
        <v>2.1660849392498198</v>
      </c>
      <c r="C10959">
        <v>16</v>
      </c>
      <c r="D10959">
        <v>11</v>
      </c>
      <c r="E10959">
        <v>11</v>
      </c>
      <c r="F10959" t="str">
        <f>VLOOKUP(E10959,$L$1:$M$25,2,FALSE)</f>
        <v>gold</v>
      </c>
      <c r="G10959">
        <f>LOG(C10959)</f>
        <v>1.2041199826559248</v>
      </c>
      <c r="H10959">
        <f>G10959/(B10959-1)</f>
        <v>1.0326177297432331</v>
      </c>
    </row>
    <row r="10960" spans="1:8">
      <c r="A10960" t="s">
        <v>8641</v>
      </c>
      <c r="B10960">
        <v>2.1660849392498198</v>
      </c>
      <c r="C10960">
        <v>16</v>
      </c>
      <c r="D10960">
        <v>23</v>
      </c>
      <c r="E10960">
        <v>23</v>
      </c>
      <c r="F10960" t="str">
        <f>VLOOKUP(E10960,$L$1:$M$25,2,FALSE)</f>
        <v>trade</v>
      </c>
      <c r="G10960">
        <f>LOG(C10960)</f>
        <v>1.2041199826559248</v>
      </c>
      <c r="H10960">
        <f>G10960/(B10960-1)</f>
        <v>1.0326177297432331</v>
      </c>
    </row>
    <row r="10961" spans="1:8">
      <c r="A10961" t="s">
        <v>10903</v>
      </c>
      <c r="B10961">
        <v>2.16681317264193</v>
      </c>
      <c r="C10961">
        <v>35</v>
      </c>
      <c r="D10961">
        <v>8</v>
      </c>
      <c r="E10961">
        <v>8</v>
      </c>
      <c r="F10961" t="str">
        <f>VLOOKUP(E10961,$L$1:$M$25,2,FALSE)</f>
        <v>dlr</v>
      </c>
      <c r="G10961">
        <f>LOG(C10961)</f>
        <v>1.5440680443502757</v>
      </c>
      <c r="H10961">
        <f>G10961/(B10961-1)</f>
        <v>1.3233207171068826</v>
      </c>
    </row>
    <row r="10962" spans="1:8">
      <c r="A10962" t="s">
        <v>6302</v>
      </c>
      <c r="B10962">
        <v>2.1681552360159602</v>
      </c>
      <c r="C10962">
        <v>18</v>
      </c>
      <c r="D10962">
        <v>4</v>
      </c>
      <c r="E10962">
        <v>4</v>
      </c>
      <c r="F10962" t="str">
        <f>VLOOKUP(E10962,$L$1:$M$25,2,FALSE)</f>
        <v>coffee</v>
      </c>
      <c r="G10962">
        <f>LOG(C10962)</f>
        <v>1.255272505103306</v>
      </c>
      <c r="H10962">
        <f>G10962/(B10962-1)</f>
        <v>1.0745767911672961</v>
      </c>
    </row>
    <row r="10963" spans="1:8">
      <c r="A10963" t="s">
        <v>6031</v>
      </c>
      <c r="B10963">
        <v>2.1700483464601601</v>
      </c>
      <c r="C10963">
        <v>17</v>
      </c>
      <c r="D10963">
        <v>7</v>
      </c>
      <c r="E10963">
        <v>7</v>
      </c>
      <c r="F10963" t="str">
        <f>VLOOKUP(E10963,$L$1:$M$25,2,FALSE)</f>
        <v>crude</v>
      </c>
      <c r="G10963">
        <f>LOG(C10963)</f>
        <v>1.2304489213782739</v>
      </c>
      <c r="H10963">
        <f>G10963/(B10963-1)</f>
        <v>1.0516222898830192</v>
      </c>
    </row>
    <row r="10964" spans="1:8">
      <c r="A10964" t="s">
        <v>1989</v>
      </c>
      <c r="B10964">
        <v>2.1704425977106698</v>
      </c>
      <c r="C10964">
        <v>40</v>
      </c>
      <c r="D10964">
        <v>18</v>
      </c>
      <c r="E10964">
        <v>18</v>
      </c>
      <c r="F10964" t="str">
        <f>VLOOKUP(E10964,$L$1:$M$25,2,FALSE)</f>
        <v>oilseed</v>
      </c>
      <c r="G10964">
        <f>LOG(C10964)</f>
        <v>1.6020599913279623</v>
      </c>
      <c r="H10964">
        <f>G10964/(B10964-1)</f>
        <v>1.3687642558990212</v>
      </c>
    </row>
    <row r="10965" spans="1:8">
      <c r="A10965" t="s">
        <v>288</v>
      </c>
      <c r="B10965">
        <v>2.17151571538253</v>
      </c>
      <c r="C10965">
        <v>74</v>
      </c>
      <c r="D10965">
        <v>4</v>
      </c>
      <c r="E10965">
        <v>4</v>
      </c>
      <c r="F10965" t="str">
        <f>VLOOKUP(E10965,$L$1:$M$25,2,FALSE)</f>
        <v>coffee</v>
      </c>
      <c r="G10965">
        <f>LOG(C10965)</f>
        <v>1.8692317197309762</v>
      </c>
      <c r="H10965">
        <f>G10965/(B10965-1)</f>
        <v>1.5955669182983381</v>
      </c>
    </row>
    <row r="10966" spans="1:8">
      <c r="A10966" t="s">
        <v>1345</v>
      </c>
      <c r="B10966">
        <v>2.1729270915085901</v>
      </c>
      <c r="C10966">
        <v>21</v>
      </c>
      <c r="D10966">
        <v>3</v>
      </c>
      <c r="E10966">
        <v>3</v>
      </c>
      <c r="F10966" t="str">
        <f>VLOOKUP(E10966,$L$1:$M$25,2,FALSE)</f>
        <v>cocoa</v>
      </c>
      <c r="G10966">
        <f>LOG(C10966)</f>
        <v>1.3222192947339193</v>
      </c>
      <c r="H10966">
        <f>G10966/(B10966-1)</f>
        <v>1.1272817418116869</v>
      </c>
    </row>
    <row r="10967" spans="1:8">
      <c r="A10967" t="s">
        <v>11681</v>
      </c>
      <c r="B10967">
        <v>2.1743082361151198</v>
      </c>
      <c r="C10967">
        <v>21</v>
      </c>
      <c r="D10967">
        <v>7</v>
      </c>
      <c r="E10967">
        <v>7</v>
      </c>
      <c r="F10967" t="str">
        <f>VLOOKUP(E10967,$L$1:$M$25,2,FALSE)</f>
        <v>crude</v>
      </c>
      <c r="G10967">
        <f>LOG(C10967)</f>
        <v>1.3222192947339193</v>
      </c>
      <c r="H10967">
        <f>G10967/(B10967-1)</f>
        <v>1.1259559066945857</v>
      </c>
    </row>
    <row r="10968" spans="1:8">
      <c r="A10968" t="s">
        <v>2446</v>
      </c>
      <c r="B10968">
        <v>2.1749550131295501</v>
      </c>
      <c r="C10968">
        <v>25</v>
      </c>
      <c r="D10968">
        <v>10</v>
      </c>
      <c r="E10968">
        <v>10</v>
      </c>
      <c r="F10968" t="str">
        <f>VLOOKUP(E10968,$L$1:$M$25,2,FALSE)</f>
        <v>gnp</v>
      </c>
      <c r="G10968">
        <f>LOG(C10968)</f>
        <v>1.3979400086720377</v>
      </c>
      <c r="H10968">
        <f>G10968/(B10968-1)</f>
        <v>1.1897817304073253</v>
      </c>
    </row>
    <row r="10969" spans="1:8">
      <c r="A10969" t="s">
        <v>6270</v>
      </c>
      <c r="B10969">
        <v>2.1761856615603001</v>
      </c>
      <c r="C10969">
        <v>15</v>
      </c>
      <c r="D10969">
        <v>18</v>
      </c>
      <c r="E10969">
        <v>18</v>
      </c>
      <c r="F10969" t="str">
        <f>VLOOKUP(E10969,$L$1:$M$25,2,FALSE)</f>
        <v>oilseed</v>
      </c>
      <c r="G10969">
        <f>LOG(C10969)</f>
        <v>1.1760912590556813</v>
      </c>
      <c r="H10969">
        <f>G10969/(B10969-1)</f>
        <v>0.99991973843271176</v>
      </c>
    </row>
    <row r="10970" spans="1:8">
      <c r="A10970" t="s">
        <v>6492</v>
      </c>
      <c r="B10970">
        <v>2.1761856615603001</v>
      </c>
      <c r="C10970">
        <v>15</v>
      </c>
      <c r="D10970">
        <v>7</v>
      </c>
      <c r="E10970">
        <v>7</v>
      </c>
      <c r="F10970" t="str">
        <f>VLOOKUP(E10970,$L$1:$M$25,2,FALSE)</f>
        <v>crude</v>
      </c>
      <c r="G10970">
        <f>LOG(C10970)</f>
        <v>1.1760912590556813</v>
      </c>
      <c r="H10970">
        <f>G10970/(B10970-1)</f>
        <v>0.99991973843271176</v>
      </c>
    </row>
    <row r="10971" spans="1:8">
      <c r="A10971" t="s">
        <v>10345</v>
      </c>
      <c r="B10971">
        <v>2.1761856615603001</v>
      </c>
      <c r="C10971">
        <v>15</v>
      </c>
      <c r="D10971">
        <v>23</v>
      </c>
      <c r="E10971">
        <v>23</v>
      </c>
      <c r="F10971" t="str">
        <f>VLOOKUP(E10971,$L$1:$M$25,2,FALSE)</f>
        <v>trade</v>
      </c>
      <c r="G10971">
        <f>LOG(C10971)</f>
        <v>1.1760912590556813</v>
      </c>
      <c r="H10971">
        <f>G10971/(B10971-1)</f>
        <v>0.99991973843271176</v>
      </c>
    </row>
    <row r="10972" spans="1:8">
      <c r="A10972" t="s">
        <v>11082</v>
      </c>
      <c r="B10972">
        <v>2.1761856615603001</v>
      </c>
      <c r="C10972">
        <v>15</v>
      </c>
      <c r="D10972">
        <v>3</v>
      </c>
      <c r="E10972">
        <v>3</v>
      </c>
      <c r="F10972" t="str">
        <f>VLOOKUP(E10972,$L$1:$M$25,2,FALSE)</f>
        <v>cocoa</v>
      </c>
      <c r="G10972">
        <f>LOG(C10972)</f>
        <v>1.1760912590556813</v>
      </c>
      <c r="H10972">
        <f>G10972/(B10972-1)</f>
        <v>0.99991973843271176</v>
      </c>
    </row>
    <row r="10973" spans="1:8">
      <c r="A10973" t="s">
        <v>5832</v>
      </c>
      <c r="B10973">
        <v>2.1767324865575501</v>
      </c>
      <c r="C10973">
        <v>22</v>
      </c>
      <c r="D10973">
        <v>13</v>
      </c>
      <c r="E10973">
        <v>13</v>
      </c>
      <c r="F10973" t="str">
        <f>VLOOKUP(E10973,$L$1:$M$25,2,FALSE)</f>
        <v>interest</v>
      </c>
      <c r="G10973">
        <f>LOG(C10973)</f>
        <v>1.3424226808222062</v>
      </c>
      <c r="H10973">
        <f>G10973/(B10973-1)</f>
        <v>1.140805319949457</v>
      </c>
    </row>
    <row r="10974" spans="1:8">
      <c r="A10974" t="s">
        <v>5958</v>
      </c>
      <c r="B10974">
        <v>2.1771294051838699</v>
      </c>
      <c r="C10974">
        <v>77</v>
      </c>
      <c r="D10974">
        <v>10</v>
      </c>
      <c r="E10974">
        <v>10</v>
      </c>
      <c r="F10974" t="str">
        <f>VLOOKUP(E10974,$L$1:$M$25,2,FALSE)</f>
        <v>gnp</v>
      </c>
      <c r="G10974">
        <f>LOG(C10974)</f>
        <v>1.8864907251724818</v>
      </c>
      <c r="H10974">
        <f>G10974/(B10974-1)</f>
        <v>1.6026196583525227</v>
      </c>
    </row>
    <row r="10975" spans="1:8">
      <c r="A10975" t="s">
        <v>376</v>
      </c>
      <c r="B10975">
        <v>2.17775393182397</v>
      </c>
      <c r="C10975">
        <v>104</v>
      </c>
      <c r="D10975">
        <v>13</v>
      </c>
      <c r="E10975">
        <v>13</v>
      </c>
      <c r="F10975" t="str">
        <f>VLOOKUP(E10975,$L$1:$M$25,2,FALSE)</f>
        <v>interest</v>
      </c>
      <c r="G10975">
        <f>LOG(C10975)</f>
        <v>2.0170333392987803</v>
      </c>
      <c r="H10975">
        <f>G10975/(B10975-1)</f>
        <v>1.7126101512350977</v>
      </c>
    </row>
    <row r="10976" spans="1:8">
      <c r="A10976" t="s">
        <v>10668</v>
      </c>
      <c r="B10976">
        <v>2.1788840333607098</v>
      </c>
      <c r="C10976">
        <v>25</v>
      </c>
      <c r="D10976">
        <v>17</v>
      </c>
      <c r="E10976">
        <v>17</v>
      </c>
      <c r="F10976" t="str">
        <f>VLOOKUP(E10976,$L$1:$M$25,2,FALSE)</f>
        <v>nat-gas</v>
      </c>
      <c r="G10976">
        <f>LOG(C10976)</f>
        <v>1.3979400086720377</v>
      </c>
      <c r="H10976">
        <f>G10976/(B10976-1)</f>
        <v>1.1858163900030547</v>
      </c>
    </row>
    <row r="10977" spans="1:8">
      <c r="A10977" t="s">
        <v>7790</v>
      </c>
      <c r="B10977">
        <v>2.1789883655370699</v>
      </c>
      <c r="C10977">
        <v>42</v>
      </c>
      <c r="D10977">
        <v>8</v>
      </c>
      <c r="E10977">
        <v>8</v>
      </c>
      <c r="F10977" t="str">
        <f>VLOOKUP(E10977,$L$1:$M$25,2,FALSE)</f>
        <v>dlr</v>
      </c>
      <c r="G10977">
        <f>LOG(C10977)</f>
        <v>1.6232492903979006</v>
      </c>
      <c r="H10977">
        <f>G10977/(B10977-1)</f>
        <v>1.3768153595463637</v>
      </c>
    </row>
    <row r="10978" spans="1:8">
      <c r="A10978" t="s">
        <v>1321</v>
      </c>
      <c r="B10978">
        <v>2.1809455605615899</v>
      </c>
      <c r="C10978">
        <v>20</v>
      </c>
      <c r="D10978">
        <v>25</v>
      </c>
      <c r="E10978">
        <v>25</v>
      </c>
      <c r="F10978" t="str">
        <f>VLOOKUP(E10978,$L$1:$M$25,2,FALSE)</f>
        <v>wheat</v>
      </c>
      <c r="G10978">
        <f>LOG(C10978)</f>
        <v>1.3010299956639813</v>
      </c>
      <c r="H10978">
        <f>G10978/(B10978-1)</f>
        <v>1.1016849879559951</v>
      </c>
    </row>
    <row r="10979" spans="1:8">
      <c r="A10979" t="s">
        <v>6033</v>
      </c>
      <c r="B10979">
        <v>2.1809455605615899</v>
      </c>
      <c r="C10979">
        <v>20</v>
      </c>
      <c r="D10979">
        <v>7</v>
      </c>
      <c r="E10979">
        <v>7</v>
      </c>
      <c r="F10979" t="str">
        <f>VLOOKUP(E10979,$L$1:$M$25,2,FALSE)</f>
        <v>crude</v>
      </c>
      <c r="G10979">
        <f>LOG(C10979)</f>
        <v>1.3010299956639813</v>
      </c>
      <c r="H10979">
        <f>G10979/(B10979-1)</f>
        <v>1.1016849879559951</v>
      </c>
    </row>
    <row r="10980" spans="1:8">
      <c r="A10980" t="s">
        <v>9682</v>
      </c>
      <c r="B10980">
        <v>2.1809455605615899</v>
      </c>
      <c r="C10980">
        <v>20</v>
      </c>
      <c r="D10980">
        <v>16</v>
      </c>
      <c r="E10980">
        <v>16</v>
      </c>
      <c r="F10980" t="str">
        <f>VLOOKUP(E10980,$L$1:$M$25,2,FALSE)</f>
        <v>money-supply</v>
      </c>
      <c r="G10980">
        <f>LOG(C10980)</f>
        <v>1.3010299956639813</v>
      </c>
      <c r="H10980">
        <f>G10980/(B10980-1)</f>
        <v>1.1016849879559951</v>
      </c>
    </row>
    <row r="10981" spans="1:8">
      <c r="A10981" t="s">
        <v>1986</v>
      </c>
      <c r="B10981">
        <v>2.18158950415632</v>
      </c>
      <c r="C10981">
        <v>32</v>
      </c>
      <c r="D10981">
        <v>14</v>
      </c>
      <c r="E10981">
        <v>14</v>
      </c>
      <c r="F10981" t="str">
        <f>VLOOKUP(E10981,$L$1:$M$25,2,FALSE)</f>
        <v>livestock</v>
      </c>
      <c r="G10981">
        <f>LOG(C10981)</f>
        <v>1.505149978319906</v>
      </c>
      <c r="H10981">
        <f>G10981/(B10981-1)</f>
        <v>1.273834925771971</v>
      </c>
    </row>
    <row r="10982" spans="1:8">
      <c r="A10982" t="s">
        <v>5394</v>
      </c>
      <c r="B10982">
        <v>2.18207570538685</v>
      </c>
      <c r="C10982">
        <v>27</v>
      </c>
      <c r="D10982">
        <v>10</v>
      </c>
      <c r="E10982">
        <v>10</v>
      </c>
      <c r="F10982" t="str">
        <f>VLOOKUP(E10982,$L$1:$M$25,2,FALSE)</f>
        <v>gnp</v>
      </c>
      <c r="G10982">
        <f>LOG(C10982)</f>
        <v>1.4313637641589874</v>
      </c>
      <c r="H10982">
        <f>G10982/(B10982-1)</f>
        <v>1.2108900958171325</v>
      </c>
    </row>
    <row r="10983" spans="1:8">
      <c r="A10983" t="s">
        <v>3169</v>
      </c>
      <c r="B10983">
        <v>2.18254901228326</v>
      </c>
      <c r="C10983">
        <v>34</v>
      </c>
      <c r="D10983">
        <v>1</v>
      </c>
      <c r="E10983">
        <v>1</v>
      </c>
      <c r="F10983" t="str">
        <f>VLOOKUP(E10983,$L$1:$M$25,2,FALSE)</f>
        <v>acq</v>
      </c>
      <c r="G10983">
        <f>LOG(C10983)</f>
        <v>1.5314789170422551</v>
      </c>
      <c r="H10983">
        <f>G10983/(B10983-1)</f>
        <v>1.2950659136616105</v>
      </c>
    </row>
    <row r="10984" spans="1:8">
      <c r="A10984" t="s">
        <v>7615</v>
      </c>
      <c r="B10984">
        <v>2.1828797301304799</v>
      </c>
      <c r="C10984">
        <v>23</v>
      </c>
      <c r="D10984">
        <v>22</v>
      </c>
      <c r="E10984">
        <v>22</v>
      </c>
      <c r="F10984" t="str">
        <f>VLOOKUP(E10984,$L$1:$M$25,2,FALSE)</f>
        <v>sugar</v>
      </c>
      <c r="G10984">
        <f>LOG(C10984)</f>
        <v>1.3617278360175928</v>
      </c>
      <c r="H10984">
        <f>G10984/(B10984-1)</f>
        <v>1.151197202328748</v>
      </c>
    </row>
    <row r="10985" spans="1:8">
      <c r="A10985" t="s">
        <v>941</v>
      </c>
      <c r="B10985">
        <v>2.1831872696020098</v>
      </c>
      <c r="C10985">
        <v>18</v>
      </c>
      <c r="D10985">
        <v>24</v>
      </c>
      <c r="E10985">
        <v>24</v>
      </c>
      <c r="F10985" t="str">
        <f>VLOOKUP(E10985,$L$1:$M$25,2,FALSE)</f>
        <v>veg-oil</v>
      </c>
      <c r="G10985">
        <f>LOG(C10985)</f>
        <v>1.255272505103306</v>
      </c>
      <c r="H10985">
        <f>G10985/(B10985-1)</f>
        <v>1.0609246206017273</v>
      </c>
    </row>
    <row r="10986" spans="1:8">
      <c r="A10986" t="s">
        <v>10297</v>
      </c>
      <c r="B10986">
        <v>2.18435884222332</v>
      </c>
      <c r="C10986">
        <v>24</v>
      </c>
      <c r="D10986">
        <v>4</v>
      </c>
      <c r="E10986">
        <v>4</v>
      </c>
      <c r="F10986" t="str">
        <f>VLOOKUP(E10986,$L$1:$M$25,2,FALSE)</f>
        <v>coffee</v>
      </c>
      <c r="G10986">
        <f>LOG(C10986)</f>
        <v>1.3802112417116059</v>
      </c>
      <c r="H10986">
        <f>G10986/(B10986-1)</f>
        <v>1.1653657595198301</v>
      </c>
    </row>
    <row r="10987" spans="1:8">
      <c r="A10987" t="s">
        <v>4003</v>
      </c>
      <c r="B10987">
        <v>2.18511008818651</v>
      </c>
      <c r="C10987">
        <v>36</v>
      </c>
      <c r="D10987">
        <v>22</v>
      </c>
      <c r="E10987">
        <v>22</v>
      </c>
      <c r="F10987" t="str">
        <f>VLOOKUP(E10987,$L$1:$M$25,2,FALSE)</f>
        <v>sugar</v>
      </c>
      <c r="G10987">
        <f>LOG(C10987)</f>
        <v>1.5563025007672873</v>
      </c>
      <c r="H10987">
        <f>G10987/(B10987-1)</f>
        <v>1.313213444287515</v>
      </c>
    </row>
    <row r="10988" spans="1:8">
      <c r="A10988" t="s">
        <v>340</v>
      </c>
      <c r="B10988">
        <v>2.1859114125305799</v>
      </c>
      <c r="C10988">
        <v>296</v>
      </c>
      <c r="D10988">
        <v>23</v>
      </c>
      <c r="E10988">
        <v>23</v>
      </c>
      <c r="F10988" t="str">
        <f>VLOOKUP(E10988,$L$1:$M$25,2,FALSE)</f>
        <v>trade</v>
      </c>
      <c r="G10988">
        <f>LOG(C10988)</f>
        <v>2.4712917110589387</v>
      </c>
      <c r="H10988">
        <f>G10988/(B10988-1)</f>
        <v>2.0838754774992219</v>
      </c>
    </row>
    <row r="10989" spans="1:8">
      <c r="A10989" t="s">
        <v>527</v>
      </c>
      <c r="B10989">
        <v>2.1862164043183698</v>
      </c>
      <c r="C10989">
        <v>393</v>
      </c>
      <c r="D10989">
        <v>25</v>
      </c>
      <c r="E10989">
        <v>25</v>
      </c>
      <c r="F10989" t="str">
        <f>VLOOKUP(E10989,$L$1:$M$25,2,FALSE)</f>
        <v>wheat</v>
      </c>
      <c r="G10989">
        <f>LOG(C10989)</f>
        <v>2.5943925503754266</v>
      </c>
      <c r="H10989">
        <f>G10989/(B10989-1)</f>
        <v>2.1871157243574206</v>
      </c>
    </row>
    <row r="10990" spans="1:8">
      <c r="A10990" t="s">
        <v>8320</v>
      </c>
      <c r="B10990">
        <v>2.18657696112601</v>
      </c>
      <c r="C10990">
        <v>41</v>
      </c>
      <c r="D10990">
        <v>20</v>
      </c>
      <c r="E10990">
        <v>20</v>
      </c>
      <c r="F10990" t="str">
        <f>VLOOKUP(E10990,$L$1:$M$25,2,FALSE)</f>
        <v>ship</v>
      </c>
      <c r="G10990">
        <f>LOG(C10990)</f>
        <v>1.6127838567197355</v>
      </c>
      <c r="H10990">
        <f>G10990/(B10990-1)</f>
        <v>1.3591902670933993</v>
      </c>
    </row>
    <row r="10991" spans="1:8">
      <c r="A10991" t="s">
        <v>5482</v>
      </c>
      <c r="B10991">
        <v>2.1870329067710101</v>
      </c>
      <c r="C10991">
        <v>18</v>
      </c>
      <c r="D10991">
        <v>18</v>
      </c>
      <c r="E10991">
        <v>18</v>
      </c>
      <c r="F10991" t="str">
        <f>VLOOKUP(E10991,$L$1:$M$25,2,FALSE)</f>
        <v>oilseed</v>
      </c>
      <c r="G10991">
        <f>LOG(C10991)</f>
        <v>1.255272505103306</v>
      </c>
      <c r="H10991">
        <f>G10991/(B10991-1)</f>
        <v>1.0574875371550756</v>
      </c>
    </row>
    <row r="10992" spans="1:8">
      <c r="A10992" t="s">
        <v>4699</v>
      </c>
      <c r="B10992">
        <v>2.1873223188492501</v>
      </c>
      <c r="C10992">
        <v>16</v>
      </c>
      <c r="D10992">
        <v>18</v>
      </c>
      <c r="E10992">
        <v>18</v>
      </c>
      <c r="F10992" t="str">
        <f>VLOOKUP(E10992,$L$1:$M$25,2,FALSE)</f>
        <v>oilseed</v>
      </c>
      <c r="G10992">
        <f>LOG(C10992)</f>
        <v>1.2041199826559248</v>
      </c>
      <c r="H10992">
        <f>G10992/(B10992-1)</f>
        <v>1.0141475179401622</v>
      </c>
    </row>
    <row r="10993" spans="1:8">
      <c r="A10993" t="s">
        <v>7369</v>
      </c>
      <c r="B10993">
        <v>2.1873223188492501</v>
      </c>
      <c r="C10993">
        <v>16</v>
      </c>
      <c r="D10993">
        <v>2</v>
      </c>
      <c r="E10993">
        <v>2</v>
      </c>
      <c r="F10993" t="str">
        <f>VLOOKUP(E10993,$L$1:$M$25,2,FALSE)</f>
        <v>bop</v>
      </c>
      <c r="G10993">
        <f>LOG(C10993)</f>
        <v>1.2041199826559248</v>
      </c>
      <c r="H10993">
        <f>G10993/(B10993-1)</f>
        <v>1.0141475179401622</v>
      </c>
    </row>
    <row r="10994" spans="1:8">
      <c r="A10994" t="s">
        <v>7808</v>
      </c>
      <c r="B10994">
        <v>2.1873223188492501</v>
      </c>
      <c r="C10994">
        <v>16</v>
      </c>
      <c r="D10994">
        <v>25</v>
      </c>
      <c r="E10994">
        <v>25</v>
      </c>
      <c r="F10994" t="str">
        <f>VLOOKUP(E10994,$L$1:$M$25,2,FALSE)</f>
        <v>wheat</v>
      </c>
      <c r="G10994">
        <f>LOG(C10994)</f>
        <v>1.2041199826559248</v>
      </c>
      <c r="H10994">
        <f>G10994/(B10994-1)</f>
        <v>1.0141475179401622</v>
      </c>
    </row>
    <row r="10995" spans="1:8">
      <c r="A10995" t="s">
        <v>4503</v>
      </c>
      <c r="B10995">
        <v>2.18755039193955</v>
      </c>
      <c r="C10995">
        <v>28</v>
      </c>
      <c r="D10995">
        <v>5</v>
      </c>
      <c r="E10995">
        <v>5</v>
      </c>
      <c r="F10995" t="str">
        <f>VLOOKUP(E10995,$L$1:$M$25,2,FALSE)</f>
        <v>corn</v>
      </c>
      <c r="G10995">
        <f>LOG(C10995)</f>
        <v>1.4471580313422192</v>
      </c>
      <c r="H10995">
        <f>G10995/(B10995-1)</f>
        <v>1.2186076828105532</v>
      </c>
    </row>
    <row r="10996" spans="1:8">
      <c r="A10996" t="s">
        <v>8939</v>
      </c>
      <c r="B10996">
        <v>2.18854693607318</v>
      </c>
      <c r="C10996">
        <v>25</v>
      </c>
      <c r="D10996">
        <v>4</v>
      </c>
      <c r="E10996">
        <v>4</v>
      </c>
      <c r="F10996" t="str">
        <f>VLOOKUP(E10996,$L$1:$M$25,2,FALSE)</f>
        <v>coffee</v>
      </c>
      <c r="G10996">
        <f>LOG(C10996)</f>
        <v>1.3979400086720377</v>
      </c>
      <c r="H10996">
        <f>G10996/(B10996-1)</f>
        <v>1.1761756866671735</v>
      </c>
    </row>
    <row r="10997" spans="1:8">
      <c r="A10997" t="s">
        <v>2318</v>
      </c>
      <c r="B10997">
        <v>2.1888701524303298</v>
      </c>
      <c r="C10997">
        <v>27</v>
      </c>
      <c r="D10997">
        <v>13</v>
      </c>
      <c r="E10997">
        <v>13</v>
      </c>
      <c r="F10997" t="str">
        <f>VLOOKUP(E10997,$L$1:$M$25,2,FALSE)</f>
        <v>interest</v>
      </c>
      <c r="G10997">
        <f>LOG(C10997)</f>
        <v>1.4313637641589874</v>
      </c>
      <c r="H10997">
        <f>G10997/(B10997-1)</f>
        <v>1.2039698037947573</v>
      </c>
    </row>
    <row r="10998" spans="1:8">
      <c r="A10998" t="s">
        <v>887</v>
      </c>
      <c r="B10998">
        <v>2.1905786397494</v>
      </c>
      <c r="C10998">
        <v>31</v>
      </c>
      <c r="D10998">
        <v>1</v>
      </c>
      <c r="E10998">
        <v>1</v>
      </c>
      <c r="F10998" t="str">
        <f>VLOOKUP(E10998,$L$1:$M$25,2,FALSE)</f>
        <v>acq</v>
      </c>
      <c r="G10998">
        <f>LOG(C10998)</f>
        <v>1.4913616938342726</v>
      </c>
      <c r="H10998">
        <f>G10998/(B10998-1)</f>
        <v>1.2526360242345547</v>
      </c>
    </row>
    <row r="10999" spans="1:8">
      <c r="A10999" t="s">
        <v>5538</v>
      </c>
      <c r="B10999">
        <v>2.19214632124562</v>
      </c>
      <c r="C10999">
        <v>55</v>
      </c>
      <c r="D10999">
        <v>22</v>
      </c>
      <c r="E10999">
        <v>22</v>
      </c>
      <c r="F10999" t="str">
        <f>VLOOKUP(E10999,$L$1:$M$25,2,FALSE)</f>
        <v>sugar</v>
      </c>
      <c r="G10999">
        <f>LOG(C10999)</f>
        <v>1.7403626894942439</v>
      </c>
      <c r="H10999">
        <f>G10999/(B10999-1)</f>
        <v>1.4598566119600296</v>
      </c>
    </row>
    <row r="11000" spans="1:8">
      <c r="A11000" t="s">
        <v>11071</v>
      </c>
      <c r="B11000">
        <v>2.1924759563043401</v>
      </c>
      <c r="C11000">
        <v>25</v>
      </c>
      <c r="D11000">
        <v>10</v>
      </c>
      <c r="E11000">
        <v>10</v>
      </c>
      <c r="F11000" t="str">
        <f>VLOOKUP(E11000,$L$1:$M$25,2,FALSE)</f>
        <v>gnp</v>
      </c>
      <c r="G11000">
        <f>LOG(C11000)</f>
        <v>1.3979400086720377</v>
      </c>
      <c r="H11000">
        <f>G11000/(B11000-1)</f>
        <v>1.1723003732540329</v>
      </c>
    </row>
    <row r="11001" spans="1:8">
      <c r="A11001" t="s">
        <v>550</v>
      </c>
      <c r="B11001">
        <v>2.1939884522565198</v>
      </c>
      <c r="C11001">
        <v>329</v>
      </c>
      <c r="D11001">
        <v>18</v>
      </c>
      <c r="E11001">
        <v>18</v>
      </c>
      <c r="F11001" t="str">
        <f>VLOOKUP(E11001,$L$1:$M$25,2,FALSE)</f>
        <v>oilseed</v>
      </c>
      <c r="G11001">
        <f>LOG(C11001)</f>
        <v>2.5171958979499744</v>
      </c>
      <c r="H11001">
        <f>G11001/(B11001-1)</f>
        <v>2.1082246592860456</v>
      </c>
    </row>
    <row r="11002" spans="1:8">
      <c r="A11002" t="s">
        <v>128</v>
      </c>
      <c r="B11002">
        <v>2.1943333678557599</v>
      </c>
      <c r="C11002">
        <v>128</v>
      </c>
      <c r="D11002">
        <v>4</v>
      </c>
      <c r="E11002">
        <v>4</v>
      </c>
      <c r="F11002" t="str">
        <f>VLOOKUP(E11002,$L$1:$M$25,2,FALSE)</f>
        <v>coffee</v>
      </c>
      <c r="G11002">
        <f>LOG(C11002)</f>
        <v>2.1072099696478683</v>
      </c>
      <c r="H11002">
        <f>G11002/(B11002-1)</f>
        <v>1.7643398621869173</v>
      </c>
    </row>
    <row r="11003" spans="1:8">
      <c r="A11003" t="s">
        <v>709</v>
      </c>
      <c r="B11003">
        <v>2.19487146159336</v>
      </c>
      <c r="C11003">
        <v>32</v>
      </c>
      <c r="D11003">
        <v>9</v>
      </c>
      <c r="E11003">
        <v>9</v>
      </c>
      <c r="F11003" t="str">
        <f>VLOOKUP(E11003,$L$1:$M$25,2,FALSE)</f>
        <v>earn</v>
      </c>
      <c r="G11003">
        <f>LOG(C11003)</f>
        <v>1.505149978319906</v>
      </c>
      <c r="H11003">
        <f>G11003/(B11003-1)</f>
        <v>1.2596752259132458</v>
      </c>
    </row>
    <row r="11004" spans="1:8">
      <c r="A11004" t="s">
        <v>86</v>
      </c>
      <c r="B11004">
        <v>2.1950394619929199</v>
      </c>
      <c r="C11004">
        <v>117</v>
      </c>
      <c r="D11004">
        <v>16</v>
      </c>
      <c r="E11004">
        <v>16</v>
      </c>
      <c r="F11004" t="str">
        <f>VLOOKUP(E11004,$L$1:$M$25,2,FALSE)</f>
        <v>money-supply</v>
      </c>
      <c r="G11004">
        <f>LOG(C11004)</f>
        <v>2.0681858617461617</v>
      </c>
      <c r="H11004">
        <f>G11004/(B11004-1)</f>
        <v>1.7306423156078297</v>
      </c>
    </row>
    <row r="11005" spans="1:8">
      <c r="A11005" t="s">
        <v>8687</v>
      </c>
      <c r="B11005">
        <v>2.19586784065041</v>
      </c>
      <c r="C11005">
        <v>95</v>
      </c>
      <c r="D11005">
        <v>21</v>
      </c>
      <c r="E11005">
        <v>21</v>
      </c>
      <c r="F11005" t="str">
        <f>VLOOKUP(E11005,$L$1:$M$25,2,FALSE)</f>
        <v>soybean</v>
      </c>
      <c r="G11005">
        <f>LOG(C11005)</f>
        <v>1.9777236052888478</v>
      </c>
      <c r="H11005">
        <f>G11005/(B11005-1)</f>
        <v>1.6537978011125387</v>
      </c>
    </row>
    <row r="11006" spans="1:8">
      <c r="A11006" t="s">
        <v>493</v>
      </c>
      <c r="B11006">
        <v>2.1963841657915002</v>
      </c>
      <c r="C11006">
        <v>394</v>
      </c>
      <c r="D11006">
        <v>22</v>
      </c>
      <c r="E11006">
        <v>22</v>
      </c>
      <c r="F11006" t="str">
        <f>VLOOKUP(E11006,$L$1:$M$25,2,FALSE)</f>
        <v>sugar</v>
      </c>
      <c r="G11006">
        <f>LOG(C11006)</f>
        <v>2.5954962218255742</v>
      </c>
      <c r="H11006">
        <f>G11006/(B11006-1)</f>
        <v>2.1694504959520704</v>
      </c>
    </row>
    <row r="11007" spans="1:8">
      <c r="A11007" t="s">
        <v>2106</v>
      </c>
      <c r="B11007">
        <v>2.1967557979144301</v>
      </c>
      <c r="C11007">
        <v>17</v>
      </c>
      <c r="D11007">
        <v>23</v>
      </c>
      <c r="E11007">
        <v>23</v>
      </c>
      <c r="F11007" t="str">
        <f>VLOOKUP(E11007,$L$1:$M$25,2,FALSE)</f>
        <v>trade</v>
      </c>
      <c r="G11007">
        <f>LOG(C11007)</f>
        <v>1.2304489213782739</v>
      </c>
      <c r="H11007">
        <f>G11007/(B11007-1)</f>
        <v>1.0281537165080465</v>
      </c>
    </row>
    <row r="11008" spans="1:8">
      <c r="A11008" t="s">
        <v>736</v>
      </c>
      <c r="B11008">
        <v>2.1972245773362098</v>
      </c>
      <c r="C11008">
        <v>9</v>
      </c>
      <c r="D11008">
        <v>17</v>
      </c>
      <c r="E11008">
        <v>17</v>
      </c>
      <c r="F11008" t="str">
        <f>VLOOKUP(E11008,$L$1:$M$25,2,FALSE)</f>
        <v>nat-gas</v>
      </c>
      <c r="G11008">
        <f>LOG(C11008)</f>
        <v>0.95424250943932487</v>
      </c>
      <c r="H11008">
        <f>G11008/(B11008-1)</f>
        <v>0.7970455397453392</v>
      </c>
    </row>
    <row r="11009" spans="1:8">
      <c r="A11009" t="s">
        <v>4302</v>
      </c>
      <c r="B11009">
        <v>2.1972245773362098</v>
      </c>
      <c r="C11009">
        <v>9</v>
      </c>
      <c r="D11009">
        <v>16</v>
      </c>
      <c r="E11009">
        <v>16</v>
      </c>
      <c r="F11009" t="str">
        <f>VLOOKUP(E11009,$L$1:$M$25,2,FALSE)</f>
        <v>money-supply</v>
      </c>
      <c r="G11009">
        <f>LOG(C11009)</f>
        <v>0.95424250943932487</v>
      </c>
      <c r="H11009">
        <f>G11009/(B11009-1)</f>
        <v>0.7970455397453392</v>
      </c>
    </row>
    <row r="11010" spans="1:8">
      <c r="A11010" t="s">
        <v>4922</v>
      </c>
      <c r="B11010">
        <v>2.1972245773362098</v>
      </c>
      <c r="C11010">
        <v>9</v>
      </c>
      <c r="D11010">
        <v>16</v>
      </c>
      <c r="E11010">
        <v>16</v>
      </c>
      <c r="F11010" t="str">
        <f>VLOOKUP(E11010,$L$1:$M$25,2,FALSE)</f>
        <v>money-supply</v>
      </c>
      <c r="G11010">
        <f>LOG(C11010)</f>
        <v>0.95424250943932487</v>
      </c>
      <c r="H11010">
        <f>G11010/(B11010-1)</f>
        <v>0.7970455397453392</v>
      </c>
    </row>
    <row r="11011" spans="1:8">
      <c r="A11011" t="s">
        <v>10678</v>
      </c>
      <c r="B11011">
        <v>2.1972245773362098</v>
      </c>
      <c r="C11011">
        <v>9</v>
      </c>
      <c r="D11011">
        <v>16</v>
      </c>
      <c r="E11011">
        <v>16</v>
      </c>
      <c r="F11011" t="str">
        <f>VLOOKUP(E11011,$L$1:$M$25,2,FALSE)</f>
        <v>money-supply</v>
      </c>
      <c r="G11011">
        <f>LOG(C11011)</f>
        <v>0.95424250943932487</v>
      </c>
      <c r="H11011">
        <f>G11011/(B11011-1)</f>
        <v>0.7970455397453392</v>
      </c>
    </row>
    <row r="11012" spans="1:8">
      <c r="A11012" t="s">
        <v>12063</v>
      </c>
      <c r="B11012">
        <v>2.1972245773362098</v>
      </c>
      <c r="C11012">
        <v>9</v>
      </c>
      <c r="D11012">
        <v>17</v>
      </c>
      <c r="E11012">
        <v>17</v>
      </c>
      <c r="F11012" t="str">
        <f>VLOOKUP(E11012,$L$1:$M$25,2,FALSE)</f>
        <v>nat-gas</v>
      </c>
      <c r="G11012">
        <f>LOG(C11012)</f>
        <v>0.95424250943932487</v>
      </c>
      <c r="H11012">
        <f>G11012/(B11012-1)</f>
        <v>0.7970455397453392</v>
      </c>
    </row>
    <row r="11013" spans="1:8">
      <c r="A11013" t="s">
        <v>743</v>
      </c>
      <c r="B11013">
        <v>2.1972245773362098</v>
      </c>
      <c r="C11013">
        <v>18</v>
      </c>
      <c r="D11013">
        <v>22</v>
      </c>
      <c r="E11013">
        <v>22</v>
      </c>
      <c r="F11013" t="str">
        <f>VLOOKUP(E11013,$L$1:$M$25,2,FALSE)</f>
        <v>sugar</v>
      </c>
      <c r="G11013">
        <f>LOG(C11013)</f>
        <v>1.255272505103306</v>
      </c>
      <c r="H11013">
        <f>G11013/(B11013-1)</f>
        <v>1.0484854127337171</v>
      </c>
    </row>
    <row r="11014" spans="1:8">
      <c r="A11014" t="s">
        <v>72</v>
      </c>
      <c r="B11014">
        <v>2.1991306044647398</v>
      </c>
      <c r="C11014">
        <v>95</v>
      </c>
      <c r="D11014">
        <v>14</v>
      </c>
      <c r="E11014">
        <v>14</v>
      </c>
      <c r="F11014" t="str">
        <f>VLOOKUP(E11014,$L$1:$M$25,2,FALSE)</f>
        <v>livestock</v>
      </c>
      <c r="G11014">
        <f>LOG(C11014)</f>
        <v>1.9777236052888478</v>
      </c>
      <c r="H11014">
        <f>G11014/(B11014-1)</f>
        <v>1.6492979146101032</v>
      </c>
    </row>
    <row r="11015" spans="1:8">
      <c r="A11015" t="s">
        <v>3444</v>
      </c>
      <c r="B11015">
        <v>2.1998139591112902</v>
      </c>
      <c r="C11015">
        <v>25</v>
      </c>
      <c r="D11015">
        <v>8</v>
      </c>
      <c r="E11015">
        <v>8</v>
      </c>
      <c r="F11015" t="str">
        <f>VLOOKUP(E11015,$L$1:$M$25,2,FALSE)</f>
        <v>dlr</v>
      </c>
      <c r="G11015">
        <f>LOG(C11015)</f>
        <v>1.3979400086720377</v>
      </c>
      <c r="H11015">
        <f>G11015/(B11015-1)</f>
        <v>1.1651306421768095</v>
      </c>
    </row>
    <row r="11016" spans="1:8">
      <c r="A11016" t="s">
        <v>7592</v>
      </c>
      <c r="B11016">
        <v>2.2001556133143101</v>
      </c>
      <c r="C11016">
        <v>39</v>
      </c>
      <c r="D11016">
        <v>6</v>
      </c>
      <c r="E11016">
        <v>6</v>
      </c>
      <c r="F11016" t="str">
        <f>VLOOKUP(E11016,$L$1:$M$25,2,FALSE)</f>
        <v>cpi</v>
      </c>
      <c r="G11016">
        <f>LOG(C11016)</f>
        <v>1.5910646070264991</v>
      </c>
      <c r="H11016">
        <f>G11016/(B11016-1)</f>
        <v>1.3257152567346393</v>
      </c>
    </row>
    <row r="11017" spans="1:8">
      <c r="A11017" t="s">
        <v>11583</v>
      </c>
      <c r="B11017">
        <v>2.20053016172462</v>
      </c>
      <c r="C11017">
        <v>25</v>
      </c>
      <c r="D11017">
        <v>4</v>
      </c>
      <c r="E11017">
        <v>4</v>
      </c>
      <c r="F11017" t="str">
        <f>VLOOKUP(E11017,$L$1:$M$25,2,FALSE)</f>
        <v>coffee</v>
      </c>
      <c r="G11017">
        <f>LOG(C11017)</f>
        <v>1.3979400086720377</v>
      </c>
      <c r="H11017">
        <f>G11017/(B11017-1)</f>
        <v>1.1644355579237</v>
      </c>
    </row>
    <row r="11018" spans="1:8">
      <c r="A11018" t="s">
        <v>7745</v>
      </c>
      <c r="B11018">
        <v>2.2008276490345402</v>
      </c>
      <c r="C11018">
        <v>17</v>
      </c>
      <c r="D11018">
        <v>18</v>
      </c>
      <c r="E11018">
        <v>18</v>
      </c>
      <c r="F11018" t="str">
        <f>VLOOKUP(E11018,$L$1:$M$25,2,FALSE)</f>
        <v>oilseed</v>
      </c>
      <c r="G11018">
        <f>LOG(C11018)</f>
        <v>1.2304489213782739</v>
      </c>
      <c r="H11018">
        <f>G11018/(B11018-1)</f>
        <v>1.0246673803418409</v>
      </c>
    </row>
    <row r="11019" spans="1:8">
      <c r="A11019" t="s">
        <v>3447</v>
      </c>
      <c r="B11019">
        <v>2.20252107482019</v>
      </c>
      <c r="C11019">
        <v>21</v>
      </c>
      <c r="D11019">
        <v>1</v>
      </c>
      <c r="E11019">
        <v>1</v>
      </c>
      <c r="F11019" t="str">
        <f>VLOOKUP(E11019,$L$1:$M$25,2,FALSE)</f>
        <v>acq</v>
      </c>
      <c r="G11019">
        <f>LOG(C11019)</f>
        <v>1.3222192947339193</v>
      </c>
      <c r="H11019">
        <f>G11019/(B11019-1)</f>
        <v>1.0995393947100907</v>
      </c>
    </row>
    <row r="11020" spans="1:8">
      <c r="A11020" t="s">
        <v>179</v>
      </c>
      <c r="B11020">
        <v>2.20310767737007</v>
      </c>
      <c r="C11020">
        <v>67</v>
      </c>
      <c r="D11020">
        <v>13</v>
      </c>
      <c r="E11020">
        <v>13</v>
      </c>
      <c r="F11020" t="str">
        <f>VLOOKUP(E11020,$L$1:$M$25,2,FALSE)</f>
        <v>interest</v>
      </c>
      <c r="G11020">
        <f>LOG(C11020)</f>
        <v>1.8260748027008264</v>
      </c>
      <c r="H11020">
        <f>G11020/(B11020-1)</f>
        <v>1.5177983126934489</v>
      </c>
    </row>
    <row r="11021" spans="1:8">
      <c r="A11021" t="s">
        <v>979</v>
      </c>
      <c r="B11021">
        <v>2.2047854169135199</v>
      </c>
      <c r="C11021">
        <v>13</v>
      </c>
      <c r="D11021">
        <v>7</v>
      </c>
      <c r="E11021">
        <v>7</v>
      </c>
      <c r="F11021" t="str">
        <f>VLOOKUP(E11021,$L$1:$M$25,2,FALSE)</f>
        <v>crude</v>
      </c>
      <c r="G11021">
        <f>LOG(C11021)</f>
        <v>1.1139433523068367</v>
      </c>
      <c r="H11021">
        <f>G11021/(B11021-1)</f>
        <v>0.92459896730871216</v>
      </c>
    </row>
    <row r="11022" spans="1:8">
      <c r="A11022" t="s">
        <v>3084</v>
      </c>
      <c r="B11022">
        <v>2.2047854169135199</v>
      </c>
      <c r="C11022">
        <v>13</v>
      </c>
      <c r="D11022">
        <v>14</v>
      </c>
      <c r="E11022">
        <v>14</v>
      </c>
      <c r="F11022" t="str">
        <f>VLOOKUP(E11022,$L$1:$M$25,2,FALSE)</f>
        <v>livestock</v>
      </c>
      <c r="G11022">
        <f>LOG(C11022)</f>
        <v>1.1139433523068367</v>
      </c>
      <c r="H11022">
        <f>G11022/(B11022-1)</f>
        <v>0.92459896730871216</v>
      </c>
    </row>
    <row r="11023" spans="1:8">
      <c r="A11023" t="s">
        <v>5458</v>
      </c>
      <c r="B11023">
        <v>2.2047854169135199</v>
      </c>
      <c r="C11023">
        <v>13</v>
      </c>
      <c r="D11023">
        <v>17</v>
      </c>
      <c r="E11023">
        <v>17</v>
      </c>
      <c r="F11023" t="str">
        <f>VLOOKUP(E11023,$L$1:$M$25,2,FALSE)</f>
        <v>nat-gas</v>
      </c>
      <c r="G11023">
        <f>LOG(C11023)</f>
        <v>1.1139433523068367</v>
      </c>
      <c r="H11023">
        <f>G11023/(B11023-1)</f>
        <v>0.92459896730871216</v>
      </c>
    </row>
    <row r="11024" spans="1:8">
      <c r="A11024" t="s">
        <v>8536</v>
      </c>
      <c r="B11024">
        <v>2.2051551011994501</v>
      </c>
      <c r="C11024">
        <v>19</v>
      </c>
      <c r="D11024">
        <v>7</v>
      </c>
      <c r="E11024">
        <v>7</v>
      </c>
      <c r="F11024" t="str">
        <f>VLOOKUP(E11024,$L$1:$M$25,2,FALSE)</f>
        <v>crude</v>
      </c>
      <c r="G11024">
        <f>LOG(C11024)</f>
        <v>1.2787536009528289</v>
      </c>
      <c r="H11024">
        <f>G11024/(B11024-1)</f>
        <v>1.0610697325847342</v>
      </c>
    </row>
    <row r="11025" spans="1:8">
      <c r="A11025" t="s">
        <v>911</v>
      </c>
      <c r="B11025">
        <v>2.2055983590263901</v>
      </c>
      <c r="C11025">
        <v>14</v>
      </c>
      <c r="D11025">
        <v>3</v>
      </c>
      <c r="E11025">
        <v>3</v>
      </c>
      <c r="F11025" t="str">
        <f>VLOOKUP(E11025,$L$1:$M$25,2,FALSE)</f>
        <v>cocoa</v>
      </c>
      <c r="G11025">
        <f>LOG(C11025)</f>
        <v>1.146128035678238</v>
      </c>
      <c r="H11025">
        <f>G11025/(B11025-1)</f>
        <v>0.950671529284281</v>
      </c>
    </row>
    <row r="11026" spans="1:8">
      <c r="A11026" t="s">
        <v>3758</v>
      </c>
      <c r="B11026">
        <v>2.2055983590263901</v>
      </c>
      <c r="C11026">
        <v>14</v>
      </c>
      <c r="D11026">
        <v>13</v>
      </c>
      <c r="E11026">
        <v>13</v>
      </c>
      <c r="F11026" t="str">
        <f>VLOOKUP(E11026,$L$1:$M$25,2,FALSE)</f>
        <v>interest</v>
      </c>
      <c r="G11026">
        <f>LOG(C11026)</f>
        <v>1.146128035678238</v>
      </c>
      <c r="H11026">
        <f>G11026/(B11026-1)</f>
        <v>0.950671529284281</v>
      </c>
    </row>
    <row r="11027" spans="1:8">
      <c r="A11027" t="s">
        <v>8061</v>
      </c>
      <c r="B11027">
        <v>2.2055983590263901</v>
      </c>
      <c r="C11027">
        <v>14</v>
      </c>
      <c r="D11027">
        <v>1</v>
      </c>
      <c r="E11027">
        <v>1</v>
      </c>
      <c r="F11027" t="str">
        <f>VLOOKUP(E11027,$L$1:$M$25,2,FALSE)</f>
        <v>acq</v>
      </c>
      <c r="G11027">
        <f>LOG(C11027)</f>
        <v>1.146128035678238</v>
      </c>
      <c r="H11027">
        <f>G11027/(B11027-1)</f>
        <v>0.950671529284281</v>
      </c>
    </row>
    <row r="11028" spans="1:8">
      <c r="A11028" t="s">
        <v>10323</v>
      </c>
      <c r="B11028">
        <v>2.2055983590263901</v>
      </c>
      <c r="C11028">
        <v>14</v>
      </c>
      <c r="D11028">
        <v>4</v>
      </c>
      <c r="E11028">
        <v>4</v>
      </c>
      <c r="F11028" t="str">
        <f>VLOOKUP(E11028,$L$1:$M$25,2,FALSE)</f>
        <v>coffee</v>
      </c>
      <c r="G11028">
        <f>LOG(C11028)</f>
        <v>1.146128035678238</v>
      </c>
      <c r="H11028">
        <f>G11028/(B11028-1)</f>
        <v>0.950671529284281</v>
      </c>
    </row>
    <row r="11029" spans="1:8">
      <c r="A11029" t="s">
        <v>10472</v>
      </c>
      <c r="B11029">
        <v>2.2055983590263901</v>
      </c>
      <c r="C11029">
        <v>14</v>
      </c>
      <c r="D11029">
        <v>14</v>
      </c>
      <c r="E11029">
        <v>14</v>
      </c>
      <c r="F11029" t="str">
        <f>VLOOKUP(E11029,$L$1:$M$25,2,FALSE)</f>
        <v>livestock</v>
      </c>
      <c r="G11029">
        <f>LOG(C11029)</f>
        <v>1.146128035678238</v>
      </c>
      <c r="H11029">
        <f>G11029/(B11029-1)</f>
        <v>0.950671529284281</v>
      </c>
    </row>
    <row r="11030" spans="1:8">
      <c r="A11030" t="s">
        <v>3228</v>
      </c>
      <c r="B11030">
        <v>2.2094768618237599</v>
      </c>
      <c r="C11030">
        <v>25</v>
      </c>
      <c r="D11030">
        <v>10</v>
      </c>
      <c r="E11030">
        <v>10</v>
      </c>
      <c r="F11030" t="str">
        <f>VLOOKUP(E11030,$L$1:$M$25,2,FALSE)</f>
        <v>gnp</v>
      </c>
      <c r="G11030">
        <f>LOG(C11030)</f>
        <v>1.3979400086720377</v>
      </c>
      <c r="H11030">
        <f>G11030/(B11030-1)</f>
        <v>1.1558220357883455</v>
      </c>
    </row>
    <row r="11031" spans="1:8">
      <c r="A11031" t="s">
        <v>2657</v>
      </c>
      <c r="B11031">
        <v>2.2110688711446098</v>
      </c>
      <c r="C11031">
        <v>15</v>
      </c>
      <c r="D11031">
        <v>20</v>
      </c>
      <c r="E11031">
        <v>20</v>
      </c>
      <c r="F11031" t="str">
        <f>VLOOKUP(E11031,$L$1:$M$25,2,FALSE)</f>
        <v>ship</v>
      </c>
      <c r="G11031">
        <f>LOG(C11031)</f>
        <v>1.1760912590556813</v>
      </c>
      <c r="H11031">
        <f>G11031/(B11031-1)</f>
        <v>0.97111839555757862</v>
      </c>
    </row>
    <row r="11032" spans="1:8">
      <c r="A11032" t="s">
        <v>5188</v>
      </c>
      <c r="B11032">
        <v>2.2110688711446098</v>
      </c>
      <c r="C11032">
        <v>15</v>
      </c>
      <c r="D11032">
        <v>2</v>
      </c>
      <c r="E11032">
        <v>2</v>
      </c>
      <c r="F11032" t="str">
        <f>VLOOKUP(E11032,$L$1:$M$25,2,FALSE)</f>
        <v>bop</v>
      </c>
      <c r="G11032">
        <f>LOG(C11032)</f>
        <v>1.1760912590556813</v>
      </c>
      <c r="H11032">
        <f>G11032/(B11032-1)</f>
        <v>0.97111839555757862</v>
      </c>
    </row>
    <row r="11033" spans="1:8">
      <c r="A11033" t="s">
        <v>9150</v>
      </c>
      <c r="B11033">
        <v>2.2127772786767999</v>
      </c>
      <c r="C11033">
        <v>72</v>
      </c>
      <c r="D11033">
        <v>10</v>
      </c>
      <c r="E11033">
        <v>10</v>
      </c>
      <c r="F11033" t="str">
        <f>VLOOKUP(E11033,$L$1:$M$25,2,FALSE)</f>
        <v>gnp</v>
      </c>
      <c r="G11033">
        <f>LOG(C11033)</f>
        <v>1.8573324964312685</v>
      </c>
      <c r="H11033">
        <f>G11033/(B11033-1)</f>
        <v>1.531470393688205</v>
      </c>
    </row>
    <row r="11034" spans="1:8">
      <c r="A11034" t="s">
        <v>337</v>
      </c>
      <c r="B11034">
        <v>2.21342529106707</v>
      </c>
      <c r="C11034">
        <v>122</v>
      </c>
      <c r="D11034">
        <v>10</v>
      </c>
      <c r="E11034">
        <v>10</v>
      </c>
      <c r="F11034" t="str">
        <f>VLOOKUP(E11034,$L$1:$M$25,2,FALSE)</f>
        <v>gnp</v>
      </c>
      <c r="G11034">
        <f>LOG(C11034)</f>
        <v>2.0863598306747484</v>
      </c>
      <c r="H11034">
        <f>G11034/(B11034-1)</f>
        <v>1.7193970210065685</v>
      </c>
    </row>
    <row r="11035" spans="1:8">
      <c r="A11035" t="s">
        <v>9798</v>
      </c>
      <c r="B11035">
        <v>2.2148103680507001</v>
      </c>
      <c r="C11035">
        <v>19</v>
      </c>
      <c r="D11035">
        <v>16</v>
      </c>
      <c r="E11035">
        <v>16</v>
      </c>
      <c r="F11035" t="str">
        <f>VLOOKUP(E11035,$L$1:$M$25,2,FALSE)</f>
        <v>money-supply</v>
      </c>
      <c r="G11035">
        <f>LOG(C11035)</f>
        <v>1.2787536009528289</v>
      </c>
      <c r="H11035">
        <f>G11035/(B11035-1)</f>
        <v>1.0526363904884455</v>
      </c>
    </row>
    <row r="11036" spans="1:8">
      <c r="A11036" t="s">
        <v>2873</v>
      </c>
      <c r="B11036">
        <v>2.2161022480912602</v>
      </c>
      <c r="C11036">
        <v>18</v>
      </c>
      <c r="D11036">
        <v>23</v>
      </c>
      <c r="E11036">
        <v>23</v>
      </c>
      <c r="F11036" t="str">
        <f>VLOOKUP(E11036,$L$1:$M$25,2,FALSE)</f>
        <v>trade</v>
      </c>
      <c r="G11036">
        <f>LOG(C11036)</f>
        <v>1.255272505103306</v>
      </c>
      <c r="H11036">
        <f>G11036/(B11036-1)</f>
        <v>1.0322096740414104</v>
      </c>
    </row>
    <row r="11037" spans="1:8">
      <c r="A11037" t="s">
        <v>4758</v>
      </c>
      <c r="B11037">
        <v>2.2161022480912602</v>
      </c>
      <c r="C11037">
        <v>18</v>
      </c>
      <c r="D11037">
        <v>3</v>
      </c>
      <c r="E11037">
        <v>3</v>
      </c>
      <c r="F11037" t="str">
        <f>VLOOKUP(E11037,$L$1:$M$25,2,FALSE)</f>
        <v>cocoa</v>
      </c>
      <c r="G11037">
        <f>LOG(C11037)</f>
        <v>1.255272505103306</v>
      </c>
      <c r="H11037">
        <f>G11037/(B11037-1)</f>
        <v>1.0322096740414104</v>
      </c>
    </row>
    <row r="11038" spans="1:8">
      <c r="A11038" t="s">
        <v>462</v>
      </c>
      <c r="B11038">
        <v>2.2185762092362902</v>
      </c>
      <c r="C11038">
        <v>202</v>
      </c>
      <c r="D11038">
        <v>15</v>
      </c>
      <c r="E11038">
        <v>15</v>
      </c>
      <c r="F11038" t="str">
        <f>VLOOKUP(E11038,$L$1:$M$25,2,FALSE)</f>
        <v>money-fx</v>
      </c>
      <c r="G11038">
        <f>LOG(C11038)</f>
        <v>2.3053513694466239</v>
      </c>
      <c r="H11038">
        <f>G11038/(B11038-1)</f>
        <v>1.8918401261841808</v>
      </c>
    </row>
    <row r="11039" spans="1:8">
      <c r="A11039" t="s">
        <v>3714</v>
      </c>
      <c r="B11039">
        <v>2.2188289135552601</v>
      </c>
      <c r="C11039">
        <v>33</v>
      </c>
      <c r="D11039">
        <v>18</v>
      </c>
      <c r="E11039">
        <v>18</v>
      </c>
      <c r="F11039" t="str">
        <f>VLOOKUP(E11039,$L$1:$M$25,2,FALSE)</f>
        <v>oilseed</v>
      </c>
      <c r="G11039">
        <f>LOG(C11039)</f>
        <v>1.5185139398778875</v>
      </c>
      <c r="H11039">
        <f>G11039/(B11039-1)</f>
        <v>1.2458794856190782</v>
      </c>
    </row>
    <row r="11040" spans="1:8">
      <c r="A11040" t="s">
        <v>2575</v>
      </c>
      <c r="B11040">
        <v>2.2200253278345299</v>
      </c>
      <c r="C11040">
        <v>16</v>
      </c>
      <c r="D11040">
        <v>17</v>
      </c>
      <c r="E11040">
        <v>17</v>
      </c>
      <c r="F11040" t="str">
        <f>VLOOKUP(E11040,$L$1:$M$25,2,FALSE)</f>
        <v>nat-gas</v>
      </c>
      <c r="G11040">
        <f>LOG(C11040)</f>
        <v>1.2041199826559248</v>
      </c>
      <c r="H11040">
        <f>G11040/(B11040-1)</f>
        <v>0.98696310247358876</v>
      </c>
    </row>
    <row r="11041" spans="1:8">
      <c r="A11041" t="s">
        <v>5547</v>
      </c>
      <c r="B11041">
        <v>2.2200253278345299</v>
      </c>
      <c r="C11041">
        <v>16</v>
      </c>
      <c r="D11041">
        <v>4</v>
      </c>
      <c r="E11041">
        <v>4</v>
      </c>
      <c r="F11041" t="str">
        <f>VLOOKUP(E11041,$L$1:$M$25,2,FALSE)</f>
        <v>coffee</v>
      </c>
      <c r="G11041">
        <f>LOG(C11041)</f>
        <v>1.2041199826559248</v>
      </c>
      <c r="H11041">
        <f>G11041/(B11041-1)</f>
        <v>0.98696310247358876</v>
      </c>
    </row>
    <row r="11042" spans="1:8">
      <c r="A11042" t="s">
        <v>12020</v>
      </c>
      <c r="B11042">
        <v>2.2200253278345299</v>
      </c>
      <c r="C11042">
        <v>16</v>
      </c>
      <c r="D11042">
        <v>4</v>
      </c>
      <c r="E11042">
        <v>4</v>
      </c>
      <c r="F11042" t="str">
        <f>VLOOKUP(E11042,$L$1:$M$25,2,FALSE)</f>
        <v>coffee</v>
      </c>
      <c r="G11042">
        <f>LOG(C11042)</f>
        <v>1.2041199826559248</v>
      </c>
      <c r="H11042">
        <f>G11042/(B11042-1)</f>
        <v>0.98696310247358876</v>
      </c>
    </row>
    <row r="11043" spans="1:8">
      <c r="A11043" t="s">
        <v>6108</v>
      </c>
      <c r="B11043">
        <v>2.2208706392763098</v>
      </c>
      <c r="C11043">
        <v>39</v>
      </c>
      <c r="D11043">
        <v>13</v>
      </c>
      <c r="E11043">
        <v>13</v>
      </c>
      <c r="F11043" t="str">
        <f>VLOOKUP(E11043,$L$1:$M$25,2,FALSE)</f>
        <v>interest</v>
      </c>
      <c r="G11043">
        <f>LOG(C11043)</f>
        <v>1.5910646070264991</v>
      </c>
      <c r="H11043">
        <f>G11043/(B11043-1)</f>
        <v>1.3032212880224785</v>
      </c>
    </row>
    <row r="11044" spans="1:8">
      <c r="A11044" t="s">
        <v>10974</v>
      </c>
      <c r="B11044">
        <v>2.2215276028105002</v>
      </c>
      <c r="C11044">
        <v>24</v>
      </c>
      <c r="D11044">
        <v>23</v>
      </c>
      <c r="E11044">
        <v>23</v>
      </c>
      <c r="F11044" t="str">
        <f>VLOOKUP(E11044,$L$1:$M$25,2,FALSE)</f>
        <v>trade</v>
      </c>
      <c r="G11044">
        <f>LOG(C11044)</f>
        <v>1.3802112417116059</v>
      </c>
      <c r="H11044">
        <f>G11044/(B11044-1)</f>
        <v>1.129905896957224</v>
      </c>
    </row>
    <row r="11045" spans="1:8">
      <c r="A11045" t="s">
        <v>298</v>
      </c>
      <c r="B11045">
        <v>2.22266568877951</v>
      </c>
      <c r="C11045">
        <v>289</v>
      </c>
      <c r="D11045">
        <v>8</v>
      </c>
      <c r="E11045">
        <v>8</v>
      </c>
      <c r="F11045" t="str">
        <f>VLOOKUP(E11045,$L$1:$M$25,2,FALSE)</f>
        <v>dlr</v>
      </c>
      <c r="G11045">
        <f>LOG(C11045)</f>
        <v>2.4608978427565478</v>
      </c>
      <c r="H11045">
        <f>G11045/(B11045-1)</f>
        <v>2.0127315793191731</v>
      </c>
    </row>
    <row r="11046" spans="1:8">
      <c r="A11046" t="s">
        <v>5200</v>
      </c>
      <c r="B11046">
        <v>2.22341310779992</v>
      </c>
      <c r="C11046">
        <v>23</v>
      </c>
      <c r="D11046">
        <v>20</v>
      </c>
      <c r="E11046">
        <v>20</v>
      </c>
      <c r="F11046" t="str">
        <f>VLOOKUP(E11046,$L$1:$M$25,2,FALSE)</f>
        <v>ship</v>
      </c>
      <c r="G11046">
        <f>LOG(C11046)</f>
        <v>1.3617278360175928</v>
      </c>
      <c r="H11046">
        <f>G11046/(B11046-1)</f>
        <v>1.1130564380386656</v>
      </c>
    </row>
    <row r="11047" spans="1:8">
      <c r="A11047" t="s">
        <v>6642</v>
      </c>
      <c r="B11047">
        <v>2.22341310779992</v>
      </c>
      <c r="C11047">
        <v>23</v>
      </c>
      <c r="D11047">
        <v>9</v>
      </c>
      <c r="E11047">
        <v>9</v>
      </c>
      <c r="F11047" t="str">
        <f>VLOOKUP(E11047,$L$1:$M$25,2,FALSE)</f>
        <v>earn</v>
      </c>
      <c r="G11047">
        <f>LOG(C11047)</f>
        <v>1.3617278360175928</v>
      </c>
      <c r="H11047">
        <f>G11047/(B11047-1)</f>
        <v>1.1130564380386656</v>
      </c>
    </row>
    <row r="11048" spans="1:8">
      <c r="A11048" t="s">
        <v>4818</v>
      </c>
      <c r="B11048">
        <v>2.2240978714293602</v>
      </c>
      <c r="C11048">
        <v>20</v>
      </c>
      <c r="D11048">
        <v>10</v>
      </c>
      <c r="E11048">
        <v>10</v>
      </c>
      <c r="F11048" t="str">
        <f>VLOOKUP(E11048,$L$1:$M$25,2,FALSE)</f>
        <v>gnp</v>
      </c>
      <c r="G11048">
        <f>LOG(C11048)</f>
        <v>1.3010299956639813</v>
      </c>
      <c r="H11048">
        <f>G11048/(B11048-1)</f>
        <v>1.0628480173278863</v>
      </c>
    </row>
    <row r="11049" spans="1:8">
      <c r="A11049" t="s">
        <v>5895</v>
      </c>
      <c r="B11049">
        <v>2.2240978714293602</v>
      </c>
      <c r="C11049">
        <v>20</v>
      </c>
      <c r="D11049">
        <v>5</v>
      </c>
      <c r="E11049">
        <v>5</v>
      </c>
      <c r="F11049" t="str">
        <f>VLOOKUP(E11049,$L$1:$M$25,2,FALSE)</f>
        <v>corn</v>
      </c>
      <c r="G11049">
        <f>LOG(C11049)</f>
        <v>1.3010299956639813</v>
      </c>
      <c r="H11049">
        <f>G11049/(B11049-1)</f>
        <v>1.0628480173278863</v>
      </c>
    </row>
    <row r="11050" spans="1:8">
      <c r="A11050" t="s">
        <v>6214</v>
      </c>
      <c r="B11050">
        <v>2.2249103455198398</v>
      </c>
      <c r="C11050">
        <v>26</v>
      </c>
      <c r="D11050">
        <v>14</v>
      </c>
      <c r="E11050">
        <v>14</v>
      </c>
      <c r="F11050" t="str">
        <f>VLOOKUP(E11050,$L$1:$M$25,2,FALSE)</f>
        <v>livestock</v>
      </c>
      <c r="G11050">
        <f>LOG(C11050)</f>
        <v>1.414973347970818</v>
      </c>
      <c r="H11050">
        <f>G11050/(B11050-1)</f>
        <v>1.1551648274881026</v>
      </c>
    </row>
    <row r="11051" spans="1:8">
      <c r="A11051" t="s">
        <v>638</v>
      </c>
      <c r="B11051">
        <v>2.2269161988836101</v>
      </c>
      <c r="C11051">
        <v>59</v>
      </c>
      <c r="D11051">
        <v>16</v>
      </c>
      <c r="E11051">
        <v>16</v>
      </c>
      <c r="F11051" t="str">
        <f>VLOOKUP(E11051,$L$1:$M$25,2,FALSE)</f>
        <v>money-supply</v>
      </c>
      <c r="G11051">
        <f>LOG(C11051)</f>
        <v>1.7708520116421442</v>
      </c>
      <c r="H11051">
        <f>G11051/(B11051-1)</f>
        <v>1.4433357496245218</v>
      </c>
    </row>
    <row r="11052" spans="1:8">
      <c r="A11052" t="s">
        <v>7893</v>
      </c>
      <c r="B11052">
        <v>2.2272289833132701</v>
      </c>
      <c r="C11052">
        <v>43</v>
      </c>
      <c r="D11052">
        <v>17</v>
      </c>
      <c r="E11052">
        <v>17</v>
      </c>
      <c r="F11052" t="str">
        <f>VLOOKUP(E11052,$L$1:$M$25,2,FALSE)</f>
        <v>nat-gas</v>
      </c>
      <c r="G11052">
        <f>LOG(C11052)</f>
        <v>1.6334684555795864</v>
      </c>
      <c r="H11052">
        <f>G11052/(B11052-1)</f>
        <v>1.3310217390478767</v>
      </c>
    </row>
    <row r="11053" spans="1:8">
      <c r="A11053" t="s">
        <v>10152</v>
      </c>
      <c r="B11053">
        <v>2.2282003713294301</v>
      </c>
      <c r="C11053">
        <v>40</v>
      </c>
      <c r="D11053">
        <v>10</v>
      </c>
      <c r="E11053">
        <v>10</v>
      </c>
      <c r="F11053" t="str">
        <f>VLOOKUP(E11053,$L$1:$M$25,2,FALSE)</f>
        <v>gnp</v>
      </c>
      <c r="G11053">
        <f>LOG(C11053)</f>
        <v>1.6020599913279623</v>
      </c>
      <c r="H11053">
        <f>G11053/(B11053-1)</f>
        <v>1.3043962766383621</v>
      </c>
    </row>
    <row r="11054" spans="1:8">
      <c r="A11054" t="s">
        <v>12085</v>
      </c>
      <c r="B11054">
        <v>2.2285230202612301</v>
      </c>
      <c r="C11054">
        <v>83</v>
      </c>
      <c r="D11054">
        <v>16</v>
      </c>
      <c r="E11054">
        <v>16</v>
      </c>
      <c r="F11054" t="str">
        <f>VLOOKUP(E11054,$L$1:$M$25,2,FALSE)</f>
        <v>money-supply</v>
      </c>
      <c r="G11054">
        <f>LOG(C11054)</f>
        <v>1.919078092376074</v>
      </c>
      <c r="H11054">
        <f>G11054/(B11054-1)</f>
        <v>1.5621018578618135</v>
      </c>
    </row>
    <row r="11055" spans="1:8">
      <c r="A11055" t="s">
        <v>4809</v>
      </c>
      <c r="B11055">
        <v>2.2316069516089301</v>
      </c>
      <c r="C11055">
        <v>17</v>
      </c>
      <c r="D11055">
        <v>19</v>
      </c>
      <c r="E11055">
        <v>19</v>
      </c>
      <c r="F11055" t="str">
        <f>VLOOKUP(E11055,$L$1:$M$25,2,FALSE)</f>
        <v>reserves</v>
      </c>
      <c r="G11055">
        <f>LOG(C11055)</f>
        <v>1.2304489213782739</v>
      </c>
      <c r="H11055">
        <f>G11055/(B11055-1)</f>
        <v>0.99905974042356338</v>
      </c>
    </row>
    <row r="11056" spans="1:8">
      <c r="A11056" t="s">
        <v>6866</v>
      </c>
      <c r="B11056">
        <v>2.2316069516089301</v>
      </c>
      <c r="C11056">
        <v>17</v>
      </c>
      <c r="D11056">
        <v>23</v>
      </c>
      <c r="E11056">
        <v>23</v>
      </c>
      <c r="F11056" t="str">
        <f>VLOOKUP(E11056,$L$1:$M$25,2,FALSE)</f>
        <v>trade</v>
      </c>
      <c r="G11056">
        <f>LOG(C11056)</f>
        <v>1.2304489213782739</v>
      </c>
      <c r="H11056">
        <f>G11056/(B11056-1)</f>
        <v>0.99905974042356338</v>
      </c>
    </row>
    <row r="11057" spans="1:8">
      <c r="A11057" t="s">
        <v>7365</v>
      </c>
      <c r="B11057">
        <v>2.2316069516089301</v>
      </c>
      <c r="C11057">
        <v>17</v>
      </c>
      <c r="D11057">
        <v>12</v>
      </c>
      <c r="E11057">
        <v>12</v>
      </c>
      <c r="F11057" t="str">
        <f>VLOOKUP(E11057,$L$1:$M$25,2,FALSE)</f>
        <v>grain</v>
      </c>
      <c r="G11057">
        <f>LOG(C11057)</f>
        <v>1.2304489213782739</v>
      </c>
      <c r="H11057">
        <f>G11057/(B11057-1)</f>
        <v>0.99905974042356338</v>
      </c>
    </row>
    <row r="11058" spans="1:8">
      <c r="A11058" t="s">
        <v>1453</v>
      </c>
      <c r="B11058">
        <v>2.23269447718706</v>
      </c>
      <c r="C11058">
        <v>19</v>
      </c>
      <c r="D11058">
        <v>10</v>
      </c>
      <c r="E11058">
        <v>10</v>
      </c>
      <c r="F11058" t="str">
        <f>VLOOKUP(E11058,$L$1:$M$25,2,FALSE)</f>
        <v>gnp</v>
      </c>
      <c r="G11058">
        <f>LOG(C11058)</f>
        <v>1.2787536009528289</v>
      </c>
      <c r="H11058">
        <f>G11058/(B11058-1)</f>
        <v>1.0373645900246695</v>
      </c>
    </row>
    <row r="11059" spans="1:8">
      <c r="A11059" t="s">
        <v>9917</v>
      </c>
      <c r="B11059">
        <v>2.23269447718706</v>
      </c>
      <c r="C11059">
        <v>19</v>
      </c>
      <c r="D11059">
        <v>7</v>
      </c>
      <c r="E11059">
        <v>7</v>
      </c>
      <c r="F11059" t="str">
        <f>VLOOKUP(E11059,$L$1:$M$25,2,FALSE)</f>
        <v>crude</v>
      </c>
      <c r="G11059">
        <f>LOG(C11059)</f>
        <v>1.2787536009528289</v>
      </c>
      <c r="H11059">
        <f>G11059/(B11059-1)</f>
        <v>1.0373645900246695</v>
      </c>
    </row>
    <row r="11060" spans="1:8">
      <c r="A11060" t="s">
        <v>537</v>
      </c>
      <c r="B11060">
        <v>2.2350151264974198</v>
      </c>
      <c r="C11060">
        <v>190</v>
      </c>
      <c r="D11060">
        <v>15</v>
      </c>
      <c r="E11060">
        <v>15</v>
      </c>
      <c r="F11060" t="str">
        <f>VLOOKUP(E11060,$L$1:$M$25,2,FALSE)</f>
        <v>money-fx</v>
      </c>
      <c r="G11060">
        <f>LOG(C11060)</f>
        <v>2.2787536009528289</v>
      </c>
      <c r="H11060">
        <f>G11060/(B11060-1)</f>
        <v>1.8451220167768443</v>
      </c>
    </row>
    <row r="11061" spans="1:8">
      <c r="A11061" t="s">
        <v>7041</v>
      </c>
      <c r="B11061">
        <v>2.2365994361974502</v>
      </c>
      <c r="C11061">
        <v>22</v>
      </c>
      <c r="D11061">
        <v>20</v>
      </c>
      <c r="E11061">
        <v>20</v>
      </c>
      <c r="F11061" t="str">
        <f>VLOOKUP(E11061,$L$1:$M$25,2,FALSE)</f>
        <v>ship</v>
      </c>
      <c r="G11061">
        <f>LOG(C11061)</f>
        <v>1.3424226808222062</v>
      </c>
      <c r="H11061">
        <f>G11061/(B11061-1)</f>
        <v>1.085576009115905</v>
      </c>
    </row>
    <row r="11062" spans="1:8">
      <c r="A11062" t="s">
        <v>7461</v>
      </c>
      <c r="B11062">
        <v>2.2377876598521498</v>
      </c>
      <c r="C11062">
        <v>35</v>
      </c>
      <c r="D11062">
        <v>23</v>
      </c>
      <c r="E11062">
        <v>23</v>
      </c>
      <c r="F11062" t="str">
        <f>VLOOKUP(E11062,$L$1:$M$25,2,FALSE)</f>
        <v>trade</v>
      </c>
      <c r="G11062">
        <f>LOG(C11062)</f>
        <v>1.5440680443502757</v>
      </c>
      <c r="H11062">
        <f>G11062/(B11062-1)</f>
        <v>1.2474417821669916</v>
      </c>
    </row>
    <row r="11063" spans="1:8">
      <c r="A11063" t="s">
        <v>8731</v>
      </c>
      <c r="B11063">
        <v>2.2377876598521498</v>
      </c>
      <c r="C11063">
        <v>35</v>
      </c>
      <c r="D11063">
        <v>8</v>
      </c>
      <c r="E11063">
        <v>8</v>
      </c>
      <c r="F11063" t="str">
        <f>VLOOKUP(E11063,$L$1:$M$25,2,FALSE)</f>
        <v>dlr</v>
      </c>
      <c r="G11063">
        <f>LOG(C11063)</f>
        <v>1.5440680443502757</v>
      </c>
      <c r="H11063">
        <f>G11063/(B11063-1)</f>
        <v>1.2474417821669916</v>
      </c>
    </row>
    <row r="11064" spans="1:8">
      <c r="A11064" t="s">
        <v>411</v>
      </c>
      <c r="B11064">
        <v>2.24126081595529</v>
      </c>
      <c r="C11064">
        <v>401</v>
      </c>
      <c r="D11064">
        <v>13</v>
      </c>
      <c r="E11064">
        <v>13</v>
      </c>
      <c r="F11064" t="str">
        <f>VLOOKUP(E11064,$L$1:$M$25,2,FALSE)</f>
        <v>interest</v>
      </c>
      <c r="G11064">
        <f>LOG(C11064)</f>
        <v>2.6031443726201822</v>
      </c>
      <c r="H11064">
        <f>G11064/(B11064-1)</f>
        <v>2.0971775948770035</v>
      </c>
    </row>
    <row r="11065" spans="1:8">
      <c r="A11065" t="s">
        <v>475</v>
      </c>
      <c r="B11065">
        <v>2.2424939224402101</v>
      </c>
      <c r="C11065">
        <v>137</v>
      </c>
      <c r="D11065">
        <v>25</v>
      </c>
      <c r="E11065">
        <v>25</v>
      </c>
      <c r="F11065" t="str">
        <f>VLOOKUP(E11065,$L$1:$M$25,2,FALSE)</f>
        <v>wheat</v>
      </c>
      <c r="G11065">
        <f>LOG(C11065)</f>
        <v>2.1367205671564067</v>
      </c>
      <c r="H11065">
        <f>G11065/(B11065-1)</f>
        <v>1.7197030332027461</v>
      </c>
    </row>
    <row r="11066" spans="1:8">
      <c r="A11066" t="s">
        <v>1369</v>
      </c>
      <c r="B11066">
        <v>2.2429732264381399</v>
      </c>
      <c r="C11066">
        <v>14</v>
      </c>
      <c r="D11066">
        <v>23</v>
      </c>
      <c r="E11066">
        <v>23</v>
      </c>
      <c r="F11066" t="str">
        <f>VLOOKUP(E11066,$L$1:$M$25,2,FALSE)</f>
        <v>trade</v>
      </c>
      <c r="G11066">
        <f>LOG(C11066)</f>
        <v>1.146128035678238</v>
      </c>
      <c r="H11066">
        <f>G11066/(B11066-1)</f>
        <v>0.922085859373318</v>
      </c>
    </row>
    <row r="11067" spans="1:8">
      <c r="A11067" t="s">
        <v>1441</v>
      </c>
      <c r="B11067">
        <v>2.2429732264381399</v>
      </c>
      <c r="C11067">
        <v>14</v>
      </c>
      <c r="D11067">
        <v>3</v>
      </c>
      <c r="E11067">
        <v>3</v>
      </c>
      <c r="F11067" t="str">
        <f>VLOOKUP(E11067,$L$1:$M$25,2,FALSE)</f>
        <v>cocoa</v>
      </c>
      <c r="G11067">
        <f>LOG(C11067)</f>
        <v>1.146128035678238</v>
      </c>
      <c r="H11067">
        <f>G11067/(B11067-1)</f>
        <v>0.922085859373318</v>
      </c>
    </row>
    <row r="11068" spans="1:8">
      <c r="A11068" t="s">
        <v>2734</v>
      </c>
      <c r="B11068">
        <v>2.2429732264381399</v>
      </c>
      <c r="C11068">
        <v>14</v>
      </c>
      <c r="D11068">
        <v>17</v>
      </c>
      <c r="E11068">
        <v>17</v>
      </c>
      <c r="F11068" t="str">
        <f>VLOOKUP(E11068,$L$1:$M$25,2,FALSE)</f>
        <v>nat-gas</v>
      </c>
      <c r="G11068">
        <f>LOG(C11068)</f>
        <v>1.146128035678238</v>
      </c>
      <c r="H11068">
        <f>G11068/(B11068-1)</f>
        <v>0.922085859373318</v>
      </c>
    </row>
    <row r="11069" spans="1:8">
      <c r="A11069" t="s">
        <v>10568</v>
      </c>
      <c r="B11069">
        <v>2.2429732264381399</v>
      </c>
      <c r="C11069">
        <v>14</v>
      </c>
      <c r="D11069">
        <v>18</v>
      </c>
      <c r="E11069">
        <v>18</v>
      </c>
      <c r="F11069" t="str">
        <f>VLOOKUP(E11069,$L$1:$M$25,2,FALSE)</f>
        <v>oilseed</v>
      </c>
      <c r="G11069">
        <f>LOG(C11069)</f>
        <v>1.146128035678238</v>
      </c>
      <c r="H11069">
        <f>G11069/(B11069-1)</f>
        <v>0.922085859373318</v>
      </c>
    </row>
    <row r="11070" spans="1:8">
      <c r="A11070" t="s">
        <v>10582</v>
      </c>
      <c r="B11070">
        <v>2.2429732264381399</v>
      </c>
      <c r="C11070">
        <v>14</v>
      </c>
      <c r="D11070">
        <v>17</v>
      </c>
      <c r="E11070">
        <v>17</v>
      </c>
      <c r="F11070" t="str">
        <f>VLOOKUP(E11070,$L$1:$M$25,2,FALSE)</f>
        <v>nat-gas</v>
      </c>
      <c r="G11070">
        <f>LOG(C11070)</f>
        <v>1.146128035678238</v>
      </c>
      <c r="H11070">
        <f>G11070/(B11070-1)</f>
        <v>0.922085859373318</v>
      </c>
    </row>
    <row r="11071" spans="1:8">
      <c r="A11071" t="s">
        <v>10622</v>
      </c>
      <c r="B11071">
        <v>2.2429732264381399</v>
      </c>
      <c r="C11071">
        <v>14</v>
      </c>
      <c r="D11071">
        <v>7</v>
      </c>
      <c r="E11071">
        <v>7</v>
      </c>
      <c r="F11071" t="str">
        <f>VLOOKUP(E11071,$L$1:$M$25,2,FALSE)</f>
        <v>crude</v>
      </c>
      <c r="G11071">
        <f>LOG(C11071)</f>
        <v>1.146128035678238</v>
      </c>
      <c r="H11071">
        <f>G11071/(B11071-1)</f>
        <v>0.922085859373318</v>
      </c>
    </row>
    <row r="11072" spans="1:8">
      <c r="A11072" t="s">
        <v>12216</v>
      </c>
      <c r="B11072">
        <v>2.2429732264381399</v>
      </c>
      <c r="C11072">
        <v>14</v>
      </c>
      <c r="D11072">
        <v>8</v>
      </c>
      <c r="E11072">
        <v>8</v>
      </c>
      <c r="F11072" t="str">
        <f>VLOOKUP(E11072,$L$1:$M$25,2,FALSE)</f>
        <v>dlr</v>
      </c>
      <c r="G11072">
        <f>LOG(C11072)</f>
        <v>1.146128035678238</v>
      </c>
      <c r="H11072">
        <f>G11072/(B11072-1)</f>
        <v>0.922085859373318</v>
      </c>
    </row>
    <row r="11073" spans="1:8">
      <c r="A11073" t="s">
        <v>10682</v>
      </c>
      <c r="B11073">
        <v>2.2429732264381399</v>
      </c>
      <c r="C11073">
        <v>28</v>
      </c>
      <c r="D11073">
        <v>15</v>
      </c>
      <c r="E11073">
        <v>15</v>
      </c>
      <c r="F11073" t="str">
        <f>VLOOKUP(E11073,$L$1:$M$25,2,FALSE)</f>
        <v>money-fx</v>
      </c>
      <c r="G11073">
        <f>LOG(C11073)</f>
        <v>1.4471580313422192</v>
      </c>
      <c r="H11073">
        <f>G11073/(B11073-1)</f>
        <v>1.164271281602091</v>
      </c>
    </row>
    <row r="11074" spans="1:8">
      <c r="A11074" t="s">
        <v>2590</v>
      </c>
      <c r="B11074">
        <v>2.24315339800525</v>
      </c>
      <c r="C11074">
        <v>23</v>
      </c>
      <c r="D11074">
        <v>7</v>
      </c>
      <c r="E11074">
        <v>7</v>
      </c>
      <c r="F11074" t="str">
        <f>VLOOKUP(E11074,$L$1:$M$25,2,FALSE)</f>
        <v>crude</v>
      </c>
      <c r="G11074">
        <f>LOG(C11074)</f>
        <v>1.3617278360175928</v>
      </c>
      <c r="H11074">
        <f>G11074/(B11074-1)</f>
        <v>1.0953819843975861</v>
      </c>
    </row>
    <row r="11075" spans="1:8">
      <c r="A11075" t="s">
        <v>2247</v>
      </c>
      <c r="B11075">
        <v>2.24332960880069</v>
      </c>
      <c r="C11075">
        <v>24</v>
      </c>
      <c r="D11075">
        <v>4</v>
      </c>
      <c r="E11075">
        <v>4</v>
      </c>
      <c r="F11075" t="str">
        <f>VLOOKUP(E11075,$L$1:$M$25,2,FALSE)</f>
        <v>coffee</v>
      </c>
      <c r="G11075">
        <f>LOG(C11075)</f>
        <v>1.3802112417116059</v>
      </c>
      <c r="H11075">
        <f>G11075/(B11075-1)</f>
        <v>1.1100927959424625</v>
      </c>
    </row>
    <row r="11076" spans="1:8">
      <c r="A11076" t="s">
        <v>5318</v>
      </c>
      <c r="B11076">
        <v>2.24332960880069</v>
      </c>
      <c r="C11076">
        <v>24</v>
      </c>
      <c r="D11076">
        <v>10</v>
      </c>
      <c r="E11076">
        <v>10</v>
      </c>
      <c r="F11076" t="str">
        <f>VLOOKUP(E11076,$L$1:$M$25,2,FALSE)</f>
        <v>gnp</v>
      </c>
      <c r="G11076">
        <f>LOG(C11076)</f>
        <v>1.3802112417116059</v>
      </c>
      <c r="H11076">
        <f>G11076/(B11076-1)</f>
        <v>1.1100927959424625</v>
      </c>
    </row>
    <row r="11077" spans="1:8">
      <c r="A11077" t="s">
        <v>346</v>
      </c>
      <c r="B11077">
        <v>2.2448686807864999</v>
      </c>
      <c r="C11077">
        <v>117</v>
      </c>
      <c r="D11077">
        <v>6</v>
      </c>
      <c r="E11077">
        <v>6</v>
      </c>
      <c r="F11077" t="str">
        <f>VLOOKUP(E11077,$L$1:$M$25,2,FALSE)</f>
        <v>cpi</v>
      </c>
      <c r="G11077">
        <f>LOG(C11077)</f>
        <v>2.0681858617461617</v>
      </c>
      <c r="H11077">
        <f>G11077/(B11077-1)</f>
        <v>1.6613686999013384</v>
      </c>
    </row>
    <row r="11078" spans="1:8">
      <c r="A11078" t="s">
        <v>1870</v>
      </c>
      <c r="B11078">
        <v>2.2450352741261699</v>
      </c>
      <c r="C11078">
        <v>13</v>
      </c>
      <c r="D11078">
        <v>18</v>
      </c>
      <c r="E11078">
        <v>18</v>
      </c>
      <c r="F11078" t="str">
        <f>VLOOKUP(E11078,$L$1:$M$25,2,FALSE)</f>
        <v>oilseed</v>
      </c>
      <c r="G11078">
        <f>LOG(C11078)</f>
        <v>1.1139433523068367</v>
      </c>
      <c r="H11078">
        <f>G11078/(B11078-1)</f>
        <v>0.89470826687112115</v>
      </c>
    </row>
    <row r="11079" spans="1:8">
      <c r="A11079" t="s">
        <v>4026</v>
      </c>
      <c r="B11079">
        <v>2.2450352741261699</v>
      </c>
      <c r="C11079">
        <v>13</v>
      </c>
      <c r="D11079">
        <v>4</v>
      </c>
      <c r="E11079">
        <v>4</v>
      </c>
      <c r="F11079" t="str">
        <f>VLOOKUP(E11079,$L$1:$M$25,2,FALSE)</f>
        <v>coffee</v>
      </c>
      <c r="G11079">
        <f>LOG(C11079)</f>
        <v>1.1139433523068367</v>
      </c>
      <c r="H11079">
        <f>G11079/(B11079-1)</f>
        <v>0.89470826687112115</v>
      </c>
    </row>
    <row r="11080" spans="1:8">
      <c r="A11080" t="s">
        <v>5970</v>
      </c>
      <c r="B11080">
        <v>2.2450352741261699</v>
      </c>
      <c r="C11080">
        <v>13</v>
      </c>
      <c r="D11080">
        <v>4</v>
      </c>
      <c r="E11080">
        <v>4</v>
      </c>
      <c r="F11080" t="str">
        <f>VLOOKUP(E11080,$L$1:$M$25,2,FALSE)</f>
        <v>coffee</v>
      </c>
      <c r="G11080">
        <f>LOG(C11080)</f>
        <v>1.1139433523068367</v>
      </c>
      <c r="H11080">
        <f>G11080/(B11080-1)</f>
        <v>0.89470826687112115</v>
      </c>
    </row>
    <row r="11081" spans="1:8">
      <c r="A11081" t="s">
        <v>6035</v>
      </c>
      <c r="B11081">
        <v>2.2450352741261699</v>
      </c>
      <c r="C11081">
        <v>13</v>
      </c>
      <c r="D11081">
        <v>4</v>
      </c>
      <c r="E11081">
        <v>4</v>
      </c>
      <c r="F11081" t="str">
        <f>VLOOKUP(E11081,$L$1:$M$25,2,FALSE)</f>
        <v>coffee</v>
      </c>
      <c r="G11081">
        <f>LOG(C11081)</f>
        <v>1.1139433523068367</v>
      </c>
      <c r="H11081">
        <f>G11081/(B11081-1)</f>
        <v>0.89470826687112115</v>
      </c>
    </row>
    <row r="11082" spans="1:8">
      <c r="A11082" t="s">
        <v>9109</v>
      </c>
      <c r="B11082">
        <v>2.2450352741261699</v>
      </c>
      <c r="C11082">
        <v>13</v>
      </c>
      <c r="D11082">
        <v>4</v>
      </c>
      <c r="E11082">
        <v>4</v>
      </c>
      <c r="F11082" t="str">
        <f>VLOOKUP(E11082,$L$1:$M$25,2,FALSE)</f>
        <v>coffee</v>
      </c>
      <c r="G11082">
        <f>LOG(C11082)</f>
        <v>1.1139433523068367</v>
      </c>
      <c r="H11082">
        <f>G11082/(B11082-1)</f>
        <v>0.89470826687112115</v>
      </c>
    </row>
    <row r="11083" spans="1:8">
      <c r="A11083" t="s">
        <v>9306</v>
      </c>
      <c r="B11083">
        <v>2.2450352741261699</v>
      </c>
      <c r="C11083">
        <v>13</v>
      </c>
      <c r="D11083">
        <v>4</v>
      </c>
      <c r="E11083">
        <v>4</v>
      </c>
      <c r="F11083" t="str">
        <f>VLOOKUP(E11083,$L$1:$M$25,2,FALSE)</f>
        <v>coffee</v>
      </c>
      <c r="G11083">
        <f>LOG(C11083)</f>
        <v>1.1139433523068367</v>
      </c>
      <c r="H11083">
        <f>G11083/(B11083-1)</f>
        <v>0.89470826687112115</v>
      </c>
    </row>
    <row r="11084" spans="1:8">
      <c r="A11084" t="s">
        <v>10065</v>
      </c>
      <c r="B11084">
        <v>2.2450352741261699</v>
      </c>
      <c r="C11084">
        <v>13</v>
      </c>
      <c r="D11084">
        <v>17</v>
      </c>
      <c r="E11084">
        <v>17</v>
      </c>
      <c r="F11084" t="str">
        <f>VLOOKUP(E11084,$L$1:$M$25,2,FALSE)</f>
        <v>nat-gas</v>
      </c>
      <c r="G11084">
        <f>LOG(C11084)</f>
        <v>1.1139433523068367</v>
      </c>
      <c r="H11084">
        <f>G11084/(B11084-1)</f>
        <v>0.89470826687112115</v>
      </c>
    </row>
    <row r="11085" spans="1:8">
      <c r="A11085" t="s">
        <v>3975</v>
      </c>
      <c r="B11085">
        <v>2.24515887198746</v>
      </c>
      <c r="C11085">
        <v>25</v>
      </c>
      <c r="D11085">
        <v>1</v>
      </c>
      <c r="E11085">
        <v>1</v>
      </c>
      <c r="F11085" t="str">
        <f>VLOOKUP(E11085,$L$1:$M$25,2,FALSE)</f>
        <v>acq</v>
      </c>
      <c r="G11085">
        <f>LOG(C11085)</f>
        <v>1.3979400086720377</v>
      </c>
      <c r="H11085">
        <f>G11085/(B11085-1)</f>
        <v>1.122700114918441</v>
      </c>
    </row>
    <row r="11086" spans="1:8">
      <c r="A11086" t="s">
        <v>1223</v>
      </c>
      <c r="B11086">
        <v>2.2451715894115098</v>
      </c>
      <c r="C11086">
        <v>18</v>
      </c>
      <c r="D11086">
        <v>25</v>
      </c>
      <c r="E11086">
        <v>25</v>
      </c>
      <c r="F11086" t="str">
        <f>VLOOKUP(E11086,$L$1:$M$25,2,FALSE)</f>
        <v>wheat</v>
      </c>
      <c r="G11086">
        <f>LOG(C11086)</f>
        <v>1.255272505103306</v>
      </c>
      <c r="H11086">
        <f>G11086/(B11086-1)</f>
        <v>1.0081120672666246</v>
      </c>
    </row>
    <row r="11087" spans="1:8">
      <c r="A11087" t="s">
        <v>1844</v>
      </c>
      <c r="B11087">
        <v>2.2451715894115098</v>
      </c>
      <c r="C11087">
        <v>18</v>
      </c>
      <c r="D11087">
        <v>10</v>
      </c>
      <c r="E11087">
        <v>10</v>
      </c>
      <c r="F11087" t="str">
        <f>VLOOKUP(E11087,$L$1:$M$25,2,FALSE)</f>
        <v>gnp</v>
      </c>
      <c r="G11087">
        <f>LOG(C11087)</f>
        <v>1.255272505103306</v>
      </c>
      <c r="H11087">
        <f>G11087/(B11087-1)</f>
        <v>1.0081120672666246</v>
      </c>
    </row>
    <row r="11088" spans="1:8">
      <c r="A11088" t="s">
        <v>2998</v>
      </c>
      <c r="B11088">
        <v>2.2454319083576801</v>
      </c>
      <c r="C11088">
        <v>43</v>
      </c>
      <c r="D11088">
        <v>13</v>
      </c>
      <c r="E11088">
        <v>13</v>
      </c>
      <c r="F11088" t="str">
        <f>VLOOKUP(E11088,$L$1:$M$25,2,FALSE)</f>
        <v>interest</v>
      </c>
      <c r="G11088">
        <f>LOG(C11088)</f>
        <v>1.6334684555795864</v>
      </c>
      <c r="H11088">
        <f>G11088/(B11088-1)</f>
        <v>1.3115678541861036</v>
      </c>
    </row>
    <row r="11089" spans="1:8">
      <c r="A11089" t="s">
        <v>1861</v>
      </c>
      <c r="B11089">
        <v>2.24558211501544</v>
      </c>
      <c r="C11089">
        <v>30</v>
      </c>
      <c r="D11089">
        <v>11</v>
      </c>
      <c r="E11089">
        <v>11</v>
      </c>
      <c r="F11089" t="str">
        <f>VLOOKUP(E11089,$L$1:$M$25,2,FALSE)</f>
        <v>gold</v>
      </c>
      <c r="G11089">
        <f>LOG(C11089)</f>
        <v>1.4771212547196624</v>
      </c>
      <c r="H11089">
        <f>G11089/(B11089-1)</f>
        <v>1.1858882982607311</v>
      </c>
    </row>
    <row r="11090" spans="1:8">
      <c r="A11090" t="s">
        <v>5451</v>
      </c>
      <c r="B11090">
        <v>2.24558211501544</v>
      </c>
      <c r="C11090">
        <v>30</v>
      </c>
      <c r="D11090">
        <v>23</v>
      </c>
      <c r="E11090">
        <v>23</v>
      </c>
      <c r="F11090" t="str">
        <f>VLOOKUP(E11090,$L$1:$M$25,2,FALSE)</f>
        <v>trade</v>
      </c>
      <c r="G11090">
        <f>LOG(C11090)</f>
        <v>1.4771212547196624</v>
      </c>
      <c r="H11090">
        <f>G11090/(B11090-1)</f>
        <v>1.1858882982607311</v>
      </c>
    </row>
    <row r="11091" spans="1:8">
      <c r="A11091" t="s">
        <v>11407</v>
      </c>
      <c r="B11091">
        <v>2.2461630270940298</v>
      </c>
      <c r="C11091">
        <v>23</v>
      </c>
      <c r="D11091">
        <v>18</v>
      </c>
      <c r="E11091">
        <v>18</v>
      </c>
      <c r="F11091" t="str">
        <f>VLOOKUP(E11091,$L$1:$M$25,2,FALSE)</f>
        <v>oilseed</v>
      </c>
      <c r="G11091">
        <f>LOG(C11091)</f>
        <v>1.3617278360175928</v>
      </c>
      <c r="H11091">
        <f>G11091/(B11091-1)</f>
        <v>1.0927365091171519</v>
      </c>
    </row>
    <row r="11092" spans="1:8">
      <c r="A11092" t="s">
        <v>8869</v>
      </c>
      <c r="B11092">
        <v>2.2461720869860198</v>
      </c>
      <c r="C11092">
        <v>38</v>
      </c>
      <c r="D11092">
        <v>5</v>
      </c>
      <c r="E11092">
        <v>5</v>
      </c>
      <c r="F11092" t="str">
        <f>VLOOKUP(E11092,$L$1:$M$25,2,FALSE)</f>
        <v>corn</v>
      </c>
      <c r="G11092">
        <f>LOG(C11092)</f>
        <v>1.5797835966168101</v>
      </c>
      <c r="H11092">
        <f>G11092/(B11092-1)</f>
        <v>1.2677090211815449</v>
      </c>
    </row>
    <row r="11093" spans="1:8">
      <c r="A11093" t="s">
        <v>4689</v>
      </c>
      <c r="B11093">
        <v>2.2472166366756401</v>
      </c>
      <c r="C11093">
        <v>37</v>
      </c>
      <c r="D11093">
        <v>23</v>
      </c>
      <c r="E11093">
        <v>23</v>
      </c>
      <c r="F11093" t="str">
        <f>VLOOKUP(E11093,$L$1:$M$25,2,FALSE)</f>
        <v>trade</v>
      </c>
      <c r="G11093">
        <f>LOG(C11093)</f>
        <v>1.568201724066995</v>
      </c>
      <c r="H11093">
        <f>G11093/(B11093-1)</f>
        <v>1.2573611335452644</v>
      </c>
    </row>
    <row r="11094" spans="1:8">
      <c r="A11094" t="s">
        <v>9835</v>
      </c>
      <c r="B11094">
        <v>2.2493952292648798</v>
      </c>
      <c r="C11094">
        <v>29</v>
      </c>
      <c r="D11094">
        <v>23</v>
      </c>
      <c r="E11094">
        <v>23</v>
      </c>
      <c r="F11094" t="str">
        <f>VLOOKUP(E11094,$L$1:$M$25,2,FALSE)</f>
        <v>trade</v>
      </c>
      <c r="G11094">
        <f>LOG(C11094)</f>
        <v>1.4623979978989561</v>
      </c>
      <c r="H11094">
        <f>G11094/(B11094-1)</f>
        <v>1.1704846982322823</v>
      </c>
    </row>
    <row r="11095" spans="1:8">
      <c r="A11095" t="s">
        <v>7851</v>
      </c>
      <c r="B11095">
        <v>2.2502602786175898</v>
      </c>
      <c r="C11095">
        <v>20</v>
      </c>
      <c r="D11095">
        <v>14</v>
      </c>
      <c r="E11095">
        <v>14</v>
      </c>
      <c r="F11095" t="str">
        <f>VLOOKUP(E11095,$L$1:$M$25,2,FALSE)</f>
        <v>livestock</v>
      </c>
      <c r="G11095">
        <f>LOG(C11095)</f>
        <v>1.3010299956639813</v>
      </c>
      <c r="H11095">
        <f>G11095/(B11095-1)</f>
        <v>1.0406073182637838</v>
      </c>
    </row>
    <row r="11096" spans="1:8">
      <c r="A11096" t="s">
        <v>3721</v>
      </c>
      <c r="B11096">
        <v>2.25075249769881</v>
      </c>
      <c r="C11096">
        <v>66</v>
      </c>
      <c r="D11096">
        <v>25</v>
      </c>
      <c r="E11096">
        <v>25</v>
      </c>
      <c r="F11096" t="str">
        <f>VLOOKUP(E11096,$L$1:$M$25,2,FALSE)</f>
        <v>wheat</v>
      </c>
      <c r="G11096">
        <f>LOG(C11096)</f>
        <v>1.8195439355418688</v>
      </c>
      <c r="H11096">
        <f>G11096/(B11096-1)</f>
        <v>1.4547593859612884</v>
      </c>
    </row>
    <row r="11097" spans="1:8">
      <c r="A11097" t="s">
        <v>1147</v>
      </c>
      <c r="B11097">
        <v>2.2522568037062101</v>
      </c>
      <c r="C11097">
        <v>86</v>
      </c>
      <c r="D11097">
        <v>23</v>
      </c>
      <c r="E11097">
        <v>23</v>
      </c>
      <c r="F11097" t="str">
        <f>VLOOKUP(E11097,$L$1:$M$25,2,FALSE)</f>
        <v>trade</v>
      </c>
      <c r="G11097">
        <f>LOG(C11097)</f>
        <v>1.9344984512435677</v>
      </c>
      <c r="H11097">
        <f>G11097/(B11097-1)</f>
        <v>1.5448096951984436</v>
      </c>
    </row>
    <row r="11098" spans="1:8">
      <c r="A11098" t="s">
        <v>1487</v>
      </c>
      <c r="B11098">
        <v>2.2527283368198199</v>
      </c>
      <c r="C11098">
        <v>16</v>
      </c>
      <c r="D11098">
        <v>3</v>
      </c>
      <c r="E11098">
        <v>3</v>
      </c>
      <c r="F11098" t="str">
        <f>VLOOKUP(E11098,$L$1:$M$25,2,FALSE)</f>
        <v>cocoa</v>
      </c>
      <c r="G11098">
        <f>LOG(C11098)</f>
        <v>1.2041199826559248</v>
      </c>
      <c r="H11098">
        <f>G11098/(B11098-1)</f>
        <v>0.96119800859036009</v>
      </c>
    </row>
    <row r="11099" spans="1:8">
      <c r="A11099" t="s">
        <v>5830</v>
      </c>
      <c r="B11099">
        <v>2.2527283368198199</v>
      </c>
      <c r="C11099">
        <v>16</v>
      </c>
      <c r="D11099">
        <v>2</v>
      </c>
      <c r="E11099">
        <v>2</v>
      </c>
      <c r="F11099" t="str">
        <f>VLOOKUP(E11099,$L$1:$M$25,2,FALSE)</f>
        <v>bop</v>
      </c>
      <c r="G11099">
        <f>LOG(C11099)</f>
        <v>1.2041199826559248</v>
      </c>
      <c r="H11099">
        <f>G11099/(B11099-1)</f>
        <v>0.96119800859036009</v>
      </c>
    </row>
    <row r="11100" spans="1:8">
      <c r="A11100" t="s">
        <v>8009</v>
      </c>
      <c r="B11100">
        <v>2.2527283368198199</v>
      </c>
      <c r="C11100">
        <v>16</v>
      </c>
      <c r="D11100">
        <v>3</v>
      </c>
      <c r="E11100">
        <v>3</v>
      </c>
      <c r="F11100" t="str">
        <f>VLOOKUP(E11100,$L$1:$M$25,2,FALSE)</f>
        <v>cocoa</v>
      </c>
      <c r="G11100">
        <f>LOG(C11100)</f>
        <v>1.2041199826559248</v>
      </c>
      <c r="H11100">
        <f>G11100/(B11100-1)</f>
        <v>0.96119800859036009</v>
      </c>
    </row>
    <row r="11101" spans="1:8">
      <c r="A11101" t="s">
        <v>8191</v>
      </c>
      <c r="B11101">
        <v>2.2527283368198199</v>
      </c>
      <c r="C11101">
        <v>16</v>
      </c>
      <c r="D11101">
        <v>17</v>
      </c>
      <c r="E11101">
        <v>17</v>
      </c>
      <c r="F11101" t="str">
        <f>VLOOKUP(E11101,$L$1:$M$25,2,FALSE)</f>
        <v>nat-gas</v>
      </c>
      <c r="G11101">
        <f>LOG(C11101)</f>
        <v>1.2041199826559248</v>
      </c>
      <c r="H11101">
        <f>G11101/(B11101-1)</f>
        <v>0.96119800859036009</v>
      </c>
    </row>
    <row r="11102" spans="1:8">
      <c r="A11102" t="s">
        <v>9677</v>
      </c>
      <c r="B11102">
        <v>2.2527995018640601</v>
      </c>
      <c r="C11102">
        <v>27</v>
      </c>
      <c r="D11102">
        <v>25</v>
      </c>
      <c r="E11102">
        <v>25</v>
      </c>
      <c r="F11102" t="str">
        <f>VLOOKUP(E11102,$L$1:$M$25,2,FALSE)</f>
        <v>wheat</v>
      </c>
      <c r="G11102">
        <f>LOG(C11102)</f>
        <v>1.4313637641589874</v>
      </c>
      <c r="H11102">
        <f>G11102/(B11102-1)</f>
        <v>1.1425321945205427</v>
      </c>
    </row>
    <row r="11103" spans="1:8">
      <c r="A11103" t="s">
        <v>278</v>
      </c>
      <c r="B11103">
        <v>2.25385042036695</v>
      </c>
      <c r="C11103">
        <v>43</v>
      </c>
      <c r="D11103">
        <v>16</v>
      </c>
      <c r="E11103">
        <v>16</v>
      </c>
      <c r="F11103" t="str">
        <f>VLOOKUP(E11103,$L$1:$M$25,2,FALSE)</f>
        <v>money-supply</v>
      </c>
      <c r="G11103">
        <f>LOG(C11103)</f>
        <v>1.6334684555795864</v>
      </c>
      <c r="H11103">
        <f>G11103/(B11103-1)</f>
        <v>1.3027618199478195</v>
      </c>
    </row>
    <row r="11104" spans="1:8">
      <c r="A11104" t="s">
        <v>1153</v>
      </c>
      <c r="B11104">
        <v>2.25385758960135</v>
      </c>
      <c r="C11104">
        <v>12</v>
      </c>
      <c r="D11104">
        <v>23</v>
      </c>
      <c r="E11104">
        <v>23</v>
      </c>
      <c r="F11104" t="str">
        <f>VLOOKUP(E11104,$L$1:$M$25,2,FALSE)</f>
        <v>trade</v>
      </c>
      <c r="G11104">
        <f>LOG(C11104)</f>
        <v>1.0791812460476249</v>
      </c>
      <c r="H11104">
        <f>G11104/(B11104-1)</f>
        <v>0.86068884935388756</v>
      </c>
    </row>
    <row r="11105" spans="1:8">
      <c r="A11105" t="s">
        <v>4262</v>
      </c>
      <c r="B11105">
        <v>2.25385758960135</v>
      </c>
      <c r="C11105">
        <v>12</v>
      </c>
      <c r="D11105">
        <v>1</v>
      </c>
      <c r="E11105">
        <v>1</v>
      </c>
      <c r="F11105" t="str">
        <f>VLOOKUP(E11105,$L$1:$M$25,2,FALSE)</f>
        <v>acq</v>
      </c>
      <c r="G11105">
        <f>LOG(C11105)</f>
        <v>1.0791812460476249</v>
      </c>
      <c r="H11105">
        <f>G11105/(B11105-1)</f>
        <v>0.86068884935388756</v>
      </c>
    </row>
    <row r="11106" spans="1:8">
      <c r="A11106" t="s">
        <v>4564</v>
      </c>
      <c r="B11106">
        <v>2.25385758960135</v>
      </c>
      <c r="C11106">
        <v>12</v>
      </c>
      <c r="D11106">
        <v>2</v>
      </c>
      <c r="E11106">
        <v>2</v>
      </c>
      <c r="F11106" t="str">
        <f>VLOOKUP(E11106,$L$1:$M$25,2,FALSE)</f>
        <v>bop</v>
      </c>
      <c r="G11106">
        <f>LOG(C11106)</f>
        <v>1.0791812460476249</v>
      </c>
      <c r="H11106">
        <f>G11106/(B11106-1)</f>
        <v>0.86068884935388756</v>
      </c>
    </row>
    <row r="11107" spans="1:8">
      <c r="A11107" t="s">
        <v>5703</v>
      </c>
      <c r="B11107">
        <v>2.25385758960135</v>
      </c>
      <c r="C11107">
        <v>12</v>
      </c>
      <c r="D11107">
        <v>6</v>
      </c>
      <c r="E11107">
        <v>6</v>
      </c>
      <c r="F11107" t="str">
        <f>VLOOKUP(E11107,$L$1:$M$25,2,FALSE)</f>
        <v>cpi</v>
      </c>
      <c r="G11107">
        <f>LOG(C11107)</f>
        <v>1.0791812460476249</v>
      </c>
      <c r="H11107">
        <f>G11107/(B11107-1)</f>
        <v>0.86068884935388756</v>
      </c>
    </row>
    <row r="11108" spans="1:8">
      <c r="A11108" t="s">
        <v>9463</v>
      </c>
      <c r="B11108">
        <v>2.25385758960135</v>
      </c>
      <c r="C11108">
        <v>12</v>
      </c>
      <c r="D11108">
        <v>3</v>
      </c>
      <c r="E11108">
        <v>3</v>
      </c>
      <c r="F11108" t="str">
        <f>VLOOKUP(E11108,$L$1:$M$25,2,FALSE)</f>
        <v>cocoa</v>
      </c>
      <c r="G11108">
        <f>LOG(C11108)</f>
        <v>1.0791812460476249</v>
      </c>
      <c r="H11108">
        <f>G11108/(B11108-1)</f>
        <v>0.86068884935388756</v>
      </c>
    </row>
    <row r="11109" spans="1:8">
      <c r="A11109" t="s">
        <v>9884</v>
      </c>
      <c r="B11109">
        <v>2.25385758960135</v>
      </c>
      <c r="C11109">
        <v>12</v>
      </c>
      <c r="D11109">
        <v>7</v>
      </c>
      <c r="E11109">
        <v>7</v>
      </c>
      <c r="F11109" t="str">
        <f>VLOOKUP(E11109,$L$1:$M$25,2,FALSE)</f>
        <v>crude</v>
      </c>
      <c r="G11109">
        <f>LOG(C11109)</f>
        <v>1.0791812460476249</v>
      </c>
      <c r="H11109">
        <f>G11109/(B11109-1)</f>
        <v>0.86068884935388756</v>
      </c>
    </row>
    <row r="11110" spans="1:8">
      <c r="A11110" t="s">
        <v>10197</v>
      </c>
      <c r="B11110">
        <v>2.25385758960135</v>
      </c>
      <c r="C11110">
        <v>12</v>
      </c>
      <c r="D11110">
        <v>10</v>
      </c>
      <c r="E11110">
        <v>10</v>
      </c>
      <c r="F11110" t="str">
        <f>VLOOKUP(E11110,$L$1:$M$25,2,FALSE)</f>
        <v>gnp</v>
      </c>
      <c r="G11110">
        <f>LOG(C11110)</f>
        <v>1.0791812460476249</v>
      </c>
      <c r="H11110">
        <f>G11110/(B11110-1)</f>
        <v>0.86068884935388756</v>
      </c>
    </row>
    <row r="11111" spans="1:8">
      <c r="A11111" t="s">
        <v>2286</v>
      </c>
      <c r="B11111">
        <v>2.25416441143993</v>
      </c>
      <c r="C11111">
        <v>42</v>
      </c>
      <c r="D11111">
        <v>13</v>
      </c>
      <c r="E11111">
        <v>13</v>
      </c>
      <c r="F11111" t="str">
        <f>VLOOKUP(E11111,$L$1:$M$25,2,FALSE)</f>
        <v>interest</v>
      </c>
      <c r="G11111">
        <f>LOG(C11111)</f>
        <v>1.6232492903979006</v>
      </c>
      <c r="H11111">
        <f>G11111/(B11111-1)</f>
        <v>1.294287475861492</v>
      </c>
    </row>
    <row r="11112" spans="1:8">
      <c r="A11112" t="s">
        <v>8577</v>
      </c>
      <c r="B11112">
        <v>2.25460363399023</v>
      </c>
      <c r="C11112">
        <v>24</v>
      </c>
      <c r="D11112">
        <v>18</v>
      </c>
      <c r="E11112">
        <v>18</v>
      </c>
      <c r="F11112" t="str">
        <f>VLOOKUP(E11112,$L$1:$M$25,2,FALSE)</f>
        <v>oilseed</v>
      </c>
      <c r="G11112">
        <f>LOG(C11112)</f>
        <v>1.3802112417116059</v>
      </c>
      <c r="H11112">
        <f>G11112/(B11112-1)</f>
        <v>1.1001173632200352</v>
      </c>
    </row>
    <row r="11113" spans="1:8">
      <c r="A11113" t="s">
        <v>4762</v>
      </c>
      <c r="B11113">
        <v>2.2552657335560902</v>
      </c>
      <c r="C11113">
        <v>25</v>
      </c>
      <c r="D11113">
        <v>20</v>
      </c>
      <c r="E11113">
        <v>20</v>
      </c>
      <c r="F11113" t="str">
        <f>VLOOKUP(E11113,$L$1:$M$25,2,FALSE)</f>
        <v>ship</v>
      </c>
      <c r="G11113">
        <f>LOG(C11113)</f>
        <v>1.3979400086720377</v>
      </c>
      <c r="H11113">
        <f>G11113/(B11113-1)</f>
        <v>1.1136606148817272</v>
      </c>
    </row>
    <row r="11114" spans="1:8">
      <c r="A11114" t="s">
        <v>153</v>
      </c>
      <c r="B11114">
        <v>2.2563592050446299</v>
      </c>
      <c r="C11114">
        <v>64</v>
      </c>
      <c r="D11114">
        <v>1</v>
      </c>
      <c r="E11114">
        <v>1</v>
      </c>
      <c r="F11114" t="str">
        <f>VLOOKUP(E11114,$L$1:$M$25,2,FALSE)</f>
        <v>acq</v>
      </c>
      <c r="G11114">
        <f>LOG(C11114)</f>
        <v>1.8061799739838871</v>
      </c>
      <c r="H11114">
        <f>G11114/(B11114-1)</f>
        <v>1.4376302308540221</v>
      </c>
    </row>
    <row r="11115" spans="1:8">
      <c r="A11115" t="s">
        <v>1872</v>
      </c>
      <c r="B11115">
        <v>2.25810443080274</v>
      </c>
      <c r="C11115">
        <v>26</v>
      </c>
      <c r="D11115">
        <v>2</v>
      </c>
      <c r="E11115">
        <v>2</v>
      </c>
      <c r="F11115" t="str">
        <f>VLOOKUP(E11115,$L$1:$M$25,2,FALSE)</f>
        <v>bop</v>
      </c>
      <c r="G11115">
        <f>LOG(C11115)</f>
        <v>1.414973347970818</v>
      </c>
      <c r="H11115">
        <f>G11115/(B11115-1)</f>
        <v>1.124686721807336</v>
      </c>
    </row>
    <row r="11116" spans="1:8">
      <c r="A11116" t="s">
        <v>1144</v>
      </c>
      <c r="B11116">
        <v>2.259605922225</v>
      </c>
      <c r="C11116">
        <v>39</v>
      </c>
      <c r="D11116">
        <v>8</v>
      </c>
      <c r="E11116">
        <v>8</v>
      </c>
      <c r="F11116" t="str">
        <f>VLOOKUP(E11116,$L$1:$M$25,2,FALSE)</f>
        <v>dlr</v>
      </c>
      <c r="G11116">
        <f>LOG(C11116)</f>
        <v>1.5910646070264991</v>
      </c>
      <c r="H11116">
        <f>G11116/(B11116-1)</f>
        <v>1.2631447494435419</v>
      </c>
    </row>
    <row r="11117" spans="1:8">
      <c r="A11117" t="s">
        <v>204</v>
      </c>
      <c r="B11117">
        <v>2.2599255241914702</v>
      </c>
      <c r="C11117">
        <v>54</v>
      </c>
      <c r="D11117">
        <v>17</v>
      </c>
      <c r="E11117">
        <v>17</v>
      </c>
      <c r="F11117" t="str">
        <f>VLOOKUP(E11117,$L$1:$M$25,2,FALSE)</f>
        <v>nat-gas</v>
      </c>
      <c r="G11117">
        <f>LOG(C11117)</f>
        <v>1.7323937598229686</v>
      </c>
      <c r="H11117">
        <f>G11117/(B11117-1)</f>
        <v>1.374996955422976</v>
      </c>
    </row>
    <row r="11118" spans="1:8">
      <c r="A11118" t="s">
        <v>10133</v>
      </c>
      <c r="B11118">
        <v>2.2601102921880498</v>
      </c>
      <c r="C11118">
        <v>58</v>
      </c>
      <c r="D11118">
        <v>12</v>
      </c>
      <c r="E11118">
        <v>12</v>
      </c>
      <c r="F11118" t="str">
        <f>VLOOKUP(E11118,$L$1:$M$25,2,FALSE)</f>
        <v>grain</v>
      </c>
      <c r="G11118">
        <f>LOG(C11118)</f>
        <v>1.7634279935629373</v>
      </c>
      <c r="H11118">
        <f>G11118/(B11118-1)</f>
        <v>1.3994235302220481</v>
      </c>
    </row>
    <row r="11119" spans="1:8">
      <c r="A11119" t="s">
        <v>2674</v>
      </c>
      <c r="B11119">
        <v>2.26046836694682</v>
      </c>
      <c r="C11119">
        <v>35</v>
      </c>
      <c r="D11119">
        <v>19</v>
      </c>
      <c r="E11119">
        <v>19</v>
      </c>
      <c r="F11119" t="str">
        <f>VLOOKUP(E11119,$L$1:$M$25,2,FALSE)</f>
        <v>reserves</v>
      </c>
      <c r="G11119">
        <f>LOG(C11119)</f>
        <v>1.5440680443502757</v>
      </c>
      <c r="H11119">
        <f>G11119/(B11119-1)</f>
        <v>1.2249954737780586</v>
      </c>
    </row>
    <row r="11120" spans="1:8">
      <c r="A11120" t="s">
        <v>4787</v>
      </c>
      <c r="B11120">
        <v>2.2613584783990102</v>
      </c>
      <c r="C11120">
        <v>37</v>
      </c>
      <c r="D11120">
        <v>1</v>
      </c>
      <c r="E11120">
        <v>1</v>
      </c>
      <c r="F11120" t="str">
        <f>VLOOKUP(E11120,$L$1:$M$25,2,FALSE)</f>
        <v>acq</v>
      </c>
      <c r="G11120">
        <f>LOG(C11120)</f>
        <v>1.568201724066995</v>
      </c>
      <c r="H11120">
        <f>G11120/(B11120-1)</f>
        <v>1.2432641084376332</v>
      </c>
    </row>
    <row r="11121" spans="1:8">
      <c r="A11121" t="s">
        <v>5027</v>
      </c>
      <c r="B11121">
        <v>2.2621577070201901</v>
      </c>
      <c r="C11121">
        <v>27</v>
      </c>
      <c r="D11121">
        <v>8</v>
      </c>
      <c r="E11121">
        <v>8</v>
      </c>
      <c r="F11121" t="str">
        <f>VLOOKUP(E11121,$L$1:$M$25,2,FALSE)</f>
        <v>dlr</v>
      </c>
      <c r="G11121">
        <f>LOG(C11121)</f>
        <v>1.4313637641589874</v>
      </c>
      <c r="H11121">
        <f>G11121/(B11121-1)</f>
        <v>1.1340609467403826</v>
      </c>
    </row>
    <row r="11122" spans="1:8">
      <c r="A11122" t="s">
        <v>11167</v>
      </c>
      <c r="B11122">
        <v>2.2633470266195301</v>
      </c>
      <c r="C11122">
        <v>32</v>
      </c>
      <c r="D11122">
        <v>4</v>
      </c>
      <c r="E11122">
        <v>4</v>
      </c>
      <c r="F11122" t="str">
        <f>VLOOKUP(E11122,$L$1:$M$25,2,FALSE)</f>
        <v>coffee</v>
      </c>
      <c r="G11122">
        <f>LOG(C11122)</f>
        <v>1.505149978319906</v>
      </c>
      <c r="H11122">
        <f>G11122/(B11122-1)</f>
        <v>1.1913986787521029</v>
      </c>
    </row>
    <row r="11123" spans="1:8">
      <c r="A11123" t="s">
        <v>1878</v>
      </c>
      <c r="B11123">
        <v>2.2640492601665598</v>
      </c>
      <c r="C11123">
        <v>18</v>
      </c>
      <c r="D11123">
        <v>2</v>
      </c>
      <c r="E11123">
        <v>2</v>
      </c>
      <c r="F11123" t="str">
        <f>VLOOKUP(E11123,$L$1:$M$25,2,FALSE)</f>
        <v>bop</v>
      </c>
      <c r="G11123">
        <f>LOG(C11123)</f>
        <v>1.255272505103306</v>
      </c>
      <c r="H11123">
        <f>G11123/(B11123-1)</f>
        <v>0.99305663525953303</v>
      </c>
    </row>
    <row r="11124" spans="1:8">
      <c r="A11124" t="s">
        <v>3252</v>
      </c>
      <c r="B11124">
        <v>2.2647723220859901</v>
      </c>
      <c r="C11124">
        <v>28</v>
      </c>
      <c r="D11124">
        <v>23</v>
      </c>
      <c r="E11124">
        <v>23</v>
      </c>
      <c r="F11124" t="str">
        <f>VLOOKUP(E11124,$L$1:$M$25,2,FALSE)</f>
        <v>trade</v>
      </c>
      <c r="G11124">
        <f>LOG(C11124)</f>
        <v>1.4471580313422192</v>
      </c>
      <c r="H11124">
        <f>G11124/(B11124-1)</f>
        <v>1.1442043805603053</v>
      </c>
    </row>
    <row r="11125" spans="1:8">
      <c r="A11125" t="s">
        <v>1890</v>
      </c>
      <c r="B11125">
        <v>2.2649286362685599</v>
      </c>
      <c r="C11125">
        <v>25</v>
      </c>
      <c r="D11125">
        <v>4</v>
      </c>
      <c r="E11125">
        <v>4</v>
      </c>
      <c r="F11125" t="str">
        <f>VLOOKUP(E11125,$L$1:$M$25,2,FALSE)</f>
        <v>coffee</v>
      </c>
      <c r="G11125">
        <f>LOG(C11125)</f>
        <v>1.3979400086720377</v>
      </c>
      <c r="H11125">
        <f>G11125/(B11125-1)</f>
        <v>1.1051532620811328</v>
      </c>
    </row>
    <row r="11126" spans="1:8">
      <c r="A11126" t="s">
        <v>2602</v>
      </c>
      <c r="B11126">
        <v>2.2652388315858101</v>
      </c>
      <c r="C11126">
        <v>21</v>
      </c>
      <c r="D11126">
        <v>16</v>
      </c>
      <c r="E11126">
        <v>16</v>
      </c>
      <c r="F11126" t="str">
        <f>VLOOKUP(E11126,$L$1:$M$25,2,FALSE)</f>
        <v>money-supply</v>
      </c>
      <c r="G11126">
        <f>LOG(C11126)</f>
        <v>1.3222192947339193</v>
      </c>
      <c r="H11126">
        <f>G11126/(B11126-1)</f>
        <v>1.0450353417280844</v>
      </c>
    </row>
    <row r="11127" spans="1:8">
      <c r="A11127" t="s">
        <v>11117</v>
      </c>
      <c r="B11127">
        <v>2.26608879773804</v>
      </c>
      <c r="C11127">
        <v>25</v>
      </c>
      <c r="D11127">
        <v>15</v>
      </c>
      <c r="E11127">
        <v>15</v>
      </c>
      <c r="F11127" t="str">
        <f>VLOOKUP(E11127,$L$1:$M$25,2,FALSE)</f>
        <v>money-fx</v>
      </c>
      <c r="G11127">
        <f>LOG(C11127)</f>
        <v>1.3979400086720377</v>
      </c>
      <c r="H11127">
        <f>G11127/(B11127-1)</f>
        <v>1.1041405714745756</v>
      </c>
    </row>
    <row r="11128" spans="1:8">
      <c r="A11128" t="s">
        <v>11364</v>
      </c>
      <c r="B11128">
        <v>2.26608879773804</v>
      </c>
      <c r="C11128">
        <v>25</v>
      </c>
      <c r="D11128">
        <v>1</v>
      </c>
      <c r="E11128">
        <v>1</v>
      </c>
      <c r="F11128" t="str">
        <f>VLOOKUP(E11128,$L$1:$M$25,2,FALSE)</f>
        <v>acq</v>
      </c>
      <c r="G11128">
        <f>LOG(C11128)</f>
        <v>1.3979400086720377</v>
      </c>
      <c r="H11128">
        <f>G11128/(B11128-1)</f>
        <v>1.1041405714745756</v>
      </c>
    </row>
    <row r="11129" spans="1:8">
      <c r="A11129" t="s">
        <v>6646</v>
      </c>
      <c r="B11129">
        <v>2.2673537148438498</v>
      </c>
      <c r="C11129">
        <v>58</v>
      </c>
      <c r="D11129">
        <v>7</v>
      </c>
      <c r="E11129">
        <v>7</v>
      </c>
      <c r="F11129" t="str">
        <f>VLOOKUP(E11129,$L$1:$M$25,2,FALSE)</f>
        <v>crude</v>
      </c>
      <c r="G11129">
        <f>LOG(C11129)</f>
        <v>1.7634279935629373</v>
      </c>
      <c r="H11129">
        <f>G11129/(B11129-1)</f>
        <v>1.391425276865353</v>
      </c>
    </row>
    <row r="11130" spans="1:8">
      <c r="A11130" t="s">
        <v>11942</v>
      </c>
      <c r="B11130">
        <v>2.26751134444067</v>
      </c>
      <c r="C11130">
        <v>34</v>
      </c>
      <c r="D11130">
        <v>2</v>
      </c>
      <c r="E11130">
        <v>2</v>
      </c>
      <c r="F11130" t="str">
        <f>VLOOKUP(E11130,$L$1:$M$25,2,FALSE)</f>
        <v>bop</v>
      </c>
      <c r="G11130">
        <f>LOG(C11130)</f>
        <v>1.5314789170422551</v>
      </c>
      <c r="H11130">
        <f>G11130/(B11130-1)</f>
        <v>1.2082565759741339</v>
      </c>
    </row>
    <row r="11131" spans="1:8">
      <c r="A11131" t="s">
        <v>222</v>
      </c>
      <c r="B11131">
        <v>2.26787726688806</v>
      </c>
      <c r="C11131">
        <v>69</v>
      </c>
      <c r="D11131">
        <v>25</v>
      </c>
      <c r="E11131">
        <v>25</v>
      </c>
      <c r="F11131" t="str">
        <f>VLOOKUP(E11131,$L$1:$M$25,2,FALSE)</f>
        <v>wheat</v>
      </c>
      <c r="G11131">
        <f>LOG(C11131)</f>
        <v>1.8388490907372552</v>
      </c>
      <c r="H11131">
        <f>G11131/(B11131-1)</f>
        <v>1.4503368257801612</v>
      </c>
    </row>
    <row r="11132" spans="1:8">
      <c r="A11132" t="s">
        <v>4782</v>
      </c>
      <c r="B11132">
        <v>2.2685350920163798</v>
      </c>
      <c r="C11132">
        <v>21</v>
      </c>
      <c r="D11132">
        <v>11</v>
      </c>
      <c r="E11132">
        <v>11</v>
      </c>
      <c r="F11132" t="str">
        <f>VLOOKUP(E11132,$L$1:$M$25,2,FALSE)</f>
        <v>gold</v>
      </c>
      <c r="G11132">
        <f>LOG(C11132)</f>
        <v>1.3222192947339193</v>
      </c>
      <c r="H11132">
        <f>G11132/(B11132-1)</f>
        <v>1.0423198404643317</v>
      </c>
    </row>
    <row r="11133" spans="1:8">
      <c r="A11133" t="s">
        <v>10949</v>
      </c>
      <c r="B11133">
        <v>2.2685350920163798</v>
      </c>
      <c r="C11133">
        <v>21</v>
      </c>
      <c r="D11133">
        <v>4</v>
      </c>
      <c r="E11133">
        <v>4</v>
      </c>
      <c r="F11133" t="str">
        <f>VLOOKUP(E11133,$L$1:$M$25,2,FALSE)</f>
        <v>coffee</v>
      </c>
      <c r="G11133">
        <f>LOG(C11133)</f>
        <v>1.3222192947339193</v>
      </c>
      <c r="H11133">
        <f>G11133/(B11133-1)</f>
        <v>1.0423198404643317</v>
      </c>
    </row>
    <row r="11134" spans="1:8">
      <c r="A11134" t="s">
        <v>12149</v>
      </c>
      <c r="B11134">
        <v>2.2685350920163798</v>
      </c>
      <c r="C11134">
        <v>21</v>
      </c>
      <c r="D11134">
        <v>13</v>
      </c>
      <c r="E11134">
        <v>13</v>
      </c>
      <c r="F11134" t="str">
        <f>VLOOKUP(E11134,$L$1:$M$25,2,FALSE)</f>
        <v>interest</v>
      </c>
      <c r="G11134">
        <f>LOG(C11134)</f>
        <v>1.3222192947339193</v>
      </c>
      <c r="H11134">
        <f>G11134/(B11134-1)</f>
        <v>1.0423198404643317</v>
      </c>
    </row>
    <row r="11135" spans="1:8">
      <c r="A11135" t="s">
        <v>5707</v>
      </c>
      <c r="B11135">
        <v>2.26885765649972</v>
      </c>
      <c r="C11135">
        <v>25</v>
      </c>
      <c r="D11135">
        <v>19</v>
      </c>
      <c r="E11135">
        <v>19</v>
      </c>
      <c r="F11135" t="str">
        <f>VLOOKUP(E11135,$L$1:$M$25,2,FALSE)</f>
        <v>reserves</v>
      </c>
      <c r="G11135">
        <f>LOG(C11135)</f>
        <v>1.3979400086720377</v>
      </c>
      <c r="H11135">
        <f>G11135/(B11135-1)</f>
        <v>1.1017311528295499</v>
      </c>
    </row>
    <row r="11136" spans="1:8">
      <c r="A11136" t="s">
        <v>992</v>
      </c>
      <c r="B11136">
        <v>2.2693499095556602</v>
      </c>
      <c r="C11136">
        <v>39</v>
      </c>
      <c r="D11136">
        <v>16</v>
      </c>
      <c r="E11136">
        <v>16</v>
      </c>
      <c r="F11136" t="str">
        <f>VLOOKUP(E11136,$L$1:$M$25,2,FALSE)</f>
        <v>money-supply</v>
      </c>
      <c r="G11136">
        <f>LOG(C11136)</f>
        <v>1.5910646070264991</v>
      </c>
      <c r="H11136">
        <f>G11136/(B11136-1)</f>
        <v>1.2534483951580035</v>
      </c>
    </row>
    <row r="11137" spans="1:8">
      <c r="A11137" t="s">
        <v>4874</v>
      </c>
      <c r="B11137">
        <v>2.2708429920120698</v>
      </c>
      <c r="C11137">
        <v>71</v>
      </c>
      <c r="D11137">
        <v>25</v>
      </c>
      <c r="E11137">
        <v>25</v>
      </c>
      <c r="F11137" t="str">
        <f>VLOOKUP(E11137,$L$1:$M$25,2,FALSE)</f>
        <v>wheat</v>
      </c>
      <c r="G11137">
        <f>LOG(C11137)</f>
        <v>1.8512583487190752</v>
      </c>
      <c r="H11137">
        <f>G11137/(B11137-1)</f>
        <v>1.4567168095155951</v>
      </c>
    </row>
    <row r="11138" spans="1:8">
      <c r="A11138" t="s">
        <v>2098</v>
      </c>
      <c r="B11138">
        <v>2.2718685126965599</v>
      </c>
      <c r="C11138">
        <v>11</v>
      </c>
      <c r="D11138">
        <v>20</v>
      </c>
      <c r="E11138">
        <v>20</v>
      </c>
      <c r="F11138" t="str">
        <f>VLOOKUP(E11138,$L$1:$M$25,2,FALSE)</f>
        <v>ship</v>
      </c>
      <c r="G11138">
        <f>LOG(C11138)</f>
        <v>1.0413926851582251</v>
      </c>
      <c r="H11138">
        <f>G11138/(B11138-1)</f>
        <v>0.81878957986805567</v>
      </c>
    </row>
    <row r="11139" spans="1:8">
      <c r="A11139" t="s">
        <v>2366</v>
      </c>
      <c r="B11139">
        <v>2.2718685126965599</v>
      </c>
      <c r="C11139">
        <v>11</v>
      </c>
      <c r="D11139">
        <v>5</v>
      </c>
      <c r="E11139">
        <v>5</v>
      </c>
      <c r="F11139" t="str">
        <f>VLOOKUP(E11139,$L$1:$M$25,2,FALSE)</f>
        <v>corn</v>
      </c>
      <c r="G11139">
        <f>LOG(C11139)</f>
        <v>1.0413926851582251</v>
      </c>
      <c r="H11139">
        <f>G11139/(B11139-1)</f>
        <v>0.81878957986805567</v>
      </c>
    </row>
    <row r="11140" spans="1:8">
      <c r="A11140" t="s">
        <v>5037</v>
      </c>
      <c r="B11140">
        <v>2.2718685126965599</v>
      </c>
      <c r="C11140">
        <v>11</v>
      </c>
      <c r="D11140">
        <v>12</v>
      </c>
      <c r="E11140">
        <v>12</v>
      </c>
      <c r="F11140" t="str">
        <f>VLOOKUP(E11140,$L$1:$M$25,2,FALSE)</f>
        <v>grain</v>
      </c>
      <c r="G11140">
        <f>LOG(C11140)</f>
        <v>1.0413926851582251</v>
      </c>
      <c r="H11140">
        <f>G11140/(B11140-1)</f>
        <v>0.81878957986805567</v>
      </c>
    </row>
    <row r="11141" spans="1:8">
      <c r="A11141" t="s">
        <v>5854</v>
      </c>
      <c r="B11141">
        <v>2.2718685126965599</v>
      </c>
      <c r="C11141">
        <v>11</v>
      </c>
      <c r="D11141">
        <v>22</v>
      </c>
      <c r="E11141">
        <v>22</v>
      </c>
      <c r="F11141" t="str">
        <f>VLOOKUP(E11141,$L$1:$M$25,2,FALSE)</f>
        <v>sugar</v>
      </c>
      <c r="G11141">
        <f>LOG(C11141)</f>
        <v>1.0413926851582251</v>
      </c>
      <c r="H11141">
        <f>G11141/(B11141-1)</f>
        <v>0.81878957986805567</v>
      </c>
    </row>
    <row r="11142" spans="1:8">
      <c r="A11142" t="s">
        <v>7639</v>
      </c>
      <c r="B11142">
        <v>2.2718685126965599</v>
      </c>
      <c r="C11142">
        <v>11</v>
      </c>
      <c r="D11142">
        <v>15</v>
      </c>
      <c r="E11142">
        <v>15</v>
      </c>
      <c r="F11142" t="str">
        <f>VLOOKUP(E11142,$L$1:$M$25,2,FALSE)</f>
        <v>money-fx</v>
      </c>
      <c r="G11142">
        <f>LOG(C11142)</f>
        <v>1.0413926851582251</v>
      </c>
      <c r="H11142">
        <f>G11142/(B11142-1)</f>
        <v>0.81878957986805567</v>
      </c>
    </row>
    <row r="11143" spans="1:8">
      <c r="A11143" t="s">
        <v>8566</v>
      </c>
      <c r="B11143">
        <v>2.2718685126965599</v>
      </c>
      <c r="C11143">
        <v>11</v>
      </c>
      <c r="D11143">
        <v>5</v>
      </c>
      <c r="E11143">
        <v>5</v>
      </c>
      <c r="F11143" t="str">
        <f>VLOOKUP(E11143,$L$1:$M$25,2,FALSE)</f>
        <v>corn</v>
      </c>
      <c r="G11143">
        <f>LOG(C11143)</f>
        <v>1.0413926851582251</v>
      </c>
      <c r="H11143">
        <f>G11143/(B11143-1)</f>
        <v>0.81878957986805567</v>
      </c>
    </row>
    <row r="11144" spans="1:8">
      <c r="A11144" t="s">
        <v>9517</v>
      </c>
      <c r="B11144">
        <v>2.2718685126965599</v>
      </c>
      <c r="C11144">
        <v>11</v>
      </c>
      <c r="D11144">
        <v>2</v>
      </c>
      <c r="E11144">
        <v>2</v>
      </c>
      <c r="F11144" t="str">
        <f>VLOOKUP(E11144,$L$1:$M$25,2,FALSE)</f>
        <v>bop</v>
      </c>
      <c r="G11144">
        <f>LOG(C11144)</f>
        <v>1.0413926851582251</v>
      </c>
      <c r="H11144">
        <f>G11144/(B11144-1)</f>
        <v>0.81878957986805567</v>
      </c>
    </row>
    <row r="11145" spans="1:8">
      <c r="A11145" t="s">
        <v>11091</v>
      </c>
      <c r="B11145">
        <v>2.2718685126965599</v>
      </c>
      <c r="C11145">
        <v>11</v>
      </c>
      <c r="D11145">
        <v>1</v>
      </c>
      <c r="E11145">
        <v>1</v>
      </c>
      <c r="F11145" t="str">
        <f>VLOOKUP(E11145,$L$1:$M$25,2,FALSE)</f>
        <v>acq</v>
      </c>
      <c r="G11145">
        <f>LOG(C11145)</f>
        <v>1.0413926851582251</v>
      </c>
      <c r="H11145">
        <f>G11145/(B11145-1)</f>
        <v>0.81878957986805567</v>
      </c>
    </row>
    <row r="11146" spans="1:8">
      <c r="A11146" t="s">
        <v>11310</v>
      </c>
      <c r="B11146">
        <v>2.2718685126965599</v>
      </c>
      <c r="C11146">
        <v>11</v>
      </c>
      <c r="D11146">
        <v>23</v>
      </c>
      <c r="E11146">
        <v>23</v>
      </c>
      <c r="F11146" t="str">
        <f>VLOOKUP(E11146,$L$1:$M$25,2,FALSE)</f>
        <v>trade</v>
      </c>
      <c r="G11146">
        <f>LOG(C11146)</f>
        <v>1.0413926851582251</v>
      </c>
      <c r="H11146">
        <f>G11146/(B11146-1)</f>
        <v>0.81878957986805567</v>
      </c>
    </row>
    <row r="11147" spans="1:8">
      <c r="A11147" t="s">
        <v>12008</v>
      </c>
      <c r="B11147">
        <v>2.2718685126965599</v>
      </c>
      <c r="C11147">
        <v>11</v>
      </c>
      <c r="D11147">
        <v>4</v>
      </c>
      <c r="E11147">
        <v>4</v>
      </c>
      <c r="F11147" t="str">
        <f>VLOOKUP(E11147,$L$1:$M$25,2,FALSE)</f>
        <v>coffee</v>
      </c>
      <c r="G11147">
        <f>LOG(C11147)</f>
        <v>1.0413926851582251</v>
      </c>
      <c r="H11147">
        <f>G11147/(B11147-1)</f>
        <v>0.81878957986805567</v>
      </c>
    </row>
    <row r="11148" spans="1:8">
      <c r="A11148" t="s">
        <v>756</v>
      </c>
      <c r="B11148">
        <v>2.2737963056293999</v>
      </c>
      <c r="C11148">
        <v>28</v>
      </c>
      <c r="D11148">
        <v>5</v>
      </c>
      <c r="E11148">
        <v>5</v>
      </c>
      <c r="F11148" t="str">
        <f>VLOOKUP(E11148,$L$1:$M$25,2,FALSE)</f>
        <v>corn</v>
      </c>
      <c r="G11148">
        <f>LOG(C11148)</f>
        <v>1.4471580313422192</v>
      </c>
      <c r="H11148">
        <f>G11148/(B11148-1)</f>
        <v>1.136098467978488</v>
      </c>
    </row>
    <row r="11149" spans="1:8">
      <c r="A11149" t="s">
        <v>2345</v>
      </c>
      <c r="B11149">
        <v>2.2739657164192399</v>
      </c>
      <c r="C11149">
        <v>16</v>
      </c>
      <c r="D11149">
        <v>17</v>
      </c>
      <c r="E11149">
        <v>17</v>
      </c>
      <c r="F11149" t="str">
        <f>VLOOKUP(E11149,$L$1:$M$25,2,FALSE)</f>
        <v>nat-gas</v>
      </c>
      <c r="G11149">
        <f>LOG(C11149)</f>
        <v>1.2041199826559248</v>
      </c>
      <c r="H11149">
        <f>G11149/(B11149-1)</f>
        <v>0.94517455778980308</v>
      </c>
    </row>
    <row r="11150" spans="1:8">
      <c r="A11150" t="s">
        <v>5373</v>
      </c>
      <c r="B11150">
        <v>2.2739657164192399</v>
      </c>
      <c r="C11150">
        <v>16</v>
      </c>
      <c r="D11150">
        <v>2</v>
      </c>
      <c r="E11150">
        <v>2</v>
      </c>
      <c r="F11150" t="str">
        <f>VLOOKUP(E11150,$L$1:$M$25,2,FALSE)</f>
        <v>bop</v>
      </c>
      <c r="G11150">
        <f>LOG(C11150)</f>
        <v>1.2041199826559248</v>
      </c>
      <c r="H11150">
        <f>G11150/(B11150-1)</f>
        <v>0.94517455778980308</v>
      </c>
    </row>
    <row r="11151" spans="1:8">
      <c r="A11151" t="s">
        <v>6892</v>
      </c>
      <c r="B11151">
        <v>2.2739657164192399</v>
      </c>
      <c r="C11151">
        <v>16</v>
      </c>
      <c r="D11151">
        <v>22</v>
      </c>
      <c r="E11151">
        <v>22</v>
      </c>
      <c r="F11151" t="str">
        <f>VLOOKUP(E11151,$L$1:$M$25,2,FALSE)</f>
        <v>sugar</v>
      </c>
      <c r="G11151">
        <f>LOG(C11151)</f>
        <v>1.2041199826559248</v>
      </c>
      <c r="H11151">
        <f>G11151/(B11151-1)</f>
        <v>0.94517455778980308</v>
      </c>
    </row>
    <row r="11152" spans="1:8">
      <c r="A11152" t="s">
        <v>8242</v>
      </c>
      <c r="B11152">
        <v>2.2739657164192399</v>
      </c>
      <c r="C11152">
        <v>16</v>
      </c>
      <c r="D11152">
        <v>20</v>
      </c>
      <c r="E11152">
        <v>20</v>
      </c>
      <c r="F11152" t="str">
        <f>VLOOKUP(E11152,$L$1:$M$25,2,FALSE)</f>
        <v>ship</v>
      </c>
      <c r="G11152">
        <f>LOG(C11152)</f>
        <v>1.2041199826559248</v>
      </c>
      <c r="H11152">
        <f>G11152/(B11152-1)</f>
        <v>0.94517455778980308</v>
      </c>
    </row>
    <row r="11153" spans="1:8">
      <c r="A11153" t="s">
        <v>11346</v>
      </c>
      <c r="B11153">
        <v>2.2739657164192399</v>
      </c>
      <c r="C11153">
        <v>16</v>
      </c>
      <c r="D11153">
        <v>7</v>
      </c>
      <c r="E11153">
        <v>7</v>
      </c>
      <c r="F11153" t="str">
        <f>VLOOKUP(E11153,$L$1:$M$25,2,FALSE)</f>
        <v>crude</v>
      </c>
      <c r="G11153">
        <f>LOG(C11153)</f>
        <v>1.2041199826559248</v>
      </c>
      <c r="H11153">
        <f>G11153/(B11153-1)</f>
        <v>0.94517455778980308</v>
      </c>
    </row>
    <row r="11154" spans="1:8">
      <c r="A11154" t="s">
        <v>6678</v>
      </c>
      <c r="B11154">
        <v>2.2742409307317599</v>
      </c>
      <c r="C11154">
        <v>18</v>
      </c>
      <c r="D11154">
        <v>20</v>
      </c>
      <c r="E11154">
        <v>20</v>
      </c>
      <c r="F11154" t="str">
        <f>VLOOKUP(E11154,$L$1:$M$25,2,FALSE)</f>
        <v>ship</v>
      </c>
      <c r="G11154">
        <f>LOG(C11154)</f>
        <v>1.255272505103306</v>
      </c>
      <c r="H11154">
        <f>G11154/(B11154-1)</f>
        <v>0.98511394103659744</v>
      </c>
    </row>
    <row r="11155" spans="1:8">
      <c r="A11155" t="s">
        <v>6029</v>
      </c>
      <c r="B11155">
        <v>2.2755330805799998</v>
      </c>
      <c r="C11155">
        <v>38</v>
      </c>
      <c r="D11155">
        <v>4</v>
      </c>
      <c r="E11155">
        <v>4</v>
      </c>
      <c r="F11155" t="str">
        <f>VLOOKUP(E11155,$L$1:$M$25,2,FALSE)</f>
        <v>coffee</v>
      </c>
      <c r="G11155">
        <f>LOG(C11155)</f>
        <v>1.5797835966168101</v>
      </c>
      <c r="H11155">
        <f>G11155/(B11155-1)</f>
        <v>1.2385281265292343</v>
      </c>
    </row>
    <row r="11156" spans="1:8">
      <c r="A11156" t="e">
        <f>-dai</f>
        <v>#NAME?</v>
      </c>
      <c r="B11156">
        <v>2.2764226858058101</v>
      </c>
      <c r="C11156">
        <v>20</v>
      </c>
      <c r="D11156">
        <v>8</v>
      </c>
      <c r="E11156">
        <v>8</v>
      </c>
      <c r="F11156" t="str">
        <f>VLOOKUP(E11156,$L$1:$M$25,2,FALSE)</f>
        <v>dlr</v>
      </c>
      <c r="G11156">
        <f>LOG(C11156)</f>
        <v>1.3010299956639813</v>
      </c>
      <c r="H11156">
        <f>G11156/(B11156-1)</f>
        <v>1.0192783394809664</v>
      </c>
    </row>
    <row r="11157" spans="1:8">
      <c r="A11157" t="s">
        <v>3654</v>
      </c>
      <c r="B11157">
        <v>2.2764226858058101</v>
      </c>
      <c r="C11157">
        <v>20</v>
      </c>
      <c r="D11157">
        <v>4</v>
      </c>
      <c r="E11157">
        <v>4</v>
      </c>
      <c r="F11157" t="str">
        <f>VLOOKUP(E11157,$L$1:$M$25,2,FALSE)</f>
        <v>coffee</v>
      </c>
      <c r="G11157">
        <f>LOG(C11157)</f>
        <v>1.3010299956639813</v>
      </c>
      <c r="H11157">
        <f>G11157/(B11157-1)</f>
        <v>1.0192783394809664</v>
      </c>
    </row>
    <row r="11158" spans="1:8">
      <c r="A11158" t="s">
        <v>6289</v>
      </c>
      <c r="B11158">
        <v>2.2776467280863599</v>
      </c>
      <c r="C11158">
        <v>41</v>
      </c>
      <c r="D11158">
        <v>8</v>
      </c>
      <c r="E11158">
        <v>8</v>
      </c>
      <c r="F11158" t="str">
        <f>VLOOKUP(E11158,$L$1:$M$25,2,FALSE)</f>
        <v>dlr</v>
      </c>
      <c r="G11158">
        <f>LOG(C11158)</f>
        <v>1.6127838567197355</v>
      </c>
      <c r="H11158">
        <f>G11158/(B11158-1)</f>
        <v>1.2623081335913089</v>
      </c>
    </row>
    <row r="11159" spans="1:8">
      <c r="A11159" t="s">
        <v>10255</v>
      </c>
      <c r="B11159">
        <v>2.2806771465859201</v>
      </c>
      <c r="C11159">
        <v>23</v>
      </c>
      <c r="D11159">
        <v>23</v>
      </c>
      <c r="E11159">
        <v>23</v>
      </c>
      <c r="F11159" t="str">
        <f>VLOOKUP(E11159,$L$1:$M$25,2,FALSE)</f>
        <v>trade</v>
      </c>
      <c r="G11159">
        <f>LOG(C11159)</f>
        <v>1.3617278360175928</v>
      </c>
      <c r="H11159">
        <f>G11159/(B11159-1)</f>
        <v>1.0632873707848547</v>
      </c>
    </row>
    <row r="11160" spans="1:8">
      <c r="A11160" t="s">
        <v>4961</v>
      </c>
      <c r="B11160">
        <v>2.2808890784937002</v>
      </c>
      <c r="C11160">
        <v>33</v>
      </c>
      <c r="D11160">
        <v>3</v>
      </c>
      <c r="E11160">
        <v>3</v>
      </c>
      <c r="F11160" t="str">
        <f>VLOOKUP(E11160,$L$1:$M$25,2,FALSE)</f>
        <v>cocoa</v>
      </c>
      <c r="G11160">
        <f>LOG(C11160)</f>
        <v>1.5185139398778875</v>
      </c>
      <c r="H11160">
        <f>G11160/(B11160-1)</f>
        <v>1.1855155652225793</v>
      </c>
    </row>
    <row r="11161" spans="1:8">
      <c r="A11161" t="s">
        <v>1130</v>
      </c>
      <c r="B11161">
        <v>2.2823743761592401</v>
      </c>
      <c r="C11161">
        <v>17</v>
      </c>
      <c r="D11161">
        <v>3</v>
      </c>
      <c r="E11161">
        <v>3</v>
      </c>
      <c r="F11161" t="str">
        <f>VLOOKUP(E11161,$L$1:$M$25,2,FALSE)</f>
        <v>cocoa</v>
      </c>
      <c r="G11161">
        <f>LOG(C11161)</f>
        <v>1.2304489213782739</v>
      </c>
      <c r="H11161">
        <f>G11161/(B11161-1)</f>
        <v>0.95950834970947807</v>
      </c>
    </row>
    <row r="11162" spans="1:8">
      <c r="A11162" t="s">
        <v>4260</v>
      </c>
      <c r="B11162">
        <v>2.2823743761592401</v>
      </c>
      <c r="C11162">
        <v>17</v>
      </c>
      <c r="D11162">
        <v>10</v>
      </c>
      <c r="E11162">
        <v>10</v>
      </c>
      <c r="F11162" t="str">
        <f>VLOOKUP(E11162,$L$1:$M$25,2,FALSE)</f>
        <v>gnp</v>
      </c>
      <c r="G11162">
        <f>LOG(C11162)</f>
        <v>1.2304489213782739</v>
      </c>
      <c r="H11162">
        <f>G11162/(B11162-1)</f>
        <v>0.95950834970947807</v>
      </c>
    </row>
    <row r="11163" spans="1:8">
      <c r="A11163" t="s">
        <v>7157</v>
      </c>
      <c r="B11163">
        <v>2.2829341843667099</v>
      </c>
      <c r="C11163">
        <v>57</v>
      </c>
      <c r="D11163">
        <v>10</v>
      </c>
      <c r="E11163">
        <v>10</v>
      </c>
      <c r="F11163" t="str">
        <f>VLOOKUP(E11163,$L$1:$M$25,2,FALSE)</f>
        <v>gnp</v>
      </c>
      <c r="G11163">
        <f>LOG(C11163)</f>
        <v>1.7558748556724915</v>
      </c>
      <c r="H11163">
        <f>G11163/(B11163-1)</f>
        <v>1.3686398546931209</v>
      </c>
    </row>
    <row r="11164" spans="1:8">
      <c r="A11164" t="s">
        <v>36</v>
      </c>
      <c r="B11164">
        <v>2.2833910570673499</v>
      </c>
      <c r="C11164">
        <v>57</v>
      </c>
      <c r="D11164">
        <v>16</v>
      </c>
      <c r="E11164">
        <v>16</v>
      </c>
      <c r="F11164" t="str">
        <f>VLOOKUP(E11164,$L$1:$M$25,2,FALSE)</f>
        <v>money-supply</v>
      </c>
      <c r="G11164">
        <f>LOG(C11164)</f>
        <v>1.7558748556724915</v>
      </c>
      <c r="H11164">
        <f>G11164/(B11164-1)</f>
        <v>1.3681526343847248</v>
      </c>
    </row>
    <row r="11165" spans="1:8">
      <c r="A11165" t="s">
        <v>8232</v>
      </c>
      <c r="B11165">
        <v>2.2841674492669601</v>
      </c>
      <c r="C11165">
        <v>22</v>
      </c>
      <c r="D11165">
        <v>25</v>
      </c>
      <c r="E11165">
        <v>25</v>
      </c>
      <c r="F11165" t="str">
        <f>VLOOKUP(E11165,$L$1:$M$25,2,FALSE)</f>
        <v>wheat</v>
      </c>
      <c r="G11165">
        <f>LOG(C11165)</f>
        <v>1.3424226808222062</v>
      </c>
      <c r="H11165">
        <f>G11165/(B11165-1)</f>
        <v>1.0453642019882219</v>
      </c>
    </row>
    <row r="11166" spans="1:8">
      <c r="A11166" t="s">
        <v>2103</v>
      </c>
      <c r="B11166">
        <v>2.2869226178503501</v>
      </c>
      <c r="C11166">
        <v>43</v>
      </c>
      <c r="D11166">
        <v>7</v>
      </c>
      <c r="E11166">
        <v>7</v>
      </c>
      <c r="F11166" t="str">
        <f>VLOOKUP(E11166,$L$1:$M$25,2,FALSE)</f>
        <v>crude</v>
      </c>
      <c r="G11166">
        <f>LOG(C11166)</f>
        <v>1.6334684555795864</v>
      </c>
      <c r="H11166">
        <f>G11166/(B11166-1)</f>
        <v>1.2692825760635862</v>
      </c>
    </row>
    <row r="11167" spans="1:8">
      <c r="A11167" t="s">
        <v>7788</v>
      </c>
      <c r="B11167">
        <v>2.28731387967796</v>
      </c>
      <c r="C11167">
        <v>22</v>
      </c>
      <c r="D11167">
        <v>24</v>
      </c>
      <c r="E11167">
        <v>24</v>
      </c>
      <c r="F11167" t="str">
        <f>VLOOKUP(E11167,$L$1:$M$25,2,FALSE)</f>
        <v>veg-oil</v>
      </c>
      <c r="G11167">
        <f>LOG(C11167)</f>
        <v>1.3424226808222062</v>
      </c>
      <c r="H11167">
        <f>G11167/(B11167-1)</f>
        <v>1.0428091408118993</v>
      </c>
    </row>
    <row r="11168" spans="1:8">
      <c r="A11168" t="s">
        <v>9664</v>
      </c>
      <c r="B11168">
        <v>2.2889413890338601</v>
      </c>
      <c r="C11168">
        <v>54</v>
      </c>
      <c r="D11168">
        <v>23</v>
      </c>
      <c r="E11168">
        <v>23</v>
      </c>
      <c r="F11168" t="str">
        <f>VLOOKUP(E11168,$L$1:$M$25,2,FALSE)</f>
        <v>trade</v>
      </c>
      <c r="G11168">
        <f>LOG(C11168)</f>
        <v>1.7323937598229686</v>
      </c>
      <c r="H11168">
        <f>G11168/(B11168-1)</f>
        <v>1.3440438599939002</v>
      </c>
    </row>
    <row r="11169" spans="1:8">
      <c r="A11169" t="s">
        <v>379</v>
      </c>
      <c r="B11169">
        <v>2.28897515254498</v>
      </c>
      <c r="C11169">
        <v>100</v>
      </c>
      <c r="D11169">
        <v>15</v>
      </c>
      <c r="E11169">
        <v>15</v>
      </c>
      <c r="F11169" t="str">
        <f>VLOOKUP(E11169,$L$1:$M$25,2,FALSE)</f>
        <v>money-fx</v>
      </c>
      <c r="G11169">
        <f>LOG(C11169)</f>
        <v>2</v>
      </c>
      <c r="H11169">
        <f>G11169/(B11169-1)</f>
        <v>1.5516202900041614</v>
      </c>
    </row>
    <row r="11170" spans="1:8">
      <c r="A11170" t="s">
        <v>248</v>
      </c>
      <c r="B11170">
        <v>2.28965644628973</v>
      </c>
      <c r="C11170">
        <v>69</v>
      </c>
      <c r="D11170">
        <v>24</v>
      </c>
      <c r="E11170">
        <v>24</v>
      </c>
      <c r="F11170" t="str">
        <f>VLOOKUP(E11170,$L$1:$M$25,2,FALSE)</f>
        <v>veg-oil</v>
      </c>
      <c r="G11170">
        <f>LOG(C11170)</f>
        <v>1.8388490907372552</v>
      </c>
      <c r="H11170">
        <f>G11170/(B11170-1)</f>
        <v>1.4258441432425837</v>
      </c>
    </row>
    <row r="11171" spans="1:8">
      <c r="A11171" t="s">
        <v>135</v>
      </c>
      <c r="B11171">
        <v>2.2896586871395801</v>
      </c>
      <c r="C11171">
        <v>65</v>
      </c>
      <c r="D11171">
        <v>1</v>
      </c>
      <c r="E11171">
        <v>1</v>
      </c>
      <c r="F11171" t="str">
        <f>VLOOKUP(E11171,$L$1:$M$25,2,FALSE)</f>
        <v>acq</v>
      </c>
      <c r="G11171">
        <f>LOG(C11171)</f>
        <v>1.8129133566428555</v>
      </c>
      <c r="H11171">
        <f>G11171/(B11171-1)</f>
        <v>1.4057311246154878</v>
      </c>
    </row>
    <row r="11172" spans="1:8">
      <c r="A11172" t="s">
        <v>334</v>
      </c>
      <c r="B11172">
        <v>2.28968564282795</v>
      </c>
      <c r="C11172">
        <v>370</v>
      </c>
      <c r="D11172">
        <v>8</v>
      </c>
      <c r="E11172">
        <v>8</v>
      </c>
      <c r="F11172" t="str">
        <f>VLOOKUP(E11172,$L$1:$M$25,2,FALSE)</f>
        <v>dlr</v>
      </c>
      <c r="G11172">
        <f>LOG(C11172)</f>
        <v>2.568201724066995</v>
      </c>
      <c r="H11172">
        <f>G11172/(B11172-1)</f>
        <v>1.9913393146221177</v>
      </c>
    </row>
    <row r="11173" spans="1:8">
      <c r="A11173" t="s">
        <v>4483</v>
      </c>
      <c r="B11173">
        <v>2.2897875822503</v>
      </c>
      <c r="C11173">
        <v>25</v>
      </c>
      <c r="D11173">
        <v>1</v>
      </c>
      <c r="E11173">
        <v>1</v>
      </c>
      <c r="F11173" t="str">
        <f>VLOOKUP(E11173,$L$1:$M$25,2,FALSE)</f>
        <v>acq</v>
      </c>
      <c r="G11173">
        <f>LOG(C11173)</f>
        <v>1.3979400086720377</v>
      </c>
      <c r="H11173">
        <f>G11173/(B11173-1)</f>
        <v>1.0838528978803188</v>
      </c>
    </row>
    <row r="11174" spans="1:8">
      <c r="A11174" t="s">
        <v>4601</v>
      </c>
      <c r="B11174">
        <v>2.2898178486578198</v>
      </c>
      <c r="C11174">
        <v>24</v>
      </c>
      <c r="D11174">
        <v>1</v>
      </c>
      <c r="E11174">
        <v>1</v>
      </c>
      <c r="F11174" t="str">
        <f>VLOOKUP(E11174,$L$1:$M$25,2,FALSE)</f>
        <v>acq</v>
      </c>
      <c r="G11174">
        <f>LOG(C11174)</f>
        <v>1.3802112417116059</v>
      </c>
      <c r="H11174">
        <f>G11174/(B11174-1)</f>
        <v>1.0700822935175298</v>
      </c>
    </row>
    <row r="11175" spans="1:8">
      <c r="A11175" t="s">
        <v>53</v>
      </c>
      <c r="B11175">
        <v>2.2899573589467201</v>
      </c>
      <c r="C11175">
        <v>148</v>
      </c>
      <c r="D11175">
        <v>10</v>
      </c>
      <c r="E11175">
        <v>10</v>
      </c>
      <c r="F11175" t="str">
        <f>VLOOKUP(E11175,$L$1:$M$25,2,FALSE)</f>
        <v>gnp</v>
      </c>
      <c r="G11175">
        <f>LOG(C11175)</f>
        <v>2.1702617153949575</v>
      </c>
      <c r="H11175">
        <f>G11175/(B11175-1)</f>
        <v>1.6824290356132594</v>
      </c>
    </row>
    <row r="11176" spans="1:8">
      <c r="A11176" t="s">
        <v>94</v>
      </c>
      <c r="B11176">
        <v>2.2913620683811402</v>
      </c>
      <c r="C11176">
        <v>97</v>
      </c>
      <c r="D11176">
        <v>23</v>
      </c>
      <c r="E11176">
        <v>23</v>
      </c>
      <c r="F11176" t="str">
        <f>VLOOKUP(E11176,$L$1:$M$25,2,FALSE)</f>
        <v>trade</v>
      </c>
      <c r="G11176">
        <f>LOG(C11176)</f>
        <v>1.9867717342662448</v>
      </c>
      <c r="H11176">
        <f>G11176/(B11176-1)</f>
        <v>1.5385086668658887</v>
      </c>
    </row>
    <row r="11177" spans="1:8">
      <c r="A11177" t="s">
        <v>9234</v>
      </c>
      <c r="B11177">
        <v>2.2916931458282299</v>
      </c>
      <c r="C11177">
        <v>36</v>
      </c>
      <c r="D11177">
        <v>14</v>
      </c>
      <c r="E11177">
        <v>14</v>
      </c>
      <c r="F11177" t="str">
        <f>VLOOKUP(E11177,$L$1:$M$25,2,FALSE)</f>
        <v>livestock</v>
      </c>
      <c r="G11177">
        <f>LOG(C11177)</f>
        <v>1.5563025007672873</v>
      </c>
      <c r="H11177">
        <f>G11177/(B11177-1)</f>
        <v>1.2048546559170525</v>
      </c>
    </row>
    <row r="11178" spans="1:8">
      <c r="A11178" t="s">
        <v>5808</v>
      </c>
      <c r="B11178">
        <v>2.2928102967255901</v>
      </c>
      <c r="C11178">
        <v>36</v>
      </c>
      <c r="D11178">
        <v>23</v>
      </c>
      <c r="E11178">
        <v>23</v>
      </c>
      <c r="F11178" t="str">
        <f>VLOOKUP(E11178,$L$1:$M$25,2,FALSE)</f>
        <v>trade</v>
      </c>
      <c r="G11178">
        <f>LOG(C11178)</f>
        <v>1.5563025007672873</v>
      </c>
      <c r="H11178">
        <f>G11178/(B11178-1)</f>
        <v>1.2038135097694271</v>
      </c>
    </row>
    <row r="11179" spans="1:8">
      <c r="A11179" t="s">
        <v>291</v>
      </c>
      <c r="B11179">
        <v>2.2948248986315298</v>
      </c>
      <c r="C11179">
        <v>43</v>
      </c>
      <c r="D11179">
        <v>11</v>
      </c>
      <c r="E11179">
        <v>11</v>
      </c>
      <c r="F11179" t="str">
        <f>VLOOKUP(E11179,$L$1:$M$25,2,FALSE)</f>
        <v>gold</v>
      </c>
      <c r="G11179">
        <f>LOG(C11179)</f>
        <v>1.6334684555795864</v>
      </c>
      <c r="H11179">
        <f>G11179/(B11179-1)</f>
        <v>1.2615361793752662</v>
      </c>
    </row>
    <row r="11180" spans="1:8">
      <c r="A11180" t="s">
        <v>9243</v>
      </c>
      <c r="B11180">
        <v>2.2977650156566498</v>
      </c>
      <c r="C11180">
        <v>49</v>
      </c>
      <c r="D11180">
        <v>19</v>
      </c>
      <c r="E11180">
        <v>19</v>
      </c>
      <c r="F11180" t="str">
        <f>VLOOKUP(E11180,$L$1:$M$25,2,FALSE)</f>
        <v>reserves</v>
      </c>
      <c r="G11180">
        <f>LOG(C11180)</f>
        <v>1.6901960800285136</v>
      </c>
      <c r="H11180">
        <f>G11180/(B11180-1)</f>
        <v>1.3023899239364991</v>
      </c>
    </row>
    <row r="11181" spans="1:8">
      <c r="A11181" t="s">
        <v>5092</v>
      </c>
      <c r="B11181">
        <v>2.3009168287805299</v>
      </c>
      <c r="C11181">
        <v>27</v>
      </c>
      <c r="D11181">
        <v>23</v>
      </c>
      <c r="E11181">
        <v>23</v>
      </c>
      <c r="F11181" t="str">
        <f>VLOOKUP(E11181,$L$1:$M$25,2,FALSE)</f>
        <v>trade</v>
      </c>
      <c r="G11181">
        <f>LOG(C11181)</f>
        <v>1.4313637641589874</v>
      </c>
      <c r="H11181">
        <f>G11181/(B11181-1)</f>
        <v>1.1002730785647052</v>
      </c>
    </row>
    <row r="11182" spans="1:8">
      <c r="A11182" t="s">
        <v>4579</v>
      </c>
      <c r="B11182">
        <v>2.3021471894977399</v>
      </c>
      <c r="C11182">
        <v>28</v>
      </c>
      <c r="D11182">
        <v>24</v>
      </c>
      <c r="E11182">
        <v>24</v>
      </c>
      <c r="F11182" t="str">
        <f>VLOOKUP(E11182,$L$1:$M$25,2,FALSE)</f>
        <v>veg-oil</v>
      </c>
      <c r="G11182">
        <f>LOG(C11182)</f>
        <v>1.4471580313422192</v>
      </c>
      <c r="H11182">
        <f>G11182/(B11182-1)</f>
        <v>1.1113628651307941</v>
      </c>
    </row>
    <row r="11183" spans="1:8">
      <c r="A11183" t="s">
        <v>5511</v>
      </c>
      <c r="B11183">
        <v>2.3025850929940401</v>
      </c>
      <c r="C11183">
        <v>10</v>
      </c>
      <c r="D11183">
        <v>16</v>
      </c>
      <c r="E11183">
        <v>16</v>
      </c>
      <c r="F11183" t="str">
        <f>VLOOKUP(E11183,$L$1:$M$25,2,FALSE)</f>
        <v>money-supply</v>
      </c>
      <c r="G11183">
        <f>LOG(C11183)</f>
        <v>1</v>
      </c>
      <c r="H11183">
        <f>G11183/(B11183-1)</f>
        <v>0.76770416411066311</v>
      </c>
    </row>
    <row r="11184" spans="1:8">
      <c r="A11184" t="s">
        <v>3424</v>
      </c>
      <c r="B11184">
        <v>2.3025850929940401</v>
      </c>
      <c r="C11184">
        <v>20</v>
      </c>
      <c r="D11184">
        <v>25</v>
      </c>
      <c r="E11184">
        <v>25</v>
      </c>
      <c r="F11184" t="str">
        <f>VLOOKUP(E11184,$L$1:$M$25,2,FALSE)</f>
        <v>wheat</v>
      </c>
      <c r="G11184">
        <f>LOG(C11184)</f>
        <v>1.3010299956639813</v>
      </c>
      <c r="H11184">
        <f>G11184/(B11184-1)</f>
        <v>0.99880614530411638</v>
      </c>
    </row>
    <row r="11185" spans="1:8">
      <c r="A11185" t="s">
        <v>853</v>
      </c>
      <c r="B11185">
        <v>2.30348849521926</v>
      </c>
      <c r="C11185">
        <v>15</v>
      </c>
      <c r="D11185">
        <v>5</v>
      </c>
      <c r="E11185">
        <v>5</v>
      </c>
      <c r="F11185" t="str">
        <f>VLOOKUP(E11185,$L$1:$M$25,2,FALSE)</f>
        <v>corn</v>
      </c>
      <c r="G11185">
        <f>LOG(C11185)</f>
        <v>1.1760912590556813</v>
      </c>
      <c r="H11185">
        <f>G11185/(B11185-1)</f>
        <v>0.9022643954044649</v>
      </c>
    </row>
    <row r="11186" spans="1:8">
      <c r="A11186" t="s">
        <v>10493</v>
      </c>
      <c r="B11186">
        <v>2.30348849521926</v>
      </c>
      <c r="C11186">
        <v>15</v>
      </c>
      <c r="D11186">
        <v>1</v>
      </c>
      <c r="E11186">
        <v>1</v>
      </c>
      <c r="F11186" t="str">
        <f>VLOOKUP(E11186,$L$1:$M$25,2,FALSE)</f>
        <v>acq</v>
      </c>
      <c r="G11186">
        <f>LOG(C11186)</f>
        <v>1.1760912590556813</v>
      </c>
      <c r="H11186">
        <f>G11186/(B11186-1)</f>
        <v>0.9022643954044649</v>
      </c>
    </row>
    <row r="11187" spans="1:8">
      <c r="A11187" t="s">
        <v>2450</v>
      </c>
      <c r="B11187">
        <v>2.3035805214095602</v>
      </c>
      <c r="C11187">
        <v>33</v>
      </c>
      <c r="D11187">
        <v>4</v>
      </c>
      <c r="E11187">
        <v>4</v>
      </c>
      <c r="F11187" t="str">
        <f>VLOOKUP(E11187,$L$1:$M$25,2,FALSE)</f>
        <v>coffee</v>
      </c>
      <c r="G11187">
        <f>LOG(C11187)</f>
        <v>1.5185139398778875</v>
      </c>
      <c r="H11187">
        <f>G11187/(B11187-1)</f>
        <v>1.1648792805187977</v>
      </c>
    </row>
    <row r="11188" spans="1:8">
      <c r="A11188" t="s">
        <v>3533</v>
      </c>
      <c r="B11188">
        <v>2.3039761017240998</v>
      </c>
      <c r="C11188">
        <v>24</v>
      </c>
      <c r="D11188">
        <v>10</v>
      </c>
      <c r="E11188">
        <v>10</v>
      </c>
      <c r="F11188" t="str">
        <f>VLOOKUP(E11188,$L$1:$M$25,2,FALSE)</f>
        <v>gnp</v>
      </c>
      <c r="G11188">
        <f>LOG(C11188)</f>
        <v>1.3802112417116059</v>
      </c>
      <c r="H11188">
        <f>G11188/(B11188-1)</f>
        <v>1.0584636021217788</v>
      </c>
    </row>
    <row r="11189" spans="1:8">
      <c r="A11189" t="s">
        <v>5350</v>
      </c>
      <c r="B11189">
        <v>2.3039761017240998</v>
      </c>
      <c r="C11189">
        <v>24</v>
      </c>
      <c r="D11189">
        <v>17</v>
      </c>
      <c r="E11189">
        <v>17</v>
      </c>
      <c r="F11189" t="str">
        <f>VLOOKUP(E11189,$L$1:$M$25,2,FALSE)</f>
        <v>nat-gas</v>
      </c>
      <c r="G11189">
        <f>LOG(C11189)</f>
        <v>1.3802112417116059</v>
      </c>
      <c r="H11189">
        <f>G11189/(B11189-1)</f>
        <v>1.0584636021217788</v>
      </c>
    </row>
    <row r="11190" spans="1:8">
      <c r="A11190" t="s">
        <v>274</v>
      </c>
      <c r="B11190">
        <v>2.3039761017240998</v>
      </c>
      <c r="C11190">
        <v>48</v>
      </c>
      <c r="D11190">
        <v>13</v>
      </c>
      <c r="E11190">
        <v>13</v>
      </c>
      <c r="F11190" t="str">
        <f>VLOOKUP(E11190,$L$1:$M$25,2,FALSE)</f>
        <v>interest</v>
      </c>
      <c r="G11190">
        <f>LOG(C11190)</f>
        <v>1.6812412373755872</v>
      </c>
      <c r="H11190">
        <f>G11190/(B11190-1)</f>
        <v>1.289319056655005</v>
      </c>
    </row>
    <row r="11191" spans="1:8">
      <c r="A11191" t="s">
        <v>9486</v>
      </c>
      <c r="B11191">
        <v>2.30436767276221</v>
      </c>
      <c r="C11191">
        <v>26</v>
      </c>
      <c r="D11191">
        <v>22</v>
      </c>
      <c r="E11191">
        <v>22</v>
      </c>
      <c r="F11191" t="str">
        <f>VLOOKUP(E11191,$L$1:$M$25,2,FALSE)</f>
        <v>sugar</v>
      </c>
      <c r="G11191">
        <f>LOG(C11191)</f>
        <v>1.414973347970818</v>
      </c>
      <c r="H11191">
        <f>G11191/(B11191-1)</f>
        <v>1.0847963940829526</v>
      </c>
    </row>
    <row r="11192" spans="1:8">
      <c r="A11192" t="s">
        <v>1332</v>
      </c>
      <c r="B11192">
        <v>2.3046193848206702</v>
      </c>
      <c r="C11192">
        <v>14</v>
      </c>
      <c r="D11192">
        <v>10</v>
      </c>
      <c r="E11192">
        <v>10</v>
      </c>
      <c r="F11192" t="str">
        <f>VLOOKUP(E11192,$L$1:$M$25,2,FALSE)</f>
        <v>gnp</v>
      </c>
      <c r="G11192">
        <f>LOG(C11192)</f>
        <v>1.146128035678238</v>
      </c>
      <c r="H11192">
        <f>G11192/(B11192-1)</f>
        <v>0.87851525817683751</v>
      </c>
    </row>
    <row r="11193" spans="1:8">
      <c r="A11193" t="s">
        <v>1960</v>
      </c>
      <c r="B11193">
        <v>2.3046193848206702</v>
      </c>
      <c r="C11193">
        <v>14</v>
      </c>
      <c r="D11193">
        <v>16</v>
      </c>
      <c r="E11193">
        <v>16</v>
      </c>
      <c r="F11193" t="str">
        <f>VLOOKUP(E11193,$L$1:$M$25,2,FALSE)</f>
        <v>money-supply</v>
      </c>
      <c r="G11193">
        <f>LOG(C11193)</f>
        <v>1.146128035678238</v>
      </c>
      <c r="H11193">
        <f>G11193/(B11193-1)</f>
        <v>0.87851525817683751</v>
      </c>
    </row>
    <row r="11194" spans="1:8">
      <c r="A11194" t="s">
        <v>8160</v>
      </c>
      <c r="B11194">
        <v>2.3046193848206702</v>
      </c>
      <c r="C11194">
        <v>14</v>
      </c>
      <c r="D11194">
        <v>16</v>
      </c>
      <c r="E11194">
        <v>16</v>
      </c>
      <c r="F11194" t="str">
        <f>VLOOKUP(E11194,$L$1:$M$25,2,FALSE)</f>
        <v>money-supply</v>
      </c>
      <c r="G11194">
        <f>LOG(C11194)</f>
        <v>1.146128035678238</v>
      </c>
      <c r="H11194">
        <f>G11194/(B11194-1)</f>
        <v>0.87851525817683751</v>
      </c>
    </row>
    <row r="11195" spans="1:8">
      <c r="A11195" t="s">
        <v>3605</v>
      </c>
      <c r="B11195">
        <v>2.3056573382986301</v>
      </c>
      <c r="C11195">
        <v>19</v>
      </c>
      <c r="D11195">
        <v>7</v>
      </c>
      <c r="E11195">
        <v>7</v>
      </c>
      <c r="F11195" t="str">
        <f>VLOOKUP(E11195,$L$1:$M$25,2,FALSE)</f>
        <v>crude</v>
      </c>
      <c r="G11195">
        <f>LOG(C11195)</f>
        <v>1.2787536009528289</v>
      </c>
      <c r="H11195">
        <f>G11195/(B11195-1)</f>
        <v>0.97939448846443988</v>
      </c>
    </row>
    <row r="11196" spans="1:8">
      <c r="A11196" t="s">
        <v>5604</v>
      </c>
      <c r="B11196">
        <v>2.3056573382986301</v>
      </c>
      <c r="C11196">
        <v>19</v>
      </c>
      <c r="D11196">
        <v>23</v>
      </c>
      <c r="E11196">
        <v>23</v>
      </c>
      <c r="F11196" t="str">
        <f>VLOOKUP(E11196,$L$1:$M$25,2,FALSE)</f>
        <v>trade</v>
      </c>
      <c r="G11196">
        <f>LOG(C11196)</f>
        <v>1.2787536009528289</v>
      </c>
      <c r="H11196">
        <f>G11196/(B11196-1)</f>
        <v>0.97939448846443988</v>
      </c>
    </row>
    <row r="11197" spans="1:8">
      <c r="A11197" t="s">
        <v>5052</v>
      </c>
      <c r="B11197">
        <v>2.3059467826239701</v>
      </c>
      <c r="C11197">
        <v>43</v>
      </c>
      <c r="D11197">
        <v>7</v>
      </c>
      <c r="E11197">
        <v>7</v>
      </c>
      <c r="F11197" t="str">
        <f>VLOOKUP(E11197,$L$1:$M$25,2,FALSE)</f>
        <v>crude</v>
      </c>
      <c r="G11197">
        <f>LOG(C11197)</f>
        <v>1.6334684555795864</v>
      </c>
      <c r="H11197">
        <f>G11197/(B11197-1)</f>
        <v>1.2507925110834488</v>
      </c>
    </row>
    <row r="11198" spans="1:8">
      <c r="A11198" t="s">
        <v>9059</v>
      </c>
      <c r="B11198">
        <v>2.3063218825481502</v>
      </c>
      <c r="C11198">
        <v>32</v>
      </c>
      <c r="D11198">
        <v>17</v>
      </c>
      <c r="E11198">
        <v>17</v>
      </c>
      <c r="F11198" t="str">
        <f>VLOOKUP(E11198,$L$1:$M$25,2,FALSE)</f>
        <v>nat-gas</v>
      </c>
      <c r="G11198">
        <f>LOG(C11198)</f>
        <v>1.505149978319906</v>
      </c>
      <c r="H11198">
        <f>G11198/(B11198-1)</f>
        <v>1.1522045205152009</v>
      </c>
    </row>
    <row r="11199" spans="1:8">
      <c r="A11199" t="s">
        <v>5554</v>
      </c>
      <c r="B11199">
        <v>2.3063362705074901</v>
      </c>
      <c r="C11199">
        <v>21</v>
      </c>
      <c r="D11199">
        <v>7</v>
      </c>
      <c r="E11199">
        <v>7</v>
      </c>
      <c r="F11199" t="str">
        <f>VLOOKUP(E11199,$L$1:$M$25,2,FALSE)</f>
        <v>crude</v>
      </c>
      <c r="G11199">
        <f>LOG(C11199)</f>
        <v>1.3222192947339193</v>
      </c>
      <c r="H11199">
        <f>G11199/(B11199-1)</f>
        <v>1.0121584499986813</v>
      </c>
    </row>
    <row r="11200" spans="1:8">
      <c r="A11200" t="s">
        <v>3535</v>
      </c>
      <c r="B11200">
        <v>2.3066687254045299</v>
      </c>
      <c r="C11200">
        <v>16</v>
      </c>
      <c r="D11200">
        <v>2</v>
      </c>
      <c r="E11200">
        <v>2</v>
      </c>
      <c r="F11200" t="str">
        <f>VLOOKUP(E11200,$L$1:$M$25,2,FALSE)</f>
        <v>bop</v>
      </c>
      <c r="G11200">
        <f>LOG(C11200)</f>
        <v>1.2041199826559248</v>
      </c>
      <c r="H11200">
        <f>G11200/(B11200-1)</f>
        <v>0.92151894297702941</v>
      </c>
    </row>
    <row r="11201" spans="1:8">
      <c r="A11201" t="s">
        <v>11542</v>
      </c>
      <c r="B11201">
        <v>2.3066687254045299</v>
      </c>
      <c r="C11201">
        <v>16</v>
      </c>
      <c r="D11201">
        <v>23</v>
      </c>
      <c r="E11201">
        <v>23</v>
      </c>
      <c r="F11201" t="str">
        <f>VLOOKUP(E11201,$L$1:$M$25,2,FALSE)</f>
        <v>trade</v>
      </c>
      <c r="G11201">
        <f>LOG(C11201)</f>
        <v>1.2041199826559248</v>
      </c>
      <c r="H11201">
        <f>G11201/(B11201-1)</f>
        <v>0.92151894297702941</v>
      </c>
    </row>
    <row r="11202" spans="1:8">
      <c r="A11202" t="s">
        <v>12122</v>
      </c>
      <c r="B11202">
        <v>2.3066687254045299</v>
      </c>
      <c r="C11202">
        <v>16</v>
      </c>
      <c r="D11202">
        <v>4</v>
      </c>
      <c r="E11202">
        <v>4</v>
      </c>
      <c r="F11202" t="str">
        <f>VLOOKUP(E11202,$L$1:$M$25,2,FALSE)</f>
        <v>coffee</v>
      </c>
      <c r="G11202">
        <f>LOG(C11202)</f>
        <v>1.2041199826559248</v>
      </c>
      <c r="H11202">
        <f>G11202/(B11202-1)</f>
        <v>0.92151894297702941</v>
      </c>
    </row>
    <row r="11203" spans="1:8">
      <c r="A11203" t="s">
        <v>5821</v>
      </c>
      <c r="B11203">
        <v>2.3110978862127101</v>
      </c>
      <c r="C11203">
        <v>22</v>
      </c>
      <c r="D11203">
        <v>10</v>
      </c>
      <c r="E11203">
        <v>10</v>
      </c>
      <c r="F11203" t="str">
        <f>VLOOKUP(E11203,$L$1:$M$25,2,FALSE)</f>
        <v>gnp</v>
      </c>
      <c r="G11203">
        <f>LOG(C11203)</f>
        <v>1.3424226808222062</v>
      </c>
      <c r="H11203">
        <f>G11203/(B11203-1)</f>
        <v>1.0238920334926191</v>
      </c>
    </row>
    <row r="11204" spans="1:8">
      <c r="A11204" t="s">
        <v>1827</v>
      </c>
      <c r="B11204">
        <v>2.3114234446919699</v>
      </c>
      <c r="C11204">
        <v>13</v>
      </c>
      <c r="D11204">
        <v>14</v>
      </c>
      <c r="E11204">
        <v>14</v>
      </c>
      <c r="F11204" t="str">
        <f>VLOOKUP(E11204,$L$1:$M$25,2,FALSE)</f>
        <v>livestock</v>
      </c>
      <c r="G11204">
        <f>LOG(C11204)</f>
        <v>1.1139433523068367</v>
      </c>
      <c r="H11204">
        <f>G11204/(B11204-1)</f>
        <v>0.84941546288161884</v>
      </c>
    </row>
    <row r="11205" spans="1:8">
      <c r="A11205" t="s">
        <v>4903</v>
      </c>
      <c r="B11205">
        <v>2.3114234446919699</v>
      </c>
      <c r="C11205">
        <v>13</v>
      </c>
      <c r="D11205">
        <v>22</v>
      </c>
      <c r="E11205">
        <v>22</v>
      </c>
      <c r="F11205" t="str">
        <f>VLOOKUP(E11205,$L$1:$M$25,2,FALSE)</f>
        <v>sugar</v>
      </c>
      <c r="G11205">
        <f>LOG(C11205)</f>
        <v>1.1139433523068367</v>
      </c>
      <c r="H11205">
        <f>G11205/(B11205-1)</f>
        <v>0.84941546288161884</v>
      </c>
    </row>
    <row r="11206" spans="1:8">
      <c r="A11206" t="s">
        <v>8250</v>
      </c>
      <c r="B11206">
        <v>2.3114234446919699</v>
      </c>
      <c r="C11206">
        <v>13</v>
      </c>
      <c r="D11206">
        <v>6</v>
      </c>
      <c r="E11206">
        <v>6</v>
      </c>
      <c r="F11206" t="str">
        <f>VLOOKUP(E11206,$L$1:$M$25,2,FALSE)</f>
        <v>cpi</v>
      </c>
      <c r="G11206">
        <f>LOG(C11206)</f>
        <v>1.1139433523068367</v>
      </c>
      <c r="H11206">
        <f>G11206/(B11206-1)</f>
        <v>0.84941546288161884</v>
      </c>
    </row>
    <row r="11207" spans="1:8">
      <c r="A11207" t="s">
        <v>9199</v>
      </c>
      <c r="B11207">
        <v>2.3114234446919699</v>
      </c>
      <c r="C11207">
        <v>13</v>
      </c>
      <c r="D11207">
        <v>18</v>
      </c>
      <c r="E11207">
        <v>18</v>
      </c>
      <c r="F11207" t="str">
        <f>VLOOKUP(E11207,$L$1:$M$25,2,FALSE)</f>
        <v>oilseed</v>
      </c>
      <c r="G11207">
        <f>LOG(C11207)</f>
        <v>1.1139433523068367</v>
      </c>
      <c r="H11207">
        <f>G11207/(B11207-1)</f>
        <v>0.84941546288161884</v>
      </c>
    </row>
    <row r="11208" spans="1:8">
      <c r="A11208" t="s">
        <v>3709</v>
      </c>
      <c r="B11208">
        <v>2.3117699733361401</v>
      </c>
      <c r="C11208">
        <v>52</v>
      </c>
      <c r="D11208">
        <v>3</v>
      </c>
      <c r="E11208">
        <v>3</v>
      </c>
      <c r="F11208" t="str">
        <f>VLOOKUP(E11208,$L$1:$M$25,2,FALSE)</f>
        <v>cocoa</v>
      </c>
      <c r="G11208">
        <f>LOG(C11208)</f>
        <v>1.7160033436347992</v>
      </c>
      <c r="H11208">
        <f>G11208/(B11208-1)</f>
        <v>1.3081587309630196</v>
      </c>
    </row>
    <row r="11209" spans="1:8">
      <c r="A11209" t="s">
        <v>4341</v>
      </c>
      <c r="B11209">
        <v>2.3121121010509298</v>
      </c>
      <c r="C11209">
        <v>52</v>
      </c>
      <c r="D11209">
        <v>8</v>
      </c>
      <c r="E11209">
        <v>8</v>
      </c>
      <c r="F11209" t="str">
        <f>VLOOKUP(E11209,$L$1:$M$25,2,FALSE)</f>
        <v>dlr</v>
      </c>
      <c r="G11209">
        <f>LOG(C11209)</f>
        <v>1.7160033436347992</v>
      </c>
      <c r="H11209">
        <f>G11209/(B11209-1)</f>
        <v>1.3078176340728622</v>
      </c>
    </row>
    <row r="11210" spans="1:8">
      <c r="A11210" t="s">
        <v>381</v>
      </c>
      <c r="B11210">
        <v>2.3131233402416198</v>
      </c>
      <c r="C11210">
        <v>99</v>
      </c>
      <c r="D11210">
        <v>23</v>
      </c>
      <c r="E11210">
        <v>23</v>
      </c>
      <c r="F11210" t="str">
        <f>VLOOKUP(E11210,$L$1:$M$25,2,FALSE)</f>
        <v>trade</v>
      </c>
      <c r="G11210">
        <f>LOG(C11210)</f>
        <v>1.9956351945975499</v>
      </c>
      <c r="H11210">
        <f>G11210/(B11210-1)</f>
        <v>1.5197621833683539</v>
      </c>
    </row>
    <row r="11211" spans="1:8">
      <c r="A11211" t="s">
        <v>3581</v>
      </c>
      <c r="B11211">
        <v>2.3131421135576402</v>
      </c>
      <c r="C11211">
        <v>60</v>
      </c>
      <c r="D11211">
        <v>25</v>
      </c>
      <c r="E11211">
        <v>25</v>
      </c>
      <c r="F11211" t="str">
        <f>VLOOKUP(E11211,$L$1:$M$25,2,FALSE)</f>
        <v>wheat</v>
      </c>
      <c r="G11211">
        <f>LOG(C11211)</f>
        <v>1.7781512503836436</v>
      </c>
      <c r="H11211">
        <f>G11211/(B11211-1)</f>
        <v>1.3541194300487203</v>
      </c>
    </row>
    <row r="11212" spans="1:8">
      <c r="A11212" t="s">
        <v>2863</v>
      </c>
      <c r="B11212">
        <v>2.31315367873363</v>
      </c>
      <c r="C11212">
        <v>17</v>
      </c>
      <c r="D11212">
        <v>10</v>
      </c>
      <c r="E11212">
        <v>10</v>
      </c>
      <c r="F11212" t="str">
        <f>VLOOKUP(E11212,$L$1:$M$25,2,FALSE)</f>
        <v>gnp</v>
      </c>
      <c r="G11212">
        <f>LOG(C11212)</f>
        <v>1.2304489213782739</v>
      </c>
      <c r="H11212">
        <f>G11212/(B11212-1)</f>
        <v>0.93701821904416072</v>
      </c>
    </row>
    <row r="11213" spans="1:8">
      <c r="A11213" t="s">
        <v>11179</v>
      </c>
      <c r="B11213">
        <v>2.31315367873363</v>
      </c>
      <c r="C11213">
        <v>17</v>
      </c>
      <c r="D11213">
        <v>8</v>
      </c>
      <c r="E11213">
        <v>8</v>
      </c>
      <c r="F11213" t="str">
        <f>VLOOKUP(E11213,$L$1:$M$25,2,FALSE)</f>
        <v>dlr</v>
      </c>
      <c r="G11213">
        <f>LOG(C11213)</f>
        <v>1.2304489213782739</v>
      </c>
      <c r="H11213">
        <f>G11213/(B11213-1)</f>
        <v>0.93701821904416072</v>
      </c>
    </row>
    <row r="11214" spans="1:8">
      <c r="A11214" t="s">
        <v>11521</v>
      </c>
      <c r="B11214">
        <v>2.31315367873363</v>
      </c>
      <c r="C11214">
        <v>17</v>
      </c>
      <c r="D11214">
        <v>10</v>
      </c>
      <c r="E11214">
        <v>10</v>
      </c>
      <c r="F11214" t="str">
        <f>VLOOKUP(E11214,$L$1:$M$25,2,FALSE)</f>
        <v>gnp</v>
      </c>
      <c r="G11214">
        <f>LOG(C11214)</f>
        <v>1.2304489213782739</v>
      </c>
      <c r="H11214">
        <f>G11214/(B11214-1)</f>
        <v>0.93701821904416072</v>
      </c>
    </row>
    <row r="11215" spans="1:8">
      <c r="A11215" t="s">
        <v>12047</v>
      </c>
      <c r="B11215">
        <v>2.31315367873363</v>
      </c>
      <c r="C11215">
        <v>17</v>
      </c>
      <c r="D11215">
        <v>11</v>
      </c>
      <c r="E11215">
        <v>11</v>
      </c>
      <c r="F11215" t="str">
        <f>VLOOKUP(E11215,$L$1:$M$25,2,FALSE)</f>
        <v>gold</v>
      </c>
      <c r="G11215">
        <f>LOG(C11215)</f>
        <v>1.2304489213782739</v>
      </c>
      <c r="H11215">
        <f>G11215/(B11215-1)</f>
        <v>0.93701821904416072</v>
      </c>
    </row>
    <row r="11216" spans="1:8">
      <c r="A11216" t="s">
        <v>9730</v>
      </c>
      <c r="B11216">
        <v>2.31554968287855</v>
      </c>
      <c r="C11216">
        <v>66</v>
      </c>
      <c r="D11216">
        <v>23</v>
      </c>
      <c r="E11216">
        <v>23</v>
      </c>
      <c r="F11216" t="str">
        <f>VLOOKUP(E11216,$L$1:$M$25,2,FALSE)</f>
        <v>trade</v>
      </c>
      <c r="G11216">
        <f>LOG(C11216)</f>
        <v>1.8195439355418688</v>
      </c>
      <c r="H11216">
        <f>G11216/(B11216-1)</f>
        <v>1.3831054495490664</v>
      </c>
    </row>
    <row r="11217" spans="1:8">
      <c r="A11217" t="s">
        <v>1950</v>
      </c>
      <c r="B11217">
        <v>2.3168921964029998</v>
      </c>
      <c r="C11217">
        <v>38</v>
      </c>
      <c r="D11217">
        <v>5</v>
      </c>
      <c r="E11217">
        <v>5</v>
      </c>
      <c r="F11217" t="str">
        <f>VLOOKUP(E11217,$L$1:$M$25,2,FALSE)</f>
        <v>corn</v>
      </c>
      <c r="G11217">
        <f>LOG(C11217)</f>
        <v>1.5797835966168101</v>
      </c>
      <c r="H11217">
        <f>G11217/(B11217-1)</f>
        <v>1.199630160260559</v>
      </c>
    </row>
    <row r="11218" spans="1:8">
      <c r="A11218" t="s">
        <v>333</v>
      </c>
      <c r="B11218">
        <v>2.3170356568302699</v>
      </c>
      <c r="C11218">
        <v>150</v>
      </c>
      <c r="D11218">
        <v>10</v>
      </c>
      <c r="E11218">
        <v>10</v>
      </c>
      <c r="F11218" t="str">
        <f>VLOOKUP(E11218,$L$1:$M$25,2,FALSE)</f>
        <v>gnp</v>
      </c>
      <c r="G11218">
        <f>LOG(C11218)</f>
        <v>2.1760912590556813</v>
      </c>
      <c r="H11218">
        <f>G11218/(B11218-1)</f>
        <v>1.6522644985124502</v>
      </c>
    </row>
    <row r="11219" spans="1:8">
      <c r="A11219" t="s">
        <v>181</v>
      </c>
      <c r="B11219">
        <v>2.3190003006953899</v>
      </c>
      <c r="C11219">
        <v>79</v>
      </c>
      <c r="D11219">
        <v>17</v>
      </c>
      <c r="E11219">
        <v>17</v>
      </c>
      <c r="F11219" t="str">
        <f>VLOOKUP(E11219,$L$1:$M$25,2,FALSE)</f>
        <v>nat-gas</v>
      </c>
      <c r="G11219">
        <f>LOG(C11219)</f>
        <v>1.8976270912904414</v>
      </c>
      <c r="H11219">
        <f>G11219/(B11219-1)</f>
        <v>1.4386858670843319</v>
      </c>
    </row>
    <row r="11220" spans="1:8">
      <c r="A11220" t="s">
        <v>477</v>
      </c>
      <c r="B11220">
        <v>2.3194092580674099</v>
      </c>
      <c r="C11220">
        <v>94</v>
      </c>
      <c r="D11220">
        <v>13</v>
      </c>
      <c r="E11220">
        <v>13</v>
      </c>
      <c r="F11220" t="str">
        <f>VLOOKUP(E11220,$L$1:$M$25,2,FALSE)</f>
        <v>interest</v>
      </c>
      <c r="G11220">
        <f>LOG(C11220)</f>
        <v>1.9731278535996986</v>
      </c>
      <c r="H11220">
        <f>G11220/(B11220-1)</f>
        <v>1.4954630957265038</v>
      </c>
    </row>
    <row r="11221" spans="1:8">
      <c r="A11221" t="s">
        <v>10935</v>
      </c>
      <c r="B11221">
        <v>2.3203804107133501</v>
      </c>
      <c r="C11221">
        <v>25</v>
      </c>
      <c r="D11221">
        <v>23</v>
      </c>
      <c r="E11221">
        <v>23</v>
      </c>
      <c r="F11221" t="str">
        <f>VLOOKUP(E11221,$L$1:$M$25,2,FALSE)</f>
        <v>trade</v>
      </c>
      <c r="G11221">
        <f>LOG(C11221)</f>
        <v>1.3979400086720377</v>
      </c>
      <c r="H11221">
        <f>G11221/(B11221-1)</f>
        <v>1.0587403428052868</v>
      </c>
    </row>
    <row r="11222" spans="1:8">
      <c r="A11222" t="s">
        <v>466</v>
      </c>
      <c r="B11222">
        <v>2.3205274107557399</v>
      </c>
      <c r="C11222">
        <v>272</v>
      </c>
      <c r="D11222">
        <v>2</v>
      </c>
      <c r="E11222">
        <v>2</v>
      </c>
      <c r="F11222" t="str">
        <f>VLOOKUP(E11222,$L$1:$M$25,2,FALSE)</f>
        <v>bop</v>
      </c>
      <c r="G11222">
        <f>LOG(C11222)</f>
        <v>2.4345689040341987</v>
      </c>
      <c r="H11222">
        <f>G11222/(B11222-1)</f>
        <v>1.8436337513364385</v>
      </c>
    </row>
    <row r="11223" spans="1:8">
      <c r="A11223" t="s">
        <v>3618</v>
      </c>
      <c r="B11223">
        <v>2.3207146973001098</v>
      </c>
      <c r="C11223">
        <v>26</v>
      </c>
      <c r="D11223">
        <v>23</v>
      </c>
      <c r="E11223">
        <v>23</v>
      </c>
      <c r="F11223" t="str">
        <f>VLOOKUP(E11223,$L$1:$M$25,2,FALSE)</f>
        <v>trade</v>
      </c>
      <c r="G11223">
        <f>LOG(C11223)</f>
        <v>1.414973347970818</v>
      </c>
      <c r="H11223">
        <f>G11223/(B11223-1)</f>
        <v>1.0713694266168141</v>
      </c>
    </row>
    <row r="11224" spans="1:8">
      <c r="A11224" t="s">
        <v>182</v>
      </c>
      <c r="B11224">
        <v>2.3218571038007298</v>
      </c>
      <c r="C11224">
        <v>73</v>
      </c>
      <c r="D11224">
        <v>17</v>
      </c>
      <c r="E11224">
        <v>17</v>
      </c>
      <c r="F11224" t="str">
        <f>VLOOKUP(E11224,$L$1:$M$25,2,FALSE)</f>
        <v>nat-gas</v>
      </c>
      <c r="G11224">
        <f>LOG(C11224)</f>
        <v>1.8633228601204559</v>
      </c>
      <c r="H11224">
        <f>G11224/(B11224-1)</f>
        <v>1.4096250303931128</v>
      </c>
    </row>
    <row r="11225" spans="1:8">
      <c r="A11225" t="s">
        <v>1213</v>
      </c>
      <c r="B11225">
        <v>2.32218794280706</v>
      </c>
      <c r="C11225">
        <v>18</v>
      </c>
      <c r="D11225">
        <v>7</v>
      </c>
      <c r="E11225">
        <v>7</v>
      </c>
      <c r="F11225" t="str">
        <f>VLOOKUP(E11225,$L$1:$M$25,2,FALSE)</f>
        <v>crude</v>
      </c>
      <c r="G11225">
        <f>LOG(C11225)</f>
        <v>1.255272505103306</v>
      </c>
      <c r="H11225">
        <f>G11225/(B11225-1)</f>
        <v>0.94939037368493184</v>
      </c>
    </row>
    <row r="11226" spans="1:8">
      <c r="A11226" t="s">
        <v>1843</v>
      </c>
      <c r="B11226">
        <v>2.32218794280706</v>
      </c>
      <c r="C11226">
        <v>18</v>
      </c>
      <c r="D11226">
        <v>7</v>
      </c>
      <c r="E11226">
        <v>7</v>
      </c>
      <c r="F11226" t="str">
        <f>VLOOKUP(E11226,$L$1:$M$25,2,FALSE)</f>
        <v>crude</v>
      </c>
      <c r="G11226">
        <f>LOG(C11226)</f>
        <v>1.255272505103306</v>
      </c>
      <c r="H11226">
        <f>G11226/(B11226-1)</f>
        <v>0.94939037368493184</v>
      </c>
    </row>
    <row r="11227" spans="1:8">
      <c r="A11227" t="s">
        <v>4114</v>
      </c>
      <c r="B11227">
        <v>2.32218794280706</v>
      </c>
      <c r="C11227">
        <v>18</v>
      </c>
      <c r="D11227">
        <v>23</v>
      </c>
      <c r="E11227">
        <v>23</v>
      </c>
      <c r="F11227" t="str">
        <f>VLOOKUP(E11227,$L$1:$M$25,2,FALSE)</f>
        <v>trade</v>
      </c>
      <c r="G11227">
        <f>LOG(C11227)</f>
        <v>1.255272505103306</v>
      </c>
      <c r="H11227">
        <f>G11227/(B11227-1)</f>
        <v>0.94939037368493184</v>
      </c>
    </row>
    <row r="11228" spans="1:8">
      <c r="A11228" t="s">
        <v>5334</v>
      </c>
      <c r="B11228">
        <v>2.32218794280706</v>
      </c>
      <c r="C11228">
        <v>18</v>
      </c>
      <c r="D11228">
        <v>24</v>
      </c>
      <c r="E11228">
        <v>24</v>
      </c>
      <c r="F11228" t="str">
        <f>VLOOKUP(E11228,$L$1:$M$25,2,FALSE)</f>
        <v>veg-oil</v>
      </c>
      <c r="G11228">
        <f>LOG(C11228)</f>
        <v>1.255272505103306</v>
      </c>
      <c r="H11228">
        <f>G11228/(B11228-1)</f>
        <v>0.94939037368493184</v>
      </c>
    </row>
    <row r="11229" spans="1:8">
      <c r="A11229" t="s">
        <v>6223</v>
      </c>
      <c r="B11229">
        <v>2.3232298699403202</v>
      </c>
      <c r="C11229">
        <v>40</v>
      </c>
      <c r="D11229">
        <v>20</v>
      </c>
      <c r="E11229">
        <v>20</v>
      </c>
      <c r="F11229" t="str">
        <f>VLOOKUP(E11229,$L$1:$M$25,2,FALSE)</f>
        <v>ship</v>
      </c>
      <c r="G11229">
        <f>LOG(C11229)</f>
        <v>1.6020599913279623</v>
      </c>
      <c r="H11229">
        <f>G11229/(B11229-1)</f>
        <v>1.2107193373742522</v>
      </c>
    </row>
    <row r="11230" spans="1:8">
      <c r="A11230" t="s">
        <v>7933</v>
      </c>
      <c r="B11230">
        <v>2.3233968227831099</v>
      </c>
      <c r="C11230">
        <v>22</v>
      </c>
      <c r="D11230">
        <v>10</v>
      </c>
      <c r="E11230">
        <v>10</v>
      </c>
      <c r="F11230" t="str">
        <f>VLOOKUP(E11230,$L$1:$M$25,2,FALSE)</f>
        <v>gnp</v>
      </c>
      <c r="G11230">
        <f>LOG(C11230)</f>
        <v>1.3424226808222062</v>
      </c>
      <c r="H11230">
        <f>G11230/(B11230-1)</f>
        <v>1.0143765329578809</v>
      </c>
    </row>
    <row r="11231" spans="1:8">
      <c r="A11231" t="s">
        <v>249</v>
      </c>
      <c r="B11231">
        <v>2.3233996984158001</v>
      </c>
      <c r="C11231">
        <v>354</v>
      </c>
      <c r="D11231">
        <v>2</v>
      </c>
      <c r="E11231">
        <v>2</v>
      </c>
      <c r="F11231" t="str">
        <f>VLOOKUP(E11231,$L$1:$M$25,2,FALSE)</f>
        <v>bop</v>
      </c>
      <c r="G11231">
        <f>LOG(C11231)</f>
        <v>2.5490032620257876</v>
      </c>
      <c r="H11231">
        <f>G11231/(B11231-1)</f>
        <v>1.9261023446484979</v>
      </c>
    </row>
    <row r="11232" spans="1:8">
      <c r="A11232" t="s">
        <v>2194</v>
      </c>
      <c r="B11232">
        <v>2.3235254173072502</v>
      </c>
      <c r="C11232">
        <v>54</v>
      </c>
      <c r="D11232">
        <v>18</v>
      </c>
      <c r="E11232">
        <v>18</v>
      </c>
      <c r="F11232" t="str">
        <f>VLOOKUP(E11232,$L$1:$M$25,2,FALSE)</f>
        <v>oilseed</v>
      </c>
      <c r="G11232">
        <f>LOG(C11232)</f>
        <v>1.7323937598229686</v>
      </c>
      <c r="H11232">
        <f>G11232/(B11232-1)</f>
        <v>1.3089236800208739</v>
      </c>
    </row>
    <row r="11233" spans="1:8">
      <c r="A11233" t="s">
        <v>7705</v>
      </c>
      <c r="B11233">
        <v>2.3236055914303901</v>
      </c>
      <c r="C11233">
        <v>46</v>
      </c>
      <c r="D11233">
        <v>3</v>
      </c>
      <c r="E11233">
        <v>3</v>
      </c>
      <c r="F11233" t="str">
        <f>VLOOKUP(E11233,$L$1:$M$25,2,FALSE)</f>
        <v>cocoa</v>
      </c>
      <c r="G11233">
        <f>LOG(C11233)</f>
        <v>1.6627578316815741</v>
      </c>
      <c r="H11233">
        <f>G11233/(B11233-1)</f>
        <v>1.256233611014494</v>
      </c>
    </row>
    <row r="11234" spans="1:8">
      <c r="A11234" t="s">
        <v>5268</v>
      </c>
      <c r="B11234">
        <v>2.3244926013685401</v>
      </c>
      <c r="C11234">
        <v>26</v>
      </c>
      <c r="D11234">
        <v>8</v>
      </c>
      <c r="E11234">
        <v>8</v>
      </c>
      <c r="F11234" t="str">
        <f>VLOOKUP(E11234,$L$1:$M$25,2,FALSE)</f>
        <v>dlr</v>
      </c>
      <c r="G11234">
        <f>LOG(C11234)</f>
        <v>1.414973347970818</v>
      </c>
      <c r="H11234">
        <f>G11234/(B11234-1)</f>
        <v>1.0683135160655395</v>
      </c>
    </row>
    <row r="11235" spans="1:8">
      <c r="A11235" t="s">
        <v>8055</v>
      </c>
      <c r="B11235">
        <v>2.3244926013685401</v>
      </c>
      <c r="C11235">
        <v>26</v>
      </c>
      <c r="D11235">
        <v>20</v>
      </c>
      <c r="E11235">
        <v>20</v>
      </c>
      <c r="F11235" t="str">
        <f>VLOOKUP(E11235,$L$1:$M$25,2,FALSE)</f>
        <v>ship</v>
      </c>
      <c r="G11235">
        <f>LOG(C11235)</f>
        <v>1.414973347970818</v>
      </c>
      <c r="H11235">
        <f>G11235/(B11235-1)</f>
        <v>1.0683135160655395</v>
      </c>
    </row>
    <row r="11236" spans="1:8">
      <c r="A11236" t="s">
        <v>5734</v>
      </c>
      <c r="B11236">
        <v>2.3254080332996998</v>
      </c>
      <c r="C11236">
        <v>40</v>
      </c>
      <c r="D11236">
        <v>16</v>
      </c>
      <c r="E11236">
        <v>16</v>
      </c>
      <c r="F11236" t="str">
        <f>VLOOKUP(E11236,$L$1:$M$25,2,FALSE)</f>
        <v>money-supply</v>
      </c>
      <c r="G11236">
        <f>LOG(C11236)</f>
        <v>1.6020599913279623</v>
      </c>
      <c r="H11236">
        <f>G11236/(B11236-1)</f>
        <v>1.2087296523618596</v>
      </c>
    </row>
    <row r="11237" spans="1:8">
      <c r="A11237" t="s">
        <v>4804</v>
      </c>
      <c r="B11237">
        <v>2.3257781077142901</v>
      </c>
      <c r="C11237">
        <v>24</v>
      </c>
      <c r="D11237">
        <v>23</v>
      </c>
      <c r="E11237">
        <v>23</v>
      </c>
      <c r="F11237" t="str">
        <f>VLOOKUP(E11237,$L$1:$M$25,2,FALSE)</f>
        <v>trade</v>
      </c>
      <c r="G11237">
        <f>LOG(C11237)</f>
        <v>1.3802112417116059</v>
      </c>
      <c r="H11237">
        <f>G11237/(B11237-1)</f>
        <v>1.0410574995020558</v>
      </c>
    </row>
    <row r="11238" spans="1:8">
      <c r="A11238" t="s">
        <v>5409</v>
      </c>
      <c r="B11238">
        <v>2.3257781077142901</v>
      </c>
      <c r="C11238">
        <v>24</v>
      </c>
      <c r="D11238">
        <v>24</v>
      </c>
      <c r="E11238">
        <v>24</v>
      </c>
      <c r="F11238" t="str">
        <f>VLOOKUP(E11238,$L$1:$M$25,2,FALSE)</f>
        <v>veg-oil</v>
      </c>
      <c r="G11238">
        <f>LOG(C11238)</f>
        <v>1.3802112417116059</v>
      </c>
      <c r="H11238">
        <f>G11238/(B11238-1)</f>
        <v>1.0410574995020558</v>
      </c>
    </row>
    <row r="11239" spans="1:8">
      <c r="A11239" t="s">
        <v>5582</v>
      </c>
      <c r="B11239">
        <v>2.3257781077142901</v>
      </c>
      <c r="C11239">
        <v>24</v>
      </c>
      <c r="D11239">
        <v>10</v>
      </c>
      <c r="E11239">
        <v>10</v>
      </c>
      <c r="F11239" t="str">
        <f>VLOOKUP(E11239,$L$1:$M$25,2,FALSE)</f>
        <v>gnp</v>
      </c>
      <c r="G11239">
        <f>LOG(C11239)</f>
        <v>1.3802112417116059</v>
      </c>
      <c r="H11239">
        <f>G11239/(B11239-1)</f>
        <v>1.0410574995020558</v>
      </c>
    </row>
    <row r="11240" spans="1:8">
      <c r="A11240" t="s">
        <v>3391</v>
      </c>
      <c r="B11240">
        <v>2.32608705645392</v>
      </c>
      <c r="C11240">
        <v>27</v>
      </c>
      <c r="D11240">
        <v>14</v>
      </c>
      <c r="E11240">
        <v>14</v>
      </c>
      <c r="F11240" t="str">
        <f>VLOOKUP(E11240,$L$1:$M$25,2,FALSE)</f>
        <v>livestock</v>
      </c>
      <c r="G11240">
        <f>LOG(C11240)</f>
        <v>1.4313637641589874</v>
      </c>
      <c r="H11240">
        <f>G11240/(B11240-1)</f>
        <v>1.0793889867129742</v>
      </c>
    </row>
    <row r="11241" spans="1:8">
      <c r="A11241" t="s">
        <v>2235</v>
      </c>
      <c r="B11241">
        <v>2.3265432531941102</v>
      </c>
      <c r="C11241">
        <v>22</v>
      </c>
      <c r="D11241">
        <v>20</v>
      </c>
      <c r="E11241">
        <v>20</v>
      </c>
      <c r="F11241" t="str">
        <f>VLOOKUP(E11241,$L$1:$M$25,2,FALSE)</f>
        <v>ship</v>
      </c>
      <c r="G11241">
        <f>LOG(C11241)</f>
        <v>1.3424226808222062</v>
      </c>
      <c r="H11241">
        <f>G11241/(B11241-1)</f>
        <v>1.0119705313715635</v>
      </c>
    </row>
    <row r="11242" spans="1:8">
      <c r="A11242" t="s">
        <v>5434</v>
      </c>
      <c r="B11242">
        <v>2.3265432531941102</v>
      </c>
      <c r="C11242">
        <v>22</v>
      </c>
      <c r="D11242">
        <v>2</v>
      </c>
      <c r="E11242">
        <v>2</v>
      </c>
      <c r="F11242" t="str">
        <f>VLOOKUP(E11242,$L$1:$M$25,2,FALSE)</f>
        <v>bop</v>
      </c>
      <c r="G11242">
        <f>LOG(C11242)</f>
        <v>1.3424226808222062</v>
      </c>
      <c r="H11242">
        <f>G11242/(B11242-1)</f>
        <v>1.0119705313715635</v>
      </c>
    </row>
    <row r="11243" spans="1:8">
      <c r="A11243" t="s">
        <v>7960</v>
      </c>
      <c r="B11243">
        <v>2.3285234017026299</v>
      </c>
      <c r="C11243">
        <v>44</v>
      </c>
      <c r="D11243">
        <v>4</v>
      </c>
      <c r="E11243">
        <v>4</v>
      </c>
      <c r="F11243" t="str">
        <f>VLOOKUP(E11243,$L$1:$M$25,2,FALSE)</f>
        <v>coffee</v>
      </c>
      <c r="G11243">
        <f>LOG(C11243)</f>
        <v>1.6434526764861874</v>
      </c>
      <c r="H11243">
        <f>G11243/(B11243-1)</f>
        <v>1.2370521094170757</v>
      </c>
    </row>
    <row r="11244" spans="1:8">
      <c r="A11244" t="s">
        <v>5644</v>
      </c>
      <c r="B11244">
        <v>2.32889067579144</v>
      </c>
      <c r="C11244">
        <v>28</v>
      </c>
      <c r="D11244">
        <v>10</v>
      </c>
      <c r="E11244">
        <v>10</v>
      </c>
      <c r="F11244" t="str">
        <f>VLOOKUP(E11244,$L$1:$M$25,2,FALSE)</f>
        <v>gnp</v>
      </c>
      <c r="G11244">
        <f>LOG(C11244)</f>
        <v>1.4471580313422192</v>
      </c>
      <c r="H11244">
        <f>G11244/(B11244-1)</f>
        <v>1.0889970542387495</v>
      </c>
    </row>
    <row r="11245" spans="1:8">
      <c r="A11245" t="s">
        <v>313</v>
      </c>
      <c r="B11245">
        <v>2.3296989730781998</v>
      </c>
      <c r="C11245">
        <v>72</v>
      </c>
      <c r="D11245">
        <v>17</v>
      </c>
      <c r="E11245">
        <v>17</v>
      </c>
      <c r="F11245" t="str">
        <f>VLOOKUP(E11245,$L$1:$M$25,2,FALSE)</f>
        <v>nat-gas</v>
      </c>
      <c r="G11245">
        <f>LOG(C11245)</f>
        <v>1.8573324964312685</v>
      </c>
      <c r="H11245">
        <f>G11245/(B11245-1)</f>
        <v>1.396806746516182</v>
      </c>
    </row>
    <row r="11246" spans="1:8">
      <c r="A11246" t="s">
        <v>2021</v>
      </c>
      <c r="B11246">
        <v>2.33319671428624</v>
      </c>
      <c r="C11246">
        <v>19</v>
      </c>
      <c r="D11246">
        <v>17</v>
      </c>
      <c r="E11246">
        <v>17</v>
      </c>
      <c r="F11246" t="str">
        <f>VLOOKUP(E11246,$L$1:$M$25,2,FALSE)</f>
        <v>nat-gas</v>
      </c>
      <c r="G11246">
        <f>LOG(C11246)</f>
        <v>1.2787536009528289</v>
      </c>
      <c r="H11246">
        <f>G11246/(B11246-1)</f>
        <v>0.95916348071517821</v>
      </c>
    </row>
    <row r="11247" spans="1:8">
      <c r="A11247" t="s">
        <v>5906</v>
      </c>
      <c r="B11247">
        <v>2.33319671428624</v>
      </c>
      <c r="C11247">
        <v>19</v>
      </c>
      <c r="D11247">
        <v>23</v>
      </c>
      <c r="E11247">
        <v>23</v>
      </c>
      <c r="F11247" t="str">
        <f>VLOOKUP(E11247,$L$1:$M$25,2,FALSE)</f>
        <v>trade</v>
      </c>
      <c r="G11247">
        <f>LOG(C11247)</f>
        <v>1.2787536009528289</v>
      </c>
      <c r="H11247">
        <f>G11247/(B11247-1)</f>
        <v>0.95916348071517821</v>
      </c>
    </row>
    <row r="11248" spans="1:8">
      <c r="A11248" t="s">
        <v>5978</v>
      </c>
      <c r="B11248">
        <v>2.33319671428624</v>
      </c>
      <c r="C11248">
        <v>19</v>
      </c>
      <c r="D11248">
        <v>8</v>
      </c>
      <c r="E11248">
        <v>8</v>
      </c>
      <c r="F11248" t="str">
        <f>VLOOKUP(E11248,$L$1:$M$25,2,FALSE)</f>
        <v>dlr</v>
      </c>
      <c r="G11248">
        <f>LOG(C11248)</f>
        <v>1.2787536009528289</v>
      </c>
      <c r="H11248">
        <f>G11248/(B11248-1)</f>
        <v>0.95916348071517821</v>
      </c>
    </row>
    <row r="11249" spans="1:8">
      <c r="A11249" t="s">
        <v>461</v>
      </c>
      <c r="B11249">
        <v>2.3340173770152099</v>
      </c>
      <c r="C11249">
        <v>533</v>
      </c>
      <c r="D11249">
        <v>24</v>
      </c>
      <c r="E11249">
        <v>24</v>
      </c>
      <c r="F11249" t="str">
        <f>VLOOKUP(E11249,$L$1:$M$25,2,FALSE)</f>
        <v>veg-oil</v>
      </c>
      <c r="G11249">
        <f>LOG(C11249)</f>
        <v>2.7267272090265724</v>
      </c>
      <c r="H11249">
        <f>G11249/(B11249-1)</f>
        <v>2.0439967694629839</v>
      </c>
    </row>
    <row r="11250" spans="1:8">
      <c r="A11250" t="s">
        <v>1537</v>
      </c>
      <c r="B11250">
        <v>2.3344437570058498</v>
      </c>
      <c r="C11250">
        <v>35</v>
      </c>
      <c r="D11250">
        <v>20</v>
      </c>
      <c r="E11250">
        <v>20</v>
      </c>
      <c r="F11250" t="str">
        <f>VLOOKUP(E11250,$L$1:$M$25,2,FALSE)</f>
        <v>ship</v>
      </c>
      <c r="G11250">
        <f>LOG(C11250)</f>
        <v>1.5440680443502757</v>
      </c>
      <c r="H11250">
        <f>G11250/(B11250-1)</f>
        <v>1.1570873903406533</v>
      </c>
    </row>
    <row r="11251" spans="1:8">
      <c r="A11251" t="s">
        <v>10980</v>
      </c>
      <c r="B11251">
        <v>2.3344437570058498</v>
      </c>
      <c r="C11251">
        <v>35</v>
      </c>
      <c r="D11251">
        <v>3</v>
      </c>
      <c r="E11251">
        <v>3</v>
      </c>
      <c r="F11251" t="str">
        <f>VLOOKUP(E11251,$L$1:$M$25,2,FALSE)</f>
        <v>cocoa</v>
      </c>
      <c r="G11251">
        <f>LOG(C11251)</f>
        <v>1.5440680443502757</v>
      </c>
      <c r="H11251">
        <f>G11251/(B11251-1)</f>
        <v>1.1570873903406533</v>
      </c>
    </row>
    <row r="11252" spans="1:8">
      <c r="A11252" t="s">
        <v>11775</v>
      </c>
      <c r="B11252">
        <v>2.3345260996599899</v>
      </c>
      <c r="C11252">
        <v>56</v>
      </c>
      <c r="D11252">
        <v>2</v>
      </c>
      <c r="E11252">
        <v>2</v>
      </c>
      <c r="F11252" t="str">
        <f>VLOOKUP(E11252,$L$1:$M$25,2,FALSE)</f>
        <v>bop</v>
      </c>
      <c r="G11252">
        <f>LOG(C11252)</f>
        <v>1.7481880270062005</v>
      </c>
      <c r="H11252">
        <f>G11252/(B11252-1)</f>
        <v>1.3099691549319292</v>
      </c>
    </row>
    <row r="11253" spans="1:8">
      <c r="A11253" t="s">
        <v>1538</v>
      </c>
      <c r="B11253">
        <v>2.3345491092125599</v>
      </c>
      <c r="C11253">
        <v>21</v>
      </c>
      <c r="D11253">
        <v>8</v>
      </c>
      <c r="E11253">
        <v>8</v>
      </c>
      <c r="F11253" t="str">
        <f>VLOOKUP(E11253,$L$1:$M$25,2,FALSE)</f>
        <v>dlr</v>
      </c>
      <c r="G11253">
        <f>LOG(C11253)</f>
        <v>1.3222192947339193</v>
      </c>
      <c r="H11253">
        <f>G11253/(B11253-1)</f>
        <v>0.99076106349813109</v>
      </c>
    </row>
    <row r="11254" spans="1:8">
      <c r="A11254" t="s">
        <v>4289</v>
      </c>
      <c r="B11254">
        <v>2.3348818927474602</v>
      </c>
      <c r="C11254">
        <v>22</v>
      </c>
      <c r="D11254">
        <v>1</v>
      </c>
      <c r="E11254">
        <v>1</v>
      </c>
      <c r="F11254" t="str">
        <f>VLOOKUP(E11254,$L$1:$M$25,2,FALSE)</f>
        <v>acq</v>
      </c>
      <c r="G11254">
        <f>LOG(C11254)</f>
        <v>1.3424226808222062</v>
      </c>
      <c r="H11254">
        <f>G11254/(B11254-1)</f>
        <v>1.005649030161931</v>
      </c>
    </row>
    <row r="11255" spans="1:8">
      <c r="A11255" t="s">
        <v>11842</v>
      </c>
      <c r="B11255">
        <v>2.3361750251133202</v>
      </c>
      <c r="C11255">
        <v>34</v>
      </c>
      <c r="D11255">
        <v>16</v>
      </c>
      <c r="E11255">
        <v>16</v>
      </c>
      <c r="F11255" t="str">
        <f>VLOOKUP(E11255,$L$1:$M$25,2,FALSE)</f>
        <v>money-supply</v>
      </c>
      <c r="G11255">
        <f>LOG(C11255)</f>
        <v>1.5314789170422551</v>
      </c>
      <c r="H11255">
        <f>G11255/(B11255-1)</f>
        <v>1.1461663990556712</v>
      </c>
    </row>
    <row r="11256" spans="1:8">
      <c r="A11256" t="s">
        <v>534</v>
      </c>
      <c r="B11256">
        <v>2.33635530287046</v>
      </c>
      <c r="C11256">
        <v>277</v>
      </c>
      <c r="D11256">
        <v>5</v>
      </c>
      <c r="E11256">
        <v>5</v>
      </c>
      <c r="F11256" t="str">
        <f>VLOOKUP(E11256,$L$1:$M$25,2,FALSE)</f>
        <v>corn</v>
      </c>
      <c r="G11256">
        <f>LOG(C11256)</f>
        <v>2.4424797690644486</v>
      </c>
      <c r="H11256">
        <f>G11256/(B11256-1)</f>
        <v>1.827717347189074</v>
      </c>
    </row>
    <row r="11257" spans="1:8">
      <c r="A11257" t="s">
        <v>4567</v>
      </c>
      <c r="B11257">
        <v>2.3370521329038301</v>
      </c>
      <c r="C11257">
        <v>24</v>
      </c>
      <c r="D11257">
        <v>22</v>
      </c>
      <c r="E11257">
        <v>22</v>
      </c>
      <c r="F11257" t="str">
        <f>VLOOKUP(E11257,$L$1:$M$25,2,FALSE)</f>
        <v>sugar</v>
      </c>
      <c r="G11257">
        <f>LOG(C11257)</f>
        <v>1.3802112417116059</v>
      </c>
      <c r="H11257">
        <f>G11257/(B11257-1)</f>
        <v>1.0322793014166487</v>
      </c>
    </row>
    <row r="11258" spans="1:8">
      <c r="A11258" t="s">
        <v>3417</v>
      </c>
      <c r="B11258">
        <v>2.3381185153853998</v>
      </c>
      <c r="C11258">
        <v>32</v>
      </c>
      <c r="D11258">
        <v>8</v>
      </c>
      <c r="E11258">
        <v>8</v>
      </c>
      <c r="F11258" t="str">
        <f>VLOOKUP(E11258,$L$1:$M$25,2,FALSE)</f>
        <v>dlr</v>
      </c>
      <c r="G11258">
        <f>LOG(C11258)</f>
        <v>1.505149978319906</v>
      </c>
      <c r="H11258">
        <f>G11258/(B11258-1)</f>
        <v>1.124825612241378</v>
      </c>
    </row>
    <row r="11259" spans="1:8">
      <c r="A11259" t="s">
        <v>898</v>
      </c>
      <c r="B11259">
        <v>2.3383717048035702</v>
      </c>
      <c r="C11259">
        <v>15</v>
      </c>
      <c r="D11259">
        <v>18</v>
      </c>
      <c r="E11259">
        <v>18</v>
      </c>
      <c r="F11259" t="str">
        <f>VLOOKUP(E11259,$L$1:$M$25,2,FALSE)</f>
        <v>oilseed</v>
      </c>
      <c r="G11259">
        <f>LOG(C11259)</f>
        <v>1.1760912590556813</v>
      </c>
      <c r="H11259">
        <f>G11259/(B11259-1)</f>
        <v>0.87874785071632522</v>
      </c>
    </row>
    <row r="11260" spans="1:8">
      <c r="A11260" t="s">
        <v>11939</v>
      </c>
      <c r="B11260">
        <v>2.3383717048035702</v>
      </c>
      <c r="C11260">
        <v>15</v>
      </c>
      <c r="D11260">
        <v>3</v>
      </c>
      <c r="E11260">
        <v>3</v>
      </c>
      <c r="F11260" t="str">
        <f>VLOOKUP(E11260,$L$1:$M$25,2,FALSE)</f>
        <v>cocoa</v>
      </c>
      <c r="G11260">
        <f>LOG(C11260)</f>
        <v>1.1760912590556813</v>
      </c>
      <c r="H11260">
        <f>G11260/(B11260-1)</f>
        <v>0.87874785071632522</v>
      </c>
    </row>
    <row r="11261" spans="1:8">
      <c r="A11261" t="s">
        <v>3668</v>
      </c>
      <c r="B11261">
        <v>2.3388565008183302</v>
      </c>
      <c r="C11261">
        <v>35</v>
      </c>
      <c r="D11261">
        <v>17</v>
      </c>
      <c r="E11261">
        <v>17</v>
      </c>
      <c r="F11261" t="str">
        <f>VLOOKUP(E11261,$L$1:$M$25,2,FALSE)</f>
        <v>nat-gas</v>
      </c>
      <c r="G11261">
        <f>LOG(C11261)</f>
        <v>1.5440680443502757</v>
      </c>
      <c r="H11261">
        <f>G11261/(B11261-1)</f>
        <v>1.1532737402451398</v>
      </c>
    </row>
    <row r="11262" spans="1:8">
      <c r="A11262" t="s">
        <v>166</v>
      </c>
      <c r="B11262">
        <v>2.3391687129655301</v>
      </c>
      <c r="C11262">
        <v>67</v>
      </c>
      <c r="D11262">
        <v>1</v>
      </c>
      <c r="E11262">
        <v>1</v>
      </c>
      <c r="F11262" t="str">
        <f>VLOOKUP(E11262,$L$1:$M$25,2,FALSE)</f>
        <v>acq</v>
      </c>
      <c r="G11262">
        <f>LOG(C11262)</f>
        <v>1.8260748027008264</v>
      </c>
      <c r="H11262">
        <f>G11262/(B11262-1)</f>
        <v>1.3635883104355568</v>
      </c>
    </row>
    <row r="11263" spans="1:8">
      <c r="A11263" t="s">
        <v>842</v>
      </c>
      <c r="B11263">
        <v>2.3393717343898102</v>
      </c>
      <c r="C11263">
        <v>16</v>
      </c>
      <c r="D11263">
        <v>1</v>
      </c>
      <c r="E11263">
        <v>1</v>
      </c>
      <c r="F11263" t="str">
        <f>VLOOKUP(E11263,$L$1:$M$25,2,FALSE)</f>
        <v>acq</v>
      </c>
      <c r="G11263">
        <f>LOG(C11263)</f>
        <v>1.2041199826559248</v>
      </c>
      <c r="H11263">
        <f>G11263/(B11263-1)</f>
        <v>0.89901851124586918</v>
      </c>
    </row>
    <row r="11264" spans="1:8">
      <c r="A11264" t="s">
        <v>1879</v>
      </c>
      <c r="B11264">
        <v>2.3393717343898102</v>
      </c>
      <c r="C11264">
        <v>16</v>
      </c>
      <c r="D11264">
        <v>17</v>
      </c>
      <c r="E11264">
        <v>17</v>
      </c>
      <c r="F11264" t="str">
        <f>VLOOKUP(E11264,$L$1:$M$25,2,FALSE)</f>
        <v>nat-gas</v>
      </c>
      <c r="G11264">
        <f>LOG(C11264)</f>
        <v>1.2041199826559248</v>
      </c>
      <c r="H11264">
        <f>G11264/(B11264-1)</f>
        <v>0.89901851124586918</v>
      </c>
    </row>
    <row r="11265" spans="1:8">
      <c r="A11265" t="s">
        <v>5275</v>
      </c>
      <c r="B11265">
        <v>2.3393717343898102</v>
      </c>
      <c r="C11265">
        <v>16</v>
      </c>
      <c r="D11265">
        <v>18</v>
      </c>
      <c r="E11265">
        <v>18</v>
      </c>
      <c r="F11265" t="str">
        <f>VLOOKUP(E11265,$L$1:$M$25,2,FALSE)</f>
        <v>oilseed</v>
      </c>
      <c r="G11265">
        <f>LOG(C11265)</f>
        <v>1.2041199826559248</v>
      </c>
      <c r="H11265">
        <f>G11265/(B11265-1)</f>
        <v>0.89901851124586918</v>
      </c>
    </row>
    <row r="11266" spans="1:8">
      <c r="A11266" t="s">
        <v>8122</v>
      </c>
      <c r="B11266">
        <v>2.3393717343898102</v>
      </c>
      <c r="C11266">
        <v>16</v>
      </c>
      <c r="D11266">
        <v>5</v>
      </c>
      <c r="E11266">
        <v>5</v>
      </c>
      <c r="F11266" t="str">
        <f>VLOOKUP(E11266,$L$1:$M$25,2,FALSE)</f>
        <v>corn</v>
      </c>
      <c r="G11266">
        <f>LOG(C11266)</f>
        <v>1.2041199826559248</v>
      </c>
      <c r="H11266">
        <f>G11266/(B11266-1)</f>
        <v>0.89901851124586918</v>
      </c>
    </row>
    <row r="11267" spans="1:8">
      <c r="A11267" t="s">
        <v>11443</v>
      </c>
      <c r="B11267">
        <v>2.3393717343898102</v>
      </c>
      <c r="C11267">
        <v>16</v>
      </c>
      <c r="D11267">
        <v>17</v>
      </c>
      <c r="E11267">
        <v>17</v>
      </c>
      <c r="F11267" t="str">
        <f>VLOOKUP(E11267,$L$1:$M$25,2,FALSE)</f>
        <v>nat-gas</v>
      </c>
      <c r="G11267">
        <f>LOG(C11267)</f>
        <v>1.2041199826559248</v>
      </c>
      <c r="H11267">
        <f>G11267/(B11267-1)</f>
        <v>0.89901851124586918</v>
      </c>
    </row>
    <row r="11268" spans="1:8">
      <c r="A11268" t="s">
        <v>146</v>
      </c>
      <c r="B11268">
        <v>2.34008441017839</v>
      </c>
      <c r="C11268">
        <v>92</v>
      </c>
      <c r="D11268">
        <v>5</v>
      </c>
      <c r="E11268">
        <v>5</v>
      </c>
      <c r="F11268" t="str">
        <f>VLOOKUP(E11268,$L$1:$M$25,2,FALSE)</f>
        <v>corn</v>
      </c>
      <c r="G11268">
        <f>LOG(C11268)</f>
        <v>1.9637878273455553</v>
      </c>
      <c r="H11268">
        <f>G11268/(B11268-1)</f>
        <v>1.465420993207539</v>
      </c>
    </row>
    <row r="11269" spans="1:8">
      <c r="A11269" t="s">
        <v>3522</v>
      </c>
      <c r="B11269">
        <v>2.3409325900482698</v>
      </c>
      <c r="C11269">
        <v>56</v>
      </c>
      <c r="D11269">
        <v>25</v>
      </c>
      <c r="E11269">
        <v>25</v>
      </c>
      <c r="F11269" t="str">
        <f>VLOOKUP(E11269,$L$1:$M$25,2,FALSE)</f>
        <v>wheat</v>
      </c>
      <c r="G11269">
        <f>LOG(C11269)</f>
        <v>1.7481880270062005</v>
      </c>
      <c r="H11269">
        <f>G11269/(B11269-1)</f>
        <v>1.3037105966253462</v>
      </c>
    </row>
    <row r="11270" spans="1:8">
      <c r="A11270" t="s">
        <v>3793</v>
      </c>
      <c r="B11270">
        <v>2.34199425223242</v>
      </c>
      <c r="C11270">
        <v>14</v>
      </c>
      <c r="D11270">
        <v>25</v>
      </c>
      <c r="E11270">
        <v>25</v>
      </c>
      <c r="F11270" t="str">
        <f>VLOOKUP(E11270,$L$1:$M$25,2,FALSE)</f>
        <v>wheat</v>
      </c>
      <c r="G11270">
        <f>LOG(C11270)</f>
        <v>1.146128035678238</v>
      </c>
      <c r="H11270">
        <f>G11270/(B11270-1)</f>
        <v>0.8540483938523904</v>
      </c>
    </row>
    <row r="11271" spans="1:8">
      <c r="A11271" t="s">
        <v>2991</v>
      </c>
      <c r="B11271">
        <v>2.3428039973708201</v>
      </c>
      <c r="C11271">
        <v>45</v>
      </c>
      <c r="D11271">
        <v>23</v>
      </c>
      <c r="E11271">
        <v>23</v>
      </c>
      <c r="F11271" t="str">
        <f>VLOOKUP(E11271,$L$1:$M$25,2,FALSE)</f>
        <v>trade</v>
      </c>
      <c r="G11271">
        <f>LOG(C11271)</f>
        <v>1.6532125137753437</v>
      </c>
      <c r="H11271">
        <f>G11271/(B11271-1)</f>
        <v>1.2311644268354105</v>
      </c>
    </row>
    <row r="11272" spans="1:8">
      <c r="A11272" t="s">
        <v>4012</v>
      </c>
      <c r="B11272">
        <v>2.3452393566951</v>
      </c>
      <c r="C11272">
        <v>25</v>
      </c>
      <c r="D11272">
        <v>18</v>
      </c>
      <c r="E11272">
        <v>18</v>
      </c>
      <c r="F11272" t="str">
        <f>VLOOKUP(E11272,$L$1:$M$25,2,FALSE)</f>
        <v>oilseed</v>
      </c>
      <c r="G11272">
        <f>LOG(C11272)</f>
        <v>1.3979400086720377</v>
      </c>
      <c r="H11272">
        <f>G11272/(B11272-1)</f>
        <v>1.0391756691585425</v>
      </c>
    </row>
    <row r="11273" spans="1:8">
      <c r="A11273" t="s">
        <v>11648</v>
      </c>
      <c r="B11273">
        <v>2.34573740386181</v>
      </c>
      <c r="C11273">
        <v>20</v>
      </c>
      <c r="D11273">
        <v>23</v>
      </c>
      <c r="E11273">
        <v>23</v>
      </c>
      <c r="F11273" t="str">
        <f>VLOOKUP(E11273,$L$1:$M$25,2,FALSE)</f>
        <v>trade</v>
      </c>
      <c r="G11273">
        <f>LOG(C11273)</f>
        <v>1.3010299956639813</v>
      </c>
      <c r="H11273">
        <f>G11273/(B11273-1)</f>
        <v>0.96677850517527897</v>
      </c>
    </row>
    <row r="11274" spans="1:8">
      <c r="A11274" t="s">
        <v>8652</v>
      </c>
      <c r="B11274">
        <v>2.34614381591792</v>
      </c>
      <c r="C11274">
        <v>56</v>
      </c>
      <c r="D11274">
        <v>11</v>
      </c>
      <c r="E11274">
        <v>11</v>
      </c>
      <c r="F11274" t="str">
        <f>VLOOKUP(E11274,$L$1:$M$25,2,FALSE)</f>
        <v>gold</v>
      </c>
      <c r="G11274">
        <f>LOG(C11274)</f>
        <v>1.7481880270062005</v>
      </c>
      <c r="H11274">
        <f>G11274/(B11274-1)</f>
        <v>1.2986636393037478</v>
      </c>
    </row>
    <row r="11275" spans="1:8">
      <c r="A11275" t="s">
        <v>394</v>
      </c>
      <c r="B11275">
        <v>2.3466672212239601</v>
      </c>
      <c r="C11275">
        <v>90</v>
      </c>
      <c r="D11275">
        <v>15</v>
      </c>
      <c r="E11275">
        <v>15</v>
      </c>
      <c r="F11275" t="str">
        <f>VLOOKUP(E11275,$L$1:$M$25,2,FALSE)</f>
        <v>money-fx</v>
      </c>
      <c r="G11275">
        <f>LOG(C11275)</f>
        <v>1.954242509439325</v>
      </c>
      <c r="H11275">
        <f>G11275/(B11275-1)</f>
        <v>1.4511695826851354</v>
      </c>
    </row>
    <row r="11276" spans="1:8">
      <c r="A11276" t="s">
        <v>347</v>
      </c>
      <c r="B11276">
        <v>2.3479661234362501</v>
      </c>
      <c r="C11276">
        <v>303</v>
      </c>
      <c r="D11276">
        <v>1</v>
      </c>
      <c r="E11276">
        <v>1</v>
      </c>
      <c r="F11276" t="str">
        <f>VLOOKUP(E11276,$L$1:$M$25,2,FALSE)</f>
        <v>acq</v>
      </c>
      <c r="G11276">
        <f>LOG(C11276)</f>
        <v>2.4814426285023048</v>
      </c>
      <c r="H11276">
        <f>G11276/(B11276-1)</f>
        <v>1.8408790735605312</v>
      </c>
    </row>
    <row r="11277" spans="1:8">
      <c r="A11277" t="s">
        <v>4005</v>
      </c>
      <c r="B11277">
        <v>2.3484919445839201</v>
      </c>
      <c r="C11277">
        <v>52</v>
      </c>
      <c r="D11277">
        <v>8</v>
      </c>
      <c r="E11277">
        <v>8</v>
      </c>
      <c r="F11277" t="str">
        <f>VLOOKUP(E11277,$L$1:$M$25,2,FALSE)</f>
        <v>dlr</v>
      </c>
      <c r="G11277">
        <f>LOG(C11277)</f>
        <v>1.7160033436347992</v>
      </c>
      <c r="H11277">
        <f>G11277/(B11277-1)</f>
        <v>1.2725351089614967</v>
      </c>
    </row>
    <row r="11278" spans="1:8">
      <c r="A11278" t="s">
        <v>10341</v>
      </c>
      <c r="B11278">
        <v>2.3485816303551301</v>
      </c>
      <c r="C11278">
        <v>36</v>
      </c>
      <c r="D11278">
        <v>10</v>
      </c>
      <c r="E11278">
        <v>10</v>
      </c>
      <c r="F11278" t="str">
        <f>VLOOKUP(E11278,$L$1:$M$25,2,FALSE)</f>
        <v>gnp</v>
      </c>
      <c r="G11278">
        <f>LOG(C11278)</f>
        <v>1.5563025007672873</v>
      </c>
      <c r="H11278">
        <f>G11278/(B11278-1)</f>
        <v>1.1540291412374175</v>
      </c>
    </row>
    <row r="11279" spans="1:8">
      <c r="A11279" t="s">
        <v>384</v>
      </c>
      <c r="B11279">
        <v>2.34864078742301</v>
      </c>
      <c r="C11279">
        <v>195</v>
      </c>
      <c r="D11279">
        <v>8</v>
      </c>
      <c r="E11279">
        <v>8</v>
      </c>
      <c r="F11279" t="str">
        <f>VLOOKUP(E11279,$L$1:$M$25,2,FALSE)</f>
        <v>dlr</v>
      </c>
      <c r="G11279">
        <f>LOG(C11279)</f>
        <v>2.2900346113625178</v>
      </c>
      <c r="H11279">
        <f>G11279/(B11279-1)</f>
        <v>1.6980315534860311</v>
      </c>
    </row>
    <row r="11280" spans="1:8">
      <c r="A11280" t="s">
        <v>9183</v>
      </c>
      <c r="B11280">
        <v>2.3488915655424001</v>
      </c>
      <c r="C11280">
        <v>31</v>
      </c>
      <c r="D11280">
        <v>14</v>
      </c>
      <c r="E11280">
        <v>14</v>
      </c>
      <c r="F11280" t="str">
        <f>VLOOKUP(E11280,$L$1:$M$25,2,FALSE)</f>
        <v>livestock</v>
      </c>
      <c r="G11280">
        <f>LOG(C11280)</f>
        <v>1.4913616938342726</v>
      </c>
      <c r="H11280">
        <f>G11280/(B11280-1)</f>
        <v>1.1056201491144948</v>
      </c>
    </row>
    <row r="11281" spans="1:8">
      <c r="A11281" t="s">
        <v>2115</v>
      </c>
      <c r="B11281">
        <v>2.3502365370223202</v>
      </c>
      <c r="C11281">
        <v>54</v>
      </c>
      <c r="D11281">
        <v>20</v>
      </c>
      <c r="E11281">
        <v>20</v>
      </c>
      <c r="F11281" t="str">
        <f>VLOOKUP(E11281,$L$1:$M$25,2,FALSE)</f>
        <v>ship</v>
      </c>
      <c r="G11281">
        <f>LOG(C11281)</f>
        <v>1.7323937598229686</v>
      </c>
      <c r="H11281">
        <f>G11281/(B11281-1)</f>
        <v>1.2830298339011184</v>
      </c>
    </row>
    <row r="11282" spans="1:8">
      <c r="A11282" t="s">
        <v>414</v>
      </c>
      <c r="B11282">
        <v>2.3511527515925401</v>
      </c>
      <c r="C11282">
        <v>152</v>
      </c>
      <c r="D11282">
        <v>10</v>
      </c>
      <c r="E11282">
        <v>10</v>
      </c>
      <c r="F11282" t="str">
        <f>VLOOKUP(E11282,$L$1:$M$25,2,FALSE)</f>
        <v>gnp</v>
      </c>
      <c r="G11282">
        <f>LOG(C11282)</f>
        <v>2.1818435879447726</v>
      </c>
      <c r="H11282">
        <f>G11282/(B11282-1)</f>
        <v>1.6148015724892217</v>
      </c>
    </row>
    <row r="11283" spans="1:8">
      <c r="A11283" t="s">
        <v>3972</v>
      </c>
      <c r="B11283">
        <v>2.3512572841273101</v>
      </c>
      <c r="C11283">
        <v>18</v>
      </c>
      <c r="D11283">
        <v>1</v>
      </c>
      <c r="E11283">
        <v>1</v>
      </c>
      <c r="F11283" t="str">
        <f>VLOOKUP(E11283,$L$1:$M$25,2,FALSE)</f>
        <v>acq</v>
      </c>
      <c r="G11283">
        <f>LOG(C11283)</f>
        <v>1.255272505103306</v>
      </c>
      <c r="H11283">
        <f>G11283/(B11283-1)</f>
        <v>0.9289663188857521</v>
      </c>
    </row>
    <row r="11284" spans="1:8">
      <c r="A11284" t="s">
        <v>8871</v>
      </c>
      <c r="B11284">
        <v>2.3512572841273101</v>
      </c>
      <c r="C11284">
        <v>18</v>
      </c>
      <c r="D11284">
        <v>4</v>
      </c>
      <c r="E11284">
        <v>4</v>
      </c>
      <c r="F11284" t="str">
        <f>VLOOKUP(E11284,$L$1:$M$25,2,FALSE)</f>
        <v>coffee</v>
      </c>
      <c r="G11284">
        <f>LOG(C11284)</f>
        <v>1.255272505103306</v>
      </c>
      <c r="H11284">
        <f>G11284/(B11284-1)</f>
        <v>0.9289663188857521</v>
      </c>
    </row>
    <row r="11285" spans="1:8">
      <c r="A11285" t="s">
        <v>11956</v>
      </c>
      <c r="B11285">
        <v>2.3512572841273101</v>
      </c>
      <c r="C11285">
        <v>18</v>
      </c>
      <c r="D11285">
        <v>10</v>
      </c>
      <c r="E11285">
        <v>10</v>
      </c>
      <c r="F11285" t="str">
        <f>VLOOKUP(E11285,$L$1:$M$25,2,FALSE)</f>
        <v>gnp</v>
      </c>
      <c r="G11285">
        <f>LOG(C11285)</f>
        <v>1.255272505103306</v>
      </c>
      <c r="H11285">
        <f>G11285/(B11285-1)</f>
        <v>0.9289663188857521</v>
      </c>
    </row>
    <row r="11286" spans="1:8">
      <c r="A11286" t="s">
        <v>2971</v>
      </c>
      <c r="B11286">
        <v>2.3516733019046301</v>
      </c>
      <c r="C11286">
        <v>13</v>
      </c>
      <c r="D11286">
        <v>4</v>
      </c>
      <c r="E11286">
        <v>4</v>
      </c>
      <c r="F11286" t="str">
        <f>VLOOKUP(E11286,$L$1:$M$25,2,FALSE)</f>
        <v>coffee</v>
      </c>
      <c r="G11286">
        <f>LOG(C11286)</f>
        <v>1.1139433523068367</v>
      </c>
      <c r="H11286">
        <f>G11286/(B11286-1)</f>
        <v>0.82412173913414555</v>
      </c>
    </row>
    <row r="11287" spans="1:8">
      <c r="A11287" t="s">
        <v>4282</v>
      </c>
      <c r="B11287">
        <v>2.3516733019046301</v>
      </c>
      <c r="C11287">
        <v>13</v>
      </c>
      <c r="D11287">
        <v>21</v>
      </c>
      <c r="E11287">
        <v>21</v>
      </c>
      <c r="F11287" t="str">
        <f>VLOOKUP(E11287,$L$1:$M$25,2,FALSE)</f>
        <v>soybean</v>
      </c>
      <c r="G11287">
        <f>LOG(C11287)</f>
        <v>1.1139433523068367</v>
      </c>
      <c r="H11287">
        <f>G11287/(B11287-1)</f>
        <v>0.82412173913414555</v>
      </c>
    </row>
    <row r="11288" spans="1:8">
      <c r="A11288" t="s">
        <v>5023</v>
      </c>
      <c r="B11288">
        <v>2.3516733019046301</v>
      </c>
      <c r="C11288">
        <v>13</v>
      </c>
      <c r="D11288">
        <v>4</v>
      </c>
      <c r="E11288">
        <v>4</v>
      </c>
      <c r="F11288" t="str">
        <f>VLOOKUP(E11288,$L$1:$M$25,2,FALSE)</f>
        <v>coffee</v>
      </c>
      <c r="G11288">
        <f>LOG(C11288)</f>
        <v>1.1139433523068367</v>
      </c>
      <c r="H11288">
        <f>G11288/(B11288-1)</f>
        <v>0.82412173913414555</v>
      </c>
    </row>
    <row r="11289" spans="1:8">
      <c r="A11289" t="s">
        <v>8672</v>
      </c>
      <c r="B11289">
        <v>2.3516733019046301</v>
      </c>
      <c r="C11289">
        <v>13</v>
      </c>
      <c r="D11289">
        <v>17</v>
      </c>
      <c r="E11289">
        <v>17</v>
      </c>
      <c r="F11289" t="str">
        <f>VLOOKUP(E11289,$L$1:$M$25,2,FALSE)</f>
        <v>nat-gas</v>
      </c>
      <c r="G11289">
        <f>LOG(C11289)</f>
        <v>1.1139433523068367</v>
      </c>
      <c r="H11289">
        <f>G11289/(B11289-1)</f>
        <v>0.82412173913414555</v>
      </c>
    </row>
    <row r="11290" spans="1:8">
      <c r="A11290" t="s">
        <v>9340</v>
      </c>
      <c r="B11290">
        <v>2.3516733019046301</v>
      </c>
      <c r="C11290">
        <v>13</v>
      </c>
      <c r="D11290">
        <v>1</v>
      </c>
      <c r="E11290">
        <v>1</v>
      </c>
      <c r="F11290" t="str">
        <f>VLOOKUP(E11290,$L$1:$M$25,2,FALSE)</f>
        <v>acq</v>
      </c>
      <c r="G11290">
        <f>LOG(C11290)</f>
        <v>1.1139433523068367</v>
      </c>
      <c r="H11290">
        <f>G11290/(B11290-1)</f>
        <v>0.82412173913414555</v>
      </c>
    </row>
    <row r="11291" spans="1:8">
      <c r="A11291" t="s">
        <v>11603</v>
      </c>
      <c r="B11291">
        <v>2.3516733019046301</v>
      </c>
      <c r="C11291">
        <v>13</v>
      </c>
      <c r="D11291">
        <v>23</v>
      </c>
      <c r="E11291">
        <v>23</v>
      </c>
      <c r="F11291" t="str">
        <f>VLOOKUP(E11291,$L$1:$M$25,2,FALSE)</f>
        <v>trade</v>
      </c>
      <c r="G11291">
        <f>LOG(C11291)</f>
        <v>1.1139433523068367</v>
      </c>
      <c r="H11291">
        <f>G11291/(B11291-1)</f>
        <v>0.82412173913414555</v>
      </c>
    </row>
    <row r="11292" spans="1:8">
      <c r="A11292" t="s">
        <v>8494</v>
      </c>
      <c r="B11292">
        <v>2.3534814468549401</v>
      </c>
      <c r="C11292">
        <v>47</v>
      </c>
      <c r="D11292">
        <v>20</v>
      </c>
      <c r="E11292">
        <v>20</v>
      </c>
      <c r="F11292" t="str">
        <f>VLOOKUP(E11292,$L$1:$M$25,2,FALSE)</f>
        <v>ship</v>
      </c>
      <c r="G11292">
        <f>LOG(C11292)</f>
        <v>1.6720978579357175</v>
      </c>
      <c r="H11292">
        <f>G11292/(B11292-1)</f>
        <v>1.23540508207271</v>
      </c>
    </row>
    <row r="11293" spans="1:8">
      <c r="A11293" t="s">
        <v>5822</v>
      </c>
      <c r="B11293">
        <v>2.3560624208770502</v>
      </c>
      <c r="C11293">
        <v>25</v>
      </c>
      <c r="D11293">
        <v>17</v>
      </c>
      <c r="E11293">
        <v>17</v>
      </c>
      <c r="F11293" t="str">
        <f>VLOOKUP(E11293,$L$1:$M$25,2,FALSE)</f>
        <v>nat-gas</v>
      </c>
      <c r="G11293">
        <f>LOG(C11293)</f>
        <v>1.3979400086720377</v>
      </c>
      <c r="H11293">
        <f>G11293/(B11293-1)</f>
        <v>1.0308817552571825</v>
      </c>
    </row>
    <row r="11294" spans="1:8">
      <c r="A11294" t="s">
        <v>8314</v>
      </c>
      <c r="B11294">
        <v>2.35877330092034</v>
      </c>
      <c r="C11294">
        <v>36</v>
      </c>
      <c r="D11294">
        <v>2</v>
      </c>
      <c r="E11294">
        <v>2</v>
      </c>
      <c r="F11294" t="str">
        <f>VLOOKUP(E11294,$L$1:$M$25,2,FALSE)</f>
        <v>bop</v>
      </c>
      <c r="G11294">
        <f>LOG(C11294)</f>
        <v>1.5563025007672873</v>
      </c>
      <c r="H11294">
        <f>G11294/(B11294-1)</f>
        <v>1.1453731830859162</v>
      </c>
    </row>
    <row r="11295" spans="1:8">
      <c r="A11295" t="s">
        <v>9381</v>
      </c>
      <c r="B11295">
        <v>2.3588312796387298</v>
      </c>
      <c r="C11295">
        <v>25</v>
      </c>
      <c r="D11295">
        <v>5</v>
      </c>
      <c r="E11295">
        <v>5</v>
      </c>
      <c r="F11295" t="str">
        <f>VLOOKUP(E11295,$L$1:$M$25,2,FALSE)</f>
        <v>corn</v>
      </c>
      <c r="G11295">
        <f>LOG(C11295)</f>
        <v>1.3979400086720377</v>
      </c>
      <c r="H11295">
        <f>G11295/(B11295-1)</f>
        <v>1.0287811515817518</v>
      </c>
    </row>
    <row r="11296" spans="1:8">
      <c r="A11296" t="s">
        <v>9916</v>
      </c>
      <c r="B11296">
        <v>2.3592662340892501</v>
      </c>
      <c r="C11296">
        <v>20</v>
      </c>
      <c r="D11296">
        <v>10</v>
      </c>
      <c r="E11296">
        <v>10</v>
      </c>
      <c r="F11296" t="str">
        <f>VLOOKUP(E11296,$L$1:$M$25,2,FALSE)</f>
        <v>gnp</v>
      </c>
      <c r="G11296">
        <f>LOG(C11296)</f>
        <v>1.3010299956639813</v>
      </c>
      <c r="H11296">
        <f>G11296/(B11296-1)</f>
        <v>0.95715612073282397</v>
      </c>
    </row>
    <row r="11297" spans="1:8">
      <c r="A11297" t="s">
        <v>3335</v>
      </c>
      <c r="B11297">
        <v>2.3594659819628099</v>
      </c>
      <c r="C11297">
        <v>65</v>
      </c>
      <c r="D11297">
        <v>4</v>
      </c>
      <c r="E11297">
        <v>4</v>
      </c>
      <c r="F11297" t="str">
        <f>VLOOKUP(E11297,$L$1:$M$25,2,FALSE)</f>
        <v>coffee</v>
      </c>
      <c r="G11297">
        <f>LOG(C11297)</f>
        <v>1.8129133566428555</v>
      </c>
      <c r="H11297">
        <f>G11297/(B11297-1)</f>
        <v>1.3335481583918369</v>
      </c>
    </row>
    <row r="11298" spans="1:8">
      <c r="A11298" t="s">
        <v>284</v>
      </c>
      <c r="B11298">
        <v>2.36033299689695</v>
      </c>
      <c r="C11298">
        <v>186</v>
      </c>
      <c r="D11298">
        <v>3</v>
      </c>
      <c r="E11298">
        <v>3</v>
      </c>
      <c r="F11298" t="str">
        <f>VLOOKUP(E11298,$L$1:$M$25,2,FALSE)</f>
        <v>cocoa</v>
      </c>
      <c r="G11298">
        <f>LOG(C11298)</f>
        <v>2.2695129442179165</v>
      </c>
      <c r="H11298">
        <f>G11298/(B11298-1)</f>
        <v>1.6683510209594954</v>
      </c>
    </row>
    <row r="11299" spans="1:8">
      <c r="A11299" t="s">
        <v>11834</v>
      </c>
      <c r="B11299">
        <v>2.3607360902738499</v>
      </c>
      <c r="C11299">
        <v>19</v>
      </c>
      <c r="D11299">
        <v>4</v>
      </c>
      <c r="E11299">
        <v>4</v>
      </c>
      <c r="F11299" t="str">
        <f>VLOOKUP(E11299,$L$1:$M$25,2,FALSE)</f>
        <v>coffee</v>
      </c>
      <c r="G11299">
        <f>LOG(C11299)</f>
        <v>1.2787536009528289</v>
      </c>
      <c r="H11299">
        <f>G11299/(B11299-1)</f>
        <v>0.93975136699393202</v>
      </c>
    </row>
    <row r="11300" spans="1:8">
      <c r="A11300" t="s">
        <v>199</v>
      </c>
      <c r="B11300">
        <v>2.3645574950997599</v>
      </c>
      <c r="C11300">
        <v>83</v>
      </c>
      <c r="D11300">
        <v>5</v>
      </c>
      <c r="E11300">
        <v>5</v>
      </c>
      <c r="F11300" t="str">
        <f>VLOOKUP(E11300,$L$1:$M$25,2,FALSE)</f>
        <v>corn</v>
      </c>
      <c r="G11300">
        <f>LOG(C11300)</f>
        <v>1.919078092376074</v>
      </c>
      <c r="H11300">
        <f>G11300/(B11300-1)</f>
        <v>1.4063739338706094</v>
      </c>
    </row>
    <row r="11301" spans="1:8">
      <c r="A11301" t="s">
        <v>1580</v>
      </c>
      <c r="B11301">
        <v>2.3649069185615699</v>
      </c>
      <c r="C11301">
        <v>33</v>
      </c>
      <c r="D11301">
        <v>3</v>
      </c>
      <c r="E11301">
        <v>3</v>
      </c>
      <c r="F11301" t="str">
        <f>VLOOKUP(E11301,$L$1:$M$25,2,FALSE)</f>
        <v>cocoa</v>
      </c>
      <c r="G11301">
        <f>LOG(C11301)</f>
        <v>1.5185139398778875</v>
      </c>
      <c r="H11301">
        <f>G11301/(B11301-1)</f>
        <v>1.1125402906435546</v>
      </c>
    </row>
    <row r="11302" spans="1:8">
      <c r="A11302" t="s">
        <v>119</v>
      </c>
      <c r="B11302">
        <v>2.3650299452093302</v>
      </c>
      <c r="C11302">
        <v>86</v>
      </c>
      <c r="D11302">
        <v>3</v>
      </c>
      <c r="E11302">
        <v>3</v>
      </c>
      <c r="F11302" t="str">
        <f>VLOOKUP(E11302,$L$1:$M$25,2,FALSE)</f>
        <v>cocoa</v>
      </c>
      <c r="G11302">
        <f>LOG(C11302)</f>
        <v>1.9344984512435677</v>
      </c>
      <c r="H11302">
        <f>G11302/(B11302-1)</f>
        <v>1.417183892582597</v>
      </c>
    </row>
    <row r="11303" spans="1:8">
      <c r="A11303" t="s">
        <v>364</v>
      </c>
      <c r="B11303">
        <v>2.3672050573830998</v>
      </c>
      <c r="C11303">
        <v>874</v>
      </c>
      <c r="D11303">
        <v>5</v>
      </c>
      <c r="E11303">
        <v>5</v>
      </c>
      <c r="F11303" t="str">
        <f>VLOOKUP(E11303,$L$1:$M$25,2,FALSE)</f>
        <v>corn</v>
      </c>
      <c r="G11303">
        <f>LOG(C11303)</f>
        <v>2.9415114326344032</v>
      </c>
      <c r="H11303">
        <f>G11303/(B11303-1)</f>
        <v>2.1514778757947299</v>
      </c>
    </row>
    <row r="11304" spans="1:8">
      <c r="A11304" t="s">
        <v>8190</v>
      </c>
      <c r="B11304">
        <v>2.3672581042931302</v>
      </c>
      <c r="C11304">
        <v>49</v>
      </c>
      <c r="D11304">
        <v>10</v>
      </c>
      <c r="E11304">
        <v>10</v>
      </c>
      <c r="F11304" t="str">
        <f>VLOOKUP(E11304,$L$1:$M$25,2,FALSE)</f>
        <v>gnp</v>
      </c>
      <c r="G11304">
        <f>LOG(C11304)</f>
        <v>1.6901960800285136</v>
      </c>
      <c r="H11304">
        <f>G11304/(B11304-1)</f>
        <v>1.2361938647292507</v>
      </c>
    </row>
    <row r="11305" spans="1:8">
      <c r="A11305" t="s">
        <v>4658</v>
      </c>
      <c r="B11305">
        <v>2.3685195739726801</v>
      </c>
      <c r="C11305">
        <v>34</v>
      </c>
      <c r="D11305">
        <v>10</v>
      </c>
      <c r="E11305">
        <v>10</v>
      </c>
      <c r="F11305" t="str">
        <f>VLOOKUP(E11305,$L$1:$M$25,2,FALSE)</f>
        <v>gnp</v>
      </c>
      <c r="G11305">
        <f>LOG(C11305)</f>
        <v>1.5314789170422551</v>
      </c>
      <c r="H11305">
        <f>G11305/(B11305-1)</f>
        <v>1.1190771006632516</v>
      </c>
    </row>
    <row r="11306" spans="1:8">
      <c r="A11306" t="s">
        <v>6702</v>
      </c>
      <c r="B11306">
        <v>2.3690646328813898</v>
      </c>
      <c r="C11306">
        <v>32</v>
      </c>
      <c r="D11306">
        <v>19</v>
      </c>
      <c r="E11306">
        <v>19</v>
      </c>
      <c r="F11306" t="str">
        <f>VLOOKUP(E11306,$L$1:$M$25,2,FALSE)</f>
        <v>reserves</v>
      </c>
      <c r="G11306">
        <f>LOG(C11306)</f>
        <v>1.505149978319906</v>
      </c>
      <c r="H11306">
        <f>G11306/(B11306-1)</f>
        <v>1.0994002344155991</v>
      </c>
    </row>
    <row r="11307" spans="1:8">
      <c r="A11307" t="s">
        <v>2093</v>
      </c>
      <c r="B11307">
        <v>2.3693821196946701</v>
      </c>
      <c r="C11307">
        <v>12</v>
      </c>
      <c r="D11307">
        <v>7</v>
      </c>
      <c r="E11307">
        <v>7</v>
      </c>
      <c r="F11307" t="str">
        <f>VLOOKUP(E11307,$L$1:$M$25,2,FALSE)</f>
        <v>crude</v>
      </c>
      <c r="G11307">
        <f>LOG(C11307)</f>
        <v>1.0791812460476249</v>
      </c>
      <c r="H11307">
        <f>G11307/(B11307-1)</f>
        <v>0.78807896680310752</v>
      </c>
    </row>
    <row r="11308" spans="1:8">
      <c r="A11308" t="s">
        <v>3049</v>
      </c>
      <c r="B11308">
        <v>2.3693821196946701</v>
      </c>
      <c r="C11308">
        <v>12</v>
      </c>
      <c r="D11308">
        <v>4</v>
      </c>
      <c r="E11308">
        <v>4</v>
      </c>
      <c r="F11308" t="str">
        <f>VLOOKUP(E11308,$L$1:$M$25,2,FALSE)</f>
        <v>coffee</v>
      </c>
      <c r="G11308">
        <f>LOG(C11308)</f>
        <v>1.0791812460476249</v>
      </c>
      <c r="H11308">
        <f>G11308/(B11308-1)</f>
        <v>0.78807896680310752</v>
      </c>
    </row>
    <row r="11309" spans="1:8">
      <c r="A11309" t="s">
        <v>5759</v>
      </c>
      <c r="B11309">
        <v>2.3693821196946701</v>
      </c>
      <c r="C11309">
        <v>12</v>
      </c>
      <c r="D11309">
        <v>18</v>
      </c>
      <c r="E11309">
        <v>18</v>
      </c>
      <c r="F11309" t="str">
        <f>VLOOKUP(E11309,$L$1:$M$25,2,FALSE)</f>
        <v>oilseed</v>
      </c>
      <c r="G11309">
        <f>LOG(C11309)</f>
        <v>1.0791812460476249</v>
      </c>
      <c r="H11309">
        <f>G11309/(B11309-1)</f>
        <v>0.78807896680310752</v>
      </c>
    </row>
    <row r="11310" spans="1:8">
      <c r="A11310" t="s">
        <v>8979</v>
      </c>
      <c r="B11310">
        <v>2.3693821196946701</v>
      </c>
      <c r="C11310">
        <v>12</v>
      </c>
      <c r="D11310">
        <v>14</v>
      </c>
      <c r="E11310">
        <v>14</v>
      </c>
      <c r="F11310" t="str">
        <f>VLOOKUP(E11310,$L$1:$M$25,2,FALSE)</f>
        <v>livestock</v>
      </c>
      <c r="G11310">
        <f>LOG(C11310)</f>
        <v>1.0791812460476249</v>
      </c>
      <c r="H11310">
        <f>G11310/(B11310-1)</f>
        <v>0.78807896680310752</v>
      </c>
    </row>
    <row r="11311" spans="1:8">
      <c r="A11311" t="s">
        <v>11177</v>
      </c>
      <c r="B11311">
        <v>2.3693821196946701</v>
      </c>
      <c r="C11311">
        <v>12</v>
      </c>
      <c r="D11311">
        <v>3</v>
      </c>
      <c r="E11311">
        <v>3</v>
      </c>
      <c r="F11311" t="str">
        <f>VLOOKUP(E11311,$L$1:$M$25,2,FALSE)</f>
        <v>cocoa</v>
      </c>
      <c r="G11311">
        <f>LOG(C11311)</f>
        <v>1.0791812460476249</v>
      </c>
      <c r="H11311">
        <f>G11311/(B11311-1)</f>
        <v>0.78807896680310752</v>
      </c>
    </row>
    <row r="11312" spans="1:8">
      <c r="A11312" t="s">
        <v>9135</v>
      </c>
      <c r="B11312">
        <v>2.37013495488236</v>
      </c>
      <c r="C11312">
        <v>18</v>
      </c>
      <c r="D11312">
        <v>18</v>
      </c>
      <c r="E11312">
        <v>18</v>
      </c>
      <c r="F11312" t="str">
        <f>VLOOKUP(E11312,$L$1:$M$25,2,FALSE)</f>
        <v>oilseed</v>
      </c>
      <c r="G11312">
        <f>LOG(C11312)</f>
        <v>1.255272505103306</v>
      </c>
      <c r="H11312">
        <f>G11312/(B11312-1)</f>
        <v>0.91616705393162079</v>
      </c>
    </row>
    <row r="11313" spans="1:8">
      <c r="A11313" t="s">
        <v>7803</v>
      </c>
      <c r="B11313">
        <v>2.3701884313602202</v>
      </c>
      <c r="C11313">
        <v>54</v>
      </c>
      <c r="D11313">
        <v>17</v>
      </c>
      <c r="E11313">
        <v>17</v>
      </c>
      <c r="F11313" t="str">
        <f>VLOOKUP(E11313,$L$1:$M$25,2,FALSE)</f>
        <v>nat-gas</v>
      </c>
      <c r="G11313">
        <f>LOG(C11313)</f>
        <v>1.7323937598229686</v>
      </c>
      <c r="H11313">
        <f>G11313/(B11313-1)</f>
        <v>1.264347092832464</v>
      </c>
    </row>
    <row r="11314" spans="1:8">
      <c r="A11314" t="s">
        <v>3434</v>
      </c>
      <c r="B11314">
        <v>2.3709487906298499</v>
      </c>
      <c r="C11314">
        <v>63</v>
      </c>
      <c r="D11314">
        <v>15</v>
      </c>
      <c r="E11314">
        <v>15</v>
      </c>
      <c r="F11314" t="str">
        <f>VLOOKUP(E11314,$L$1:$M$25,2,FALSE)</f>
        <v>money-fx</v>
      </c>
      <c r="G11314">
        <f>LOG(C11314)</f>
        <v>1.7993405494535817</v>
      </c>
      <c r="H11314">
        <f>G11314/(B11314-1)</f>
        <v>1.3124783082721254</v>
      </c>
    </row>
    <row r="11315" spans="1:8">
      <c r="A11315" t="s">
        <v>1178</v>
      </c>
      <c r="B11315">
        <v>2.37189981105004</v>
      </c>
      <c r="C11315">
        <v>20</v>
      </c>
      <c r="D11315">
        <v>12</v>
      </c>
      <c r="E11315">
        <v>12</v>
      </c>
      <c r="F11315" t="str">
        <f>VLOOKUP(E11315,$L$1:$M$25,2,FALSE)</f>
        <v>grain</v>
      </c>
      <c r="G11315">
        <f>LOG(C11315)</f>
        <v>1.3010299956639813</v>
      </c>
      <c r="H11315">
        <f>G11315/(B11315-1)</f>
        <v>0.94834184332176885</v>
      </c>
    </row>
    <row r="11316" spans="1:8">
      <c r="A11316" t="s">
        <v>1344</v>
      </c>
      <c r="B11316">
        <v>2.3725551363927799</v>
      </c>
      <c r="C11316">
        <v>36</v>
      </c>
      <c r="D11316">
        <v>7</v>
      </c>
      <c r="E11316">
        <v>7</v>
      </c>
      <c r="F11316" t="str">
        <f>VLOOKUP(E11316,$L$1:$M$25,2,FALSE)</f>
        <v>crude</v>
      </c>
      <c r="G11316">
        <f>LOG(C11316)</f>
        <v>1.5563025007672873</v>
      </c>
      <c r="H11316">
        <f>G11316/(B11316-1)</f>
        <v>1.1338724831538751</v>
      </c>
    </row>
    <row r="11317" spans="1:8">
      <c r="A11317" t="s">
        <v>10483</v>
      </c>
      <c r="B11317">
        <v>2.3741112662636099</v>
      </c>
      <c r="C11317">
        <v>22</v>
      </c>
      <c r="D11317">
        <v>25</v>
      </c>
      <c r="E11317">
        <v>25</v>
      </c>
      <c r="F11317" t="str">
        <f>VLOOKUP(E11317,$L$1:$M$25,2,FALSE)</f>
        <v>wheat</v>
      </c>
      <c r="G11317">
        <f>LOG(C11317)</f>
        <v>1.3424226808222062</v>
      </c>
      <c r="H11317">
        <f>G11317/(B11317-1)</f>
        <v>0.97693885042688777</v>
      </c>
    </row>
    <row r="11318" spans="1:8">
      <c r="A11318" t="s">
        <v>5155</v>
      </c>
      <c r="B11318">
        <v>2.3747974475743199</v>
      </c>
      <c r="C11318">
        <v>32</v>
      </c>
      <c r="D11318">
        <v>15</v>
      </c>
      <c r="E11318">
        <v>15</v>
      </c>
      <c r="F11318" t="str">
        <f>VLOOKUP(E11318,$L$1:$M$25,2,FALSE)</f>
        <v>money-fx</v>
      </c>
      <c r="G11318">
        <f>LOG(C11318)</f>
        <v>1.505149978319906</v>
      </c>
      <c r="H11318">
        <f>G11318/(B11318-1)</f>
        <v>1.0948158079399835</v>
      </c>
    </row>
    <row r="11319" spans="1:8">
      <c r="A11319" t="s">
        <v>11873</v>
      </c>
      <c r="B11319">
        <v>2.3756465481342399</v>
      </c>
      <c r="C11319">
        <v>21</v>
      </c>
      <c r="D11319">
        <v>18</v>
      </c>
      <c r="E11319">
        <v>18</v>
      </c>
      <c r="F11319" t="str">
        <f>VLOOKUP(E11319,$L$1:$M$25,2,FALSE)</f>
        <v>oilseed</v>
      </c>
      <c r="G11319">
        <f>LOG(C11319)</f>
        <v>1.3222192947339193</v>
      </c>
      <c r="H11319">
        <f>G11319/(B11319-1)</f>
        <v>0.96116207795324837</v>
      </c>
    </row>
    <row r="11320" spans="1:8">
      <c r="A11320" t="s">
        <v>11454</v>
      </c>
      <c r="B11320">
        <v>2.3769923466276301</v>
      </c>
      <c r="C11320">
        <v>25</v>
      </c>
      <c r="D11320">
        <v>15</v>
      </c>
      <c r="E11320">
        <v>15</v>
      </c>
      <c r="F11320" t="str">
        <f>VLOOKUP(E11320,$L$1:$M$25,2,FALSE)</f>
        <v>money-fx</v>
      </c>
      <c r="G11320">
        <f>LOG(C11320)</f>
        <v>1.3979400086720377</v>
      </c>
      <c r="H11320">
        <f>G11320/(B11320-1)</f>
        <v>1.0152126205317773</v>
      </c>
    </row>
    <row r="11321" spans="1:8">
      <c r="A11321" t="s">
        <v>10716</v>
      </c>
      <c r="B11321">
        <v>2.3772615735764102</v>
      </c>
      <c r="C11321">
        <v>40</v>
      </c>
      <c r="D11321">
        <v>8</v>
      </c>
      <c r="E11321">
        <v>8</v>
      </c>
      <c r="F11321" t="str">
        <f>VLOOKUP(E11321,$L$1:$M$25,2,FALSE)</f>
        <v>dlr</v>
      </c>
      <c r="G11321">
        <f>LOG(C11321)</f>
        <v>1.6020599913279623</v>
      </c>
      <c r="H11321">
        <f>G11321/(B11321-1)</f>
        <v>1.1632212951152088</v>
      </c>
    </row>
    <row r="11322" spans="1:8">
      <c r="A11322" t="s">
        <v>9974</v>
      </c>
      <c r="B11322">
        <v>2.37731584164161</v>
      </c>
      <c r="C11322">
        <v>35</v>
      </c>
      <c r="D11322">
        <v>10</v>
      </c>
      <c r="E11322">
        <v>10</v>
      </c>
      <c r="F11322" t="str">
        <f>VLOOKUP(E11322,$L$1:$M$25,2,FALSE)</f>
        <v>gnp</v>
      </c>
      <c r="G11322">
        <f>LOG(C11322)</f>
        <v>1.5440680443502757</v>
      </c>
      <c r="H11322">
        <f>G11322/(B11322-1)</f>
        <v>1.1210704165791887</v>
      </c>
    </row>
    <row r="11323" spans="1:8">
      <c r="A11323" t="s">
        <v>8053</v>
      </c>
      <c r="B11323">
        <v>2.3786201994102099</v>
      </c>
      <c r="C11323">
        <v>19</v>
      </c>
      <c r="D11323">
        <v>11</v>
      </c>
      <c r="E11323">
        <v>11</v>
      </c>
      <c r="F11323" t="str">
        <f>VLOOKUP(E11323,$L$1:$M$25,2,FALSE)</f>
        <v>gold</v>
      </c>
      <c r="G11323">
        <f>LOG(C11323)</f>
        <v>1.2787536009528289</v>
      </c>
      <c r="H11323">
        <f>G11323/(B11323-1)</f>
        <v>0.92756047060669422</v>
      </c>
    </row>
    <row r="11324" spans="1:8">
      <c r="A11324" t="s">
        <v>444</v>
      </c>
      <c r="B11324">
        <v>2.3795850296958898</v>
      </c>
      <c r="C11324">
        <v>196</v>
      </c>
      <c r="D11324">
        <v>11</v>
      </c>
      <c r="E11324">
        <v>11</v>
      </c>
      <c r="F11324" t="str">
        <f>VLOOKUP(E11324,$L$1:$M$25,2,FALSE)</f>
        <v>gold</v>
      </c>
      <c r="G11324">
        <f>LOG(C11324)</f>
        <v>2.2922560713564759</v>
      </c>
      <c r="H11324">
        <f>G11324/(B11324-1)</f>
        <v>1.6615547588696085</v>
      </c>
    </row>
    <row r="11325" spans="1:8">
      <c r="A11325" t="s">
        <v>6850</v>
      </c>
      <c r="B11325">
        <v>2.3797612053893098</v>
      </c>
      <c r="C11325">
        <v>25</v>
      </c>
      <c r="D11325">
        <v>17</v>
      </c>
      <c r="E11325">
        <v>17</v>
      </c>
      <c r="F11325" t="str">
        <f>VLOOKUP(E11325,$L$1:$M$25,2,FALSE)</f>
        <v>nat-gas</v>
      </c>
      <c r="G11325">
        <f>LOG(C11325)</f>
        <v>1.3979400086720377</v>
      </c>
      <c r="H11325">
        <f>G11325/(B11325-1)</f>
        <v>1.0131753257097837</v>
      </c>
    </row>
    <row r="11326" spans="1:8">
      <c r="A11326" t="s">
        <v>12230</v>
      </c>
      <c r="B11326">
        <v>2.3797612053893098</v>
      </c>
      <c r="C11326">
        <v>25</v>
      </c>
      <c r="D11326">
        <v>7</v>
      </c>
      <c r="E11326">
        <v>7</v>
      </c>
      <c r="F11326" t="str">
        <f>VLOOKUP(E11326,$L$1:$M$25,2,FALSE)</f>
        <v>crude</v>
      </c>
      <c r="G11326">
        <f>LOG(C11326)</f>
        <v>1.3979400086720377</v>
      </c>
      <c r="H11326">
        <f>G11326/(B11326-1)</f>
        <v>1.0131753257097837</v>
      </c>
    </row>
    <row r="11327" spans="1:8">
      <c r="A11327" t="s">
        <v>403</v>
      </c>
      <c r="B11327">
        <v>2.37987397191693</v>
      </c>
      <c r="C11327">
        <v>1348</v>
      </c>
      <c r="D11327">
        <v>13</v>
      </c>
      <c r="E11327">
        <v>13</v>
      </c>
      <c r="F11327" t="str">
        <f>VLOOKUP(E11327,$L$1:$M$25,2,FALSE)</f>
        <v>interest</v>
      </c>
      <c r="G11327">
        <f>LOG(C11327)</f>
        <v>3.129689892199301</v>
      </c>
      <c r="H11327">
        <f>G11327/(B11327-1)</f>
        <v>2.2680983596288256</v>
      </c>
    </row>
    <row r="11328" spans="1:8">
      <c r="A11328" t="s">
        <v>7876</v>
      </c>
      <c r="B11328">
        <v>2.3823465903184302</v>
      </c>
      <c r="C11328">
        <v>32</v>
      </c>
      <c r="D11328">
        <v>4</v>
      </c>
      <c r="E11328">
        <v>4</v>
      </c>
      <c r="F11328" t="str">
        <f>VLOOKUP(E11328,$L$1:$M$25,2,FALSE)</f>
        <v>coffee</v>
      </c>
      <c r="G11328">
        <f>LOG(C11328)</f>
        <v>1.505149978319906</v>
      </c>
      <c r="H11328">
        <f>G11328/(B11328-1)</f>
        <v>1.0888369015857213</v>
      </c>
    </row>
    <row r="11329" spans="1:8">
      <c r="A11329" t="s">
        <v>5281</v>
      </c>
      <c r="B11329">
        <v>2.3824674344278298</v>
      </c>
      <c r="C11329">
        <v>38</v>
      </c>
      <c r="D11329">
        <v>4</v>
      </c>
      <c r="E11329">
        <v>4</v>
      </c>
      <c r="F11329" t="str">
        <f>VLOOKUP(E11329,$L$1:$M$25,2,FALSE)</f>
        <v>coffee</v>
      </c>
      <c r="G11329">
        <f>LOG(C11329)</f>
        <v>1.5797835966168101</v>
      </c>
      <c r="H11329">
        <f>G11329/(B11329-1)</f>
        <v>1.1427275299766064</v>
      </c>
    </row>
    <row r="11330" spans="1:8">
      <c r="A11330" t="s">
        <v>11015</v>
      </c>
      <c r="B11330">
        <v>2.3825729262491802</v>
      </c>
      <c r="C11330">
        <v>40</v>
      </c>
      <c r="D11330">
        <v>17</v>
      </c>
      <c r="E11330">
        <v>17</v>
      </c>
      <c r="F11330" t="str">
        <f>VLOOKUP(E11330,$L$1:$M$25,2,FALSE)</f>
        <v>nat-gas</v>
      </c>
      <c r="G11330">
        <f>LOG(C11330)</f>
        <v>1.6020599913279623</v>
      </c>
      <c r="H11330">
        <f>G11330/(B11330-1)</f>
        <v>1.1587526132702703</v>
      </c>
    </row>
    <row r="11331" spans="1:8">
      <c r="A11331" t="s">
        <v>404</v>
      </c>
      <c r="B11331">
        <v>2.38262536551118</v>
      </c>
      <c r="C11331">
        <v>348</v>
      </c>
      <c r="D11331">
        <v>21</v>
      </c>
      <c r="E11331">
        <v>21</v>
      </c>
      <c r="F11331" t="str">
        <f>VLOOKUP(E11331,$L$1:$M$25,2,FALSE)</f>
        <v>soybean</v>
      </c>
      <c r="G11331">
        <f>LOG(C11331)</f>
        <v>2.5415792439465807</v>
      </c>
      <c r="H11331">
        <f>G11331/(B11331-1)</f>
        <v>1.8382269755386094</v>
      </c>
    </row>
    <row r="11332" spans="1:8">
      <c r="A11332" t="s">
        <v>3689</v>
      </c>
      <c r="B11332">
        <v>2.3836645081568402</v>
      </c>
      <c r="C11332">
        <v>57</v>
      </c>
      <c r="D11332">
        <v>3</v>
      </c>
      <c r="E11332">
        <v>3</v>
      </c>
      <c r="F11332" t="str">
        <f>VLOOKUP(E11332,$L$1:$M$25,2,FALSE)</f>
        <v>cocoa</v>
      </c>
      <c r="G11332">
        <f>LOG(C11332)</f>
        <v>1.7558748556724915</v>
      </c>
      <c r="H11332">
        <f>G11332/(B11332-1)</f>
        <v>1.2690033207626807</v>
      </c>
    </row>
    <row r="11333" spans="1:8">
      <c r="A11333" t="s">
        <v>3620</v>
      </c>
      <c r="B11333">
        <v>2.3843822657615599</v>
      </c>
      <c r="C11333">
        <v>21</v>
      </c>
      <c r="D11333">
        <v>10</v>
      </c>
      <c r="E11333">
        <v>10</v>
      </c>
      <c r="F11333" t="str">
        <f>VLOOKUP(E11333,$L$1:$M$25,2,FALSE)</f>
        <v>gnp</v>
      </c>
      <c r="G11333">
        <f>LOG(C11333)</f>
        <v>1.3222192947339193</v>
      </c>
      <c r="H11333">
        <f>G11333/(B11333-1)</f>
        <v>0.95509696088641804</v>
      </c>
    </row>
    <row r="11334" spans="1:8">
      <c r="A11334" t="s">
        <v>742</v>
      </c>
      <c r="B11334">
        <v>2.3851783523519998</v>
      </c>
      <c r="C11334">
        <v>30</v>
      </c>
      <c r="D11334">
        <v>18</v>
      </c>
      <c r="E11334">
        <v>18</v>
      </c>
      <c r="F11334" t="str">
        <f>VLOOKUP(E11334,$L$1:$M$25,2,FALSE)</f>
        <v>oilseed</v>
      </c>
      <c r="G11334">
        <f>LOG(C11334)</f>
        <v>1.4771212547196624</v>
      </c>
      <c r="H11334">
        <f>G11334/(B11334-1)</f>
        <v>1.0663762195038247</v>
      </c>
    </row>
    <row r="11335" spans="1:8">
      <c r="A11335" t="s">
        <v>10934</v>
      </c>
      <c r="B11335">
        <v>2.3851783523519998</v>
      </c>
      <c r="C11335">
        <v>30</v>
      </c>
      <c r="D11335">
        <v>11</v>
      </c>
      <c r="E11335">
        <v>11</v>
      </c>
      <c r="F11335" t="str">
        <f>VLOOKUP(E11335,$L$1:$M$25,2,FALSE)</f>
        <v>gold</v>
      </c>
      <c r="G11335">
        <f>LOG(C11335)</f>
        <v>1.4771212547196624</v>
      </c>
      <c r="H11335">
        <f>G11335/(B11335-1)</f>
        <v>1.0663762195038247</v>
      </c>
    </row>
    <row r="11336" spans="1:8">
      <c r="A11336" t="s">
        <v>11992</v>
      </c>
      <c r="B11336">
        <v>2.3864102028340199</v>
      </c>
      <c r="C11336">
        <v>22</v>
      </c>
      <c r="D11336">
        <v>16</v>
      </c>
      <c r="E11336">
        <v>16</v>
      </c>
      <c r="F11336" t="str">
        <f>VLOOKUP(E11336,$L$1:$M$25,2,FALSE)</f>
        <v>money-supply</v>
      </c>
      <c r="G11336">
        <f>LOG(C11336)</f>
        <v>1.3424226808222062</v>
      </c>
      <c r="H11336">
        <f>G11336/(B11336-1)</f>
        <v>0.96827236129545424</v>
      </c>
    </row>
    <row r="11337" spans="1:8">
      <c r="A11337" t="s">
        <v>532</v>
      </c>
      <c r="B11337">
        <v>2.38862155089658</v>
      </c>
      <c r="C11337">
        <v>328</v>
      </c>
      <c r="D11337">
        <v>18</v>
      </c>
      <c r="E11337">
        <v>18</v>
      </c>
      <c r="F11337" t="str">
        <f>VLOOKUP(E11337,$L$1:$M$25,2,FALSE)</f>
        <v>oilseed</v>
      </c>
      <c r="G11337">
        <f>LOG(C11337)</f>
        <v>2.5158738437116792</v>
      </c>
      <c r="H11337">
        <f>G11337/(B11337-1)</f>
        <v>1.8117779045610198</v>
      </c>
    </row>
    <row r="11338" spans="1:8">
      <c r="A11338" t="s">
        <v>206</v>
      </c>
      <c r="B11338">
        <v>2.3890767895578899</v>
      </c>
      <c r="C11338">
        <v>77</v>
      </c>
      <c r="D11338">
        <v>20</v>
      </c>
      <c r="E11338">
        <v>20</v>
      </c>
      <c r="F11338" t="str">
        <f>VLOOKUP(E11338,$L$1:$M$25,2,FALSE)</f>
        <v>ship</v>
      </c>
      <c r="G11338">
        <f>LOG(C11338)</f>
        <v>1.8864907251724818</v>
      </c>
      <c r="H11338">
        <f>G11338/(B11338-1)</f>
        <v>1.3580895882458066</v>
      </c>
    </row>
    <row r="11339" spans="1:8">
      <c r="A11339" t="s">
        <v>422</v>
      </c>
      <c r="B11339">
        <v>2.38965996877769</v>
      </c>
      <c r="C11339">
        <v>657</v>
      </c>
      <c r="D11339">
        <v>19</v>
      </c>
      <c r="E11339">
        <v>19</v>
      </c>
      <c r="F11339" t="str">
        <f>VLOOKUP(E11339,$L$1:$M$25,2,FALSE)</f>
        <v>reserves</v>
      </c>
      <c r="G11339">
        <f>LOG(C11339)</f>
        <v>2.8175653695597807</v>
      </c>
      <c r="H11339">
        <f>G11339/(B11339-1)</f>
        <v>2.0275214317629371</v>
      </c>
    </row>
    <row r="11340" spans="1:8">
      <c r="A11340" t="s">
        <v>11555</v>
      </c>
      <c r="B11340">
        <v>2.3897931169548001</v>
      </c>
      <c r="C11340">
        <v>30</v>
      </c>
      <c r="D11340">
        <v>10</v>
      </c>
      <c r="E11340">
        <v>10</v>
      </c>
      <c r="F11340" t="str">
        <f>VLOOKUP(E11340,$L$1:$M$25,2,FALSE)</f>
        <v>gnp</v>
      </c>
      <c r="G11340">
        <f>LOG(C11340)</f>
        <v>1.4771212547196624</v>
      </c>
      <c r="H11340">
        <f>G11340/(B11340-1)</f>
        <v>1.0628353505996695</v>
      </c>
    </row>
    <row r="11341" spans="1:8">
      <c r="A11341" t="s">
        <v>159</v>
      </c>
      <c r="B11341">
        <v>2.3907501741507899</v>
      </c>
      <c r="C11341">
        <v>88</v>
      </c>
      <c r="D11341">
        <v>13</v>
      </c>
      <c r="E11341">
        <v>13</v>
      </c>
      <c r="F11341" t="str">
        <f>VLOOKUP(E11341,$L$1:$M$25,2,FALSE)</f>
        <v>interest</v>
      </c>
      <c r="G11341">
        <f>LOG(C11341)</f>
        <v>1.9444826721501687</v>
      </c>
      <c r="H11341">
        <f>G11341/(B11341-1)</f>
        <v>1.3981538225134467</v>
      </c>
    </row>
    <row r="11342" spans="1:8">
      <c r="A11342" t="s">
        <v>1994</v>
      </c>
      <c r="B11342">
        <v>2.3911083732937</v>
      </c>
      <c r="C11342">
        <v>28</v>
      </c>
      <c r="D11342">
        <v>23</v>
      </c>
      <c r="E11342">
        <v>23</v>
      </c>
      <c r="F11342" t="str">
        <f>VLOOKUP(E11342,$L$1:$M$25,2,FALSE)</f>
        <v>trade</v>
      </c>
      <c r="G11342">
        <f>LOG(C11342)</f>
        <v>1.4471580313422192</v>
      </c>
      <c r="H11342">
        <f>G11342/(B11342-1)</f>
        <v>1.0402913670311764</v>
      </c>
    </row>
    <row r="11343" spans="1:8">
      <c r="A11343" t="s">
        <v>757</v>
      </c>
      <c r="B11343">
        <v>2.3917542153110798</v>
      </c>
      <c r="C11343">
        <v>35</v>
      </c>
      <c r="D11343">
        <v>15</v>
      </c>
      <c r="E11343">
        <v>15</v>
      </c>
      <c r="F11343" t="str">
        <f>VLOOKUP(E11343,$L$1:$M$25,2,FALSE)</f>
        <v>money-fx</v>
      </c>
      <c r="G11343">
        <f>LOG(C11343)</f>
        <v>1.5440680443502757</v>
      </c>
      <c r="H11343">
        <f>G11343/(B11343-1)</f>
        <v>1.1094401779880014</v>
      </c>
    </row>
    <row r="11344" spans="1:8">
      <c r="A11344" t="s">
        <v>69</v>
      </c>
      <c r="B11344">
        <v>2.39181091358211</v>
      </c>
      <c r="C11344">
        <v>139</v>
      </c>
      <c r="D11344">
        <v>4</v>
      </c>
      <c r="E11344">
        <v>4</v>
      </c>
      <c r="F11344" t="str">
        <f>VLOOKUP(E11344,$L$1:$M$25,2,FALSE)</f>
        <v>coffee</v>
      </c>
      <c r="G11344">
        <f>LOG(C11344)</f>
        <v>2.143014800254095</v>
      </c>
      <c r="H11344">
        <f>G11344/(B11344-1)</f>
        <v>1.5397312805506089</v>
      </c>
    </row>
    <row r="11345" spans="1:8">
      <c r="A11345" t="s">
        <v>5558</v>
      </c>
      <c r="B11345">
        <v>2.39328014282574</v>
      </c>
      <c r="C11345">
        <v>60</v>
      </c>
      <c r="D11345">
        <v>4</v>
      </c>
      <c r="E11345">
        <v>4</v>
      </c>
      <c r="F11345" t="str">
        <f>VLOOKUP(E11345,$L$1:$M$25,2,FALSE)</f>
        <v>coffee</v>
      </c>
      <c r="G11345">
        <f>LOG(C11345)</f>
        <v>1.7781512503836436</v>
      </c>
      <c r="H11345">
        <f>G11345/(B11345-1)</f>
        <v>1.2762338281641901</v>
      </c>
    </row>
    <row r="11346" spans="1:8">
      <c r="A11346" t="s">
        <v>8503</v>
      </c>
      <c r="B11346">
        <v>2.3933121229745198</v>
      </c>
      <c r="C11346">
        <v>16</v>
      </c>
      <c r="D11346">
        <v>8</v>
      </c>
      <c r="E11346">
        <v>8</v>
      </c>
      <c r="F11346" t="str">
        <f>VLOOKUP(E11346,$L$1:$M$25,2,FALSE)</f>
        <v>dlr</v>
      </c>
      <c r="G11346">
        <f>LOG(C11346)</f>
        <v>1.2041199826559248</v>
      </c>
      <c r="H11346">
        <f>G11346/(B11346-1)</f>
        <v>0.86421410020125489</v>
      </c>
    </row>
    <row r="11347" spans="1:8">
      <c r="A11347" t="s">
        <v>11205</v>
      </c>
      <c r="B11347">
        <v>2.3933121229745198</v>
      </c>
      <c r="C11347">
        <v>16</v>
      </c>
      <c r="D11347">
        <v>22</v>
      </c>
      <c r="E11347">
        <v>22</v>
      </c>
      <c r="F11347" t="str">
        <f>VLOOKUP(E11347,$L$1:$M$25,2,FALSE)</f>
        <v>sugar</v>
      </c>
      <c r="G11347">
        <f>LOG(C11347)</f>
        <v>1.2041199826559248</v>
      </c>
      <c r="H11347">
        <f>G11347/(B11347-1)</f>
        <v>0.86421410020125489</v>
      </c>
    </row>
    <row r="11348" spans="1:8">
      <c r="A11348" t="s">
        <v>2794</v>
      </c>
      <c r="B11348">
        <v>2.3941084609200098</v>
      </c>
      <c r="C11348">
        <v>36</v>
      </c>
      <c r="D11348">
        <v>23</v>
      </c>
      <c r="E11348">
        <v>23</v>
      </c>
      <c r="F11348" t="str">
        <f>VLOOKUP(E11348,$L$1:$M$25,2,FALSE)</f>
        <v>trade</v>
      </c>
      <c r="G11348">
        <f>LOG(C11348)</f>
        <v>1.5563025007672873</v>
      </c>
      <c r="H11348">
        <f>G11348/(B11348-1)</f>
        <v>1.1163424829516071</v>
      </c>
    </row>
    <row r="11349" spans="1:8">
      <c r="A11349" t="s">
        <v>10602</v>
      </c>
      <c r="B11349">
        <v>2.3942470948184602</v>
      </c>
      <c r="C11349">
        <v>27</v>
      </c>
      <c r="D11349">
        <v>12</v>
      </c>
      <c r="E11349">
        <v>12</v>
      </c>
      <c r="F11349" t="str">
        <f>VLOOKUP(E11349,$L$1:$M$25,2,FALSE)</f>
        <v>grain</v>
      </c>
      <c r="G11349">
        <f>LOG(C11349)</f>
        <v>1.4313637641589874</v>
      </c>
      <c r="H11349">
        <f>G11349/(B11349-1)</f>
        <v>1.0266212993941077</v>
      </c>
    </row>
    <row r="11350" spans="1:8">
      <c r="A11350" t="s">
        <v>11893</v>
      </c>
      <c r="B11350">
        <v>2.3942470948184602</v>
      </c>
      <c r="C11350">
        <v>27</v>
      </c>
      <c r="D11350">
        <v>20</v>
      </c>
      <c r="E11350">
        <v>20</v>
      </c>
      <c r="F11350" t="str">
        <f>VLOOKUP(E11350,$L$1:$M$25,2,FALSE)</f>
        <v>ship</v>
      </c>
      <c r="G11350">
        <f>LOG(C11350)</f>
        <v>1.4313637641589874</v>
      </c>
      <c r="H11350">
        <f>G11350/(B11350-1)</f>
        <v>1.0266212993941077</v>
      </c>
    </row>
    <row r="11351" spans="1:8">
      <c r="A11351" t="s">
        <v>2665</v>
      </c>
      <c r="B11351">
        <v>2.3947004058583299</v>
      </c>
      <c r="C11351">
        <v>17</v>
      </c>
      <c r="D11351">
        <v>4</v>
      </c>
      <c r="E11351">
        <v>4</v>
      </c>
      <c r="F11351" t="str">
        <f>VLOOKUP(E11351,$L$1:$M$25,2,FALSE)</f>
        <v>coffee</v>
      </c>
      <c r="G11351">
        <f>LOG(C11351)</f>
        <v>1.2304489213782739</v>
      </c>
      <c r="H11351">
        <f>G11351/(B11351-1)</f>
        <v>0.88223170812159335</v>
      </c>
    </row>
    <row r="11352" spans="1:8">
      <c r="A11352" t="s">
        <v>5861</v>
      </c>
      <c r="B11352">
        <v>2.3947004058583299</v>
      </c>
      <c r="C11352">
        <v>17</v>
      </c>
      <c r="D11352">
        <v>11</v>
      </c>
      <c r="E11352">
        <v>11</v>
      </c>
      <c r="F11352" t="str">
        <f>VLOOKUP(E11352,$L$1:$M$25,2,FALSE)</f>
        <v>gold</v>
      </c>
      <c r="G11352">
        <f>LOG(C11352)</f>
        <v>1.2304489213782739</v>
      </c>
      <c r="H11352">
        <f>G11352/(B11352-1)</f>
        <v>0.88223170812159335</v>
      </c>
    </row>
    <row r="11353" spans="1:8">
      <c r="A11353" t="s">
        <v>11347</v>
      </c>
      <c r="B11353">
        <v>2.3947004058583299</v>
      </c>
      <c r="C11353">
        <v>17</v>
      </c>
      <c r="D11353">
        <v>20</v>
      </c>
      <c r="E11353">
        <v>20</v>
      </c>
      <c r="F11353" t="str">
        <f>VLOOKUP(E11353,$L$1:$M$25,2,FALSE)</f>
        <v>ship</v>
      </c>
      <c r="G11353">
        <f>LOG(C11353)</f>
        <v>1.2304489213782739</v>
      </c>
      <c r="H11353">
        <f>G11353/(B11353-1)</f>
        <v>0.88223170812159335</v>
      </c>
    </row>
    <row r="11354" spans="1:8">
      <c r="A11354" t="s">
        <v>6586</v>
      </c>
      <c r="B11354">
        <v>2.39527417967017</v>
      </c>
      <c r="C11354">
        <v>26</v>
      </c>
      <c r="D11354">
        <v>8</v>
      </c>
      <c r="E11354">
        <v>8</v>
      </c>
      <c r="F11354" t="str">
        <f>VLOOKUP(E11354,$L$1:$M$25,2,FALSE)</f>
        <v>dlr</v>
      </c>
      <c r="G11354">
        <f>LOG(C11354)</f>
        <v>1.414973347970818</v>
      </c>
      <c r="H11354">
        <f>G11354/(B11354-1)</f>
        <v>1.0141184926860072</v>
      </c>
    </row>
    <row r="11355" spans="1:8">
      <c r="A11355" t="s">
        <v>664</v>
      </c>
      <c r="B11355">
        <v>2.39590811929392</v>
      </c>
      <c r="C11355">
        <v>15</v>
      </c>
      <c r="D11355">
        <v>23</v>
      </c>
      <c r="E11355">
        <v>23</v>
      </c>
      <c r="F11355" t="str">
        <f>VLOOKUP(E11355,$L$1:$M$25,2,FALSE)</f>
        <v>trade</v>
      </c>
      <c r="G11355">
        <f>LOG(C11355)</f>
        <v>1.1760912590556813</v>
      </c>
      <c r="H11355">
        <f>G11355/(B11355-1)</f>
        <v>0.84252770135800437</v>
      </c>
    </row>
    <row r="11356" spans="1:8">
      <c r="A11356" t="s">
        <v>6446</v>
      </c>
      <c r="B11356">
        <v>2.39590811929392</v>
      </c>
      <c r="C11356">
        <v>15</v>
      </c>
      <c r="D11356">
        <v>4</v>
      </c>
      <c r="E11356">
        <v>4</v>
      </c>
      <c r="F11356" t="str">
        <f>VLOOKUP(E11356,$L$1:$M$25,2,FALSE)</f>
        <v>coffee</v>
      </c>
      <c r="G11356">
        <f>LOG(C11356)</f>
        <v>1.1760912590556813</v>
      </c>
      <c r="H11356">
        <f>G11356/(B11356-1)</f>
        <v>0.84252770135800437</v>
      </c>
    </row>
    <row r="11357" spans="1:8">
      <c r="A11357" t="s">
        <v>4833</v>
      </c>
      <c r="B11357">
        <v>2.39590811929392</v>
      </c>
      <c r="C11357">
        <v>30</v>
      </c>
      <c r="D11357">
        <v>10</v>
      </c>
      <c r="E11357">
        <v>10</v>
      </c>
      <c r="F11357" t="str">
        <f>VLOOKUP(E11357,$L$1:$M$25,2,FALSE)</f>
        <v>gnp</v>
      </c>
      <c r="G11357">
        <f>LOG(C11357)</f>
        <v>1.4771212547196624</v>
      </c>
      <c r="H11357">
        <f>G11357/(B11357-1)</f>
        <v>1.058179427645153</v>
      </c>
    </row>
    <row r="11358" spans="1:8">
      <c r="A11358" t="s">
        <v>458</v>
      </c>
      <c r="B11358">
        <v>2.3975593766540202</v>
      </c>
      <c r="C11358">
        <v>304</v>
      </c>
      <c r="D11358">
        <v>1</v>
      </c>
      <c r="E11358">
        <v>1</v>
      </c>
      <c r="F11358" t="str">
        <f>VLOOKUP(E11358,$L$1:$M$25,2,FALSE)</f>
        <v>acq</v>
      </c>
      <c r="G11358">
        <f>LOG(C11358)</f>
        <v>2.4828735836087539</v>
      </c>
      <c r="H11358">
        <f>G11358/(B11358-1)</f>
        <v>1.7765782442483045</v>
      </c>
    </row>
    <row r="11359" spans="1:8">
      <c r="A11359" t="s">
        <v>9210</v>
      </c>
      <c r="B11359">
        <v>2.3976986258272399</v>
      </c>
      <c r="C11359">
        <v>24</v>
      </c>
      <c r="D11359">
        <v>2</v>
      </c>
      <c r="E11359">
        <v>2</v>
      </c>
      <c r="F11359" t="str">
        <f>VLOOKUP(E11359,$L$1:$M$25,2,FALSE)</f>
        <v>bop</v>
      </c>
      <c r="G11359">
        <f>LOG(C11359)</f>
        <v>1.3802112417116059</v>
      </c>
      <c r="H11359">
        <f>G11359/(B11359-1)</f>
        <v>0.98748844436669314</v>
      </c>
    </row>
    <row r="11360" spans="1:8">
      <c r="A11360" t="s">
        <v>4336</v>
      </c>
      <c r="B11360">
        <v>2.3978952727983698</v>
      </c>
      <c r="C11360">
        <v>11</v>
      </c>
      <c r="D11360">
        <v>17</v>
      </c>
      <c r="E11360">
        <v>17</v>
      </c>
      <c r="F11360" t="str">
        <f>VLOOKUP(E11360,$L$1:$M$25,2,FALSE)</f>
        <v>nat-gas</v>
      </c>
      <c r="G11360">
        <f>LOG(C11360)</f>
        <v>1.0413926851582251</v>
      </c>
      <c r="H11360">
        <f>G11360/(B11360-1)</f>
        <v>0.74497189125871943</v>
      </c>
    </row>
    <row r="11361" spans="1:8">
      <c r="A11361" t="s">
        <v>6962</v>
      </c>
      <c r="B11361">
        <v>2.3986002825911199</v>
      </c>
      <c r="C11361">
        <v>44</v>
      </c>
      <c r="D11361">
        <v>8</v>
      </c>
      <c r="E11361">
        <v>8</v>
      </c>
      <c r="F11361" t="str">
        <f>VLOOKUP(E11361,$L$1:$M$25,2,FALSE)</f>
        <v>dlr</v>
      </c>
      <c r="G11361">
        <f>LOG(C11361)</f>
        <v>1.6434526764861874</v>
      </c>
      <c r="H11361">
        <f>G11361/(B11361-1)</f>
        <v>1.1750696013312976</v>
      </c>
    </row>
    <row r="11362" spans="1:8">
      <c r="A11362" t="s">
        <v>7081</v>
      </c>
      <c r="B11362">
        <v>2.3992042962026101</v>
      </c>
      <c r="C11362">
        <v>18</v>
      </c>
      <c r="D11362">
        <v>15</v>
      </c>
      <c r="E11362">
        <v>15</v>
      </c>
      <c r="F11362" t="str">
        <f>VLOOKUP(E11362,$L$1:$M$25,2,FALSE)</f>
        <v>money-fx</v>
      </c>
      <c r="G11362">
        <f>LOG(C11362)</f>
        <v>1.255272505103306</v>
      </c>
      <c r="H11362">
        <f>G11362/(B11362-1)</f>
        <v>0.8971331123768489</v>
      </c>
    </row>
    <row r="11363" spans="1:8">
      <c r="A11363" t="s">
        <v>5384</v>
      </c>
      <c r="B11363">
        <v>2.3993197453679902</v>
      </c>
      <c r="C11363">
        <v>56</v>
      </c>
      <c r="D11363">
        <v>8</v>
      </c>
      <c r="E11363">
        <v>8</v>
      </c>
      <c r="F11363" t="str">
        <f>VLOOKUP(E11363,$L$1:$M$25,2,FALSE)</f>
        <v>dlr</v>
      </c>
      <c r="G11363">
        <f>LOG(C11363)</f>
        <v>1.7481880270062005</v>
      </c>
      <c r="H11363">
        <f>G11363/(B11363-1)</f>
        <v>1.2493127698605193</v>
      </c>
    </row>
    <row r="11364" spans="1:8">
      <c r="A11364" t="s">
        <v>8967</v>
      </c>
      <c r="B11364">
        <v>2.3998175556618402</v>
      </c>
      <c r="C11364">
        <v>43</v>
      </c>
      <c r="D11364">
        <v>10</v>
      </c>
      <c r="E11364">
        <v>10</v>
      </c>
      <c r="F11364" t="str">
        <f>VLOOKUP(E11364,$L$1:$M$25,2,FALSE)</f>
        <v>gnp</v>
      </c>
      <c r="G11364">
        <f>LOG(C11364)</f>
        <v>1.6334684555795864</v>
      </c>
      <c r="H11364">
        <f>G11364/(B11364-1)</f>
        <v>1.1669152519002914</v>
      </c>
    </row>
    <row r="11365" spans="1:8">
      <c r="A11365" t="s">
        <v>415</v>
      </c>
      <c r="B11365">
        <v>2.4004643812408299</v>
      </c>
      <c r="C11365">
        <v>90</v>
      </c>
      <c r="D11365">
        <v>2</v>
      </c>
      <c r="E11365">
        <v>2</v>
      </c>
      <c r="F11365" t="str">
        <f>VLOOKUP(E11365,$L$1:$M$25,2,FALSE)</f>
        <v>bop</v>
      </c>
      <c r="G11365">
        <f>LOG(C11365)</f>
        <v>1.954242509439325</v>
      </c>
      <c r="H11365">
        <f>G11365/(B11365-1)</f>
        <v>1.395424643151467</v>
      </c>
    </row>
    <row r="11366" spans="1:8">
      <c r="A11366" t="s">
        <v>2013</v>
      </c>
      <c r="B11366">
        <v>2.4005631264087501</v>
      </c>
      <c r="C11366">
        <v>21</v>
      </c>
      <c r="D11366">
        <v>5</v>
      </c>
      <c r="E11366">
        <v>5</v>
      </c>
      <c r="F11366" t="str">
        <f>VLOOKUP(E11366,$L$1:$M$25,2,FALSE)</f>
        <v>corn</v>
      </c>
      <c r="G11366">
        <f>LOG(C11366)</f>
        <v>1.3222192947339193</v>
      </c>
      <c r="H11366">
        <f>G11366/(B11366-1)</f>
        <v>0.94406262010073339</v>
      </c>
    </row>
    <row r="11367" spans="1:8">
      <c r="A11367" t="s">
        <v>438</v>
      </c>
      <c r="B11367">
        <v>2.4005949071197699</v>
      </c>
      <c r="C11367">
        <v>1470</v>
      </c>
      <c r="D11367">
        <v>22</v>
      </c>
      <c r="E11367">
        <v>22</v>
      </c>
      <c r="F11367" t="str">
        <f>VLOOKUP(E11367,$L$1:$M$25,2,FALSE)</f>
        <v>sugar</v>
      </c>
      <c r="G11367">
        <f>LOG(C11367)</f>
        <v>3.167317334748176</v>
      </c>
      <c r="H11367">
        <f>G11367/(B11367-1)</f>
        <v>2.2614085762039169</v>
      </c>
    </row>
    <row r="11368" spans="1:8">
      <c r="A11368" t="s">
        <v>11385</v>
      </c>
      <c r="B11368">
        <v>2.4006911311398902</v>
      </c>
      <c r="C11368">
        <v>25</v>
      </c>
      <c r="D11368">
        <v>4</v>
      </c>
      <c r="E11368">
        <v>4</v>
      </c>
      <c r="F11368" t="str">
        <f>VLOOKUP(E11368,$L$1:$M$25,2,FALSE)</f>
        <v>coffee</v>
      </c>
      <c r="G11368">
        <f>LOG(C11368)</f>
        <v>1.3979400086720377</v>
      </c>
      <c r="H11368">
        <f>G11368/(B11368-1)</f>
        <v>0.99803588213940242</v>
      </c>
    </row>
    <row r="11369" spans="1:8">
      <c r="A11369" t="s">
        <v>504</v>
      </c>
      <c r="B11369">
        <v>2.4008220746542599</v>
      </c>
      <c r="C11369">
        <v>229</v>
      </c>
      <c r="D11369">
        <v>10</v>
      </c>
      <c r="E11369">
        <v>10</v>
      </c>
      <c r="F11369" t="str">
        <f>VLOOKUP(E11369,$L$1:$M$25,2,FALSE)</f>
        <v>gnp</v>
      </c>
      <c r="G11369">
        <f>LOG(C11369)</f>
        <v>2.3598354823398879</v>
      </c>
      <c r="H11369">
        <f>G11369/(B11369-1)</f>
        <v>1.6846075779626219</v>
      </c>
    </row>
    <row r="11370" spans="1:8">
      <c r="A11370" t="s">
        <v>5065</v>
      </c>
      <c r="B11370">
        <v>2.4010492324465602</v>
      </c>
      <c r="C11370">
        <v>50</v>
      </c>
      <c r="D11370">
        <v>14</v>
      </c>
      <c r="E11370">
        <v>14</v>
      </c>
      <c r="F11370" t="str">
        <f>VLOOKUP(E11370,$L$1:$M$25,2,FALSE)</f>
        <v>livestock</v>
      </c>
      <c r="G11370">
        <f>LOG(C11370)</f>
        <v>1.6989700043360187</v>
      </c>
      <c r="H11370">
        <f>G11370/(B11370-1)</f>
        <v>1.2126411870403861</v>
      </c>
    </row>
    <row r="11371" spans="1:8">
      <c r="A11371" t="s">
        <v>43</v>
      </c>
      <c r="B11371">
        <v>2.4011617573844801</v>
      </c>
      <c r="C11371">
        <v>195</v>
      </c>
      <c r="D11371">
        <v>3</v>
      </c>
      <c r="E11371">
        <v>3</v>
      </c>
      <c r="F11371" t="str">
        <f>VLOOKUP(E11371,$L$1:$M$25,2,FALSE)</f>
        <v>cocoa</v>
      </c>
      <c r="G11371">
        <f>LOG(C11371)</f>
        <v>2.2900346113625178</v>
      </c>
      <c r="H11371">
        <f>G11371/(B11371-1)</f>
        <v>1.6343827536638442</v>
      </c>
    </row>
    <row r="11372" spans="1:8">
      <c r="A11372" t="s">
        <v>510</v>
      </c>
      <c r="B11372">
        <v>2.40216630566028</v>
      </c>
      <c r="C11372">
        <v>241</v>
      </c>
      <c r="D11372">
        <v>8</v>
      </c>
      <c r="E11372">
        <v>8</v>
      </c>
      <c r="F11372" t="str">
        <f>VLOOKUP(E11372,$L$1:$M$25,2,FALSE)</f>
        <v>dlr</v>
      </c>
      <c r="G11372">
        <f>LOG(C11372)</f>
        <v>2.3820170425748683</v>
      </c>
      <c r="H11372">
        <f>G11372/(B11372-1)</f>
        <v>1.6988120688388506</v>
      </c>
    </row>
    <row r="11373" spans="1:8">
      <c r="A11373" t="s">
        <v>4238</v>
      </c>
      <c r="B11373">
        <v>2.4042237573361001</v>
      </c>
      <c r="C11373">
        <v>49</v>
      </c>
      <c r="D11373">
        <v>3</v>
      </c>
      <c r="E11373">
        <v>3</v>
      </c>
      <c r="F11373" t="str">
        <f>VLOOKUP(E11373,$L$1:$M$25,2,FALSE)</f>
        <v>cocoa</v>
      </c>
      <c r="G11373">
        <f>LOG(C11373)</f>
        <v>1.6901960800285136</v>
      </c>
      <c r="H11373">
        <f>G11373/(B11373-1)</f>
        <v>1.2036515343074103</v>
      </c>
    </row>
    <row r="11374" spans="1:8">
      <c r="A11374" t="s">
        <v>2023</v>
      </c>
      <c r="B11374">
        <v>2.4042341114242598</v>
      </c>
      <c r="C11374">
        <v>23</v>
      </c>
      <c r="D11374">
        <v>16</v>
      </c>
      <c r="E11374">
        <v>16</v>
      </c>
      <c r="F11374" t="str">
        <f>VLOOKUP(E11374,$L$1:$M$25,2,FALSE)</f>
        <v>money-supply</v>
      </c>
      <c r="G11374">
        <f>LOG(C11374)</f>
        <v>1.3617278360175928</v>
      </c>
      <c r="H11374">
        <f>G11374/(B11374-1)</f>
        <v>0.96972992248169043</v>
      </c>
    </row>
    <row r="11375" spans="1:8">
      <c r="A11375" t="s">
        <v>5484</v>
      </c>
      <c r="B11375">
        <v>2.4045719666620999</v>
      </c>
      <c r="C11375">
        <v>31</v>
      </c>
      <c r="D11375">
        <v>11</v>
      </c>
      <c r="E11375">
        <v>11</v>
      </c>
      <c r="F11375" t="str">
        <f>VLOOKUP(E11375,$L$1:$M$25,2,FALSE)</f>
        <v>gold</v>
      </c>
      <c r="G11375">
        <f>LOG(C11375)</f>
        <v>1.4913616938342726</v>
      </c>
      <c r="H11375">
        <f>G11375/(B11375-1)</f>
        <v>1.0617908724025189</v>
      </c>
    </row>
    <row r="11376" spans="1:8">
      <c r="A11376" t="s">
        <v>1904</v>
      </c>
      <c r="B11376">
        <v>2.4046944668462902</v>
      </c>
      <c r="C11376">
        <v>34</v>
      </c>
      <c r="D11376">
        <v>1</v>
      </c>
      <c r="E11376">
        <v>1</v>
      </c>
      <c r="F11376" t="str">
        <f>VLOOKUP(E11376,$L$1:$M$25,2,FALSE)</f>
        <v>acq</v>
      </c>
      <c r="G11376">
        <f>LOG(C11376)</f>
        <v>1.5314789170422551</v>
      </c>
      <c r="H11376">
        <f>G11376/(B11376-1)</f>
        <v>1.0902576703961904</v>
      </c>
    </row>
    <row r="11377" spans="1:8">
      <c r="A11377" t="s">
        <v>6260</v>
      </c>
      <c r="B11377">
        <v>2.4048182183215099</v>
      </c>
      <c r="C11377">
        <v>33</v>
      </c>
      <c r="D11377">
        <v>3</v>
      </c>
      <c r="E11377">
        <v>3</v>
      </c>
      <c r="F11377" t="str">
        <f>VLOOKUP(E11377,$L$1:$M$25,2,FALSE)</f>
        <v>cocoa</v>
      </c>
      <c r="G11377">
        <f>LOG(C11377)</f>
        <v>1.5185139398778875</v>
      </c>
      <c r="H11377">
        <f>G11377/(B11377-1)</f>
        <v>1.0809326929801795</v>
      </c>
    </row>
    <row r="11378" spans="1:8">
      <c r="A11378" t="s">
        <v>4287</v>
      </c>
      <c r="B11378">
        <v>2.4049913552801798</v>
      </c>
      <c r="C11378">
        <v>81</v>
      </c>
      <c r="D11378">
        <v>10</v>
      </c>
      <c r="E11378">
        <v>10</v>
      </c>
      <c r="F11378" t="str">
        <f>VLOOKUP(E11378,$L$1:$M$25,2,FALSE)</f>
        <v>gnp</v>
      </c>
      <c r="G11378">
        <f>LOG(C11378)</f>
        <v>1.9084850188786497</v>
      </c>
      <c r="H11378">
        <f>G11378/(B11378-1)</f>
        <v>1.3583606843602709</v>
      </c>
    </row>
    <row r="11379" spans="1:8">
      <c r="A11379" t="s">
        <v>1564</v>
      </c>
      <c r="B11379">
        <v>2.4061595753978202</v>
      </c>
      <c r="C11379">
        <v>19</v>
      </c>
      <c r="D11379">
        <v>20</v>
      </c>
      <c r="E11379">
        <v>20</v>
      </c>
      <c r="F11379" t="str">
        <f>VLOOKUP(E11379,$L$1:$M$25,2,FALSE)</f>
        <v>ship</v>
      </c>
      <c r="G11379">
        <f>LOG(C11379)</f>
        <v>1.2787536009528289</v>
      </c>
      <c r="H11379">
        <f>G11379/(B11379-1)</f>
        <v>0.90939436983249455</v>
      </c>
    </row>
    <row r="11380" spans="1:8">
      <c r="A11380" t="s">
        <v>3699</v>
      </c>
      <c r="B11380">
        <v>2.4069158385954998</v>
      </c>
      <c r="C11380">
        <v>33</v>
      </c>
      <c r="D11380">
        <v>24</v>
      </c>
      <c r="E11380">
        <v>24</v>
      </c>
      <c r="F11380" t="str">
        <f>VLOOKUP(E11380,$L$1:$M$25,2,FALSE)</f>
        <v>veg-oil</v>
      </c>
      <c r="G11380">
        <f>LOG(C11380)</f>
        <v>1.5185139398778875</v>
      </c>
      <c r="H11380">
        <f>G11380/(B11380-1)</f>
        <v>1.0793210924356316</v>
      </c>
    </row>
    <row r="11381" spans="1:8">
      <c r="A11381" t="s">
        <v>1623</v>
      </c>
      <c r="B11381">
        <v>2.4076730691518402</v>
      </c>
      <c r="C11381">
        <v>71</v>
      </c>
      <c r="D11381">
        <v>10</v>
      </c>
      <c r="E11381">
        <v>10</v>
      </c>
      <c r="F11381" t="str">
        <f>VLOOKUP(E11381,$L$1:$M$25,2,FALSE)</f>
        <v>gnp</v>
      </c>
      <c r="G11381">
        <f>LOG(C11381)</f>
        <v>1.8512583487190752</v>
      </c>
      <c r="H11381">
        <f>G11381/(B11381-1)</f>
        <v>1.31511953257336</v>
      </c>
    </row>
    <row r="11382" spans="1:8">
      <c r="A11382" t="s">
        <v>11171</v>
      </c>
      <c r="B11382">
        <v>2.4093167846107901</v>
      </c>
      <c r="C11382">
        <v>32</v>
      </c>
      <c r="D11382">
        <v>2</v>
      </c>
      <c r="E11382">
        <v>2</v>
      </c>
      <c r="F11382" t="str">
        <f>VLOOKUP(E11382,$L$1:$M$25,2,FALSE)</f>
        <v>bop</v>
      </c>
      <c r="G11382">
        <f>LOG(C11382)</f>
        <v>1.505149978319906</v>
      </c>
      <c r="H11382">
        <f>G11382/(B11382-1)</f>
        <v>1.0679997533241485</v>
      </c>
    </row>
    <row r="11383" spans="1:8">
      <c r="A11383" t="s">
        <v>10192</v>
      </c>
      <c r="B11383">
        <v>2.41019420936877</v>
      </c>
      <c r="C11383">
        <v>22</v>
      </c>
      <c r="D11383">
        <v>16</v>
      </c>
      <c r="E11383">
        <v>16</v>
      </c>
      <c r="F11383" t="str">
        <f>VLOOKUP(E11383,$L$1:$M$25,2,FALSE)</f>
        <v>money-supply</v>
      </c>
      <c r="G11383">
        <f>LOG(C11383)</f>
        <v>1.3424226808222062</v>
      </c>
      <c r="H11383">
        <f>G11383/(B11383-1)</f>
        <v>0.95194170554926638</v>
      </c>
    </row>
    <row r="11384" spans="1:8">
      <c r="A11384" t="s">
        <v>1354</v>
      </c>
      <c r="B11384">
        <v>2.4102257169432599</v>
      </c>
      <c r="C11384">
        <v>41</v>
      </c>
      <c r="D11384">
        <v>16</v>
      </c>
      <c r="E11384">
        <v>16</v>
      </c>
      <c r="F11384" t="str">
        <f>VLOOKUP(E11384,$L$1:$M$25,2,FALSE)</f>
        <v>money-supply</v>
      </c>
      <c r="G11384">
        <f>LOG(C11384)</f>
        <v>1.6127838567197355</v>
      </c>
      <c r="H11384">
        <f>G11384/(B11384-1)</f>
        <v>1.1436352616058734</v>
      </c>
    </row>
    <row r="11385" spans="1:8">
      <c r="A11385" t="s">
        <v>1673</v>
      </c>
      <c r="B11385">
        <v>2.4122102014318099</v>
      </c>
      <c r="C11385">
        <v>23</v>
      </c>
      <c r="D11385">
        <v>3</v>
      </c>
      <c r="E11385">
        <v>3</v>
      </c>
      <c r="F11385" t="str">
        <f>VLOOKUP(E11385,$L$1:$M$25,2,FALSE)</f>
        <v>cocoa</v>
      </c>
      <c r="G11385">
        <f>LOG(C11385)</f>
        <v>1.3617278360175928</v>
      </c>
      <c r="H11385">
        <f>G11385/(B11385-1)</f>
        <v>0.96425293815110946</v>
      </c>
    </row>
    <row r="11386" spans="1:8">
      <c r="A11386" t="s">
        <v>2853</v>
      </c>
      <c r="B11386">
        <v>2.4122102014318099</v>
      </c>
      <c r="C11386">
        <v>23</v>
      </c>
      <c r="D11386">
        <v>2</v>
      </c>
      <c r="E11386">
        <v>2</v>
      </c>
      <c r="F11386" t="str">
        <f>VLOOKUP(E11386,$L$1:$M$25,2,FALSE)</f>
        <v>bop</v>
      </c>
      <c r="G11386">
        <f>LOG(C11386)</f>
        <v>1.3617278360175928</v>
      </c>
      <c r="H11386">
        <f>G11386/(B11386-1)</f>
        <v>0.96425293815110946</v>
      </c>
    </row>
    <row r="11387" spans="1:8">
      <c r="A11387" t="s">
        <v>666</v>
      </c>
      <c r="B11387">
        <v>2.4142351166063798</v>
      </c>
      <c r="C11387">
        <v>29</v>
      </c>
      <c r="D11387">
        <v>25</v>
      </c>
      <c r="E11387">
        <v>25</v>
      </c>
      <c r="F11387" t="str">
        <f>VLOOKUP(E11387,$L$1:$M$25,2,FALSE)</f>
        <v>wheat</v>
      </c>
      <c r="G11387">
        <f>LOG(C11387)</f>
        <v>1.4623979978989561</v>
      </c>
      <c r="H11387">
        <f>G11387/(B11387-1)</f>
        <v>1.0340557809143849</v>
      </c>
    </row>
    <row r="11388" spans="1:8">
      <c r="A11388" t="s">
        <v>2966</v>
      </c>
      <c r="B11388">
        <v>2.4142351166063798</v>
      </c>
      <c r="C11388">
        <v>29</v>
      </c>
      <c r="D11388">
        <v>4</v>
      </c>
      <c r="E11388">
        <v>4</v>
      </c>
      <c r="F11388" t="str">
        <f>VLOOKUP(E11388,$L$1:$M$25,2,FALSE)</f>
        <v>coffee</v>
      </c>
      <c r="G11388">
        <f>LOG(C11388)</f>
        <v>1.4623979978989561</v>
      </c>
      <c r="H11388">
        <f>G11388/(B11388-1)</f>
        <v>1.0340557809143849</v>
      </c>
    </row>
    <row r="11389" spans="1:8">
      <c r="A11389" t="s">
        <v>1679</v>
      </c>
      <c r="B11389">
        <v>2.4142830540835298</v>
      </c>
      <c r="C11389">
        <v>25</v>
      </c>
      <c r="D11389">
        <v>2</v>
      </c>
      <c r="E11389">
        <v>2</v>
      </c>
      <c r="F11389" t="str">
        <f>VLOOKUP(E11389,$L$1:$M$25,2,FALSE)</f>
        <v>bop</v>
      </c>
      <c r="G11389">
        <f>LOG(C11389)</f>
        <v>1.3979400086720377</v>
      </c>
      <c r="H11389">
        <f>G11389/(B11389-1)</f>
        <v>0.98844428958948205</v>
      </c>
    </row>
    <row r="11390" spans="1:8">
      <c r="A11390" t="s">
        <v>1653</v>
      </c>
      <c r="B11390">
        <v>2.4150521219178001</v>
      </c>
      <c r="C11390">
        <v>20</v>
      </c>
      <c r="D11390">
        <v>10</v>
      </c>
      <c r="E11390">
        <v>10</v>
      </c>
      <c r="F11390" t="str">
        <f>VLOOKUP(E11390,$L$1:$M$25,2,FALSE)</f>
        <v>gnp</v>
      </c>
      <c r="G11390">
        <f>LOG(C11390)</f>
        <v>1.3010299956639813</v>
      </c>
      <c r="H11390">
        <f>G11390/(B11390-1)</f>
        <v>0.9194219601612369</v>
      </c>
    </row>
    <row r="11391" spans="1:8">
      <c r="A11391" t="s">
        <v>4841</v>
      </c>
      <c r="B11391">
        <v>2.4150521219178001</v>
      </c>
      <c r="C11391">
        <v>20</v>
      </c>
      <c r="D11391">
        <v>1</v>
      </c>
      <c r="E11391">
        <v>1</v>
      </c>
      <c r="F11391" t="str">
        <f>VLOOKUP(E11391,$L$1:$M$25,2,FALSE)</f>
        <v>acq</v>
      </c>
      <c r="G11391">
        <f>LOG(C11391)</f>
        <v>1.3010299956639813</v>
      </c>
      <c r="H11391">
        <f>G11391/(B11391-1)</f>
        <v>0.9194219601612369</v>
      </c>
    </row>
    <row r="11392" spans="1:8">
      <c r="A11392" t="s">
        <v>10186</v>
      </c>
      <c r="B11392">
        <v>2.4150521219178001</v>
      </c>
      <c r="C11392">
        <v>20</v>
      </c>
      <c r="D11392">
        <v>14</v>
      </c>
      <c r="E11392">
        <v>14</v>
      </c>
      <c r="F11392" t="str">
        <f>VLOOKUP(E11392,$L$1:$M$25,2,FALSE)</f>
        <v>livestock</v>
      </c>
      <c r="G11392">
        <f>LOG(C11392)</f>
        <v>1.3010299956639813</v>
      </c>
      <c r="H11392">
        <f>G11392/(B11392-1)</f>
        <v>0.9194219601612369</v>
      </c>
    </row>
    <row r="11393" spans="1:8">
      <c r="A11393" t="s">
        <v>5672</v>
      </c>
      <c r="B11393">
        <v>2.4157760561003299</v>
      </c>
      <c r="C11393">
        <v>28</v>
      </c>
      <c r="D11393">
        <v>11</v>
      </c>
      <c r="E11393">
        <v>11</v>
      </c>
      <c r="F11393" t="str">
        <f>VLOOKUP(E11393,$L$1:$M$25,2,FALSE)</f>
        <v>gold</v>
      </c>
      <c r="G11393">
        <f>LOG(C11393)</f>
        <v>1.4471580313422192</v>
      </c>
      <c r="H11393">
        <f>G11393/(B11393-1)</f>
        <v>1.022165917488624</v>
      </c>
    </row>
    <row r="11394" spans="1:8">
      <c r="A11394" t="s">
        <v>9811</v>
      </c>
      <c r="B11394">
        <v>2.41698148779644</v>
      </c>
      <c r="C11394">
        <v>39</v>
      </c>
      <c r="D11394">
        <v>4</v>
      </c>
      <c r="E11394">
        <v>4</v>
      </c>
      <c r="F11394" t="str">
        <f>VLOOKUP(E11394,$L$1:$M$25,2,FALSE)</f>
        <v>coffee</v>
      </c>
      <c r="G11394">
        <f>LOG(C11394)</f>
        <v>1.5910646070264991</v>
      </c>
      <c r="H11394">
        <f>G11394/(B11394-1)</f>
        <v>1.122854900172886</v>
      </c>
    </row>
    <row r="11395" spans="1:8">
      <c r="A11395" t="s">
        <v>9685</v>
      </c>
      <c r="B11395">
        <v>2.4172577102063499</v>
      </c>
      <c r="C11395">
        <v>44</v>
      </c>
      <c r="D11395">
        <v>20</v>
      </c>
      <c r="E11395">
        <v>20</v>
      </c>
      <c r="F11395" t="str">
        <f>VLOOKUP(E11395,$L$1:$M$25,2,FALSE)</f>
        <v>ship</v>
      </c>
      <c r="G11395">
        <f>LOG(C11395)</f>
        <v>1.6434526764861874</v>
      </c>
      <c r="H11395">
        <f>G11395/(B11395-1)</f>
        <v>1.1596004485640823</v>
      </c>
    </row>
    <row r="11396" spans="1:8">
      <c r="A11396" t="s">
        <v>11821</v>
      </c>
      <c r="B11396">
        <v>2.4180096864139502</v>
      </c>
      <c r="C11396">
        <v>82</v>
      </c>
      <c r="D11396">
        <v>25</v>
      </c>
      <c r="E11396">
        <v>25</v>
      </c>
      <c r="F11396" t="str">
        <f>VLOOKUP(E11396,$L$1:$M$25,2,FALSE)</f>
        <v>wheat</v>
      </c>
      <c r="G11396">
        <f>LOG(C11396)</f>
        <v>1.9138138523837167</v>
      </c>
      <c r="H11396">
        <f>G11396/(B11396-1)</f>
        <v>1.3496479401516794</v>
      </c>
    </row>
    <row r="11397" spans="1:8">
      <c r="A11397" t="s">
        <v>9174</v>
      </c>
      <c r="B11397">
        <v>2.4180614724704199</v>
      </c>
      <c r="C11397">
        <v>26</v>
      </c>
      <c r="D11397">
        <v>10</v>
      </c>
      <c r="E11397">
        <v>10</v>
      </c>
      <c r="F11397" t="str">
        <f>VLOOKUP(E11397,$L$1:$M$25,2,FALSE)</f>
        <v>gnp</v>
      </c>
      <c r="G11397">
        <f>LOG(C11397)</f>
        <v>1.414973347970818</v>
      </c>
      <c r="H11397">
        <f>G11397/(B11397-1)</f>
        <v>0.99782229151588042</v>
      </c>
    </row>
    <row r="11398" spans="1:8">
      <c r="A11398" t="s">
        <v>9661</v>
      </c>
      <c r="B11398">
        <v>2.4180614724704199</v>
      </c>
      <c r="C11398">
        <v>26</v>
      </c>
      <c r="D11398">
        <v>5</v>
      </c>
      <c r="E11398">
        <v>5</v>
      </c>
      <c r="F11398" t="str">
        <f>VLOOKUP(E11398,$L$1:$M$25,2,FALSE)</f>
        <v>corn</v>
      </c>
      <c r="G11398">
        <f>LOG(C11398)</f>
        <v>1.414973347970818</v>
      </c>
      <c r="H11398">
        <f>G11398/(B11398-1)</f>
        <v>0.99782229151588042</v>
      </c>
    </row>
    <row r="11399" spans="1:8">
      <c r="A11399" t="s">
        <v>1456</v>
      </c>
      <c r="B11399">
        <v>2.4194513220476899</v>
      </c>
      <c r="C11399">
        <v>39</v>
      </c>
      <c r="D11399">
        <v>2</v>
      </c>
      <c r="E11399">
        <v>2</v>
      </c>
      <c r="F11399" t="str">
        <f>VLOOKUP(E11399,$L$1:$M$25,2,FALSE)</f>
        <v>bop</v>
      </c>
      <c r="G11399">
        <f>LOG(C11399)</f>
        <v>1.5910646070264991</v>
      </c>
      <c r="H11399">
        <f>G11399/(B11399-1)</f>
        <v>1.1209011413869701</v>
      </c>
    </row>
    <row r="11400" spans="1:8">
      <c r="A11400" t="s">
        <v>10203</v>
      </c>
      <c r="B11400">
        <v>2.4195006318174301</v>
      </c>
      <c r="C11400">
        <v>24</v>
      </c>
      <c r="D11400">
        <v>23</v>
      </c>
      <c r="E11400">
        <v>23</v>
      </c>
      <c r="F11400" t="str">
        <f>VLOOKUP(E11400,$L$1:$M$25,2,FALSE)</f>
        <v>trade</v>
      </c>
      <c r="G11400">
        <f>LOG(C11400)</f>
        <v>1.3802112417116059</v>
      </c>
      <c r="H11400">
        <f>G11400/(B11400-1)</f>
        <v>0.97232168184700218</v>
      </c>
    </row>
    <row r="11401" spans="1:8">
      <c r="A11401" t="s">
        <v>2713</v>
      </c>
      <c r="B11401">
        <v>2.42086064863244</v>
      </c>
      <c r="C11401">
        <v>46</v>
      </c>
      <c r="D11401">
        <v>10</v>
      </c>
      <c r="E11401">
        <v>10</v>
      </c>
      <c r="F11401" t="str">
        <f>VLOOKUP(E11401,$L$1:$M$25,2,FALSE)</f>
        <v>gnp</v>
      </c>
      <c r="G11401">
        <f>LOG(C11401)</f>
        <v>1.6627578316815741</v>
      </c>
      <c r="H11401">
        <f>G11401/(B11401-1)</f>
        <v>1.1702469438378471</v>
      </c>
    </row>
    <row r="11402" spans="1:8">
      <c r="A11402" t="s">
        <v>7506</v>
      </c>
      <c r="B11402">
        <v>2.4211389853626102</v>
      </c>
      <c r="C11402">
        <v>40</v>
      </c>
      <c r="D11402">
        <v>25</v>
      </c>
      <c r="E11402">
        <v>25</v>
      </c>
      <c r="F11402" t="str">
        <f>VLOOKUP(E11402,$L$1:$M$25,2,FALSE)</f>
        <v>wheat</v>
      </c>
      <c r="G11402">
        <f>LOG(C11402)</f>
        <v>1.6020599913279623</v>
      </c>
      <c r="H11402">
        <f>G11402/(B11402-1)</f>
        <v>1.1273070458475878</v>
      </c>
    </row>
    <row r="11403" spans="1:8">
      <c r="A11403" t="s">
        <v>5721</v>
      </c>
      <c r="B11403">
        <v>2.4216210568904799</v>
      </c>
      <c r="C11403">
        <v>25</v>
      </c>
      <c r="D11403">
        <v>2</v>
      </c>
      <c r="E11403">
        <v>2</v>
      </c>
      <c r="F11403" t="str">
        <f>VLOOKUP(E11403,$L$1:$M$25,2,FALSE)</f>
        <v>bop</v>
      </c>
      <c r="G11403">
        <f>LOG(C11403)</f>
        <v>1.3979400086720377</v>
      </c>
      <c r="H11403">
        <f>G11403/(B11403-1)</f>
        <v>0.98334222182229081</v>
      </c>
    </row>
    <row r="11404" spans="1:8">
      <c r="A11404" t="s">
        <v>441</v>
      </c>
      <c r="B11404">
        <v>2.4232471408539</v>
      </c>
      <c r="C11404">
        <v>104</v>
      </c>
      <c r="D11404">
        <v>17</v>
      </c>
      <c r="E11404">
        <v>17</v>
      </c>
      <c r="F11404" t="str">
        <f>VLOOKUP(E11404,$L$1:$M$25,2,FALSE)</f>
        <v>nat-gas</v>
      </c>
      <c r="G11404">
        <f>LOG(C11404)</f>
        <v>2.0170333392987803</v>
      </c>
      <c r="H11404">
        <f>G11404/(B11404-1)</f>
        <v>1.4172052635135657</v>
      </c>
    </row>
    <row r="11405" spans="1:8">
      <c r="A11405" t="s">
        <v>10876</v>
      </c>
      <c r="B11405">
        <v>2.42392334486822</v>
      </c>
      <c r="C11405">
        <v>51</v>
      </c>
      <c r="D11405">
        <v>20</v>
      </c>
      <c r="E11405">
        <v>20</v>
      </c>
      <c r="F11405" t="str">
        <f>VLOOKUP(E11405,$L$1:$M$25,2,FALSE)</f>
        <v>ship</v>
      </c>
      <c r="G11405">
        <f>LOG(C11405)</f>
        <v>1.7075701760979363</v>
      </c>
      <c r="H11405">
        <f>G11405/(B11405-1)</f>
        <v>1.1992009136250006</v>
      </c>
    </row>
    <row r="11406" spans="1:8">
      <c r="A11406" t="s">
        <v>7308</v>
      </c>
      <c r="B11406">
        <v>2.4239744016295899</v>
      </c>
      <c r="C11406">
        <v>23</v>
      </c>
      <c r="D11406">
        <v>14</v>
      </c>
      <c r="E11406">
        <v>14</v>
      </c>
      <c r="F11406" t="str">
        <f>VLOOKUP(E11406,$L$1:$M$25,2,FALSE)</f>
        <v>livestock</v>
      </c>
      <c r="G11406">
        <f>LOG(C11406)</f>
        <v>1.3617278360175928</v>
      </c>
      <c r="H11406">
        <f>G11406/(B11406-1)</f>
        <v>0.95628673834251354</v>
      </c>
    </row>
    <row r="11407" spans="1:8">
      <c r="A11407" t="s">
        <v>2205</v>
      </c>
      <c r="B11407">
        <v>2.4245730180214302</v>
      </c>
      <c r="C11407">
        <v>48</v>
      </c>
      <c r="D11407">
        <v>15</v>
      </c>
      <c r="E11407">
        <v>15</v>
      </c>
      <c r="F11407" t="str">
        <f>VLOOKUP(E11407,$L$1:$M$25,2,FALSE)</f>
        <v>money-fx</v>
      </c>
      <c r="G11407">
        <f>LOG(C11407)</f>
        <v>1.6812412373755872</v>
      </c>
      <c r="H11407">
        <f>G11407/(B11407-1)</f>
        <v>1.1801720347831941</v>
      </c>
    </row>
    <row r="11408" spans="1:8">
      <c r="A11408" t="s">
        <v>443</v>
      </c>
      <c r="B11408">
        <v>2.4247139472396699</v>
      </c>
      <c r="C11408">
        <v>303</v>
      </c>
      <c r="D11408">
        <v>1</v>
      </c>
      <c r="E11408">
        <v>1</v>
      </c>
      <c r="F11408" t="str">
        <f>VLOOKUP(E11408,$L$1:$M$25,2,FALSE)</f>
        <v>acq</v>
      </c>
      <c r="G11408">
        <f>LOG(C11408)</f>
        <v>2.4814426285023048</v>
      </c>
      <c r="H11408">
        <f>G11408/(B11408-1)</f>
        <v>1.7417128773884802</v>
      </c>
    </row>
    <row r="11409" spans="1:8">
      <c r="A11409" t="s">
        <v>1063</v>
      </c>
      <c r="B11409">
        <v>2.4254797046832501</v>
      </c>
      <c r="C11409">
        <v>21</v>
      </c>
      <c r="D11409">
        <v>10</v>
      </c>
      <c r="E11409">
        <v>10</v>
      </c>
      <c r="F11409" t="str">
        <f>VLOOKUP(E11409,$L$1:$M$25,2,FALSE)</f>
        <v>gnp</v>
      </c>
      <c r="G11409">
        <f>LOG(C11409)</f>
        <v>1.3222192947339193</v>
      </c>
      <c r="H11409">
        <f>G11409/(B11409-1)</f>
        <v>0.92756093993475974</v>
      </c>
    </row>
    <row r="11410" spans="1:8">
      <c r="A11410" t="s">
        <v>8489</v>
      </c>
      <c r="B11410">
        <v>2.42547970843271</v>
      </c>
      <c r="C11410">
        <v>17</v>
      </c>
      <c r="D11410">
        <v>16</v>
      </c>
      <c r="E11410">
        <v>16</v>
      </c>
      <c r="F11410" t="str">
        <f>VLOOKUP(E11410,$L$1:$M$25,2,FALSE)</f>
        <v>money-supply</v>
      </c>
      <c r="G11410">
        <f>LOG(C11410)</f>
        <v>1.2304489213782739</v>
      </c>
      <c r="H11410">
        <f>G11410/(B11410-1)</f>
        <v>0.86318234773831393</v>
      </c>
    </row>
    <row r="11411" spans="1:8">
      <c r="A11411" t="s">
        <v>11472</v>
      </c>
      <c r="B11411">
        <v>2.42547970843271</v>
      </c>
      <c r="C11411">
        <v>17</v>
      </c>
      <c r="D11411">
        <v>3</v>
      </c>
      <c r="E11411">
        <v>3</v>
      </c>
      <c r="F11411" t="str">
        <f>VLOOKUP(E11411,$L$1:$M$25,2,FALSE)</f>
        <v>cocoa</v>
      </c>
      <c r="G11411">
        <f>LOG(C11411)</f>
        <v>1.2304489213782739</v>
      </c>
      <c r="H11411">
        <f>G11411/(B11411-1)</f>
        <v>0.86318234773831393</v>
      </c>
    </row>
    <row r="11412" spans="1:8">
      <c r="A11412" t="s">
        <v>11471</v>
      </c>
      <c r="B11412">
        <v>2.4260151319598</v>
      </c>
      <c r="C11412">
        <v>16</v>
      </c>
      <c r="D11412">
        <v>1</v>
      </c>
      <c r="E11412">
        <v>1</v>
      </c>
      <c r="F11412" t="str">
        <f>VLOOKUP(E11412,$L$1:$M$25,2,FALSE)</f>
        <v>acq</v>
      </c>
      <c r="G11412">
        <f>LOG(C11412)</f>
        <v>1.2041199826559248</v>
      </c>
      <c r="H11412">
        <f>G11412/(B11412-1)</f>
        <v>0.84439495463212899</v>
      </c>
    </row>
    <row r="11413" spans="1:8">
      <c r="A11413" t="s">
        <v>6833</v>
      </c>
      <c r="B11413">
        <v>2.4269840307183701</v>
      </c>
      <c r="C11413">
        <v>23</v>
      </c>
      <c r="D11413">
        <v>23</v>
      </c>
      <c r="E11413">
        <v>23</v>
      </c>
      <c r="F11413" t="str">
        <f>VLOOKUP(E11413,$L$1:$M$25,2,FALSE)</f>
        <v>trade</v>
      </c>
      <c r="G11413">
        <f>LOG(C11413)</f>
        <v>1.3617278360175928</v>
      </c>
      <c r="H11413">
        <f>G11413/(B11413-1)</f>
        <v>0.95426984934938197</v>
      </c>
    </row>
    <row r="11414" spans="1:8">
      <c r="A11414" t="s">
        <v>11872</v>
      </c>
      <c r="B11414">
        <v>2.4269840307183701</v>
      </c>
      <c r="C11414">
        <v>23</v>
      </c>
      <c r="D11414">
        <v>3</v>
      </c>
      <c r="E11414">
        <v>3</v>
      </c>
      <c r="F11414" t="str">
        <f>VLOOKUP(E11414,$L$1:$M$25,2,FALSE)</f>
        <v>cocoa</v>
      </c>
      <c r="G11414">
        <f>LOG(C11414)</f>
        <v>1.3617278360175928</v>
      </c>
      <c r="H11414">
        <f>G11414/(B11414-1)</f>
        <v>0.95426984934938197</v>
      </c>
    </row>
    <row r="11415" spans="1:8">
      <c r="A11415" t="s">
        <v>4915</v>
      </c>
      <c r="B11415">
        <v>2.4279653327616399</v>
      </c>
      <c r="C11415">
        <v>36</v>
      </c>
      <c r="D11415">
        <v>8</v>
      </c>
      <c r="E11415">
        <v>8</v>
      </c>
      <c r="F11415" t="str">
        <f>VLOOKUP(E11415,$L$1:$M$25,2,FALSE)</f>
        <v>dlr</v>
      </c>
      <c r="G11415">
        <f>LOG(C11415)</f>
        <v>1.5563025007672873</v>
      </c>
      <c r="H11415">
        <f>G11415/(B11415-1)</f>
        <v>1.089874148245215</v>
      </c>
    </row>
    <row r="11416" spans="1:8">
      <c r="A11416" t="s">
        <v>7216</v>
      </c>
      <c r="B11416">
        <v>2.4282736375228602</v>
      </c>
      <c r="C11416">
        <v>18</v>
      </c>
      <c r="D11416">
        <v>16</v>
      </c>
      <c r="E11416">
        <v>16</v>
      </c>
      <c r="F11416" t="str">
        <f>VLOOKUP(E11416,$L$1:$M$25,2,FALSE)</f>
        <v>money-supply</v>
      </c>
      <c r="G11416">
        <f>LOG(C11416)</f>
        <v>1.255272505103306</v>
      </c>
      <c r="H11416">
        <f>G11416/(B11416-1)</f>
        <v>0.87887395813059999</v>
      </c>
    </row>
    <row r="11417" spans="1:8">
      <c r="A11417" t="s">
        <v>8455</v>
      </c>
      <c r="B11417">
        <v>2.4282736375228602</v>
      </c>
      <c r="C11417">
        <v>18</v>
      </c>
      <c r="D11417">
        <v>3</v>
      </c>
      <c r="E11417">
        <v>3</v>
      </c>
      <c r="F11417" t="str">
        <f>VLOOKUP(E11417,$L$1:$M$25,2,FALSE)</f>
        <v>cocoa</v>
      </c>
      <c r="G11417">
        <f>LOG(C11417)</f>
        <v>1.255272505103306</v>
      </c>
      <c r="H11417">
        <f>G11417/(B11417-1)</f>
        <v>0.87887395813059999</v>
      </c>
    </row>
    <row r="11418" spans="1:8">
      <c r="A11418" t="s">
        <v>1649</v>
      </c>
      <c r="B11418">
        <v>2.4284431717296702</v>
      </c>
      <c r="C11418">
        <v>41</v>
      </c>
      <c r="D11418">
        <v>5</v>
      </c>
      <c r="E11418">
        <v>5</v>
      </c>
      <c r="F11418" t="str">
        <f>VLOOKUP(E11418,$L$1:$M$25,2,FALSE)</f>
        <v>corn</v>
      </c>
      <c r="G11418">
        <f>LOG(C11418)</f>
        <v>1.6127838567197355</v>
      </c>
      <c r="H11418">
        <f>G11418/(B11418-1)</f>
        <v>1.1290500655807338</v>
      </c>
    </row>
    <row r="11419" spans="1:8">
      <c r="A11419" t="s">
        <v>11838</v>
      </c>
      <c r="B11419">
        <v>2.4285289367007601</v>
      </c>
      <c r="C11419">
        <v>53</v>
      </c>
      <c r="D11419">
        <v>10</v>
      </c>
      <c r="E11419">
        <v>10</v>
      </c>
      <c r="F11419" t="str">
        <f>VLOOKUP(E11419,$L$1:$M$25,2,FALSE)</f>
        <v>gnp</v>
      </c>
      <c r="G11419">
        <f>LOG(C11419)</f>
        <v>1.7242758696007889</v>
      </c>
      <c r="H11419">
        <f>G11419/(B11419-1)</f>
        <v>1.2070290109649913</v>
      </c>
    </row>
    <row r="11420" spans="1:8">
      <c r="A11420" t="s">
        <v>1836</v>
      </c>
      <c r="B11420">
        <v>2.4285809521452402</v>
      </c>
      <c r="C11420">
        <v>20</v>
      </c>
      <c r="D11420">
        <v>24</v>
      </c>
      <c r="E11420">
        <v>24</v>
      </c>
      <c r="F11420" t="str">
        <f>VLOOKUP(E11420,$L$1:$M$25,2,FALSE)</f>
        <v>veg-oil</v>
      </c>
      <c r="G11420">
        <f>LOG(C11420)</f>
        <v>1.3010299956639813</v>
      </c>
      <c r="H11420">
        <f>G11420/(B11420-1)</f>
        <v>0.91071492568221568</v>
      </c>
    </row>
    <row r="11421" spans="1:8">
      <c r="A11421" t="s">
        <v>10986</v>
      </c>
      <c r="B11421">
        <v>2.4287378361590299</v>
      </c>
      <c r="C11421">
        <v>32</v>
      </c>
      <c r="D11421">
        <v>16</v>
      </c>
      <c r="E11421">
        <v>16</v>
      </c>
      <c r="F11421" t="str">
        <f>VLOOKUP(E11421,$L$1:$M$25,2,FALSE)</f>
        <v>money-supply</v>
      </c>
      <c r="G11421">
        <f>LOG(C11421)</f>
        <v>1.505149978319906</v>
      </c>
      <c r="H11421">
        <f>G11421/(B11421-1)</f>
        <v>1.0534822696137871</v>
      </c>
    </row>
    <row r="11422" spans="1:8">
      <c r="A11422" t="s">
        <v>3594</v>
      </c>
      <c r="B11422">
        <v>2.4307913288782301</v>
      </c>
      <c r="C11422">
        <v>15</v>
      </c>
      <c r="D11422">
        <v>22</v>
      </c>
      <c r="E11422">
        <v>22</v>
      </c>
      <c r="F11422" t="str">
        <f>VLOOKUP(E11422,$L$1:$M$25,2,FALSE)</f>
        <v>sugar</v>
      </c>
      <c r="G11422">
        <f>LOG(C11422)</f>
        <v>1.1760912590556813</v>
      </c>
      <c r="H11422">
        <f>G11422/(B11422-1)</f>
        <v>0.82198657156928756</v>
      </c>
    </row>
    <row r="11423" spans="1:8">
      <c r="A11423" t="s">
        <v>4317</v>
      </c>
      <c r="B11423">
        <v>2.4307913288782301</v>
      </c>
      <c r="C11423">
        <v>15</v>
      </c>
      <c r="D11423">
        <v>18</v>
      </c>
      <c r="E11423">
        <v>18</v>
      </c>
      <c r="F11423" t="str">
        <f>VLOOKUP(E11423,$L$1:$M$25,2,FALSE)</f>
        <v>oilseed</v>
      </c>
      <c r="G11423">
        <f>LOG(C11423)</f>
        <v>1.1760912590556813</v>
      </c>
      <c r="H11423">
        <f>G11423/(B11423-1)</f>
        <v>0.82198657156928756</v>
      </c>
    </row>
    <row r="11424" spans="1:8">
      <c r="A11424" t="s">
        <v>5239</v>
      </c>
      <c r="B11424">
        <v>2.4307913288782301</v>
      </c>
      <c r="C11424">
        <v>15</v>
      </c>
      <c r="D11424">
        <v>6</v>
      </c>
      <c r="E11424">
        <v>6</v>
      </c>
      <c r="F11424" t="str">
        <f>VLOOKUP(E11424,$L$1:$M$25,2,FALSE)</f>
        <v>cpi</v>
      </c>
      <c r="G11424">
        <f>LOG(C11424)</f>
        <v>1.1760912590556813</v>
      </c>
      <c r="H11424">
        <f>G11424/(B11424-1)</f>
        <v>0.82198657156928756</v>
      </c>
    </row>
    <row r="11425" spans="1:8">
      <c r="A11425" t="s">
        <v>3418</v>
      </c>
      <c r="B11425">
        <v>2.4307913288782301</v>
      </c>
      <c r="C11425">
        <v>30</v>
      </c>
      <c r="D11425">
        <v>7</v>
      </c>
      <c r="E11425">
        <v>7</v>
      </c>
      <c r="F11425" t="str">
        <f>VLOOKUP(E11425,$L$1:$M$25,2,FALSE)</f>
        <v>crude</v>
      </c>
      <c r="G11425">
        <f>LOG(C11425)</f>
        <v>1.4771212547196624</v>
      </c>
      <c r="H11425">
        <f>G11425/(B11425-1)</f>
        <v>1.0323806308483543</v>
      </c>
    </row>
    <row r="11426" spans="1:8">
      <c r="A11426" t="s">
        <v>6703</v>
      </c>
      <c r="B11426">
        <v>2.43199129448328</v>
      </c>
      <c r="C11426">
        <v>28</v>
      </c>
      <c r="D11426">
        <v>23</v>
      </c>
      <c r="E11426">
        <v>23</v>
      </c>
      <c r="F11426" t="str">
        <f>VLOOKUP(E11426,$L$1:$M$25,2,FALSE)</f>
        <v>trade</v>
      </c>
      <c r="G11426">
        <f>LOG(C11426)</f>
        <v>1.4471580313422192</v>
      </c>
      <c r="H11426">
        <f>G11426/(B11426-1)</f>
        <v>1.0105913610769623</v>
      </c>
    </row>
    <row r="11427" spans="1:8">
      <c r="A11427" t="s">
        <v>281</v>
      </c>
      <c r="B11427">
        <v>2.4320327822291601</v>
      </c>
      <c r="C11427">
        <v>85</v>
      </c>
      <c r="D11427">
        <v>24</v>
      </c>
      <c r="E11427">
        <v>24</v>
      </c>
      <c r="F11427" t="str">
        <f>VLOOKUP(E11427,$L$1:$M$25,2,FALSE)</f>
        <v>veg-oil</v>
      </c>
      <c r="G11427">
        <f>LOG(C11427)</f>
        <v>1.9294189257142926</v>
      </c>
      <c r="H11427">
        <f>G11427/(B11427-1)</f>
        <v>1.3473287411136505</v>
      </c>
    </row>
    <row r="11428" spans="1:8">
      <c r="A11428" t="s">
        <v>9339</v>
      </c>
      <c r="B11428">
        <v>2.43328642743991</v>
      </c>
      <c r="C11428">
        <v>31</v>
      </c>
      <c r="D11428">
        <v>8</v>
      </c>
      <c r="E11428">
        <v>8</v>
      </c>
      <c r="F11428" t="str">
        <f>VLOOKUP(E11428,$L$1:$M$25,2,FALSE)</f>
        <v>dlr</v>
      </c>
      <c r="G11428">
        <f>LOG(C11428)</f>
        <v>1.4913616938342726</v>
      </c>
      <c r="H11428">
        <f>G11428/(B11428-1)</f>
        <v>1.0405189537014559</v>
      </c>
    </row>
    <row r="11429" spans="1:8">
      <c r="A11429" t="s">
        <v>8206</v>
      </c>
      <c r="B11429">
        <v>2.4336989513854199</v>
      </c>
      <c r="C11429">
        <v>19</v>
      </c>
      <c r="D11429">
        <v>20</v>
      </c>
      <c r="E11429">
        <v>20</v>
      </c>
      <c r="F11429" t="str">
        <f>VLOOKUP(E11429,$L$1:$M$25,2,FALSE)</f>
        <v>ship</v>
      </c>
      <c r="G11429">
        <f>LOG(C11429)</f>
        <v>1.2787536009528289</v>
      </c>
      <c r="H11429">
        <f>G11429/(B11429-1)</f>
        <v>0.89192616045170192</v>
      </c>
    </row>
    <row r="11430" spans="1:8">
      <c r="A11430" t="s">
        <v>8632</v>
      </c>
      <c r="B11430">
        <v>2.4336989513854199</v>
      </c>
      <c r="C11430">
        <v>19</v>
      </c>
      <c r="D11430">
        <v>1</v>
      </c>
      <c r="E11430">
        <v>1</v>
      </c>
      <c r="F11430" t="str">
        <f>VLOOKUP(E11430,$L$1:$M$25,2,FALSE)</f>
        <v>acq</v>
      </c>
      <c r="G11430">
        <f>LOG(C11430)</f>
        <v>1.2787536009528289</v>
      </c>
      <c r="H11430">
        <f>G11430/(B11430-1)</f>
        <v>0.89192616045170192</v>
      </c>
    </row>
    <row r="11431" spans="1:8">
      <c r="A11431" t="s">
        <v>8972</v>
      </c>
      <c r="B11431">
        <v>2.4336989513854199</v>
      </c>
      <c r="C11431">
        <v>19</v>
      </c>
      <c r="D11431">
        <v>18</v>
      </c>
      <c r="E11431">
        <v>18</v>
      </c>
      <c r="F11431" t="str">
        <f>VLOOKUP(E11431,$L$1:$M$25,2,FALSE)</f>
        <v>oilseed</v>
      </c>
      <c r="G11431">
        <f>LOG(C11431)</f>
        <v>1.2787536009528289</v>
      </c>
      <c r="H11431">
        <f>G11431/(B11431-1)</f>
        <v>0.89192616045170192</v>
      </c>
    </row>
    <row r="11432" spans="1:8">
      <c r="A11432" t="s">
        <v>6716</v>
      </c>
      <c r="B11432">
        <v>2.4344634898062099</v>
      </c>
      <c r="C11432">
        <v>28</v>
      </c>
      <c r="D11432">
        <v>13</v>
      </c>
      <c r="E11432">
        <v>13</v>
      </c>
      <c r="F11432" t="str">
        <f>VLOOKUP(E11432,$L$1:$M$25,2,FALSE)</f>
        <v>interest</v>
      </c>
      <c r="G11432">
        <f>LOG(C11432)</f>
        <v>1.4471580313422192</v>
      </c>
      <c r="H11432">
        <f>G11432/(B11432-1)</f>
        <v>1.0088496790794754</v>
      </c>
    </row>
    <row r="11433" spans="1:8">
      <c r="A11433" t="s">
        <v>151</v>
      </c>
      <c r="B11433">
        <v>2.4346383642235998</v>
      </c>
      <c r="C11433">
        <v>116</v>
      </c>
      <c r="D11433">
        <v>25</v>
      </c>
      <c r="E11433">
        <v>25</v>
      </c>
      <c r="F11433" t="str">
        <f>VLOOKUP(E11433,$L$1:$M$25,2,FALSE)</f>
        <v>wheat</v>
      </c>
      <c r="G11433">
        <f>LOG(C11433)</f>
        <v>2.0644579892269186</v>
      </c>
      <c r="H11433">
        <f>G11433/(B11433-1)</f>
        <v>1.4390093285593724</v>
      </c>
    </row>
    <row r="11434" spans="1:8">
      <c r="A11434" t="s">
        <v>73</v>
      </c>
      <c r="B11434">
        <v>2.4351719488264201</v>
      </c>
      <c r="C11434">
        <v>177</v>
      </c>
      <c r="D11434">
        <v>19</v>
      </c>
      <c r="E11434">
        <v>19</v>
      </c>
      <c r="F11434" t="str">
        <f>VLOOKUP(E11434,$L$1:$M$25,2,FALSE)</f>
        <v>reserves</v>
      </c>
      <c r="G11434">
        <f>LOG(C11434)</f>
        <v>2.2479732663618068</v>
      </c>
      <c r="H11434">
        <f>G11434/(B11434-1)</f>
        <v>1.5663442057936241</v>
      </c>
    </row>
    <row r="11435" spans="1:8">
      <c r="A11435" t="s">
        <v>1327</v>
      </c>
      <c r="B11435">
        <v>2.4354702652544602</v>
      </c>
      <c r="C11435">
        <v>45</v>
      </c>
      <c r="D11435">
        <v>4</v>
      </c>
      <c r="E11435">
        <v>4</v>
      </c>
      <c r="F11435" t="str">
        <f>VLOOKUP(E11435,$L$1:$M$25,2,FALSE)</f>
        <v>coffee</v>
      </c>
      <c r="G11435">
        <f>LOG(C11435)</f>
        <v>1.6532125137753437</v>
      </c>
      <c r="H11435">
        <f>G11435/(B11435-1)</f>
        <v>1.1516870490398388</v>
      </c>
    </row>
    <row r="11436" spans="1:8">
      <c r="A11436" t="s">
        <v>9016</v>
      </c>
      <c r="B11436">
        <v>2.4354737694206801</v>
      </c>
      <c r="C11436">
        <v>34</v>
      </c>
      <c r="D11436">
        <v>23</v>
      </c>
      <c r="E11436">
        <v>23</v>
      </c>
      <c r="F11436" t="str">
        <f>VLOOKUP(E11436,$L$1:$M$25,2,FALSE)</f>
        <v>trade</v>
      </c>
      <c r="G11436">
        <f>LOG(C11436)</f>
        <v>1.5314789170422551</v>
      </c>
      <c r="H11436">
        <f>G11436/(B11436-1)</f>
        <v>1.0668804611179488</v>
      </c>
    </row>
    <row r="11437" spans="1:8">
      <c r="A11437" t="s">
        <v>2026</v>
      </c>
      <c r="B11437">
        <v>2.4358297114407099</v>
      </c>
      <c r="C11437">
        <v>35</v>
      </c>
      <c r="D11437">
        <v>22</v>
      </c>
      <c r="E11437">
        <v>22</v>
      </c>
      <c r="F11437" t="str">
        <f>VLOOKUP(E11437,$L$1:$M$25,2,FALSE)</f>
        <v>sugar</v>
      </c>
      <c r="G11437">
        <f>LOG(C11437)</f>
        <v>1.5440680443502757</v>
      </c>
      <c r="H11437">
        <f>G11437/(B11437-1)</f>
        <v>1.0753838230586268</v>
      </c>
    </row>
    <row r="11438" spans="1:8">
      <c r="A11438" t="s">
        <v>9867</v>
      </c>
      <c r="B11438">
        <v>2.4360029289921301</v>
      </c>
      <c r="C11438">
        <v>30</v>
      </c>
      <c r="D11438">
        <v>22</v>
      </c>
      <c r="E11438">
        <v>22</v>
      </c>
      <c r="F11438" t="str">
        <f>VLOOKUP(E11438,$L$1:$M$25,2,FALSE)</f>
        <v>sugar</v>
      </c>
      <c r="G11438">
        <f>LOG(C11438)</f>
        <v>1.4771212547196624</v>
      </c>
      <c r="H11438">
        <f>G11438/(B11438-1)</f>
        <v>1.0286338731609632</v>
      </c>
    </row>
    <row r="11439" spans="1:8">
      <c r="A11439" t="s">
        <v>3762</v>
      </c>
      <c r="B11439">
        <v>2.4376830887091501</v>
      </c>
      <c r="C11439">
        <v>62</v>
      </c>
      <c r="D11439">
        <v>8</v>
      </c>
      <c r="E11439">
        <v>8</v>
      </c>
      <c r="F11439" t="str">
        <f>VLOOKUP(E11439,$L$1:$M$25,2,FALSE)</f>
        <v>dlr</v>
      </c>
      <c r="G11439">
        <f>LOG(C11439)</f>
        <v>1.7923916894982539</v>
      </c>
      <c r="H11439">
        <f>G11439/(B11439-1)</f>
        <v>1.2467223851868394</v>
      </c>
    </row>
    <row r="11440" spans="1:8">
      <c r="A11440" t="s">
        <v>521</v>
      </c>
      <c r="B11440">
        <v>2.4377990559193599</v>
      </c>
      <c r="C11440">
        <v>168</v>
      </c>
      <c r="D11440">
        <v>14</v>
      </c>
      <c r="E11440">
        <v>14</v>
      </c>
      <c r="F11440" t="str">
        <f>VLOOKUP(E11440,$L$1:$M$25,2,FALSE)</f>
        <v>livestock</v>
      </c>
      <c r="G11440">
        <f>LOG(C11440)</f>
        <v>2.2253092817258628</v>
      </c>
      <c r="H11440">
        <f>G11440/(B11440-1)</f>
        <v>1.547719253649775</v>
      </c>
    </row>
    <row r="11441" spans="1:8">
      <c r="A11441" t="s">
        <v>10907</v>
      </c>
      <c r="B11441">
        <v>2.4387482309161399</v>
      </c>
      <c r="C11441">
        <v>23</v>
      </c>
      <c r="D11441">
        <v>10</v>
      </c>
      <c r="E11441">
        <v>10</v>
      </c>
      <c r="F11441" t="str">
        <f>VLOOKUP(E11441,$L$1:$M$25,2,FALSE)</f>
        <v>gnp</v>
      </c>
      <c r="G11441">
        <f>LOG(C11441)</f>
        <v>1.3617278360175928</v>
      </c>
      <c r="H11441">
        <f>G11441/(B11441-1)</f>
        <v>0.9464670793377773</v>
      </c>
    </row>
    <row r="11442" spans="1:8">
      <c r="A11442" t="s">
        <v>365</v>
      </c>
      <c r="B11442">
        <v>2.43891553946637</v>
      </c>
      <c r="C11442">
        <v>556</v>
      </c>
      <c r="D11442">
        <v>3</v>
      </c>
      <c r="E11442">
        <v>3</v>
      </c>
      <c r="F11442" t="str">
        <f>VLOOKUP(E11442,$L$1:$M$25,2,FALSE)</f>
        <v>cocoa</v>
      </c>
      <c r="G11442">
        <f>LOG(C11442)</f>
        <v>2.7450747915820575</v>
      </c>
      <c r="H11442">
        <f>G11442/(B11442-1)</f>
        <v>1.90773865198515</v>
      </c>
    </row>
    <row r="11443" spans="1:8">
      <c r="A11443" t="s">
        <v>10025</v>
      </c>
      <c r="B11443">
        <v>2.4395057311678801</v>
      </c>
      <c r="C11443">
        <v>78</v>
      </c>
      <c r="D11443">
        <v>20</v>
      </c>
      <c r="E11443">
        <v>20</v>
      </c>
      <c r="F11443" t="str">
        <f>VLOOKUP(E11443,$L$1:$M$25,2,FALSE)</f>
        <v>ship</v>
      </c>
      <c r="G11443">
        <f>LOG(C11443)</f>
        <v>1.8920946026904804</v>
      </c>
      <c r="H11443">
        <f>G11443/(B11443-1)</f>
        <v>1.3144057447797808</v>
      </c>
    </row>
    <row r="11444" spans="1:8">
      <c r="A11444" t="s">
        <v>226</v>
      </c>
      <c r="B11444">
        <v>2.43990511186355</v>
      </c>
      <c r="C11444">
        <v>83</v>
      </c>
      <c r="D11444">
        <v>1</v>
      </c>
      <c r="E11444">
        <v>1</v>
      </c>
      <c r="F11444" t="str">
        <f>VLOOKUP(E11444,$L$1:$M$25,2,FALSE)</f>
        <v>acq</v>
      </c>
      <c r="G11444">
        <f>LOG(C11444)</f>
        <v>1.919078092376074</v>
      </c>
      <c r="H11444">
        <f>G11444/(B11444-1)</f>
        <v>1.3327809426916819</v>
      </c>
    </row>
    <row r="11445" spans="1:8">
      <c r="A11445" t="s">
        <v>9993</v>
      </c>
      <c r="B11445">
        <v>2.44006338731766</v>
      </c>
      <c r="C11445">
        <v>61</v>
      </c>
      <c r="D11445">
        <v>13</v>
      </c>
      <c r="E11445">
        <v>13</v>
      </c>
      <c r="F11445" t="str">
        <f>VLOOKUP(E11445,$L$1:$M$25,2,FALSE)</f>
        <v>interest</v>
      </c>
      <c r="G11445">
        <f>LOG(C11445)</f>
        <v>1.7853298350107671</v>
      </c>
      <c r="H11445">
        <f>G11445/(B11445-1)</f>
        <v>1.239757812561445</v>
      </c>
    </row>
    <row r="11446" spans="1:8">
      <c r="A11446" t="s">
        <v>1114</v>
      </c>
      <c r="B11446">
        <v>2.4410152780267</v>
      </c>
      <c r="C11446">
        <v>14</v>
      </c>
      <c r="D11446">
        <v>22</v>
      </c>
      <c r="E11446">
        <v>22</v>
      </c>
      <c r="F11446" t="str">
        <f>VLOOKUP(E11446,$L$1:$M$25,2,FALSE)</f>
        <v>sugar</v>
      </c>
      <c r="G11446">
        <f>LOG(C11446)</f>
        <v>1.146128035678238</v>
      </c>
      <c r="H11446">
        <f>G11446/(B11446-1)</f>
        <v>0.79536147406273494</v>
      </c>
    </row>
    <row r="11447" spans="1:8">
      <c r="A11447" t="s">
        <v>4310</v>
      </c>
      <c r="B11447">
        <v>2.4410152780267</v>
      </c>
      <c r="C11447">
        <v>14</v>
      </c>
      <c r="D11447">
        <v>19</v>
      </c>
      <c r="E11447">
        <v>19</v>
      </c>
      <c r="F11447" t="str">
        <f>VLOOKUP(E11447,$L$1:$M$25,2,FALSE)</f>
        <v>reserves</v>
      </c>
      <c r="G11447">
        <f>LOG(C11447)</f>
        <v>1.146128035678238</v>
      </c>
      <c r="H11447">
        <f>G11447/(B11447-1)</f>
        <v>0.79536147406273494</v>
      </c>
    </row>
    <row r="11448" spans="1:8">
      <c r="A11448" t="s">
        <v>5986</v>
      </c>
      <c r="B11448">
        <v>2.4410152780267</v>
      </c>
      <c r="C11448">
        <v>14</v>
      </c>
      <c r="D11448">
        <v>23</v>
      </c>
      <c r="E11448">
        <v>23</v>
      </c>
      <c r="F11448" t="str">
        <f>VLOOKUP(E11448,$L$1:$M$25,2,FALSE)</f>
        <v>trade</v>
      </c>
      <c r="G11448">
        <f>LOG(C11448)</f>
        <v>1.146128035678238</v>
      </c>
      <c r="H11448">
        <f>G11448/(B11448-1)</f>
        <v>0.79536147406273494</v>
      </c>
    </row>
    <row r="11449" spans="1:8">
      <c r="A11449" t="s">
        <v>6137</v>
      </c>
      <c r="B11449">
        <v>2.4410152780267</v>
      </c>
      <c r="C11449">
        <v>14</v>
      </c>
      <c r="D11449">
        <v>1</v>
      </c>
      <c r="E11449">
        <v>1</v>
      </c>
      <c r="F11449" t="str">
        <f>VLOOKUP(E11449,$L$1:$M$25,2,FALSE)</f>
        <v>acq</v>
      </c>
      <c r="G11449">
        <f>LOG(C11449)</f>
        <v>1.146128035678238</v>
      </c>
      <c r="H11449">
        <f>G11449/(B11449-1)</f>
        <v>0.79536147406273494</v>
      </c>
    </row>
    <row r="11450" spans="1:8">
      <c r="A11450" t="s">
        <v>11402</v>
      </c>
      <c r="B11450">
        <v>2.4413026378076199</v>
      </c>
      <c r="C11450">
        <v>24</v>
      </c>
      <c r="D11450">
        <v>15</v>
      </c>
      <c r="E11450">
        <v>15</v>
      </c>
      <c r="F11450" t="str">
        <f>VLOOKUP(E11450,$L$1:$M$25,2,FALSE)</f>
        <v>money-fx</v>
      </c>
      <c r="G11450">
        <f>LOG(C11450)</f>
        <v>1.3802112417116059</v>
      </c>
      <c r="H11450">
        <f>G11450/(B11450-1)</f>
        <v>0.9576137623747496</v>
      </c>
    </row>
    <row r="11451" spans="1:8">
      <c r="A11451" t="s">
        <v>1511</v>
      </c>
      <c r="B11451">
        <v>2.4441795887000501</v>
      </c>
      <c r="C11451">
        <v>65</v>
      </c>
      <c r="D11451">
        <v>4</v>
      </c>
      <c r="E11451">
        <v>4</v>
      </c>
      <c r="F11451" t="str">
        <f>VLOOKUP(E11451,$L$1:$M$25,2,FALSE)</f>
        <v>coffee</v>
      </c>
      <c r="G11451">
        <f>LOG(C11451)</f>
        <v>1.8129133566428555</v>
      </c>
      <c r="H11451">
        <f>G11451/(B11451-1)</f>
        <v>1.2553240406026744</v>
      </c>
    </row>
    <row r="11452" spans="1:8">
      <c r="A11452" t="s">
        <v>9005</v>
      </c>
      <c r="B11452">
        <v>2.4464547352234498</v>
      </c>
      <c r="C11452">
        <v>42</v>
      </c>
      <c r="D11452">
        <v>1</v>
      </c>
      <c r="E11452">
        <v>1</v>
      </c>
      <c r="F11452" t="str">
        <f>VLOOKUP(E11452,$L$1:$M$25,2,FALSE)</f>
        <v>acq</v>
      </c>
      <c r="G11452">
        <f>LOG(C11452)</f>
        <v>1.6232492903979006</v>
      </c>
      <c r="H11452">
        <f>G11452/(B11452-1)</f>
        <v>1.122226123548304</v>
      </c>
    </row>
    <row r="11453" spans="1:8">
      <c r="A11453" t="s">
        <v>11639</v>
      </c>
      <c r="B11453">
        <v>2.4474776536848899</v>
      </c>
      <c r="C11453">
        <v>26</v>
      </c>
      <c r="D11453">
        <v>4</v>
      </c>
      <c r="E11453">
        <v>4</v>
      </c>
      <c r="F11453" t="str">
        <f>VLOOKUP(E11453,$L$1:$M$25,2,FALSE)</f>
        <v>coffee</v>
      </c>
      <c r="G11453">
        <f>LOG(C11453)</f>
        <v>1.414973347970818</v>
      </c>
      <c r="H11453">
        <f>G11453/(B11453-1)</f>
        <v>0.9775441744255432</v>
      </c>
    </row>
    <row r="11454" spans="1:8">
      <c r="A11454" t="s">
        <v>6726</v>
      </c>
      <c r="B11454">
        <v>2.4503962829577501</v>
      </c>
      <c r="C11454">
        <v>21</v>
      </c>
      <c r="D11454">
        <v>3</v>
      </c>
      <c r="E11454">
        <v>3</v>
      </c>
      <c r="F11454" t="str">
        <f>VLOOKUP(E11454,$L$1:$M$25,2,FALSE)</f>
        <v>cocoa</v>
      </c>
      <c r="G11454">
        <f>LOG(C11454)</f>
        <v>1.3222192947339193</v>
      </c>
      <c r="H11454">
        <f>G11454/(B11454-1)</f>
        <v>0.91162622951401717</v>
      </c>
    </row>
    <row r="11455" spans="1:8">
      <c r="A11455" t="s">
        <v>8952</v>
      </c>
      <c r="B11455">
        <v>2.4503962829577501</v>
      </c>
      <c r="C11455">
        <v>21</v>
      </c>
      <c r="D11455">
        <v>11</v>
      </c>
      <c r="E11455">
        <v>11</v>
      </c>
      <c r="F11455" t="str">
        <f>VLOOKUP(E11455,$L$1:$M$25,2,FALSE)</f>
        <v>gold</v>
      </c>
      <c r="G11455">
        <f>LOG(C11455)</f>
        <v>1.3222192947339193</v>
      </c>
      <c r="H11455">
        <f>G11455/(B11455-1)</f>
        <v>0.91162622951401717</v>
      </c>
    </row>
    <row r="11456" spans="1:8">
      <c r="A11456" t="s">
        <v>513</v>
      </c>
      <c r="B11456">
        <v>2.4505425919714598</v>
      </c>
      <c r="C11456">
        <v>581</v>
      </c>
      <c r="D11456">
        <v>25</v>
      </c>
      <c r="E11456">
        <v>25</v>
      </c>
      <c r="F11456" t="str">
        <f>VLOOKUP(E11456,$L$1:$M$25,2,FALSE)</f>
        <v>wheat</v>
      </c>
      <c r="G11456">
        <f>LOG(C11456)</f>
        <v>2.7641761323903307</v>
      </c>
      <c r="H11456">
        <f>G11456/(B11456-1)</f>
        <v>1.9056152833357942</v>
      </c>
    </row>
    <row r="11457" spans="1:8">
      <c r="A11457" t="s">
        <v>6361</v>
      </c>
      <c r="B11457">
        <v>2.4512555577533202</v>
      </c>
      <c r="C11457">
        <v>26</v>
      </c>
      <c r="D11457">
        <v>3</v>
      </c>
      <c r="E11457">
        <v>3</v>
      </c>
      <c r="F11457" t="str">
        <f>VLOOKUP(E11457,$L$1:$M$25,2,FALSE)</f>
        <v>cocoa</v>
      </c>
      <c r="G11457">
        <f>LOG(C11457)</f>
        <v>1.414973347970818</v>
      </c>
      <c r="H11457">
        <f>G11457/(B11457-1)</f>
        <v>0.97499943439412529</v>
      </c>
    </row>
    <row r="11458" spans="1:8">
      <c r="A11458" t="s">
        <v>9200</v>
      </c>
      <c r="B11458">
        <v>2.4512555577533202</v>
      </c>
      <c r="C11458">
        <v>26</v>
      </c>
      <c r="D11458">
        <v>11</v>
      </c>
      <c r="E11458">
        <v>11</v>
      </c>
      <c r="F11458" t="str">
        <f>VLOOKUP(E11458,$L$1:$M$25,2,FALSE)</f>
        <v>gold</v>
      </c>
      <c r="G11458">
        <f>LOG(C11458)</f>
        <v>1.414973347970818</v>
      </c>
      <c r="H11458">
        <f>G11458/(B11458-1)</f>
        <v>0.97499943439412529</v>
      </c>
    </row>
    <row r="11459" spans="1:8">
      <c r="A11459" t="s">
        <v>8075</v>
      </c>
      <c r="B11459">
        <v>2.4515830605217799</v>
      </c>
      <c r="C11459">
        <v>19</v>
      </c>
      <c r="D11459">
        <v>4</v>
      </c>
      <c r="E11459">
        <v>4</v>
      </c>
      <c r="F11459" t="str">
        <f>VLOOKUP(E11459,$L$1:$M$25,2,FALSE)</f>
        <v>coffee</v>
      </c>
      <c r="G11459">
        <f>LOG(C11459)</f>
        <v>1.2787536009528289</v>
      </c>
      <c r="H11459">
        <f>G11459/(B11459-1)</f>
        <v>0.88093725790184785</v>
      </c>
    </row>
    <row r="11460" spans="1:8">
      <c r="A11460" t="s">
        <v>12222</v>
      </c>
      <c r="B11460">
        <v>2.4515830605217799</v>
      </c>
      <c r="C11460">
        <v>19</v>
      </c>
      <c r="D11460">
        <v>7</v>
      </c>
      <c r="E11460">
        <v>7</v>
      </c>
      <c r="F11460" t="str">
        <f>VLOOKUP(E11460,$L$1:$M$25,2,FALSE)</f>
        <v>crude</v>
      </c>
      <c r="G11460">
        <f>LOG(C11460)</f>
        <v>1.2787536009528289</v>
      </c>
      <c r="H11460">
        <f>G11460/(B11460-1)</f>
        <v>0.88093725790184785</v>
      </c>
    </row>
    <row r="11461" spans="1:8">
      <c r="A11461" t="s">
        <v>9028</v>
      </c>
      <c r="B11461">
        <v>2.4525766629971502</v>
      </c>
      <c r="C11461">
        <v>24</v>
      </c>
      <c r="D11461">
        <v>23</v>
      </c>
      <c r="E11461">
        <v>23</v>
      </c>
      <c r="F11461" t="str">
        <f>VLOOKUP(E11461,$L$1:$M$25,2,FALSE)</f>
        <v>trade</v>
      </c>
      <c r="G11461">
        <f>LOG(C11461)</f>
        <v>1.3802112417116059</v>
      </c>
      <c r="H11461">
        <f>G11461/(B11461-1)</f>
        <v>0.95018134110992103</v>
      </c>
    </row>
    <row r="11462" spans="1:8">
      <c r="A11462" t="s">
        <v>6628</v>
      </c>
      <c r="B11462">
        <v>2.45658147193901</v>
      </c>
      <c r="C11462">
        <v>33</v>
      </c>
      <c r="D11462">
        <v>12</v>
      </c>
      <c r="E11462">
        <v>12</v>
      </c>
      <c r="F11462" t="str">
        <f>VLOOKUP(E11462,$L$1:$M$25,2,FALSE)</f>
        <v>grain</v>
      </c>
      <c r="G11462">
        <f>LOG(C11462)</f>
        <v>1.5185139398778875</v>
      </c>
      <c r="H11462">
        <f>G11462/(B11462-1)</f>
        <v>1.0425190551520833</v>
      </c>
    </row>
    <row r="11463" spans="1:8">
      <c r="A11463" t="s">
        <v>6140</v>
      </c>
      <c r="B11463">
        <v>2.4582044327855699</v>
      </c>
      <c r="C11463">
        <v>20</v>
      </c>
      <c r="D11463">
        <v>9</v>
      </c>
      <c r="E11463">
        <v>9</v>
      </c>
      <c r="F11463" t="str">
        <f>VLOOKUP(E11463,$L$1:$M$25,2,FALSE)</f>
        <v>earn</v>
      </c>
      <c r="G11463">
        <f>LOG(C11463)</f>
        <v>1.3010299956639813</v>
      </c>
      <c r="H11463">
        <f>G11463/(B11463-1)</f>
        <v>0.89221371600047705</v>
      </c>
    </row>
    <row r="11464" spans="1:8">
      <c r="A11464" t="s">
        <v>6841</v>
      </c>
      <c r="B11464">
        <v>2.4583843972130999</v>
      </c>
      <c r="C11464">
        <v>46</v>
      </c>
      <c r="D11464">
        <v>10</v>
      </c>
      <c r="E11464">
        <v>10</v>
      </c>
      <c r="F11464" t="str">
        <f>VLOOKUP(E11464,$L$1:$M$25,2,FALSE)</f>
        <v>gnp</v>
      </c>
      <c r="G11464">
        <f>LOG(C11464)</f>
        <v>1.6627578316815741</v>
      </c>
      <c r="H11464">
        <f>G11464/(B11464-1)</f>
        <v>1.140136876710298</v>
      </c>
    </row>
    <row r="11465" spans="1:8">
      <c r="A11465" t="s">
        <v>10842</v>
      </c>
      <c r="B11465">
        <v>2.4608277063727599</v>
      </c>
      <c r="C11465">
        <v>91</v>
      </c>
      <c r="D11465">
        <v>10</v>
      </c>
      <c r="E11465">
        <v>10</v>
      </c>
      <c r="F11465" t="str">
        <f>VLOOKUP(E11465,$L$1:$M$25,2,FALSE)</f>
        <v>gnp</v>
      </c>
      <c r="G11465">
        <f>LOG(C11465)</f>
        <v>1.9590413923210936</v>
      </c>
      <c r="H11465">
        <f>G11465/(B11465-1)</f>
        <v>1.3410489024646171</v>
      </c>
    </row>
    <row r="11466" spans="1:8">
      <c r="A11466" t="s">
        <v>244</v>
      </c>
      <c r="B11466">
        <v>2.4612223029379199</v>
      </c>
      <c r="C11466">
        <v>64</v>
      </c>
      <c r="D11466">
        <v>20</v>
      </c>
      <c r="E11466">
        <v>20</v>
      </c>
      <c r="F11466" t="str">
        <f>VLOOKUP(E11466,$L$1:$M$25,2,FALSE)</f>
        <v>ship</v>
      </c>
      <c r="G11466">
        <f>LOG(C11466)</f>
        <v>1.8061799739838871</v>
      </c>
      <c r="H11466">
        <f>G11466/(B11466-1)</f>
        <v>1.2360747371241176</v>
      </c>
    </row>
    <row r="11467" spans="1:8">
      <c r="A11467" t="s">
        <v>3747</v>
      </c>
      <c r="B11467">
        <v>2.4616506039519099</v>
      </c>
      <c r="C11467">
        <v>39</v>
      </c>
      <c r="D11467">
        <v>8</v>
      </c>
      <c r="E11467">
        <v>8</v>
      </c>
      <c r="F11467" t="str">
        <f>VLOOKUP(E11467,$L$1:$M$25,2,FALSE)</f>
        <v>dlr</v>
      </c>
      <c r="G11467">
        <f>LOG(C11467)</f>
        <v>1.5910646070264991</v>
      </c>
      <c r="H11467">
        <f>G11467/(B11467-1)</f>
        <v>1.0885396295973118</v>
      </c>
    </row>
    <row r="11468" spans="1:8">
      <c r="A11468" t="s">
        <v>6090</v>
      </c>
      <c r="B11468">
        <v>2.4631046437978101</v>
      </c>
      <c r="C11468">
        <v>24</v>
      </c>
      <c r="D11468">
        <v>4</v>
      </c>
      <c r="E11468">
        <v>4</v>
      </c>
      <c r="F11468" t="str">
        <f>VLOOKUP(E11468,$L$1:$M$25,2,FALSE)</f>
        <v>coffee</v>
      </c>
      <c r="G11468">
        <f>LOG(C11468)</f>
        <v>1.3802112417116059</v>
      </c>
      <c r="H11468">
        <f>G11468/(B11468-1)</f>
        <v>0.94334417402227899</v>
      </c>
    </row>
    <row r="11469" spans="1:8">
      <c r="A11469" t="s">
        <v>8276</v>
      </c>
      <c r="B11469">
        <v>2.4631046437978101</v>
      </c>
      <c r="C11469">
        <v>24</v>
      </c>
      <c r="D11469">
        <v>10</v>
      </c>
      <c r="E11469">
        <v>10</v>
      </c>
      <c r="F11469" t="str">
        <f>VLOOKUP(E11469,$L$1:$M$25,2,FALSE)</f>
        <v>gnp</v>
      </c>
      <c r="G11469">
        <f>LOG(C11469)</f>
        <v>1.3802112417116059</v>
      </c>
      <c r="H11469">
        <f>G11469/(B11469-1)</f>
        <v>0.94334417402227899</v>
      </c>
    </row>
    <row r="11470" spans="1:8">
      <c r="A11470" t="s">
        <v>2064</v>
      </c>
      <c r="B11470">
        <v>2.46328088317436</v>
      </c>
      <c r="C11470">
        <v>21</v>
      </c>
      <c r="D11470">
        <v>7</v>
      </c>
      <c r="E11470">
        <v>7</v>
      </c>
      <c r="F11470" t="str">
        <f>VLOOKUP(E11470,$L$1:$M$25,2,FALSE)</f>
        <v>crude</v>
      </c>
      <c r="G11470">
        <f>LOG(C11470)</f>
        <v>1.3222192947339193</v>
      </c>
      <c r="H11470">
        <f>G11470/(B11470-1)</f>
        <v>0.90359910386143394</v>
      </c>
    </row>
    <row r="11471" spans="1:8">
      <c r="A11471" t="s">
        <v>369</v>
      </c>
      <c r="B11471">
        <v>2.4641969469260601</v>
      </c>
      <c r="C11471">
        <v>148</v>
      </c>
      <c r="D11471">
        <v>5</v>
      </c>
      <c r="E11471">
        <v>5</v>
      </c>
      <c r="F11471" t="str">
        <f>VLOOKUP(E11471,$L$1:$M$25,2,FALSE)</f>
        <v>corn</v>
      </c>
      <c r="G11471">
        <f>LOG(C11471)</f>
        <v>2.1702617153949575</v>
      </c>
      <c r="H11471">
        <f>G11471/(B11471-1)</f>
        <v>1.4822198065302705</v>
      </c>
    </row>
    <row r="11472" spans="1:8">
      <c r="A11472" t="s">
        <v>1595</v>
      </c>
      <c r="B11472">
        <v>2.46463953623251</v>
      </c>
      <c r="C11472">
        <v>38</v>
      </c>
      <c r="D11472">
        <v>7</v>
      </c>
      <c r="E11472">
        <v>7</v>
      </c>
      <c r="F11472" t="str">
        <f>VLOOKUP(E11472,$L$1:$M$25,2,FALSE)</f>
        <v>crude</v>
      </c>
      <c r="G11472">
        <f>LOG(C11472)</f>
        <v>1.5797835966168101</v>
      </c>
      <c r="H11472">
        <f>G11472/(B11472-1)</f>
        <v>1.0786159717362847</v>
      </c>
    </row>
    <row r="11473" spans="1:8">
      <c r="A11473" t="s">
        <v>482</v>
      </c>
      <c r="B11473">
        <v>2.46486724651341</v>
      </c>
      <c r="C11473">
        <v>383</v>
      </c>
      <c r="D11473">
        <v>18</v>
      </c>
      <c r="E11473">
        <v>18</v>
      </c>
      <c r="F11473" t="str">
        <f>VLOOKUP(E11473,$L$1:$M$25,2,FALSE)</f>
        <v>oilseed</v>
      </c>
      <c r="G11473">
        <f>LOG(C11473)</f>
        <v>2.5831987739686229</v>
      </c>
      <c r="H11473">
        <f>G11473/(B11473-1)</f>
        <v>1.7634354103533949</v>
      </c>
    </row>
    <row r="11474" spans="1:8">
      <c r="A11474" t="s">
        <v>11483</v>
      </c>
      <c r="B11474">
        <v>2.4652809738179098</v>
      </c>
      <c r="C11474">
        <v>53</v>
      </c>
      <c r="D11474">
        <v>23</v>
      </c>
      <c r="E11474">
        <v>23</v>
      </c>
      <c r="F11474" t="str">
        <f>VLOOKUP(E11474,$L$1:$M$25,2,FALSE)</f>
        <v>trade</v>
      </c>
      <c r="G11474">
        <f>LOG(C11474)</f>
        <v>1.7242758696007889</v>
      </c>
      <c r="H11474">
        <f>G11474/(B11474-1)</f>
        <v>1.1767544248582213</v>
      </c>
    </row>
    <row r="11475" spans="1:8">
      <c r="A11475" t="s">
        <v>5383</v>
      </c>
      <c r="B11475">
        <v>2.4655541095425502</v>
      </c>
      <c r="C11475">
        <v>94</v>
      </c>
      <c r="D11475">
        <v>10</v>
      </c>
      <c r="E11475">
        <v>10</v>
      </c>
      <c r="F11475" t="str">
        <f>VLOOKUP(E11475,$L$1:$M$25,2,FALSE)</f>
        <v>gnp</v>
      </c>
      <c r="G11475">
        <f>LOG(C11475)</f>
        <v>1.9731278535996986</v>
      </c>
      <c r="H11475">
        <f>G11475/(B11475-1)</f>
        <v>1.3463357243190288</v>
      </c>
    </row>
    <row r="11476" spans="1:8">
      <c r="A11476" t="s">
        <v>7063</v>
      </c>
      <c r="B11476">
        <v>2.4657296053701101</v>
      </c>
      <c r="C11476">
        <v>35</v>
      </c>
      <c r="D11476">
        <v>22</v>
      </c>
      <c r="E11476">
        <v>22</v>
      </c>
      <c r="F11476" t="str">
        <f>VLOOKUP(E11476,$L$1:$M$25,2,FALSE)</f>
        <v>sugar</v>
      </c>
      <c r="G11476">
        <f>LOG(C11476)</f>
        <v>1.5440680443502757</v>
      </c>
      <c r="H11476">
        <f>G11476/(B11476-1)</f>
        <v>1.053446719431163</v>
      </c>
    </row>
    <row r="11477" spans="1:8">
      <c r="A11477" t="s">
        <v>7635</v>
      </c>
      <c r="B11477">
        <v>2.46618111542137</v>
      </c>
      <c r="C11477">
        <v>46</v>
      </c>
      <c r="D11477">
        <v>7</v>
      </c>
      <c r="E11477">
        <v>7</v>
      </c>
      <c r="F11477" t="str">
        <f>VLOOKUP(E11477,$L$1:$M$25,2,FALSE)</f>
        <v>crude</v>
      </c>
      <c r="G11477">
        <f>LOG(C11477)</f>
        <v>1.6627578316815741</v>
      </c>
      <c r="H11477">
        <f>G11477/(B11477-1)</f>
        <v>1.1340739654825722</v>
      </c>
    </row>
    <row r="11478" spans="1:8">
      <c r="A11478" t="s">
        <v>5025</v>
      </c>
      <c r="B11478">
        <v>2.46833377432728</v>
      </c>
      <c r="C11478">
        <v>49</v>
      </c>
      <c r="D11478">
        <v>15</v>
      </c>
      <c r="E11478">
        <v>15</v>
      </c>
      <c r="F11478" t="str">
        <f>VLOOKUP(E11478,$L$1:$M$25,2,FALSE)</f>
        <v>money-fx</v>
      </c>
      <c r="G11478">
        <f>LOG(C11478)</f>
        <v>1.6901960800285136</v>
      </c>
      <c r="H11478">
        <f>G11478/(B11478-1)</f>
        <v>1.1510980061756602</v>
      </c>
    </row>
    <row r="11479" spans="1:8">
      <c r="A11479" t="s">
        <v>399</v>
      </c>
      <c r="B11479">
        <v>2.4690193564906902</v>
      </c>
      <c r="C11479">
        <v>201</v>
      </c>
      <c r="D11479">
        <v>22</v>
      </c>
      <c r="E11479">
        <v>22</v>
      </c>
      <c r="F11479" t="str">
        <f>VLOOKUP(E11479,$L$1:$M$25,2,FALSE)</f>
        <v>sugar</v>
      </c>
      <c r="G11479">
        <f>LOG(C11479)</f>
        <v>2.3031960574204891</v>
      </c>
      <c r="H11479">
        <f>G11479/(B11479-1)</f>
        <v>1.5678459560414142</v>
      </c>
    </row>
    <row r="11480" spans="1:8">
      <c r="A11480" t="s">
        <v>1513</v>
      </c>
      <c r="B11480">
        <v>2.4702658331904401</v>
      </c>
      <c r="C11480">
        <v>61</v>
      </c>
      <c r="D11480">
        <v>23</v>
      </c>
      <c r="E11480">
        <v>23</v>
      </c>
      <c r="F11480" t="str">
        <f>VLOOKUP(E11480,$L$1:$M$25,2,FALSE)</f>
        <v>trade</v>
      </c>
      <c r="G11480">
        <f>LOG(C11480)</f>
        <v>1.7853298350107671</v>
      </c>
      <c r="H11480">
        <f>G11480/(B11480-1)</f>
        <v>1.2142905008794538</v>
      </c>
    </row>
    <row r="11481" spans="1:8">
      <c r="A11481" t="s">
        <v>123</v>
      </c>
      <c r="B11481">
        <v>2.4705891226421</v>
      </c>
      <c r="C11481">
        <v>94</v>
      </c>
      <c r="D11481">
        <v>11</v>
      </c>
      <c r="E11481">
        <v>11</v>
      </c>
      <c r="F11481" t="str">
        <f>VLOOKUP(E11481,$L$1:$M$25,2,FALSE)</f>
        <v>gold</v>
      </c>
      <c r="G11481">
        <f>LOG(C11481)</f>
        <v>1.9731278535996986</v>
      </c>
      <c r="H11481">
        <f>G11481/(B11481-1)</f>
        <v>1.3417261308547721</v>
      </c>
    </row>
    <row r="11482" spans="1:8">
      <c r="A11482" t="s">
        <v>4190</v>
      </c>
      <c r="B11482">
        <v>2.47075118213519</v>
      </c>
      <c r="C11482">
        <v>29</v>
      </c>
      <c r="D11482">
        <v>14</v>
      </c>
      <c r="E11482">
        <v>14</v>
      </c>
      <c r="F11482" t="str">
        <f>VLOOKUP(E11482,$L$1:$M$25,2,FALSE)</f>
        <v>livestock</v>
      </c>
      <c r="G11482">
        <f>LOG(C11482)</f>
        <v>1.4623979978989561</v>
      </c>
      <c r="H11482">
        <f>G11482/(B11482-1)</f>
        <v>0.99432046403382324</v>
      </c>
    </row>
    <row r="11483" spans="1:8">
      <c r="A11483" t="s">
        <v>649</v>
      </c>
      <c r="B11483">
        <v>2.47197202643921</v>
      </c>
      <c r="C11483">
        <v>72</v>
      </c>
      <c r="D11483">
        <v>20</v>
      </c>
      <c r="E11483">
        <v>20</v>
      </c>
      <c r="F11483" t="str">
        <f>VLOOKUP(E11483,$L$1:$M$25,2,FALSE)</f>
        <v>ship</v>
      </c>
      <c r="G11483">
        <f>LOG(C11483)</f>
        <v>1.8573324964312685</v>
      </c>
      <c r="H11483">
        <f>G11483/(B11483-1)</f>
        <v>1.2617987727146345</v>
      </c>
    </row>
    <row r="11484" spans="1:8">
      <c r="A11484" t="s">
        <v>8313</v>
      </c>
      <c r="B11484">
        <v>2.4722760953990499</v>
      </c>
      <c r="C11484">
        <v>51</v>
      </c>
      <c r="D11484">
        <v>17</v>
      </c>
      <c r="E11484">
        <v>17</v>
      </c>
      <c r="F11484" t="str">
        <f>VLOOKUP(E11484,$L$1:$M$25,2,FALSE)</f>
        <v>nat-gas</v>
      </c>
      <c r="G11484">
        <f>LOG(C11484)</f>
        <v>1.7075701760979363</v>
      </c>
      <c r="H11484">
        <f>G11484/(B11484-1)</f>
        <v>1.1598165462539223</v>
      </c>
    </row>
    <row r="11485" spans="1:8">
      <c r="A11485" t="s">
        <v>10840</v>
      </c>
      <c r="B11485">
        <v>2.4724374762955099</v>
      </c>
      <c r="C11485">
        <v>33</v>
      </c>
      <c r="D11485">
        <v>4</v>
      </c>
      <c r="E11485">
        <v>4</v>
      </c>
      <c r="F11485" t="str">
        <f>VLOOKUP(E11485,$L$1:$M$25,2,FALSE)</f>
        <v>coffee</v>
      </c>
      <c r="G11485">
        <f>LOG(C11485)</f>
        <v>1.5185139398778875</v>
      </c>
      <c r="H11485">
        <f>G11485/(B11485-1)</f>
        <v>1.0312926452390365</v>
      </c>
    </row>
    <row r="11486" spans="1:8">
      <c r="A11486" t="s">
        <v>8323</v>
      </c>
      <c r="B11486">
        <v>2.4724838693065898</v>
      </c>
      <c r="C11486">
        <v>23</v>
      </c>
      <c r="D11486">
        <v>18</v>
      </c>
      <c r="E11486">
        <v>18</v>
      </c>
      <c r="F11486" t="str">
        <f>VLOOKUP(E11486,$L$1:$M$25,2,FALSE)</f>
        <v>oilseed</v>
      </c>
      <c r="G11486">
        <f>LOG(C11486)</f>
        <v>1.3617278360175928</v>
      </c>
      <c r="H11486">
        <f>G11486/(B11486-1)</f>
        <v>0.9247828546052913</v>
      </c>
    </row>
    <row r="11487" spans="1:8">
      <c r="A11487" t="s">
        <v>1256</v>
      </c>
      <c r="B11487">
        <v>2.4732075894196699</v>
      </c>
      <c r="C11487">
        <v>22</v>
      </c>
      <c r="D11487">
        <v>7</v>
      </c>
      <c r="E11487">
        <v>7</v>
      </c>
      <c r="F11487" t="str">
        <f>VLOOKUP(E11487,$L$1:$M$25,2,FALSE)</f>
        <v>crude</v>
      </c>
      <c r="G11487">
        <f>LOG(C11487)</f>
        <v>1.3424226808222062</v>
      </c>
      <c r="H11487">
        <f>G11487/(B11487-1)</f>
        <v>0.91122438579821408</v>
      </c>
    </row>
    <row r="11488" spans="1:8">
      <c r="A11488" t="s">
        <v>5124</v>
      </c>
      <c r="B11488">
        <v>2.47339992360192</v>
      </c>
      <c r="C11488">
        <v>59</v>
      </c>
      <c r="D11488">
        <v>14</v>
      </c>
      <c r="E11488">
        <v>14</v>
      </c>
      <c r="F11488" t="str">
        <f>VLOOKUP(E11488,$L$1:$M$25,2,FALSE)</f>
        <v>livestock</v>
      </c>
      <c r="G11488">
        <f>LOG(C11488)</f>
        <v>1.7708520116421442</v>
      </c>
      <c r="H11488">
        <f>G11488/(B11488-1)</f>
        <v>1.2018814330552317</v>
      </c>
    </row>
    <row r="11489" spans="1:8">
      <c r="A11489" t="s">
        <v>2782</v>
      </c>
      <c r="B11489">
        <v>2.4762206495981598</v>
      </c>
      <c r="C11489">
        <v>18</v>
      </c>
      <c r="D11489">
        <v>7</v>
      </c>
      <c r="E11489">
        <v>7</v>
      </c>
      <c r="F11489" t="str">
        <f>VLOOKUP(E11489,$L$1:$M$25,2,FALSE)</f>
        <v>crude</v>
      </c>
      <c r="G11489">
        <f>LOG(C11489)</f>
        <v>1.255272505103306</v>
      </c>
      <c r="H11489">
        <f>G11489/(B11489-1)</f>
        <v>0.85032850979628427</v>
      </c>
    </row>
    <row r="11490" spans="1:8">
      <c r="A11490" t="s">
        <v>3079</v>
      </c>
      <c r="B11490">
        <v>2.4762206495981598</v>
      </c>
      <c r="C11490">
        <v>18</v>
      </c>
      <c r="D11490">
        <v>15</v>
      </c>
      <c r="E11490">
        <v>15</v>
      </c>
      <c r="F11490" t="str">
        <f>VLOOKUP(E11490,$L$1:$M$25,2,FALSE)</f>
        <v>money-fx</v>
      </c>
      <c r="G11490">
        <f>LOG(C11490)</f>
        <v>1.255272505103306</v>
      </c>
      <c r="H11490">
        <f>G11490/(B11490-1)</f>
        <v>0.85032850979628427</v>
      </c>
    </row>
    <row r="11491" spans="1:8">
      <c r="A11491" t="s">
        <v>4598</v>
      </c>
      <c r="B11491">
        <v>2.4762206495981598</v>
      </c>
      <c r="C11491">
        <v>18</v>
      </c>
      <c r="D11491">
        <v>10</v>
      </c>
      <c r="E11491">
        <v>10</v>
      </c>
      <c r="F11491" t="str">
        <f>VLOOKUP(E11491,$L$1:$M$25,2,FALSE)</f>
        <v>gnp</v>
      </c>
      <c r="G11491">
        <f>LOG(C11491)</f>
        <v>1.255272505103306</v>
      </c>
      <c r="H11491">
        <f>G11491/(B11491-1)</f>
        <v>0.85032850979628427</v>
      </c>
    </row>
    <row r="11492" spans="1:8">
      <c r="A11492" t="s">
        <v>2081</v>
      </c>
      <c r="B11492">
        <v>2.4762471329830298</v>
      </c>
      <c r="C11492">
        <v>17</v>
      </c>
      <c r="D11492">
        <v>20</v>
      </c>
      <c r="E11492">
        <v>20</v>
      </c>
      <c r="F11492" t="str">
        <f>VLOOKUP(E11492,$L$1:$M$25,2,FALSE)</f>
        <v>ship</v>
      </c>
      <c r="G11492">
        <f>LOG(C11492)</f>
        <v>1.2304489213782739</v>
      </c>
      <c r="H11492">
        <f>G11492/(B11492-1)</f>
        <v>0.83349792449176496</v>
      </c>
    </row>
    <row r="11493" spans="1:8">
      <c r="A11493" t="s">
        <v>596</v>
      </c>
      <c r="B11493">
        <v>2.4762769733201102</v>
      </c>
      <c r="C11493">
        <v>233</v>
      </c>
      <c r="D11493">
        <v>18</v>
      </c>
      <c r="E11493">
        <v>18</v>
      </c>
      <c r="F11493" t="str">
        <f>VLOOKUP(E11493,$L$1:$M$25,2,FALSE)</f>
        <v>oilseed</v>
      </c>
      <c r="G11493">
        <f>LOG(C11493)</f>
        <v>2.3673559210260189</v>
      </c>
      <c r="H11493">
        <f>G11493/(B11493-1)</f>
        <v>1.6035987580988236</v>
      </c>
    </row>
    <row r="11494" spans="1:8">
      <c r="A11494" t="s">
        <v>12246</v>
      </c>
      <c r="B11494">
        <v>2.4765334580683498</v>
      </c>
      <c r="C11494">
        <v>67</v>
      </c>
      <c r="D11494">
        <v>10</v>
      </c>
      <c r="E11494">
        <v>10</v>
      </c>
      <c r="F11494" t="str">
        <f>VLOOKUP(E11494,$L$1:$M$25,2,FALSE)</f>
        <v>gnp</v>
      </c>
      <c r="G11494">
        <f>LOG(C11494)</f>
        <v>1.8260748027008264</v>
      </c>
      <c r="H11494">
        <f>G11494/(B11494-1)</f>
        <v>1.2367310694671005</v>
      </c>
    </row>
    <row r="11495" spans="1:8">
      <c r="A11495" t="s">
        <v>9101</v>
      </c>
      <c r="B11495">
        <v>2.4770011409155601</v>
      </c>
      <c r="C11495">
        <v>30</v>
      </c>
      <c r="D11495">
        <v>13</v>
      </c>
      <c r="E11495">
        <v>13</v>
      </c>
      <c r="F11495" t="str">
        <f>VLOOKUP(E11495,$L$1:$M$25,2,FALSE)</f>
        <v>interest</v>
      </c>
      <c r="G11495">
        <f>LOG(C11495)</f>
        <v>1.4771212547196624</v>
      </c>
      <c r="H11495">
        <f>G11495/(B11495-1)</f>
        <v>1.0000813227564793</v>
      </c>
    </row>
    <row r="11496" spans="1:8">
      <c r="A11496" t="s">
        <v>6788</v>
      </c>
      <c r="B11496">
        <v>2.4771752945808698</v>
      </c>
      <c r="C11496">
        <v>33</v>
      </c>
      <c r="D11496">
        <v>17</v>
      </c>
      <c r="E11496">
        <v>17</v>
      </c>
      <c r="F11496" t="str">
        <f>VLOOKUP(E11496,$L$1:$M$25,2,FALSE)</f>
        <v>nat-gas</v>
      </c>
      <c r="G11496">
        <f>LOG(C11496)</f>
        <v>1.5185139398778875</v>
      </c>
      <c r="H11496">
        <f>G11496/(B11496-1)</f>
        <v>1.0279849287005216</v>
      </c>
    </row>
    <row r="11497" spans="1:8">
      <c r="A11497" t="s">
        <v>8</v>
      </c>
      <c r="B11497">
        <v>2.4778639546802599</v>
      </c>
      <c r="C11497">
        <v>106</v>
      </c>
      <c r="D11497">
        <v>9</v>
      </c>
      <c r="E11497">
        <v>9</v>
      </c>
      <c r="F11497" t="str">
        <f>VLOOKUP(E11497,$L$1:$M$25,2,FALSE)</f>
        <v>earn</v>
      </c>
      <c r="G11497">
        <f>LOG(C11497)</f>
        <v>2.0253058652647704</v>
      </c>
      <c r="H11497">
        <f>G11497/(B11497-1)</f>
        <v>1.3704278116066178</v>
      </c>
    </row>
    <row r="11498" spans="1:8">
      <c r="A11498" t="s">
        <v>1495</v>
      </c>
      <c r="B11498">
        <v>2.4781420381013901</v>
      </c>
      <c r="C11498">
        <v>38</v>
      </c>
      <c r="D11498">
        <v>8</v>
      </c>
      <c r="E11498">
        <v>8</v>
      </c>
      <c r="F11498" t="str">
        <f>VLOOKUP(E11498,$L$1:$M$25,2,FALSE)</f>
        <v>dlr</v>
      </c>
      <c r="G11498">
        <f>LOG(C11498)</f>
        <v>1.5797835966168101</v>
      </c>
      <c r="H11498">
        <f>G11498/(B11498-1)</f>
        <v>1.0687630524641423</v>
      </c>
    </row>
    <row r="11499" spans="1:8">
      <c r="A11499" t="s">
        <v>9384</v>
      </c>
      <c r="B11499">
        <v>2.4799555205445101</v>
      </c>
      <c r="C11499">
        <v>16</v>
      </c>
      <c r="D11499">
        <v>18</v>
      </c>
      <c r="E11499">
        <v>18</v>
      </c>
      <c r="F11499" t="str">
        <f>VLOOKUP(E11499,$L$1:$M$25,2,FALSE)</f>
        <v>oilseed</v>
      </c>
      <c r="G11499">
        <f>LOG(C11499)</f>
        <v>1.2041199826559248</v>
      </c>
      <c r="H11499">
        <f>G11499/(B11499-1)</f>
        <v>0.8136190351267456</v>
      </c>
    </row>
    <row r="11500" spans="1:8">
      <c r="A11500" t="s">
        <v>10091</v>
      </c>
      <c r="B11500">
        <v>2.4799555205445101</v>
      </c>
      <c r="C11500">
        <v>16</v>
      </c>
      <c r="D11500">
        <v>5</v>
      </c>
      <c r="E11500">
        <v>5</v>
      </c>
      <c r="F11500" t="str">
        <f>VLOOKUP(E11500,$L$1:$M$25,2,FALSE)</f>
        <v>corn</v>
      </c>
      <c r="G11500">
        <f>LOG(C11500)</f>
        <v>1.2041199826559248</v>
      </c>
      <c r="H11500">
        <f>G11500/(B11500-1)</f>
        <v>0.8136190351267456</v>
      </c>
    </row>
    <row r="11501" spans="1:8">
      <c r="A11501" t="s">
        <v>3017</v>
      </c>
      <c r="B11501">
        <v>2.47997844979382</v>
      </c>
      <c r="C11501">
        <v>61</v>
      </c>
      <c r="D11501">
        <v>7</v>
      </c>
      <c r="E11501">
        <v>7</v>
      </c>
      <c r="F11501" t="str">
        <f>VLOOKUP(E11501,$L$1:$M$25,2,FALSE)</f>
        <v>crude</v>
      </c>
      <c r="G11501">
        <f>LOG(C11501)</f>
        <v>1.7853298350107671</v>
      </c>
      <c r="H11501">
        <f>G11501/(B11501-1)</f>
        <v>1.2063215077621479</v>
      </c>
    </row>
    <row r="11502" spans="1:8">
      <c r="A11502" t="s">
        <v>1422</v>
      </c>
      <c r="B11502">
        <v>2.4800814098782502</v>
      </c>
      <c r="C11502">
        <v>29</v>
      </c>
      <c r="D11502">
        <v>25</v>
      </c>
      <c r="E11502">
        <v>25</v>
      </c>
      <c r="F11502" t="str">
        <f>VLOOKUP(E11502,$L$1:$M$25,2,FALSE)</f>
        <v>wheat</v>
      </c>
      <c r="G11502">
        <f>LOG(C11502)</f>
        <v>1.4623979978989561</v>
      </c>
      <c r="H11502">
        <f>G11502/(B11502-1)</f>
        <v>0.98805240586006093</v>
      </c>
    </row>
    <row r="11503" spans="1:8">
      <c r="A11503" t="s">
        <v>432</v>
      </c>
      <c r="B11503">
        <v>2.48040056347986</v>
      </c>
      <c r="C11503">
        <v>52</v>
      </c>
      <c r="D11503">
        <v>1</v>
      </c>
      <c r="E11503">
        <v>1</v>
      </c>
      <c r="F11503" t="str">
        <f>VLOOKUP(E11503,$L$1:$M$25,2,FALSE)</f>
        <v>acq</v>
      </c>
      <c r="G11503">
        <f>LOG(C11503)</f>
        <v>1.7160033436347992</v>
      </c>
      <c r="H11503">
        <f>G11503/(B11503-1)</f>
        <v>1.1591479941085179</v>
      </c>
    </row>
    <row r="11504" spans="1:8">
      <c r="A11504" t="s">
        <v>5543</v>
      </c>
      <c r="B11504">
        <v>2.4804659489255201</v>
      </c>
      <c r="C11504">
        <v>28</v>
      </c>
      <c r="D11504">
        <v>10</v>
      </c>
      <c r="E11504">
        <v>10</v>
      </c>
      <c r="F11504" t="str">
        <f>VLOOKUP(E11504,$L$1:$M$25,2,FALSE)</f>
        <v>gnp</v>
      </c>
      <c r="G11504">
        <f>LOG(C11504)</f>
        <v>1.4471580313422192</v>
      </c>
      <c r="H11504">
        <f>G11504/(B11504-1)</f>
        <v>0.97750173341880997</v>
      </c>
    </row>
    <row r="11505" spans="1:8">
      <c r="A11505" t="s">
        <v>3073</v>
      </c>
      <c r="B11505">
        <v>2.4817768335574502</v>
      </c>
      <c r="C11505">
        <v>45</v>
      </c>
      <c r="D11505">
        <v>25</v>
      </c>
      <c r="E11505">
        <v>25</v>
      </c>
      <c r="F11505" t="str">
        <f>VLOOKUP(E11505,$L$1:$M$25,2,FALSE)</f>
        <v>wheat</v>
      </c>
      <c r="G11505">
        <f>LOG(C11505)</f>
        <v>1.6532125137753437</v>
      </c>
      <c r="H11505">
        <f>G11505/(B11505-1)</f>
        <v>1.1156960186820513</v>
      </c>
    </row>
    <row r="11506" spans="1:8">
      <c r="A11506" t="s">
        <v>3369</v>
      </c>
      <c r="B11506">
        <v>2.4830490843604598</v>
      </c>
      <c r="C11506">
        <v>31</v>
      </c>
      <c r="D11506">
        <v>10</v>
      </c>
      <c r="E11506">
        <v>10</v>
      </c>
      <c r="F11506" t="str">
        <f>VLOOKUP(E11506,$L$1:$M$25,2,FALSE)</f>
        <v>gnp</v>
      </c>
      <c r="G11506">
        <f>LOG(C11506)</f>
        <v>1.4913616938342726</v>
      </c>
      <c r="H11506">
        <f>G11506/(B11506-1)</f>
        <v>1.0056050804801229</v>
      </c>
    </row>
    <row r="11507" spans="1:8">
      <c r="A11507" t="s">
        <v>735</v>
      </c>
      <c r="B11507">
        <v>2.48444964303622</v>
      </c>
      <c r="C11507">
        <v>26</v>
      </c>
      <c r="D11507">
        <v>3</v>
      </c>
      <c r="E11507">
        <v>3</v>
      </c>
      <c r="F11507" t="str">
        <f>VLOOKUP(E11507,$L$1:$M$25,2,FALSE)</f>
        <v>cocoa</v>
      </c>
      <c r="G11507">
        <f>LOG(C11507)</f>
        <v>1.414973347970818</v>
      </c>
      <c r="H11507">
        <f>G11507/(B11507-1)</f>
        <v>0.95319727052289993</v>
      </c>
    </row>
    <row r="11508" spans="1:8">
      <c r="A11508" t="s">
        <v>4737</v>
      </c>
      <c r="B11508">
        <v>2.48454395311215</v>
      </c>
      <c r="C11508">
        <v>52</v>
      </c>
      <c r="D11508">
        <v>23</v>
      </c>
      <c r="E11508">
        <v>23</v>
      </c>
      <c r="F11508" t="str">
        <f>VLOOKUP(E11508,$L$1:$M$25,2,FALSE)</f>
        <v>trade</v>
      </c>
      <c r="G11508">
        <f>LOG(C11508)</f>
        <v>1.7160033436347992</v>
      </c>
      <c r="H11508">
        <f>G11508/(B11508-1)</f>
        <v>1.1559127906165561</v>
      </c>
    </row>
    <row r="11509" spans="1:8">
      <c r="A11509" t="s">
        <v>3029</v>
      </c>
      <c r="B11509">
        <v>2.48468561159165</v>
      </c>
      <c r="C11509">
        <v>74</v>
      </c>
      <c r="D11509">
        <v>4</v>
      </c>
      <c r="E11509">
        <v>4</v>
      </c>
      <c r="F11509" t="str">
        <f>VLOOKUP(E11509,$L$1:$M$25,2,FALSE)</f>
        <v>coffee</v>
      </c>
      <c r="G11509">
        <f>LOG(C11509)</f>
        <v>1.8692317197309762</v>
      </c>
      <c r="H11509">
        <f>G11509/(B11509-1)</f>
        <v>1.2590084426877926</v>
      </c>
    </row>
    <row r="11510" spans="1:8">
      <c r="A11510" t="s">
        <v>2284</v>
      </c>
      <c r="B11510">
        <v>2.4849066497879999</v>
      </c>
      <c r="C11510">
        <v>12</v>
      </c>
      <c r="D11510">
        <v>16</v>
      </c>
      <c r="E11510">
        <v>16</v>
      </c>
      <c r="F11510" t="str">
        <f>VLOOKUP(E11510,$L$1:$M$25,2,FALSE)</f>
        <v>money-supply</v>
      </c>
      <c r="G11510">
        <f>LOG(C11510)</f>
        <v>1.0791812460476249</v>
      </c>
      <c r="H11510">
        <f>G11510/(B11510-1)</f>
        <v>0.7267670639105156</v>
      </c>
    </row>
    <row r="11511" spans="1:8">
      <c r="A11511" t="s">
        <v>7731</v>
      </c>
      <c r="B11511">
        <v>2.48514663814673</v>
      </c>
      <c r="C11511">
        <v>35</v>
      </c>
      <c r="D11511">
        <v>4</v>
      </c>
      <c r="E11511">
        <v>4</v>
      </c>
      <c r="F11511" t="str">
        <f>VLOOKUP(E11511,$L$1:$M$25,2,FALSE)</f>
        <v>coffee</v>
      </c>
      <c r="G11511">
        <f>LOG(C11511)</f>
        <v>1.5440680443502757</v>
      </c>
      <c r="H11511">
        <f>G11511/(B11511-1)</f>
        <v>1.0396737969774297</v>
      </c>
    </row>
    <row r="11512" spans="1:8">
      <c r="A11512" t="s">
        <v>3833</v>
      </c>
      <c r="B11512">
        <v>2.4860203610671801</v>
      </c>
      <c r="C11512">
        <v>30</v>
      </c>
      <c r="D11512">
        <v>10</v>
      </c>
      <c r="E11512">
        <v>10</v>
      </c>
      <c r="F11512" t="str">
        <f>VLOOKUP(E11512,$L$1:$M$25,2,FALSE)</f>
        <v>gnp</v>
      </c>
      <c r="G11512">
        <f>LOG(C11512)</f>
        <v>1.4771212547196624</v>
      </c>
      <c r="H11512">
        <f>G11512/(B11512-1)</f>
        <v>0.99401145059605589</v>
      </c>
    </row>
    <row r="11513" spans="1:8">
      <c r="A11513" t="s">
        <v>11772</v>
      </c>
      <c r="B11513">
        <v>2.4862411939709901</v>
      </c>
      <c r="C11513">
        <v>34</v>
      </c>
      <c r="D11513">
        <v>1</v>
      </c>
      <c r="E11513">
        <v>1</v>
      </c>
      <c r="F11513" t="str">
        <f>VLOOKUP(E11513,$L$1:$M$25,2,FALSE)</f>
        <v>acq</v>
      </c>
      <c r="G11513">
        <f>LOG(C11513)</f>
        <v>1.5314789170422551</v>
      </c>
      <c r="H11513">
        <f>G11513/(B11513-1)</f>
        <v>1.0304376727376243</v>
      </c>
    </row>
    <row r="11514" spans="1:8">
      <c r="A11514" t="s">
        <v>11799</v>
      </c>
      <c r="B11514">
        <v>2.4865450033331702</v>
      </c>
      <c r="C11514">
        <v>40</v>
      </c>
      <c r="D11514">
        <v>25</v>
      </c>
      <c r="E11514">
        <v>25</v>
      </c>
      <c r="F11514" t="str">
        <f>VLOOKUP(E11514,$L$1:$M$25,2,FALSE)</f>
        <v>wheat</v>
      </c>
      <c r="G11514">
        <f>LOG(C11514)</f>
        <v>1.6020599913279623</v>
      </c>
      <c r="H11514">
        <f>G11514/(B11514-1)</f>
        <v>1.0777070238275877</v>
      </c>
    </row>
    <row r="11515" spans="1:8">
      <c r="A11515" t="s">
        <v>1120</v>
      </c>
      <c r="B11515">
        <v>2.4869142102884898</v>
      </c>
      <c r="C11515">
        <v>27</v>
      </c>
      <c r="D11515">
        <v>4</v>
      </c>
      <c r="E11515">
        <v>4</v>
      </c>
      <c r="F11515" t="str">
        <f>VLOOKUP(E11515,$L$1:$M$25,2,FALSE)</f>
        <v>coffee</v>
      </c>
      <c r="G11515">
        <f>LOG(C11515)</f>
        <v>1.4313637641589874</v>
      </c>
      <c r="H11515">
        <f>G11515/(B11515-1)</f>
        <v>0.96264044976829932</v>
      </c>
    </row>
    <row r="11516" spans="1:8">
      <c r="A11516" t="s">
        <v>1404</v>
      </c>
      <c r="B11516">
        <v>2.4871185029953402</v>
      </c>
      <c r="C11516">
        <v>41</v>
      </c>
      <c r="D11516">
        <v>3</v>
      </c>
      <c r="E11516">
        <v>3</v>
      </c>
      <c r="F11516" t="str">
        <f>VLOOKUP(E11516,$L$1:$M$25,2,FALSE)</f>
        <v>cocoa</v>
      </c>
      <c r="G11516">
        <f>LOG(C11516)</f>
        <v>1.6127838567197355</v>
      </c>
      <c r="H11516">
        <f>G11516/(B11516-1)</f>
        <v>1.0845025823236556</v>
      </c>
    </row>
    <row r="11517" spans="1:8">
      <c r="A11517" t="e">
        <f>-year</f>
        <v>#NAME?</v>
      </c>
      <c r="B11517">
        <v>2.4872576985931398</v>
      </c>
      <c r="C11517">
        <v>23</v>
      </c>
      <c r="D11517">
        <v>13</v>
      </c>
      <c r="E11517">
        <v>13</v>
      </c>
      <c r="F11517" t="str">
        <f>VLOOKUP(E11517,$L$1:$M$25,2,FALSE)</f>
        <v>interest</v>
      </c>
      <c r="G11517">
        <f>LOG(C11517)</f>
        <v>1.3617278360175928</v>
      </c>
      <c r="H11517">
        <f>G11517/(B11517-1)</f>
        <v>0.91559642777825856</v>
      </c>
    </row>
    <row r="11518" spans="1:8">
      <c r="A11518" t="s">
        <v>2771</v>
      </c>
      <c r="B11518">
        <v>2.48725769859315</v>
      </c>
      <c r="C11518">
        <v>23</v>
      </c>
      <c r="D11518">
        <v>2</v>
      </c>
      <c r="E11518">
        <v>2</v>
      </c>
      <c r="F11518" t="str">
        <f>VLOOKUP(E11518,$L$1:$M$25,2,FALSE)</f>
        <v>bop</v>
      </c>
      <c r="G11518">
        <f>LOG(C11518)</f>
        <v>1.3617278360175928</v>
      </c>
      <c r="H11518">
        <f>G11518/(B11518-1)</f>
        <v>0.91559642777825234</v>
      </c>
    </row>
    <row r="11519" spans="1:8">
      <c r="A11519" t="s">
        <v>5961</v>
      </c>
      <c r="B11519">
        <v>2.4875046632886302</v>
      </c>
      <c r="C11519">
        <v>32</v>
      </c>
      <c r="D11519">
        <v>10</v>
      </c>
      <c r="E11519">
        <v>10</v>
      </c>
      <c r="F11519" t="str">
        <f>VLOOKUP(E11519,$L$1:$M$25,2,FALSE)</f>
        <v>gnp</v>
      </c>
      <c r="G11519">
        <f>LOG(C11519)</f>
        <v>1.505149978319906</v>
      </c>
      <c r="H11519">
        <f>G11519/(B11519-1)</f>
        <v>1.0118623594713747</v>
      </c>
    </row>
    <row r="11520" spans="1:8">
      <c r="A11520" t="s">
        <v>11739</v>
      </c>
      <c r="B11520">
        <v>2.4875046632886302</v>
      </c>
      <c r="C11520">
        <v>32</v>
      </c>
      <c r="D11520">
        <v>15</v>
      </c>
      <c r="E11520">
        <v>15</v>
      </c>
      <c r="F11520" t="str">
        <f>VLOOKUP(E11520,$L$1:$M$25,2,FALSE)</f>
        <v>money-fx</v>
      </c>
      <c r="G11520">
        <f>LOG(C11520)</f>
        <v>1.505149978319906</v>
      </c>
      <c r="H11520">
        <f>G11520/(B11520-1)</f>
        <v>1.0118623594713747</v>
      </c>
    </row>
    <row r="11521" spans="1:8">
      <c r="A11521" t="s">
        <v>190</v>
      </c>
      <c r="B11521">
        <v>2.4878482935856101</v>
      </c>
      <c r="C11521">
        <v>120</v>
      </c>
      <c r="D11521">
        <v>14</v>
      </c>
      <c r="E11521">
        <v>14</v>
      </c>
      <c r="F11521" t="str">
        <f>VLOOKUP(E11521,$L$1:$M$25,2,FALSE)</f>
        <v>livestock</v>
      </c>
      <c r="G11521">
        <f>LOG(C11521)</f>
        <v>2.0791812460476247</v>
      </c>
      <c r="H11521">
        <f>G11521/(B11521-1)</f>
        <v>1.3974416981968931</v>
      </c>
    </row>
    <row r="11522" spans="1:8">
      <c r="A11522" t="s">
        <v>9871</v>
      </c>
      <c r="B11522">
        <v>2.48832774336858</v>
      </c>
      <c r="C11522">
        <v>30</v>
      </c>
      <c r="D11522">
        <v>10</v>
      </c>
      <c r="E11522">
        <v>10</v>
      </c>
      <c r="F11522" t="str">
        <f>VLOOKUP(E11522,$L$1:$M$25,2,FALSE)</f>
        <v>gnp</v>
      </c>
      <c r="G11522">
        <f>LOG(C11522)</f>
        <v>1.4771212547196624</v>
      </c>
      <c r="H11522">
        <f>G11522/(B11522-1)</f>
        <v>0.99247041607680198</v>
      </c>
    </row>
    <row r="11523" spans="1:8">
      <c r="A11523" t="s">
        <v>406</v>
      </c>
      <c r="B11523">
        <v>2.4884639512393001</v>
      </c>
      <c r="C11523">
        <v>187</v>
      </c>
      <c r="D11523">
        <v>22</v>
      </c>
      <c r="E11523">
        <v>22</v>
      </c>
      <c r="F11523" t="str">
        <f>VLOOKUP(E11523,$L$1:$M$25,2,FALSE)</f>
        <v>sugar</v>
      </c>
      <c r="G11523">
        <f>LOG(C11523)</f>
        <v>2.271841606536499</v>
      </c>
      <c r="H11523">
        <f>G11523/(B11523-1)</f>
        <v>1.5262993804082094</v>
      </c>
    </row>
    <row r="11524" spans="1:8">
      <c r="A11524" t="s">
        <v>11408</v>
      </c>
      <c r="B11524">
        <v>2.4908238907275</v>
      </c>
      <c r="C11524">
        <v>45</v>
      </c>
      <c r="D11524">
        <v>1</v>
      </c>
      <c r="E11524">
        <v>1</v>
      </c>
      <c r="F11524" t="str">
        <f>VLOOKUP(E11524,$L$1:$M$25,2,FALSE)</f>
        <v>acq</v>
      </c>
      <c r="G11524">
        <f>LOG(C11524)</f>
        <v>1.6532125137753437</v>
      </c>
      <c r="H11524">
        <f>G11524/(B11524-1)</f>
        <v>1.1089254230884378</v>
      </c>
    </row>
    <row r="11525" spans="1:8">
      <c r="A11525" t="s">
        <v>6858</v>
      </c>
      <c r="B11525">
        <v>2.4914937218794302</v>
      </c>
      <c r="C11525">
        <v>21</v>
      </c>
      <c r="D11525">
        <v>8</v>
      </c>
      <c r="E11525">
        <v>8</v>
      </c>
      <c r="F11525" t="str">
        <f>VLOOKUP(E11525,$L$1:$M$25,2,FALSE)</f>
        <v>dlr</v>
      </c>
      <c r="G11525">
        <f>LOG(C11525)</f>
        <v>1.3222192947339193</v>
      </c>
      <c r="H11525">
        <f>G11525/(B11525-1)</f>
        <v>0.88650677863249183</v>
      </c>
    </row>
    <row r="11526" spans="1:8">
      <c r="A11526" t="s">
        <v>9534</v>
      </c>
      <c r="B11526">
        <v>2.4914937218794302</v>
      </c>
      <c r="C11526">
        <v>21</v>
      </c>
      <c r="D11526">
        <v>7</v>
      </c>
      <c r="E11526">
        <v>7</v>
      </c>
      <c r="F11526" t="str">
        <f>VLOOKUP(E11526,$L$1:$M$25,2,FALSE)</f>
        <v>crude</v>
      </c>
      <c r="G11526">
        <f>LOG(C11526)</f>
        <v>1.3222192947339193</v>
      </c>
      <c r="H11526">
        <f>G11526/(B11526-1)</f>
        <v>0.88650677863249183</v>
      </c>
    </row>
    <row r="11527" spans="1:8">
      <c r="A11527" t="s">
        <v>6227</v>
      </c>
      <c r="B11527">
        <v>2.4915928949507999</v>
      </c>
      <c r="C11527">
        <v>41</v>
      </c>
      <c r="D11527">
        <v>22</v>
      </c>
      <c r="E11527">
        <v>22</v>
      </c>
      <c r="F11527" t="str">
        <f>VLOOKUP(E11527,$L$1:$M$25,2,FALSE)</f>
        <v>sugar</v>
      </c>
      <c r="G11527">
        <f>LOG(C11527)</f>
        <v>1.6127838567197355</v>
      </c>
      <c r="H11527">
        <f>G11527/(B11527-1)</f>
        <v>1.0812493557586522</v>
      </c>
    </row>
    <row r="11528" spans="1:8">
      <c r="A11528" t="s">
        <v>7451</v>
      </c>
      <c r="B11528">
        <v>2.4922327191076401</v>
      </c>
      <c r="C11528">
        <v>77</v>
      </c>
      <c r="D11528">
        <v>24</v>
      </c>
      <c r="E11528">
        <v>24</v>
      </c>
      <c r="F11528" t="str">
        <f>VLOOKUP(E11528,$L$1:$M$25,2,FALSE)</f>
        <v>veg-oil</v>
      </c>
      <c r="G11528">
        <f>LOG(C11528)</f>
        <v>1.8864907251724818</v>
      </c>
      <c r="H11528">
        <f>G11528/(B11528-1)</f>
        <v>1.2642067829075676</v>
      </c>
    </row>
    <row r="11529" spans="1:8">
      <c r="A11529" t="s">
        <v>4221</v>
      </c>
      <c r="B11529">
        <v>2.4924072849663998</v>
      </c>
      <c r="C11529">
        <v>50</v>
      </c>
      <c r="D11529">
        <v>11</v>
      </c>
      <c r="E11529">
        <v>11</v>
      </c>
      <c r="F11529" t="str">
        <f>VLOOKUP(E11529,$L$1:$M$25,2,FALSE)</f>
        <v>gold</v>
      </c>
      <c r="G11529">
        <f>LOG(C11529)</f>
        <v>1.6989700043360187</v>
      </c>
      <c r="H11529">
        <f>G11529/(B11529-1)</f>
        <v>1.1384090800483257</v>
      </c>
    </row>
    <row r="11530" spans="1:8">
      <c r="A11530" t="s">
        <v>5376</v>
      </c>
      <c r="B11530">
        <v>2.4936435366619198</v>
      </c>
      <c r="C11530">
        <v>47</v>
      </c>
      <c r="D11530">
        <v>23</v>
      </c>
      <c r="E11530">
        <v>23</v>
      </c>
      <c r="F11530" t="str">
        <f>VLOOKUP(E11530,$L$1:$M$25,2,FALSE)</f>
        <v>trade</v>
      </c>
      <c r="G11530">
        <f>LOG(C11530)</f>
        <v>1.6720978579357175</v>
      </c>
      <c r="H11530">
        <f>G11530/(B11530-1)</f>
        <v>1.1194758433947485</v>
      </c>
    </row>
    <row r="11531" spans="1:8">
      <c r="A11531" t="s">
        <v>257</v>
      </c>
      <c r="B11531">
        <v>2.4944328252319798</v>
      </c>
      <c r="C11531">
        <v>68</v>
      </c>
      <c r="D11531">
        <v>9</v>
      </c>
      <c r="E11531">
        <v>9</v>
      </c>
      <c r="F11531" t="str">
        <f>VLOOKUP(E11531,$L$1:$M$25,2,FALSE)</f>
        <v>earn</v>
      </c>
      <c r="G11531">
        <f>LOG(C11531)</f>
        <v>1.8325089127062364</v>
      </c>
      <c r="H11531">
        <f>G11531/(B11531-1)</f>
        <v>1.2262236761440095</v>
      </c>
    </row>
    <row r="11532" spans="1:8">
      <c r="A11532" t="s">
        <v>1328</v>
      </c>
      <c r="B11532">
        <v>2.4968609941117998</v>
      </c>
      <c r="C11532">
        <v>73</v>
      </c>
      <c r="D11532">
        <v>10</v>
      </c>
      <c r="E11532">
        <v>10</v>
      </c>
      <c r="F11532" t="str">
        <f>VLOOKUP(E11532,$L$1:$M$25,2,FALSE)</f>
        <v>gnp</v>
      </c>
      <c r="G11532">
        <f>LOG(C11532)</f>
        <v>1.8633228601204559</v>
      </c>
      <c r="H11532">
        <f>G11532/(B11532-1)</f>
        <v>1.2448202387865051</v>
      </c>
    </row>
    <row r="11533" spans="1:8">
      <c r="A11533" t="s">
        <v>586</v>
      </c>
      <c r="B11533">
        <v>2.4970346323527299</v>
      </c>
      <c r="C11533">
        <v>100</v>
      </c>
      <c r="D11533">
        <v>16</v>
      </c>
      <c r="E11533">
        <v>16</v>
      </c>
      <c r="F11533" t="str">
        <f>VLOOKUP(E11533,$L$1:$M$25,2,FALSE)</f>
        <v>money-supply</v>
      </c>
      <c r="G11533">
        <f>LOG(C11533)</f>
        <v>2</v>
      </c>
      <c r="H11533">
        <f>G11533/(B11533-1)</f>
        <v>1.3359744369152056</v>
      </c>
    </row>
    <row r="11534" spans="1:8">
      <c r="A11534" t="s">
        <v>9265</v>
      </c>
      <c r="B11534">
        <v>2.4974656693641699</v>
      </c>
      <c r="C11534">
        <v>36</v>
      </c>
      <c r="D11534">
        <v>10</v>
      </c>
      <c r="E11534">
        <v>10</v>
      </c>
      <c r="F11534" t="str">
        <f>VLOOKUP(E11534,$L$1:$M$25,2,FALSE)</f>
        <v>gnp</v>
      </c>
      <c r="G11534">
        <f>LOG(C11534)</f>
        <v>1.5563025007672873</v>
      </c>
      <c r="H11534">
        <f>G11534/(B11534-1)</f>
        <v>1.0392909384213795</v>
      </c>
    </row>
    <row r="11535" spans="1:8">
      <c r="A11535" t="s">
        <v>7609</v>
      </c>
      <c r="B11535">
        <v>2.4976951061257</v>
      </c>
      <c r="C11535">
        <v>31</v>
      </c>
      <c r="D11535">
        <v>5</v>
      </c>
      <c r="E11535">
        <v>5</v>
      </c>
      <c r="F11535" t="str">
        <f>VLOOKUP(E11535,$L$1:$M$25,2,FALSE)</f>
        <v>corn</v>
      </c>
      <c r="G11535">
        <f>LOG(C11535)</f>
        <v>1.4913616938342726</v>
      </c>
      <c r="H11535">
        <f>G11535/(B11535-1)</f>
        <v>0.99577122722407041</v>
      </c>
    </row>
    <row r="11536" spans="1:8">
      <c r="A11536" t="s">
        <v>4633</v>
      </c>
      <c r="B11536">
        <v>2.4983420922552102</v>
      </c>
      <c r="C11536">
        <v>66</v>
      </c>
      <c r="D11536">
        <v>2</v>
      </c>
      <c r="E11536">
        <v>2</v>
      </c>
      <c r="F11536" t="str">
        <f>VLOOKUP(E11536,$L$1:$M$25,2,FALSE)</f>
        <v>bop</v>
      </c>
      <c r="G11536">
        <f>LOG(C11536)</f>
        <v>1.8195439355418688</v>
      </c>
      <c r="H11536">
        <f>G11536/(B11536-1)</f>
        <v>1.2143715009722551</v>
      </c>
    </row>
    <row r="11537" spans="1:8">
      <c r="A11537" t="s">
        <v>1582</v>
      </c>
      <c r="B11537">
        <v>2.49906490285428</v>
      </c>
      <c r="C11537">
        <v>24</v>
      </c>
      <c r="D11537">
        <v>3</v>
      </c>
      <c r="E11537">
        <v>3</v>
      </c>
      <c r="F11537" t="str">
        <f>VLOOKUP(E11537,$L$1:$M$25,2,FALSE)</f>
        <v>cocoa</v>
      </c>
      <c r="G11537">
        <f>LOG(C11537)</f>
        <v>1.3802112417116059</v>
      </c>
      <c r="H11537">
        <f>G11537/(B11537-1)</f>
        <v>0.92071479966186132</v>
      </c>
    </row>
    <row r="11538" spans="1:8">
      <c r="A11538" t="s">
        <v>9475</v>
      </c>
      <c r="B11538">
        <v>2.49906490285428</v>
      </c>
      <c r="C11538">
        <v>24</v>
      </c>
      <c r="D11538">
        <v>11</v>
      </c>
      <c r="E11538">
        <v>11</v>
      </c>
      <c r="F11538" t="str">
        <f>VLOOKUP(E11538,$L$1:$M$25,2,FALSE)</f>
        <v>gold</v>
      </c>
      <c r="G11538">
        <f>LOG(C11538)</f>
        <v>1.3802112417116059</v>
      </c>
      <c r="H11538">
        <f>G11538/(B11538-1)</f>
        <v>0.92071479966186132</v>
      </c>
    </row>
    <row r="11539" spans="1:8">
      <c r="A11539" t="s">
        <v>10071</v>
      </c>
      <c r="B11539">
        <v>2.49906490285428</v>
      </c>
      <c r="C11539">
        <v>24</v>
      </c>
      <c r="D11539">
        <v>22</v>
      </c>
      <c r="E11539">
        <v>22</v>
      </c>
      <c r="F11539" t="str">
        <f>VLOOKUP(E11539,$L$1:$M$25,2,FALSE)</f>
        <v>sugar</v>
      </c>
      <c r="G11539">
        <f>LOG(C11539)</f>
        <v>1.3802112417116059</v>
      </c>
      <c r="H11539">
        <f>G11539/(B11539-1)</f>
        <v>0.92071479966186132</v>
      </c>
    </row>
    <row r="11540" spans="1:8">
      <c r="A11540" t="s">
        <v>11388</v>
      </c>
      <c r="B11540">
        <v>2.49906490285428</v>
      </c>
      <c r="C11540">
        <v>24</v>
      </c>
      <c r="D11540">
        <v>4</v>
      </c>
      <c r="E11540">
        <v>4</v>
      </c>
      <c r="F11540" t="str">
        <f>VLOOKUP(E11540,$L$1:$M$25,2,FALSE)</f>
        <v>coffee</v>
      </c>
      <c r="G11540">
        <f>LOG(C11540)</f>
        <v>1.3802112417116059</v>
      </c>
      <c r="H11540">
        <f>G11540/(B11540-1)</f>
        <v>0.92071479966186132</v>
      </c>
    </row>
    <row r="11541" spans="1:8">
      <c r="A11541" t="s">
        <v>161</v>
      </c>
      <c r="B11541">
        <v>2.4990735405434701</v>
      </c>
      <c r="C11541">
        <v>90</v>
      </c>
      <c r="D11541">
        <v>16</v>
      </c>
      <c r="E11541">
        <v>16</v>
      </c>
      <c r="F11541" t="str">
        <f>VLOOKUP(E11541,$L$1:$M$25,2,FALSE)</f>
        <v>money-supply</v>
      </c>
      <c r="G11541">
        <f>LOG(C11541)</f>
        <v>1.954242509439325</v>
      </c>
      <c r="H11541">
        <f>G11541/(B11541-1)</f>
        <v>1.3036335153583187</v>
      </c>
    </row>
    <row r="11542" spans="1:8">
      <c r="A11542" t="s">
        <v>361</v>
      </c>
      <c r="B11542">
        <v>2.4992383532856</v>
      </c>
      <c r="C11542">
        <v>160</v>
      </c>
      <c r="D11542">
        <v>8</v>
      </c>
      <c r="E11542">
        <v>8</v>
      </c>
      <c r="F11542" t="str">
        <f>VLOOKUP(E11542,$L$1:$M$25,2,FALSE)</f>
        <v>dlr</v>
      </c>
      <c r="G11542">
        <f>LOG(C11542)</f>
        <v>2.2041199826559246</v>
      </c>
      <c r="H11542">
        <f>G11542/(B11542-1)</f>
        <v>1.4701598166999714</v>
      </c>
    </row>
    <row r="11543" spans="1:8">
      <c r="A11543" t="s">
        <v>5782</v>
      </c>
      <c r="B11543">
        <v>2.5001380263654198</v>
      </c>
      <c r="C11543">
        <v>22</v>
      </c>
      <c r="D11543">
        <v>11</v>
      </c>
      <c r="E11543">
        <v>11</v>
      </c>
      <c r="F11543" t="str">
        <f>VLOOKUP(E11543,$L$1:$M$25,2,FALSE)</f>
        <v>gold</v>
      </c>
      <c r="G11543">
        <f>LOG(C11543)</f>
        <v>1.3424226808222062</v>
      </c>
      <c r="H11543">
        <f>G11543/(B11543-1)</f>
        <v>0.89486611047029374</v>
      </c>
    </row>
    <row r="11544" spans="1:8">
      <c r="A11544" t="s">
        <v>6438</v>
      </c>
      <c r="B11544">
        <v>2.5006915185617302</v>
      </c>
      <c r="C11544">
        <v>36</v>
      </c>
      <c r="D11544">
        <v>4</v>
      </c>
      <c r="E11544">
        <v>4</v>
      </c>
      <c r="F11544" t="str">
        <f>VLOOKUP(E11544,$L$1:$M$25,2,FALSE)</f>
        <v>coffee</v>
      </c>
      <c r="G11544">
        <f>LOG(C11544)</f>
        <v>1.5563025007672873</v>
      </c>
      <c r="H11544">
        <f>G11544/(B11544-1)</f>
        <v>1.0370569044455284</v>
      </c>
    </row>
    <row r="11545" spans="1:8">
      <c r="A11545" t="s">
        <v>11854</v>
      </c>
      <c r="B11545">
        <v>2.5018043702866701</v>
      </c>
      <c r="C11545">
        <v>40</v>
      </c>
      <c r="D11545">
        <v>23</v>
      </c>
      <c r="E11545">
        <v>23</v>
      </c>
      <c r="F11545" t="str">
        <f>VLOOKUP(E11545,$L$1:$M$25,2,FALSE)</f>
        <v>trade</v>
      </c>
      <c r="G11545">
        <f>LOG(C11545)</f>
        <v>1.6020599913279623</v>
      </c>
      <c r="H11545">
        <f>G11545/(B11545-1)</f>
        <v>1.0667567780630143</v>
      </c>
    </row>
    <row r="11546" spans="1:8">
      <c r="A11546" t="s">
        <v>4992</v>
      </c>
      <c r="B11546">
        <v>2.50476254392931</v>
      </c>
      <c r="C11546">
        <v>32</v>
      </c>
      <c r="D11546">
        <v>3</v>
      </c>
      <c r="E11546">
        <v>3</v>
      </c>
      <c r="F11546" t="str">
        <f>VLOOKUP(E11546,$L$1:$M$25,2,FALSE)</f>
        <v>cocoa</v>
      </c>
      <c r="G11546">
        <f>LOG(C11546)</f>
        <v>1.505149978319906</v>
      </c>
      <c r="H11546">
        <f>G11546/(B11546-1)</f>
        <v>1.0002574721122339</v>
      </c>
    </row>
    <row r="11547" spans="1:8">
      <c r="A11547" t="s">
        <v>11534</v>
      </c>
      <c r="B11547">
        <v>2.50476254392931</v>
      </c>
      <c r="C11547">
        <v>32</v>
      </c>
      <c r="D11547">
        <v>2</v>
      </c>
      <c r="E11547">
        <v>2</v>
      </c>
      <c r="F11547" t="str">
        <f>VLOOKUP(E11547,$L$1:$M$25,2,FALSE)</f>
        <v>bop</v>
      </c>
      <c r="G11547">
        <f>LOG(C11547)</f>
        <v>1.505149978319906</v>
      </c>
      <c r="H11547">
        <f>G11547/(B11547-1)</f>
        <v>1.0002574721122339</v>
      </c>
    </row>
    <row r="11548" spans="1:8">
      <c r="A11548" t="s">
        <v>8065</v>
      </c>
      <c r="B11548">
        <v>2.50594299540768</v>
      </c>
      <c r="C11548">
        <v>40</v>
      </c>
      <c r="D11548">
        <v>10</v>
      </c>
      <c r="E11548">
        <v>10</v>
      </c>
      <c r="F11548" t="str">
        <f>VLOOKUP(E11548,$L$1:$M$25,2,FALSE)</f>
        <v>gnp</v>
      </c>
      <c r="G11548">
        <f>LOG(C11548)</f>
        <v>1.6020599913279623</v>
      </c>
      <c r="H11548">
        <f>G11548/(B11548-1)</f>
        <v>1.0638251223408772</v>
      </c>
    </row>
    <row r="11549" spans="1:8">
      <c r="A11549" t="s">
        <v>11161</v>
      </c>
      <c r="B11549">
        <v>2.5062937711686599</v>
      </c>
      <c r="C11549">
        <v>27</v>
      </c>
      <c r="D11549">
        <v>23</v>
      </c>
      <c r="E11549">
        <v>23</v>
      </c>
      <c r="F11549" t="str">
        <f>VLOOKUP(E11549,$L$1:$M$25,2,FALSE)</f>
        <v>trade</v>
      </c>
      <c r="G11549">
        <f>LOG(C11549)</f>
        <v>1.4313637641589874</v>
      </c>
      <c r="H11549">
        <f>G11549/(B11549-1)</f>
        <v>0.95025538281849364</v>
      </c>
    </row>
    <row r="11550" spans="1:8">
      <c r="A11550" t="s">
        <v>11083</v>
      </c>
      <c r="B11550">
        <v>2.5063059649036199</v>
      </c>
      <c r="C11550">
        <v>43</v>
      </c>
      <c r="D11550">
        <v>23</v>
      </c>
      <c r="E11550">
        <v>23</v>
      </c>
      <c r="F11550" t="str">
        <f>VLOOKUP(E11550,$L$1:$M$25,2,FALSE)</f>
        <v>trade</v>
      </c>
      <c r="G11550">
        <f>LOG(C11550)</f>
        <v>1.6334684555795864</v>
      </c>
      <c r="H11550">
        <f>G11550/(B11550-1)</f>
        <v>1.084420093685351</v>
      </c>
    </row>
    <row r="11551" spans="1:8">
      <c r="A11551" t="s">
        <v>1574</v>
      </c>
      <c r="B11551">
        <v>2.5066618124970002</v>
      </c>
      <c r="C11551">
        <v>19</v>
      </c>
      <c r="D11551">
        <v>3</v>
      </c>
      <c r="E11551">
        <v>3</v>
      </c>
      <c r="F11551" t="str">
        <f>VLOOKUP(E11551,$L$1:$M$25,2,FALSE)</f>
        <v>cocoa</v>
      </c>
      <c r="G11551">
        <f>LOG(C11551)</f>
        <v>1.2787536009528289</v>
      </c>
      <c r="H11551">
        <f>G11551/(B11551-1)</f>
        <v>0.84873300056204548</v>
      </c>
    </row>
    <row r="11552" spans="1:8">
      <c r="A11552" t="s">
        <v>7156</v>
      </c>
      <c r="B11552">
        <v>2.50812115876706</v>
      </c>
      <c r="C11552">
        <v>40</v>
      </c>
      <c r="D11552">
        <v>10</v>
      </c>
      <c r="E11552">
        <v>10</v>
      </c>
      <c r="F11552" t="str">
        <f>VLOOKUP(E11552,$L$1:$M$25,2,FALSE)</f>
        <v>gnp</v>
      </c>
      <c r="G11552">
        <f>LOG(C11552)</f>
        <v>1.6020599913279623</v>
      </c>
      <c r="H11552">
        <f>G11552/(B11552-1)</f>
        <v>1.062288651024365</v>
      </c>
    </row>
    <row r="11553" spans="1:8">
      <c r="A11553" t="s">
        <v>426</v>
      </c>
      <c r="B11553">
        <v>2.5096649787697398</v>
      </c>
      <c r="C11553">
        <v>2136</v>
      </c>
      <c r="D11553">
        <v>2</v>
      </c>
      <c r="E11553">
        <v>2</v>
      </c>
      <c r="F11553" t="str">
        <f>VLOOKUP(E11553,$L$1:$M$25,2,FALSE)</f>
        <v>bop</v>
      </c>
      <c r="G11553">
        <f>LOG(C11553)</f>
        <v>3.3296012483565187</v>
      </c>
      <c r="H11553">
        <f>G11553/(B11553-1)</f>
        <v>2.2055232751506804</v>
      </c>
    </row>
    <row r="11554" spans="1:8">
      <c r="A11554" t="s">
        <v>5080</v>
      </c>
      <c r="B11554">
        <v>2.5099474679172999</v>
      </c>
      <c r="C11554">
        <v>54</v>
      </c>
      <c r="D11554">
        <v>7</v>
      </c>
      <c r="E11554">
        <v>7</v>
      </c>
      <c r="F11554" t="str">
        <f>VLOOKUP(E11554,$L$1:$M$25,2,FALSE)</f>
        <v>crude</v>
      </c>
      <c r="G11554">
        <f>LOG(C11554)</f>
        <v>1.7323937598229686</v>
      </c>
      <c r="H11554">
        <f>G11554/(B11554-1)</f>
        <v>1.1473205503052986</v>
      </c>
    </row>
    <row r="11555" spans="1:8">
      <c r="A11555" t="s">
        <v>891</v>
      </c>
      <c r="B11555">
        <v>2.5115946800294799</v>
      </c>
      <c r="C11555">
        <v>25</v>
      </c>
      <c r="D11555">
        <v>18</v>
      </c>
      <c r="E11555">
        <v>18</v>
      </c>
      <c r="F11555" t="str">
        <f>VLOOKUP(E11555,$L$1:$M$25,2,FALSE)</f>
        <v>oilseed</v>
      </c>
      <c r="G11555">
        <f>LOG(C11555)</f>
        <v>1.3979400086720377</v>
      </c>
      <c r="H11555">
        <f>G11555/(B11555-1)</f>
        <v>0.92481141085041019</v>
      </c>
    </row>
    <row r="11556" spans="1:8">
      <c r="A11556" t="s">
        <v>1761</v>
      </c>
      <c r="B11556">
        <v>2.5115946800294799</v>
      </c>
      <c r="C11556">
        <v>25</v>
      </c>
      <c r="D11556">
        <v>23</v>
      </c>
      <c r="E11556">
        <v>23</v>
      </c>
      <c r="F11556" t="str">
        <f>VLOOKUP(E11556,$L$1:$M$25,2,FALSE)</f>
        <v>trade</v>
      </c>
      <c r="G11556">
        <f>LOG(C11556)</f>
        <v>1.3979400086720377</v>
      </c>
      <c r="H11556">
        <f>G11556/(B11556-1)</f>
        <v>0.92481141085041019</v>
      </c>
    </row>
    <row r="11557" spans="1:8">
      <c r="A11557" t="s">
        <v>11604</v>
      </c>
      <c r="B11557">
        <v>2.5115946800294799</v>
      </c>
      <c r="C11557">
        <v>25</v>
      </c>
      <c r="D11557">
        <v>10</v>
      </c>
      <c r="E11557">
        <v>10</v>
      </c>
      <c r="F11557" t="str">
        <f>VLOOKUP(E11557,$L$1:$M$25,2,FALSE)</f>
        <v>gnp</v>
      </c>
      <c r="G11557">
        <f>LOG(C11557)</f>
        <v>1.3979400086720377</v>
      </c>
      <c r="H11557">
        <f>G11557/(B11557-1)</f>
        <v>0.92481141085041019</v>
      </c>
    </row>
    <row r="11558" spans="1:8">
      <c r="A11558" t="s">
        <v>6915</v>
      </c>
      <c r="B11558">
        <v>2.5129390255088899</v>
      </c>
      <c r="C11558">
        <v>55</v>
      </c>
      <c r="D11558">
        <v>13</v>
      </c>
      <c r="E11558">
        <v>13</v>
      </c>
      <c r="F11558" t="str">
        <f>VLOOKUP(E11558,$L$1:$M$25,2,FALSE)</f>
        <v>interest</v>
      </c>
      <c r="G11558">
        <f>LOG(C11558)</f>
        <v>1.7403626894942439</v>
      </c>
      <c r="H11558">
        <f>G11558/(B11558-1)</f>
        <v>1.1503191206987724</v>
      </c>
    </row>
    <row r="11559" spans="1:8">
      <c r="A11559" t="s">
        <v>10232</v>
      </c>
      <c r="B11559">
        <v>2.5134783751226002</v>
      </c>
      <c r="C11559">
        <v>49</v>
      </c>
      <c r="D11559">
        <v>13</v>
      </c>
      <c r="E11559">
        <v>13</v>
      </c>
      <c r="F11559" t="str">
        <f>VLOOKUP(E11559,$L$1:$M$25,2,FALSE)</f>
        <v>interest</v>
      </c>
      <c r="G11559">
        <f>LOG(C11559)</f>
        <v>1.6901960800285136</v>
      </c>
      <c r="H11559">
        <f>G11559/(B11559-1)</f>
        <v>1.1167626229820418</v>
      </c>
    </row>
    <row r="11560" spans="1:8">
      <c r="A11560" t="s">
        <v>10729</v>
      </c>
      <c r="B11560">
        <v>2.5146581306499098</v>
      </c>
      <c r="C11560">
        <v>34</v>
      </c>
      <c r="D11560">
        <v>10</v>
      </c>
      <c r="E11560">
        <v>10</v>
      </c>
      <c r="F11560" t="str">
        <f>VLOOKUP(E11560,$L$1:$M$25,2,FALSE)</f>
        <v>gnp</v>
      </c>
      <c r="G11560">
        <f>LOG(C11560)</f>
        <v>1.5314789170422551</v>
      </c>
      <c r="H11560">
        <f>G11560/(B11560-1)</f>
        <v>1.0111053352911576</v>
      </c>
    </row>
    <row r="11561" spans="1:8">
      <c r="A11561" t="s">
        <v>4511</v>
      </c>
      <c r="B11561">
        <v>2.5147885683123601</v>
      </c>
      <c r="C11561">
        <v>30</v>
      </c>
      <c r="D11561">
        <v>10</v>
      </c>
      <c r="E11561">
        <v>10</v>
      </c>
      <c r="F11561" t="str">
        <f>VLOOKUP(E11561,$L$1:$M$25,2,FALSE)</f>
        <v>gnp</v>
      </c>
      <c r="G11561">
        <f>LOG(C11561)</f>
        <v>1.4771212547196624</v>
      </c>
      <c r="H11561">
        <f>G11561/(B11561-1)</f>
        <v>0.97513361641310559</v>
      </c>
    </row>
    <row r="11562" spans="1:8">
      <c r="A11562" t="s">
        <v>8282</v>
      </c>
      <c r="B11562">
        <v>2.5158840900505801</v>
      </c>
      <c r="C11562">
        <v>50</v>
      </c>
      <c r="D11562">
        <v>13</v>
      </c>
      <c r="E11562">
        <v>13</v>
      </c>
      <c r="F11562" t="str">
        <f>VLOOKUP(E11562,$L$1:$M$25,2,FALSE)</f>
        <v>interest</v>
      </c>
      <c r="G11562">
        <f>LOG(C11562)</f>
        <v>1.6989700043360187</v>
      </c>
      <c r="H11562">
        <f>G11562/(B11562-1)</f>
        <v>1.1207783071853004</v>
      </c>
    </row>
    <row r="11563" spans="1:8">
      <c r="A11563" t="s">
        <v>10856</v>
      </c>
      <c r="B11563">
        <v>2.5168070291194602</v>
      </c>
      <c r="C11563">
        <v>31</v>
      </c>
      <c r="D11563">
        <v>4</v>
      </c>
      <c r="E11563">
        <v>4</v>
      </c>
      <c r="F11563" t="str">
        <f>VLOOKUP(E11563,$L$1:$M$25,2,FALSE)</f>
        <v>coffee</v>
      </c>
      <c r="G11563">
        <f>LOG(C11563)</f>
        <v>1.4913616938342726</v>
      </c>
      <c r="H11563">
        <f>G11563/(B11563-1)</f>
        <v>0.98322440838109837</v>
      </c>
    </row>
    <row r="11564" spans="1:8">
      <c r="A11564" t="s">
        <v>425</v>
      </c>
      <c r="B11564">
        <v>2.51735024441109</v>
      </c>
      <c r="C11564">
        <v>667</v>
      </c>
      <c r="D11564">
        <v>23</v>
      </c>
      <c r="E11564">
        <v>23</v>
      </c>
      <c r="F11564" t="str">
        <f>VLOOKUP(E11564,$L$1:$M$25,2,FALSE)</f>
        <v>trade</v>
      </c>
      <c r="G11564">
        <f>LOG(C11564)</f>
        <v>2.8241258339165491</v>
      </c>
      <c r="H11564">
        <f>G11564/(B11564-1)</f>
        <v>1.8612221168571672</v>
      </c>
    </row>
    <row r="11565" spans="1:8">
      <c r="A11565" t="s">
        <v>576</v>
      </c>
      <c r="B11565">
        <v>2.5174176348802599</v>
      </c>
      <c r="C11565">
        <v>250</v>
      </c>
      <c r="D11565">
        <v>22</v>
      </c>
      <c r="E11565">
        <v>22</v>
      </c>
      <c r="F11565" t="str">
        <f>VLOOKUP(E11565,$L$1:$M$25,2,FALSE)</f>
        <v>sugar</v>
      </c>
      <c r="G11565">
        <f>LOG(C11565)</f>
        <v>2.3979400086720375</v>
      </c>
      <c r="H11565">
        <f>G11565/(B11565-1)</f>
        <v>1.5802768819549537</v>
      </c>
    </row>
    <row r="11566" spans="1:8">
      <c r="A11566" t="s">
        <v>5075</v>
      </c>
      <c r="B11566">
        <v>2.5185544359669101</v>
      </c>
      <c r="C11566">
        <v>29</v>
      </c>
      <c r="D11566">
        <v>12</v>
      </c>
      <c r="E11566">
        <v>12</v>
      </c>
      <c r="F11566" t="str">
        <f>VLOOKUP(E11566,$L$1:$M$25,2,FALSE)</f>
        <v>grain</v>
      </c>
      <c r="G11566">
        <f>LOG(C11566)</f>
        <v>1.4623979978989561</v>
      </c>
      <c r="H11566">
        <f>G11566/(B11566-1)</f>
        <v>0.96301980571924806</v>
      </c>
    </row>
    <row r="11567" spans="1:8">
      <c r="A11567" t="s">
        <v>1121</v>
      </c>
      <c r="B11567">
        <v>2.5188788850053601</v>
      </c>
      <c r="C11567">
        <v>27</v>
      </c>
      <c r="D11567">
        <v>4</v>
      </c>
      <c r="E11567">
        <v>4</v>
      </c>
      <c r="F11567" t="str">
        <f>VLOOKUP(E11567,$L$1:$M$25,2,FALSE)</f>
        <v>coffee</v>
      </c>
      <c r="G11567">
        <f>LOG(C11567)</f>
        <v>1.4313637641589874</v>
      </c>
      <c r="H11567">
        <f>G11567/(B11567-1)</f>
        <v>0.94238176479353464</v>
      </c>
    </row>
    <row r="11568" spans="1:8">
      <c r="A11568" t="s">
        <v>9936</v>
      </c>
      <c r="B11568">
        <v>2.5188788850053601</v>
      </c>
      <c r="C11568">
        <v>27</v>
      </c>
      <c r="D11568">
        <v>7</v>
      </c>
      <c r="E11568">
        <v>7</v>
      </c>
      <c r="F11568" t="str">
        <f>VLOOKUP(E11568,$L$1:$M$25,2,FALSE)</f>
        <v>crude</v>
      </c>
      <c r="G11568">
        <f>LOG(C11568)</f>
        <v>1.4313637641589874</v>
      </c>
      <c r="H11568">
        <f>G11568/(B11568-1)</f>
        <v>0.94238176479353464</v>
      </c>
    </row>
    <row r="11569" spans="1:8">
      <c r="A11569" t="s">
        <v>10074</v>
      </c>
      <c r="B11569">
        <v>2.5195830416740601</v>
      </c>
      <c r="C11569">
        <v>34</v>
      </c>
      <c r="D11569">
        <v>7</v>
      </c>
      <c r="E11569">
        <v>7</v>
      </c>
      <c r="F11569" t="str">
        <f>VLOOKUP(E11569,$L$1:$M$25,2,FALSE)</f>
        <v>crude</v>
      </c>
      <c r="G11569">
        <f>LOG(C11569)</f>
        <v>1.5314789170422551</v>
      </c>
      <c r="H11569">
        <f>G11569/(B11569-1)</f>
        <v>1.0078283812348221</v>
      </c>
    </row>
    <row r="11570" spans="1:8">
      <c r="A11570" t="s">
        <v>10078</v>
      </c>
      <c r="B11570">
        <v>2.51963648100288</v>
      </c>
      <c r="C11570">
        <v>46</v>
      </c>
      <c r="D11570">
        <v>23</v>
      </c>
      <c r="E11570">
        <v>23</v>
      </c>
      <c r="F11570" t="str">
        <f>VLOOKUP(E11570,$L$1:$M$25,2,FALSE)</f>
        <v>trade</v>
      </c>
      <c r="G11570">
        <f>LOG(C11570)</f>
        <v>1.6627578316815741</v>
      </c>
      <c r="H11570">
        <f>G11570/(B11570-1)</f>
        <v>1.0941813074823274</v>
      </c>
    </row>
    <row r="11571" spans="1:8">
      <c r="A11571" t="s">
        <v>107</v>
      </c>
      <c r="B11571">
        <v>2.52042411907621</v>
      </c>
      <c r="C11571">
        <v>130</v>
      </c>
      <c r="D11571">
        <v>23</v>
      </c>
      <c r="E11571">
        <v>23</v>
      </c>
      <c r="F11571" t="str">
        <f>VLOOKUP(E11571,$L$1:$M$25,2,FALSE)</f>
        <v>trade</v>
      </c>
      <c r="G11571">
        <f>LOG(C11571)</f>
        <v>2.1139433523068369</v>
      </c>
      <c r="H11571">
        <f>G11571/(B11571-1)</f>
        <v>1.3903642580934861</v>
      </c>
    </row>
    <row r="11572" spans="1:8">
      <c r="A11572" t="s">
        <v>489</v>
      </c>
      <c r="B11572">
        <v>2.5205552308984802</v>
      </c>
      <c r="C11572">
        <v>271</v>
      </c>
      <c r="D11572">
        <v>18</v>
      </c>
      <c r="E11572">
        <v>18</v>
      </c>
      <c r="F11572" t="str">
        <f>VLOOKUP(E11572,$L$1:$M$25,2,FALSE)</f>
        <v>oilseed</v>
      </c>
      <c r="G11572">
        <f>LOG(C11572)</f>
        <v>2.4329692908744058</v>
      </c>
      <c r="H11572">
        <f>G11572/(B11572-1)</f>
        <v>1.6000532183476095</v>
      </c>
    </row>
    <row r="11573" spans="1:8">
      <c r="A11573" t="s">
        <v>455</v>
      </c>
      <c r="B11573">
        <v>2.52167342920094</v>
      </c>
      <c r="C11573">
        <v>1061</v>
      </c>
      <c r="D11573">
        <v>13</v>
      </c>
      <c r="E11573">
        <v>13</v>
      </c>
      <c r="F11573" t="str">
        <f>VLOOKUP(E11573,$L$1:$M$25,2,FALSE)</f>
        <v>interest</v>
      </c>
      <c r="G11573">
        <f>LOG(C11573)</f>
        <v>3.0257153839013409</v>
      </c>
      <c r="H11573">
        <f>G11573/(B11573-1)</f>
        <v>1.9884131022056437</v>
      </c>
    </row>
    <row r="11574" spans="1:8">
      <c r="A11574" t="s">
        <v>543</v>
      </c>
      <c r="B11574">
        <v>2.5222236104842799</v>
      </c>
      <c r="C11574">
        <v>211</v>
      </c>
      <c r="D11574">
        <v>5</v>
      </c>
      <c r="E11574">
        <v>5</v>
      </c>
      <c r="F11574" t="str">
        <f>VLOOKUP(E11574,$L$1:$M$25,2,FALSE)</f>
        <v>corn</v>
      </c>
      <c r="G11574">
        <f>LOG(C11574)</f>
        <v>2.3242824552976926</v>
      </c>
      <c r="H11574">
        <f>G11574/(B11574-1)</f>
        <v>1.5268994905145676</v>
      </c>
    </row>
    <row r="11575" spans="1:8">
      <c r="A11575" t="s">
        <v>4071</v>
      </c>
      <c r="B11575">
        <v>2.5232109529528901</v>
      </c>
      <c r="C11575">
        <v>15</v>
      </c>
      <c r="D11575">
        <v>10</v>
      </c>
      <c r="E11575">
        <v>10</v>
      </c>
      <c r="F11575" t="str">
        <f>VLOOKUP(E11575,$L$1:$M$25,2,FALSE)</f>
        <v>gnp</v>
      </c>
      <c r="G11575">
        <f>LOG(C11575)</f>
        <v>1.1760912590556813</v>
      </c>
      <c r="H11575">
        <f>G11575/(B11575-1)</f>
        <v>0.77211318417564945</v>
      </c>
    </row>
    <row r="11576" spans="1:8">
      <c r="A11576" t="s">
        <v>484</v>
      </c>
      <c r="B11576">
        <v>2.5235834230997098</v>
      </c>
      <c r="C11576">
        <v>466</v>
      </c>
      <c r="D11576">
        <v>24</v>
      </c>
      <c r="E11576">
        <v>24</v>
      </c>
      <c r="F11576" t="str">
        <f>VLOOKUP(E11576,$L$1:$M$25,2,FALSE)</f>
        <v>veg-oil</v>
      </c>
      <c r="G11576">
        <f>LOG(C11576)</f>
        <v>2.6683859166900001</v>
      </c>
      <c r="H11576">
        <f>G11576/(B11576-1)</f>
        <v>1.7513881263299682</v>
      </c>
    </row>
    <row r="11577" spans="1:8">
      <c r="A11577" t="s">
        <v>8575</v>
      </c>
      <c r="B11577">
        <v>2.5245459216333499</v>
      </c>
      <c r="C11577">
        <v>19</v>
      </c>
      <c r="D11577">
        <v>10</v>
      </c>
      <c r="E11577">
        <v>10</v>
      </c>
      <c r="F11577" t="str">
        <f>VLOOKUP(E11577,$L$1:$M$25,2,FALSE)</f>
        <v>gnp</v>
      </c>
      <c r="G11577">
        <f>LOG(C11577)</f>
        <v>1.2787536009528289</v>
      </c>
      <c r="H11577">
        <f>G11577/(B11577-1)</f>
        <v>0.83877670249697234</v>
      </c>
    </row>
    <row r="11578" spans="1:8">
      <c r="A11578" t="s">
        <v>12059</v>
      </c>
      <c r="B11578">
        <v>2.5247814471738099</v>
      </c>
      <c r="C11578">
        <v>23</v>
      </c>
      <c r="D11578">
        <v>4</v>
      </c>
      <c r="E11578">
        <v>4</v>
      </c>
      <c r="F11578" t="str">
        <f>VLOOKUP(E11578,$L$1:$M$25,2,FALSE)</f>
        <v>coffee</v>
      </c>
      <c r="G11578">
        <f>LOG(C11578)</f>
        <v>1.3617278360175928</v>
      </c>
      <c r="H11578">
        <f>G11578/(B11578-1)</f>
        <v>0.89306427392696985</v>
      </c>
    </row>
    <row r="11579" spans="1:8">
      <c r="A11579" t="s">
        <v>229</v>
      </c>
      <c r="B11579">
        <v>2.5268465308066701</v>
      </c>
      <c r="C11579">
        <v>77</v>
      </c>
      <c r="D11579">
        <v>2</v>
      </c>
      <c r="E11579">
        <v>2</v>
      </c>
      <c r="F11579" t="str">
        <f>VLOOKUP(E11579,$L$1:$M$25,2,FALSE)</f>
        <v>bop</v>
      </c>
      <c r="G11579">
        <f>LOG(C11579)</f>
        <v>1.8864907251724818</v>
      </c>
      <c r="H11579">
        <f>G11579/(B11579-1)</f>
        <v>1.2355470488417739</v>
      </c>
    </row>
    <row r="11580" spans="1:8">
      <c r="A11580" t="s">
        <v>7768</v>
      </c>
      <c r="B11580">
        <v>2.5273612756283401</v>
      </c>
      <c r="C11580">
        <v>64</v>
      </c>
      <c r="D11580">
        <v>23</v>
      </c>
      <c r="E11580">
        <v>23</v>
      </c>
      <c r="F11580" t="str">
        <f>VLOOKUP(E11580,$L$1:$M$25,2,FALSE)</f>
        <v>trade</v>
      </c>
      <c r="G11580">
        <f>LOG(C11580)</f>
        <v>1.8061799739838871</v>
      </c>
      <c r="H11580">
        <f>G11580/(B11580-1)</f>
        <v>1.1825492781600371</v>
      </c>
    </row>
    <row r="11581" spans="1:8">
      <c r="A11581" t="s">
        <v>9865</v>
      </c>
      <c r="B11581">
        <v>2.52751915084156</v>
      </c>
      <c r="C11581">
        <v>20</v>
      </c>
      <c r="D11581">
        <v>10</v>
      </c>
      <c r="E11581">
        <v>10</v>
      </c>
      <c r="F11581" t="str">
        <f>VLOOKUP(E11581,$L$1:$M$25,2,FALSE)</f>
        <v>gnp</v>
      </c>
      <c r="G11581">
        <f>LOG(C11581)</f>
        <v>1.3010299956639813</v>
      </c>
      <c r="H11581">
        <f>G11581/(B11581-1)</f>
        <v>0.85172745294041097</v>
      </c>
    </row>
    <row r="11582" spans="1:8">
      <c r="A11582" t="s">
        <v>3788</v>
      </c>
      <c r="B11582">
        <v>2.5290814768641399</v>
      </c>
      <c r="C11582">
        <v>38</v>
      </c>
      <c r="D11582">
        <v>3</v>
      </c>
      <c r="E11582">
        <v>3</v>
      </c>
      <c r="F11582" t="str">
        <f>VLOOKUP(E11582,$L$1:$M$25,2,FALSE)</f>
        <v>cocoa</v>
      </c>
      <c r="G11582">
        <f>LOG(C11582)</f>
        <v>1.5797835966168101</v>
      </c>
      <c r="H11582">
        <f>G11582/(B11582-1)</f>
        <v>1.0331585468268512</v>
      </c>
    </row>
    <row r="11583" spans="1:8">
      <c r="A11583" t="s">
        <v>2758</v>
      </c>
      <c r="B11583">
        <v>2.5294408845201302</v>
      </c>
      <c r="C11583">
        <v>63</v>
      </c>
      <c r="D11583">
        <v>7</v>
      </c>
      <c r="E11583">
        <v>7</v>
      </c>
      <c r="F11583" t="str">
        <f>VLOOKUP(E11583,$L$1:$M$25,2,FALSE)</f>
        <v>crude</v>
      </c>
      <c r="G11583">
        <f>LOG(C11583)</f>
        <v>1.7993405494535817</v>
      </c>
      <c r="H11583">
        <f>G11583/(B11583-1)</f>
        <v>1.1764694978832961</v>
      </c>
    </row>
    <row r="11584" spans="1:8">
      <c r="A11584" t="s">
        <v>6599</v>
      </c>
      <c r="B11584">
        <v>2.53084497842331</v>
      </c>
      <c r="C11584">
        <v>33</v>
      </c>
      <c r="D11584">
        <v>7</v>
      </c>
      <c r="E11584">
        <v>7</v>
      </c>
      <c r="F11584" t="str">
        <f>VLOOKUP(E11584,$L$1:$M$25,2,FALSE)</f>
        <v>crude</v>
      </c>
      <c r="G11584">
        <f>LOG(C11584)</f>
        <v>1.5185139398778875</v>
      </c>
      <c r="H11584">
        <f>G11584/(B11584-1)</f>
        <v>0.99194494627527674</v>
      </c>
    </row>
    <row r="11585" spans="1:8">
      <c r="A11585" t="s">
        <v>10449</v>
      </c>
      <c r="B11585">
        <v>2.532140934034</v>
      </c>
      <c r="C11585">
        <v>24</v>
      </c>
      <c r="D11585">
        <v>6</v>
      </c>
      <c r="E11585">
        <v>6</v>
      </c>
      <c r="F11585" t="str">
        <f>VLOOKUP(E11585,$L$1:$M$25,2,FALSE)</f>
        <v>cpi</v>
      </c>
      <c r="G11585">
        <f>LOG(C11585)</f>
        <v>1.3802112417116059</v>
      </c>
      <c r="H11585">
        <f>G11585/(B11585-1)</f>
        <v>0.9008383047880747</v>
      </c>
    </row>
    <row r="11586" spans="1:8">
      <c r="A11586" t="s">
        <v>5474</v>
      </c>
      <c r="B11586">
        <v>2.53259116080112</v>
      </c>
      <c r="C11586">
        <v>21</v>
      </c>
      <c r="D11586">
        <v>14</v>
      </c>
      <c r="E11586">
        <v>14</v>
      </c>
      <c r="F11586" t="str">
        <f>VLOOKUP(E11586,$L$1:$M$25,2,FALSE)</f>
        <v>livestock</v>
      </c>
      <c r="G11586">
        <f>LOG(C11586)</f>
        <v>1.3222192947339193</v>
      </c>
      <c r="H11586">
        <f>G11586/(B11586-1)</f>
        <v>0.86273451690975789</v>
      </c>
    </row>
    <row r="11587" spans="1:8">
      <c r="A11587" t="s">
        <v>967</v>
      </c>
      <c r="B11587">
        <v>2.5332601533588899</v>
      </c>
      <c r="C11587">
        <v>35</v>
      </c>
      <c r="D11587">
        <v>10</v>
      </c>
      <c r="E11587">
        <v>10</v>
      </c>
      <c r="F11587" t="str">
        <f>VLOOKUP(E11587,$L$1:$M$25,2,FALSE)</f>
        <v>gnp</v>
      </c>
      <c r="G11587">
        <f>LOG(C11587)</f>
        <v>1.5440680443502757</v>
      </c>
      <c r="H11587">
        <f>G11587/(B11587-1)</f>
        <v>1.0070489609788065</v>
      </c>
    </row>
    <row r="11588" spans="1:8">
      <c r="A11588" t="s">
        <v>5507</v>
      </c>
      <c r="B11588">
        <v>2.5346160121098</v>
      </c>
      <c r="C11588">
        <v>89</v>
      </c>
      <c r="D11588">
        <v>10</v>
      </c>
      <c r="E11588">
        <v>10</v>
      </c>
      <c r="F11588" t="str">
        <f>VLOOKUP(E11588,$L$1:$M$25,2,FALSE)</f>
        <v>gnp</v>
      </c>
      <c r="G11588">
        <f>LOG(C11588)</f>
        <v>1.9493900066449128</v>
      </c>
      <c r="H11588">
        <f>G11588/(B11588-1)</f>
        <v>1.270278682916177</v>
      </c>
    </row>
    <row r="11589" spans="1:8">
      <c r="A11589" t="s">
        <v>12205</v>
      </c>
      <c r="B11589">
        <v>2.5349726929612499</v>
      </c>
      <c r="C11589">
        <v>34</v>
      </c>
      <c r="D11589">
        <v>10</v>
      </c>
      <c r="E11589">
        <v>10</v>
      </c>
      <c r="F11589" t="str">
        <f>VLOOKUP(E11589,$L$1:$M$25,2,FALSE)</f>
        <v>gnp</v>
      </c>
      <c r="G11589">
        <f>LOG(C11589)</f>
        <v>1.5314789170422551</v>
      </c>
      <c r="H11589">
        <f>G11589/(B11589-1)</f>
        <v>0.9977238839915421</v>
      </c>
    </row>
    <row r="11590" spans="1:8">
      <c r="A11590" t="s">
        <v>465</v>
      </c>
      <c r="B11590">
        <v>2.5352987504215299</v>
      </c>
      <c r="C11590">
        <v>507</v>
      </c>
      <c r="D11590">
        <v>1</v>
      </c>
      <c r="E11590">
        <v>1</v>
      </c>
      <c r="F11590" t="str">
        <f>VLOOKUP(E11590,$L$1:$M$25,2,FALSE)</f>
        <v>acq</v>
      </c>
      <c r="G11590">
        <f>LOG(C11590)</f>
        <v>2.705007959333336</v>
      </c>
      <c r="H11590">
        <f>G11590/(B11590-1)</f>
        <v>1.7618772623833976</v>
      </c>
    </row>
    <row r="11591" spans="1:8">
      <c r="A11591" t="s">
        <v>6212</v>
      </c>
      <c r="B11591">
        <v>2.5353692415640201</v>
      </c>
      <c r="C11591">
        <v>49</v>
      </c>
      <c r="D11591">
        <v>22</v>
      </c>
      <c r="E11591">
        <v>22</v>
      </c>
      <c r="F11591" t="str">
        <f>VLOOKUP(E11591,$L$1:$M$25,2,FALSE)</f>
        <v>sugar</v>
      </c>
      <c r="G11591">
        <f>LOG(C11591)</f>
        <v>1.6901960800285136</v>
      </c>
      <c r="H11591">
        <f>G11591/(B11591-1)</f>
        <v>1.1008401329616175</v>
      </c>
    </row>
    <row r="11592" spans="1:8">
      <c r="A11592" t="s">
        <v>4178</v>
      </c>
      <c r="B11592">
        <v>2.5357311709004402</v>
      </c>
      <c r="C11592">
        <v>53</v>
      </c>
      <c r="D11592">
        <v>23</v>
      </c>
      <c r="E11592">
        <v>23</v>
      </c>
      <c r="F11592" t="str">
        <f>VLOOKUP(E11592,$L$1:$M$25,2,FALSE)</f>
        <v>trade</v>
      </c>
      <c r="G11592">
        <f>LOG(C11592)</f>
        <v>1.7242758696007889</v>
      </c>
      <c r="H11592">
        <f>G11592/(B11592-1)</f>
        <v>1.1227719422988596</v>
      </c>
    </row>
    <row r="11593" spans="1:8">
      <c r="A11593" t="s">
        <v>149</v>
      </c>
      <c r="B11593">
        <v>2.5359552133880001</v>
      </c>
      <c r="C11593">
        <v>116</v>
      </c>
      <c r="D11593">
        <v>20</v>
      </c>
      <c r="E11593">
        <v>20</v>
      </c>
      <c r="F11593" t="str">
        <f>VLOOKUP(E11593,$L$1:$M$25,2,FALSE)</f>
        <v>ship</v>
      </c>
      <c r="G11593">
        <f>LOG(C11593)</f>
        <v>2.0644579892269186</v>
      </c>
      <c r="H11593">
        <f>G11593/(B11593-1)</f>
        <v>1.3440873609023731</v>
      </c>
    </row>
    <row r="11594" spans="1:8">
      <c r="A11594" t="s">
        <v>8520</v>
      </c>
      <c r="B11594">
        <v>2.5369474769600702</v>
      </c>
      <c r="C11594">
        <v>44</v>
      </c>
      <c r="D11594">
        <v>3</v>
      </c>
      <c r="E11594">
        <v>3</v>
      </c>
      <c r="F11594" t="str">
        <f>VLOOKUP(E11594,$L$1:$M$25,2,FALSE)</f>
        <v>cocoa</v>
      </c>
      <c r="G11594">
        <f>LOG(C11594)</f>
        <v>1.6434526764861874</v>
      </c>
      <c r="H11594">
        <f>G11594/(B11594-1)</f>
        <v>1.069296577223819</v>
      </c>
    </row>
    <row r="11595" spans="1:8">
      <c r="A11595" t="s">
        <v>4883</v>
      </c>
      <c r="B11595">
        <v>2.5371782286134201</v>
      </c>
      <c r="C11595">
        <v>44</v>
      </c>
      <c r="D11595">
        <v>23</v>
      </c>
      <c r="E11595">
        <v>23</v>
      </c>
      <c r="F11595" t="str">
        <f>VLOOKUP(E11595,$L$1:$M$25,2,FALSE)</f>
        <v>trade</v>
      </c>
      <c r="G11595">
        <f>LOG(C11595)</f>
        <v>1.6434526764861874</v>
      </c>
      <c r="H11595">
        <f>G11595/(B11595-1)</f>
        <v>1.0691360610595102</v>
      </c>
    </row>
    <row r="11596" spans="1:8">
      <c r="A11596" t="s">
        <v>9844</v>
      </c>
      <c r="B11596">
        <v>2.5382584458855302</v>
      </c>
      <c r="C11596">
        <v>27</v>
      </c>
      <c r="D11596">
        <v>3</v>
      </c>
      <c r="E11596">
        <v>3</v>
      </c>
      <c r="F11596" t="str">
        <f>VLOOKUP(E11596,$L$1:$M$25,2,FALSE)</f>
        <v>cocoa</v>
      </c>
      <c r="G11596">
        <f>LOG(C11596)</f>
        <v>1.4313637641589874</v>
      </c>
      <c r="H11596">
        <f>G11596/(B11596-1)</f>
        <v>0.93050928339612871</v>
      </c>
    </row>
    <row r="11597" spans="1:8">
      <c r="A11597" t="s">
        <v>2701</v>
      </c>
      <c r="B11597">
        <v>2.5388698177096298</v>
      </c>
      <c r="C11597">
        <v>40</v>
      </c>
      <c r="D11597">
        <v>23</v>
      </c>
      <c r="E11597">
        <v>23</v>
      </c>
      <c r="F11597" t="str">
        <f>VLOOKUP(E11597,$L$1:$M$25,2,FALSE)</f>
        <v>trade</v>
      </c>
      <c r="G11597">
        <f>LOG(C11597)</f>
        <v>1.6020599913279623</v>
      </c>
      <c r="H11597">
        <f>G11597/(B11597-1)</f>
        <v>1.0410627155664027</v>
      </c>
    </row>
    <row r="11598" spans="1:8">
      <c r="A11598" t="s">
        <v>9099</v>
      </c>
      <c r="B11598">
        <v>2.5400363038209801</v>
      </c>
      <c r="C11598">
        <v>14</v>
      </c>
      <c r="D11598">
        <v>2</v>
      </c>
      <c r="E11598">
        <v>2</v>
      </c>
      <c r="F11598" t="str">
        <f>VLOOKUP(E11598,$L$1:$M$25,2,FALSE)</f>
        <v>bop</v>
      </c>
      <c r="G11598">
        <f>LOG(C11598)</f>
        <v>1.146128035678238</v>
      </c>
      <c r="H11598">
        <f>G11598/(B11598-1)</f>
        <v>0.74422143999760437</v>
      </c>
    </row>
    <row r="11599" spans="1:8">
      <c r="A11599" t="s">
        <v>10909</v>
      </c>
      <c r="B11599">
        <v>2.5400363038209801</v>
      </c>
      <c r="C11599">
        <v>14</v>
      </c>
      <c r="D11599">
        <v>10</v>
      </c>
      <c r="E11599">
        <v>10</v>
      </c>
      <c r="F11599" t="str">
        <f>VLOOKUP(E11599,$L$1:$M$25,2,FALSE)</f>
        <v>gnp</v>
      </c>
      <c r="G11599">
        <f>LOG(C11599)</f>
        <v>1.146128035678238</v>
      </c>
      <c r="H11599">
        <f>G11599/(B11599-1)</f>
        <v>0.74422143999760437</v>
      </c>
    </row>
    <row r="11600" spans="1:8">
      <c r="A11600" t="s">
        <v>168</v>
      </c>
      <c r="B11600">
        <v>2.54278538769832</v>
      </c>
      <c r="C11600">
        <v>103</v>
      </c>
      <c r="D11600">
        <v>11</v>
      </c>
      <c r="E11600">
        <v>11</v>
      </c>
      <c r="F11600" t="str">
        <f>VLOOKUP(E11600,$L$1:$M$25,2,FALSE)</f>
        <v>gold</v>
      </c>
      <c r="G11600">
        <f>LOG(C11600)</f>
        <v>2.012837224705172</v>
      </c>
      <c r="H11600">
        <f>G11600/(B11600-1)</f>
        <v>1.3046773976179034</v>
      </c>
    </row>
    <row r="11601" spans="1:8">
      <c r="A11601" t="s">
        <v>536</v>
      </c>
      <c r="B11601">
        <v>2.5447259353101801</v>
      </c>
      <c r="C11601">
        <v>214</v>
      </c>
      <c r="D11601">
        <v>17</v>
      </c>
      <c r="E11601">
        <v>17</v>
      </c>
      <c r="F11601" t="str">
        <f>VLOOKUP(E11601,$L$1:$M$25,2,FALSE)</f>
        <v>nat-gas</v>
      </c>
      <c r="G11601">
        <f>LOG(C11601)</f>
        <v>2.330413773349191</v>
      </c>
      <c r="H11601">
        <f>G11601/(B11601-1)</f>
        <v>1.5086260417329274</v>
      </c>
    </row>
    <row r="11602" spans="1:8">
      <c r="A11602" t="s">
        <v>6953</v>
      </c>
      <c r="B11602">
        <v>2.5449464260055401</v>
      </c>
      <c r="C11602">
        <v>35</v>
      </c>
      <c r="D11602">
        <v>4</v>
      </c>
      <c r="E11602">
        <v>4</v>
      </c>
      <c r="F11602" t="str">
        <f>VLOOKUP(E11602,$L$1:$M$25,2,FALSE)</f>
        <v>coffee</v>
      </c>
      <c r="G11602">
        <f>LOG(C11602)</f>
        <v>1.5440680443502757</v>
      </c>
      <c r="H11602">
        <f>G11602/(B11602-1)</f>
        <v>0.99943144846935861</v>
      </c>
    </row>
    <row r="11603" spans="1:8">
      <c r="A11603" t="s">
        <v>371</v>
      </c>
      <c r="B11603">
        <v>2.5456626267820401</v>
      </c>
      <c r="C11603">
        <v>107</v>
      </c>
      <c r="D11603">
        <v>4</v>
      </c>
      <c r="E11603">
        <v>4</v>
      </c>
      <c r="F11603" t="str">
        <f>VLOOKUP(E11603,$L$1:$M$25,2,FALSE)</f>
        <v>coffee</v>
      </c>
      <c r="G11603">
        <f>LOG(C11603)</f>
        <v>2.0293837776852097</v>
      </c>
      <c r="H11603">
        <f>G11603/(B11603-1)</f>
        <v>1.3129539024374566</v>
      </c>
    </row>
    <row r="11604" spans="1:8">
      <c r="A11604" t="s">
        <v>1997</v>
      </c>
      <c r="B11604">
        <v>2.5467895346521301</v>
      </c>
      <c r="C11604">
        <v>78</v>
      </c>
      <c r="D11604">
        <v>4</v>
      </c>
      <c r="E11604">
        <v>4</v>
      </c>
      <c r="F11604" t="str">
        <f>VLOOKUP(E11604,$L$1:$M$25,2,FALSE)</f>
        <v>coffee</v>
      </c>
      <c r="G11604">
        <f>LOG(C11604)</f>
        <v>1.8920946026904804</v>
      </c>
      <c r="H11604">
        <f>G11604/(B11604-1)</f>
        <v>1.2232398528064832</v>
      </c>
    </row>
    <row r="11605" spans="1:8">
      <c r="A11605" t="s">
        <v>4974</v>
      </c>
      <c r="B11605">
        <v>2.5475313664679202</v>
      </c>
      <c r="C11605">
        <v>23</v>
      </c>
      <c r="D11605">
        <v>1</v>
      </c>
      <c r="E11605">
        <v>1</v>
      </c>
      <c r="F11605" t="str">
        <f>VLOOKUP(E11605,$L$1:$M$25,2,FALSE)</f>
        <v>acq</v>
      </c>
      <c r="G11605">
        <f>LOG(C11605)</f>
        <v>1.3617278360175928</v>
      </c>
      <c r="H11605">
        <f>G11605/(B11605-1)</f>
        <v>0.87993553185651763</v>
      </c>
    </row>
    <row r="11606" spans="1:8">
      <c r="A11606" t="s">
        <v>7883</v>
      </c>
      <c r="B11606">
        <v>2.5475313664679202</v>
      </c>
      <c r="C11606">
        <v>23</v>
      </c>
      <c r="D11606">
        <v>18</v>
      </c>
      <c r="E11606">
        <v>18</v>
      </c>
      <c r="F11606" t="str">
        <f>VLOOKUP(E11606,$L$1:$M$25,2,FALSE)</f>
        <v>oilseed</v>
      </c>
      <c r="G11606">
        <f>LOG(C11606)</f>
        <v>1.3617278360175928</v>
      </c>
      <c r="H11606">
        <f>G11606/(B11606-1)</f>
        <v>0.87993553185651763</v>
      </c>
    </row>
    <row r="11607" spans="1:8">
      <c r="A11607" t="s">
        <v>454</v>
      </c>
      <c r="B11607">
        <v>2.5481340976495801</v>
      </c>
      <c r="C11607">
        <v>182</v>
      </c>
      <c r="D11607">
        <v>24</v>
      </c>
      <c r="E11607">
        <v>24</v>
      </c>
      <c r="F11607" t="str">
        <f>VLOOKUP(E11607,$L$1:$M$25,2,FALSE)</f>
        <v>veg-oil</v>
      </c>
      <c r="G11607">
        <f>LOG(C11607)</f>
        <v>2.2600713879850747</v>
      </c>
      <c r="H11607">
        <f>G11607/(B11607-1)</f>
        <v>1.459867973592454</v>
      </c>
    </row>
    <row r="11608" spans="1:8">
      <c r="A11608" t="s">
        <v>4208</v>
      </c>
      <c r="B11608">
        <v>2.5488506043228498</v>
      </c>
      <c r="C11608">
        <v>41</v>
      </c>
      <c r="D11608">
        <v>4</v>
      </c>
      <c r="E11608">
        <v>4</v>
      </c>
      <c r="F11608" t="str">
        <f>VLOOKUP(E11608,$L$1:$M$25,2,FALSE)</f>
        <v>coffee</v>
      </c>
      <c r="G11608">
        <f>LOG(C11608)</f>
        <v>1.6127838567197355</v>
      </c>
      <c r="H11608">
        <f>G11608/(B11608-1)</f>
        <v>1.0412778690329769</v>
      </c>
    </row>
    <row r="11609" spans="1:8">
      <c r="A11609" t="s">
        <v>9621</v>
      </c>
      <c r="B11609">
        <v>2.5508435597222201</v>
      </c>
      <c r="C11609">
        <v>27</v>
      </c>
      <c r="D11609">
        <v>3</v>
      </c>
      <c r="E11609">
        <v>3</v>
      </c>
      <c r="F11609" t="str">
        <f>VLOOKUP(E11609,$L$1:$M$25,2,FALSE)</f>
        <v>cocoa</v>
      </c>
      <c r="G11609">
        <f>LOG(C11609)</f>
        <v>1.4313637641589874</v>
      </c>
      <c r="H11609">
        <f>G11609/(B11609-1)</f>
        <v>0.92295818955160547</v>
      </c>
    </row>
    <row r="11610" spans="1:8">
      <c r="A11610" t="s">
        <v>468</v>
      </c>
      <c r="B11610">
        <v>2.5515576041577601</v>
      </c>
      <c r="C11610">
        <v>525</v>
      </c>
      <c r="D11610">
        <v>10</v>
      </c>
      <c r="E11610">
        <v>10</v>
      </c>
      <c r="F11610" t="str">
        <f>VLOOKUP(E11610,$L$1:$M$25,2,FALSE)</f>
        <v>gnp</v>
      </c>
      <c r="G11610">
        <f>LOG(C11610)</f>
        <v>2.720159303405957</v>
      </c>
      <c r="H11610">
        <f>G11610/(B11610-1)</f>
        <v>1.7531797054241856</v>
      </c>
    </row>
    <row r="11611" spans="1:8">
      <c r="A11611" t="s">
        <v>12220</v>
      </c>
      <c r="B11611">
        <v>2.5520852976209598</v>
      </c>
      <c r="C11611">
        <v>38</v>
      </c>
      <c r="D11611">
        <v>23</v>
      </c>
      <c r="E11611">
        <v>23</v>
      </c>
      <c r="F11611" t="str">
        <f>VLOOKUP(E11611,$L$1:$M$25,2,FALSE)</f>
        <v>trade</v>
      </c>
      <c r="G11611">
        <f>LOG(C11611)</f>
        <v>1.5797835966168101</v>
      </c>
      <c r="H11611">
        <f>G11611/(B11611-1)</f>
        <v>1.0178458613314012</v>
      </c>
    </row>
    <row r="11612" spans="1:8">
      <c r="A11612" t="s">
        <v>12269</v>
      </c>
      <c r="B11612">
        <v>2.5532370029937099</v>
      </c>
      <c r="C11612">
        <v>18</v>
      </c>
      <c r="D11612">
        <v>23</v>
      </c>
      <c r="E11612">
        <v>23</v>
      </c>
      <c r="F11612" t="str">
        <f>VLOOKUP(E11612,$L$1:$M$25,2,FALSE)</f>
        <v>trade</v>
      </c>
      <c r="G11612">
        <f>LOG(C11612)</f>
        <v>1.255272505103306</v>
      </c>
      <c r="H11612">
        <f>G11612/(B11612-1)</f>
        <v>0.80816546520839583</v>
      </c>
    </row>
    <row r="11613" spans="1:8">
      <c r="A11613" t="s">
        <v>11695</v>
      </c>
      <c r="B11613">
        <v>2.5533788456494202</v>
      </c>
      <c r="C11613">
        <v>52</v>
      </c>
      <c r="D11613">
        <v>20</v>
      </c>
      <c r="E11613">
        <v>20</v>
      </c>
      <c r="F11613" t="str">
        <f>VLOOKUP(E11613,$L$1:$M$25,2,FALSE)</f>
        <v>ship</v>
      </c>
      <c r="G11613">
        <f>LOG(C11613)</f>
        <v>1.7160033436347992</v>
      </c>
      <c r="H11613">
        <f>G11613/(B11613-1)</f>
        <v>1.1046908154059423</v>
      </c>
    </row>
    <row r="11614" spans="1:8">
      <c r="A11614" t="s">
        <v>3848</v>
      </c>
      <c r="B11614">
        <v>2.55368155802979</v>
      </c>
      <c r="C11614">
        <v>20</v>
      </c>
      <c r="D11614">
        <v>10</v>
      </c>
      <c r="E11614">
        <v>10</v>
      </c>
      <c r="F11614" t="str">
        <f>VLOOKUP(E11614,$L$1:$M$25,2,FALSE)</f>
        <v>gnp</v>
      </c>
      <c r="G11614">
        <f>LOG(C11614)</f>
        <v>1.3010299956639813</v>
      </c>
      <c r="H11614">
        <f>G11614/(B11614-1)</f>
        <v>0.83738523440659618</v>
      </c>
    </row>
    <row r="11615" spans="1:8">
      <c r="A11615" t="s">
        <v>125</v>
      </c>
      <c r="B11615">
        <v>2.55371574417943</v>
      </c>
      <c r="C11615">
        <v>120</v>
      </c>
      <c r="D11615">
        <v>13</v>
      </c>
      <c r="E11615">
        <v>13</v>
      </c>
      <c r="F11615" t="str">
        <f>VLOOKUP(E11615,$L$1:$M$25,2,FALSE)</f>
        <v>interest</v>
      </c>
      <c r="G11615">
        <f>LOG(C11615)</f>
        <v>2.0791812460476247</v>
      </c>
      <c r="H11615">
        <f>G11615/(B11615-1)</f>
        <v>1.3381992515920027</v>
      </c>
    </row>
    <row r="11616" spans="1:8">
      <c r="A11616" t="s">
        <v>1888</v>
      </c>
      <c r="B11616">
        <v>2.55380270711753</v>
      </c>
      <c r="C11616">
        <v>46</v>
      </c>
      <c r="D11616">
        <v>23</v>
      </c>
      <c r="E11616">
        <v>23</v>
      </c>
      <c r="F11616" t="str">
        <f>VLOOKUP(E11616,$L$1:$M$25,2,FALSE)</f>
        <v>trade</v>
      </c>
      <c r="G11616">
        <f>LOG(C11616)</f>
        <v>1.6627578316815741</v>
      </c>
      <c r="H11616">
        <f>G11616/(B11616-1)</f>
        <v>1.0701215952739376</v>
      </c>
    </row>
    <row r="11617" spans="1:8">
      <c r="A11617" t="s">
        <v>1172</v>
      </c>
      <c r="B11617">
        <v>2.5539429400241902</v>
      </c>
      <c r="C11617">
        <v>24</v>
      </c>
      <c r="D11617">
        <v>7</v>
      </c>
      <c r="E11617">
        <v>7</v>
      </c>
      <c r="F11617" t="str">
        <f>VLOOKUP(E11617,$L$1:$M$25,2,FALSE)</f>
        <v>crude</v>
      </c>
      <c r="G11617">
        <f>LOG(C11617)</f>
        <v>1.3802112417116059</v>
      </c>
      <c r="H11617">
        <f>G11617/(B11617-1)</f>
        <v>0.88819943523159239</v>
      </c>
    </row>
    <row r="11618" spans="1:8">
      <c r="A11618" t="s">
        <v>3696</v>
      </c>
      <c r="B11618">
        <v>2.5560046334975599</v>
      </c>
      <c r="C11618">
        <v>52</v>
      </c>
      <c r="D11618">
        <v>7</v>
      </c>
      <c r="E11618">
        <v>7</v>
      </c>
      <c r="F11618" t="str">
        <f>VLOOKUP(E11618,$L$1:$M$25,2,FALSE)</f>
        <v>crude</v>
      </c>
      <c r="G11618">
        <f>LOG(C11618)</f>
        <v>1.7160033436347992</v>
      </c>
      <c r="H11618">
        <f>G11618/(B11618-1)</f>
        <v>1.1028266283356734</v>
      </c>
    </row>
    <row r="11619" spans="1:8">
      <c r="A11619" t="s">
        <v>3603</v>
      </c>
      <c r="B11619">
        <v>2.5568721780082599</v>
      </c>
      <c r="C11619">
        <v>37</v>
      </c>
      <c r="D11619">
        <v>18</v>
      </c>
      <c r="E11619">
        <v>18</v>
      </c>
      <c r="F11619" t="str">
        <f>VLOOKUP(E11619,$L$1:$M$25,2,FALSE)</f>
        <v>oilseed</v>
      </c>
      <c r="G11619">
        <f>LOG(C11619)</f>
        <v>1.568201724066995</v>
      </c>
      <c r="H11619">
        <f>G11619/(B11619-1)</f>
        <v>1.007277120253526</v>
      </c>
    </row>
    <row r="11620" spans="1:8">
      <c r="A11620" t="s">
        <v>5109</v>
      </c>
      <c r="B11620">
        <v>2.5573560986929298</v>
      </c>
      <c r="C11620">
        <v>37</v>
      </c>
      <c r="D11620">
        <v>17</v>
      </c>
      <c r="E11620">
        <v>17</v>
      </c>
      <c r="F11620" t="str">
        <f>VLOOKUP(E11620,$L$1:$M$25,2,FALSE)</f>
        <v>nat-gas</v>
      </c>
      <c r="G11620">
        <f>LOG(C11620)</f>
        <v>1.568201724066995</v>
      </c>
      <c r="H11620">
        <f>G11620/(B11620-1)</f>
        <v>1.0069641268192726</v>
      </c>
    </row>
    <row r="11621" spans="1:8">
      <c r="A11621" t="s">
        <v>9710</v>
      </c>
      <c r="B11621">
        <v>2.55739061537176</v>
      </c>
      <c r="C11621">
        <v>39</v>
      </c>
      <c r="D11621">
        <v>15</v>
      </c>
      <c r="E11621">
        <v>15</v>
      </c>
      <c r="F11621" t="str">
        <f>VLOOKUP(E11621,$L$1:$M$25,2,FALSE)</f>
        <v>money-fx</v>
      </c>
      <c r="G11621">
        <f>LOG(C11621)</f>
        <v>1.5910646070264991</v>
      </c>
      <c r="H11621">
        <f>G11621/(B11621-1)</f>
        <v>1.0216220589249543</v>
      </c>
    </row>
    <row r="11622" spans="1:8">
      <c r="A11622" t="s">
        <v>3345</v>
      </c>
      <c r="B11622">
        <v>2.55785048226076</v>
      </c>
      <c r="C11622">
        <v>51</v>
      </c>
      <c r="D11622">
        <v>21</v>
      </c>
      <c r="E11622">
        <v>21</v>
      </c>
      <c r="F11622" t="str">
        <f>VLOOKUP(E11622,$L$1:$M$25,2,FALSE)</f>
        <v>soybean</v>
      </c>
      <c r="G11622">
        <f>LOG(C11622)</f>
        <v>1.7075701760979363</v>
      </c>
      <c r="H11622">
        <f>G11622/(B11622-1)</f>
        <v>1.096106587597484</v>
      </c>
    </row>
    <row r="11623" spans="1:8">
      <c r="A11623" t="s">
        <v>1139</v>
      </c>
      <c r="B11623">
        <v>2.5578935855317702</v>
      </c>
      <c r="C11623">
        <v>26</v>
      </c>
      <c r="D11623">
        <v>16</v>
      </c>
      <c r="E11623">
        <v>16</v>
      </c>
      <c r="F11623" t="str">
        <f>VLOOKUP(E11623,$L$1:$M$25,2,FALSE)</f>
        <v>money-supply</v>
      </c>
      <c r="G11623">
        <f>LOG(C11623)</f>
        <v>1.414973347970818</v>
      </c>
      <c r="H11623">
        <f>G11623/(B11623-1)</f>
        <v>0.90826059052539976</v>
      </c>
    </row>
    <row r="11624" spans="1:8">
      <c r="A11624" t="s">
        <v>1669</v>
      </c>
      <c r="B11624">
        <v>2.5623857025238101</v>
      </c>
      <c r="C11624">
        <v>35</v>
      </c>
      <c r="D11624">
        <v>15</v>
      </c>
      <c r="E11624">
        <v>15</v>
      </c>
      <c r="F11624" t="str">
        <f>VLOOKUP(E11624,$L$1:$M$25,2,FALSE)</f>
        <v>money-fx</v>
      </c>
      <c r="G11624">
        <f>LOG(C11624)</f>
        <v>1.5440680443502757</v>
      </c>
      <c r="H11624">
        <f>G11624/(B11624-1)</f>
        <v>0.98827584114220646</v>
      </c>
    </row>
    <row r="11625" spans="1:8">
      <c r="A11625" t="s">
        <v>9427</v>
      </c>
      <c r="B11625">
        <v>2.56330576265109</v>
      </c>
      <c r="C11625">
        <v>30</v>
      </c>
      <c r="D11625">
        <v>20</v>
      </c>
      <c r="E11625">
        <v>20</v>
      </c>
      <c r="F11625" t="str">
        <f>VLOOKUP(E11625,$L$1:$M$25,2,FALSE)</f>
        <v>ship</v>
      </c>
      <c r="G11625">
        <f>LOG(C11625)</f>
        <v>1.4771212547196624</v>
      </c>
      <c r="H11625">
        <f>G11625/(B11625-1)</f>
        <v>0.94487034463093522</v>
      </c>
    </row>
    <row r="11626" spans="1:8">
      <c r="A11626" t="s">
        <v>360</v>
      </c>
      <c r="B11626">
        <v>2.5672789893485701</v>
      </c>
      <c r="C11626">
        <v>161</v>
      </c>
      <c r="D11626">
        <v>25</v>
      </c>
      <c r="E11626">
        <v>25</v>
      </c>
      <c r="F11626" t="str">
        <f>VLOOKUP(E11626,$L$1:$M$25,2,FALSE)</f>
        <v>wheat</v>
      </c>
      <c r="G11626">
        <f>LOG(C11626)</f>
        <v>2.2068258760318495</v>
      </c>
      <c r="H11626">
        <f>G11626/(B11626-1)</f>
        <v>1.408061928367395</v>
      </c>
    </row>
    <row r="11627" spans="1:8">
      <c r="A11627" t="s">
        <v>390</v>
      </c>
      <c r="B11627">
        <v>2.5681402411716698</v>
      </c>
      <c r="C11627">
        <v>155</v>
      </c>
      <c r="D11627">
        <v>18</v>
      </c>
      <c r="E11627">
        <v>18</v>
      </c>
      <c r="F11627" t="str">
        <f>VLOOKUP(E11627,$L$1:$M$25,2,FALSE)</f>
        <v>oilseed</v>
      </c>
      <c r="G11627">
        <f>LOG(C11627)</f>
        <v>2.1903316981702914</v>
      </c>
      <c r="H11627">
        <f>G11627/(B11627-1)</f>
        <v>1.396770289201773</v>
      </c>
    </row>
    <row r="11628" spans="1:8">
      <c r="A11628" t="s">
        <v>976</v>
      </c>
      <c r="B11628">
        <v>2.5682158240648501</v>
      </c>
      <c r="C11628">
        <v>40</v>
      </c>
      <c r="D11628">
        <v>7</v>
      </c>
      <c r="E11628">
        <v>7</v>
      </c>
      <c r="F11628" t="str">
        <f>VLOOKUP(E11628,$L$1:$M$25,2,FALSE)</f>
        <v>crude</v>
      </c>
      <c r="G11628">
        <f>LOG(C11628)</f>
        <v>1.6020599913279623</v>
      </c>
      <c r="H11628">
        <f>G11628/(B11628-1)</f>
        <v>1.0215813198309576</v>
      </c>
    </row>
    <row r="11629" spans="1:8">
      <c r="A11629" t="s">
        <v>1832</v>
      </c>
      <c r="B11629">
        <v>2.5692499066019798</v>
      </c>
      <c r="C11629">
        <v>51</v>
      </c>
      <c r="D11629">
        <v>14</v>
      </c>
      <c r="E11629">
        <v>14</v>
      </c>
      <c r="F11629" t="str">
        <f>VLOOKUP(E11629,$L$1:$M$25,2,FALSE)</f>
        <v>livestock</v>
      </c>
      <c r="G11629">
        <f>LOG(C11629)</f>
        <v>1.7075701760979363</v>
      </c>
      <c r="H11629">
        <f>G11629/(B11629-1)</f>
        <v>1.0881441948245656</v>
      </c>
    </row>
    <row r="11630" spans="1:8">
      <c r="A11630" t="s">
        <v>4269</v>
      </c>
      <c r="B11630">
        <v>2.5693216223137298</v>
      </c>
      <c r="C11630">
        <v>32</v>
      </c>
      <c r="D11630">
        <v>4</v>
      </c>
      <c r="E11630">
        <v>4</v>
      </c>
      <c r="F11630" t="str">
        <f>VLOOKUP(E11630,$L$1:$M$25,2,FALSE)</f>
        <v>coffee</v>
      </c>
      <c r="G11630">
        <f>LOG(C11630)</f>
        <v>1.505149978319906</v>
      </c>
      <c r="H11630">
        <f>G11630/(B11630-1)</f>
        <v>0.9591086727657443</v>
      </c>
    </row>
    <row r="11631" spans="1:8">
      <c r="A11631" t="s">
        <v>2060</v>
      </c>
      <c r="B11631">
        <v>2.5702544796249001</v>
      </c>
      <c r="C11631">
        <v>31</v>
      </c>
      <c r="D11631">
        <v>23</v>
      </c>
      <c r="E11631">
        <v>23</v>
      </c>
      <c r="F11631" t="str">
        <f>VLOOKUP(E11631,$L$1:$M$25,2,FALSE)</f>
        <v>trade</v>
      </c>
      <c r="G11631">
        <f>LOG(C11631)</f>
        <v>1.4913616938342726</v>
      </c>
      <c r="H11631">
        <f>G11631/(B11631-1)</f>
        <v>0.94975796164614468</v>
      </c>
    </row>
    <row r="11632" spans="1:8">
      <c r="A11632" t="s">
        <v>10542</v>
      </c>
      <c r="B11632">
        <v>2.5702812857620301</v>
      </c>
      <c r="C11632">
        <v>23</v>
      </c>
      <c r="D11632">
        <v>2</v>
      </c>
      <c r="E11632">
        <v>2</v>
      </c>
      <c r="F11632" t="str">
        <f>VLOOKUP(E11632,$L$1:$M$25,2,FALSE)</f>
        <v>bop</v>
      </c>
      <c r="G11632">
        <f>LOG(C11632)</f>
        <v>1.3617278360175928</v>
      </c>
      <c r="H11632">
        <f>G11632/(B11632-1)</f>
        <v>0.86718720293273455</v>
      </c>
    </row>
    <row r="11633" spans="1:8">
      <c r="A11633" t="s">
        <v>6094</v>
      </c>
      <c r="B11633">
        <v>2.5719791599752901</v>
      </c>
      <c r="C11633">
        <v>41</v>
      </c>
      <c r="D11633">
        <v>15</v>
      </c>
      <c r="E11633">
        <v>15</v>
      </c>
      <c r="F11633" t="str">
        <f>VLOOKUP(E11633,$L$1:$M$25,2,FALSE)</f>
        <v>money-fx</v>
      </c>
      <c r="G11633">
        <f>LOG(C11633)</f>
        <v>1.6127838567197355</v>
      </c>
      <c r="H11633">
        <f>G11633/(B11633-1)</f>
        <v>1.0259575303435235</v>
      </c>
    </row>
    <row r="11634" spans="1:8">
      <c r="A11634" t="s">
        <v>363</v>
      </c>
      <c r="B11634">
        <v>2.57338535591267</v>
      </c>
      <c r="C11634">
        <v>168</v>
      </c>
      <c r="D11634">
        <v>1</v>
      </c>
      <c r="E11634">
        <v>1</v>
      </c>
      <c r="F11634" t="str">
        <f>VLOOKUP(E11634,$L$1:$M$25,2,FALSE)</f>
        <v>acq</v>
      </c>
      <c r="G11634">
        <f>LOG(C11634)</f>
        <v>2.2253092817258628</v>
      </c>
      <c r="H11634">
        <f>G11634/(B11634-1)</f>
        <v>1.414344727032897</v>
      </c>
    </row>
    <row r="11635" spans="1:8">
      <c r="A11635" t="s">
        <v>719</v>
      </c>
      <c r="B11635">
        <v>2.5736885997228001</v>
      </c>
      <c r="C11635">
        <v>42</v>
      </c>
      <c r="D11635">
        <v>14</v>
      </c>
      <c r="E11635">
        <v>14</v>
      </c>
      <c r="F11635" t="str">
        <f>VLOOKUP(E11635,$L$1:$M$25,2,FALSE)</f>
        <v>livestock</v>
      </c>
      <c r="G11635">
        <f>LOG(C11635)</f>
        <v>1.6232492903979006</v>
      </c>
      <c r="H11635">
        <f>G11635/(B11635-1)</f>
        <v>1.0314933276404432</v>
      </c>
    </row>
    <row r="11636" spans="1:8">
      <c r="A11636" t="s">
        <v>3939</v>
      </c>
      <c r="B11636">
        <v>2.5749515187312499</v>
      </c>
      <c r="C11636">
        <v>33</v>
      </c>
      <c r="D11636">
        <v>8</v>
      </c>
      <c r="E11636">
        <v>8</v>
      </c>
      <c r="F11636" t="str">
        <f>VLOOKUP(E11636,$L$1:$M$25,2,FALSE)</f>
        <v>dlr</v>
      </c>
      <c r="G11636">
        <f>LOG(C11636)</f>
        <v>1.5185139398778875</v>
      </c>
      <c r="H11636">
        <f>G11636/(B11636-1)</f>
        <v>0.96416551355255209</v>
      </c>
    </row>
    <row r="11637" spans="1:8">
      <c r="A11637" t="s">
        <v>3051</v>
      </c>
      <c r="B11637">
        <v>2.57526822611276</v>
      </c>
      <c r="C11637">
        <v>38</v>
      </c>
      <c r="D11637">
        <v>4</v>
      </c>
      <c r="E11637">
        <v>4</v>
      </c>
      <c r="F11637" t="str">
        <f>VLOOKUP(E11637,$L$1:$M$25,2,FALSE)</f>
        <v>coffee</v>
      </c>
      <c r="G11637">
        <f>LOG(C11637)</f>
        <v>1.5797835966168101</v>
      </c>
      <c r="H11637">
        <f>G11637/(B11637-1)</f>
        <v>1.0028664137504968</v>
      </c>
    </row>
    <row r="11638" spans="1:8">
      <c r="A11638" t="s">
        <v>8792</v>
      </c>
      <c r="B11638">
        <v>2.575705340097</v>
      </c>
      <c r="C11638">
        <v>40</v>
      </c>
      <c r="D11638">
        <v>18</v>
      </c>
      <c r="E11638">
        <v>18</v>
      </c>
      <c r="F11638" t="str">
        <f>VLOOKUP(E11638,$L$1:$M$25,2,FALSE)</f>
        <v>oilseed</v>
      </c>
      <c r="G11638">
        <f>LOG(C11638)</f>
        <v>1.6020599913279623</v>
      </c>
      <c r="H11638">
        <f>G11638/(B11638-1)</f>
        <v>1.0167256215742342</v>
      </c>
    </row>
    <row r="11639" spans="1:8">
      <c r="A11639" t="s">
        <v>11332</v>
      </c>
      <c r="B11639">
        <v>2.5759430479402599</v>
      </c>
      <c r="C11639">
        <v>50</v>
      </c>
      <c r="D11639">
        <v>23</v>
      </c>
      <c r="E11639">
        <v>23</v>
      </c>
      <c r="F11639" t="str">
        <f>VLOOKUP(E11639,$L$1:$M$25,2,FALSE)</f>
        <v>trade</v>
      </c>
      <c r="G11639">
        <f>LOG(C11639)</f>
        <v>1.6989700043360187</v>
      </c>
      <c r="H11639">
        <f>G11639/(B11639-1)</f>
        <v>1.078065610655508</v>
      </c>
    </row>
    <row r="11640" spans="1:8">
      <c r="A11640" t="s">
        <v>9078</v>
      </c>
      <c r="B11640">
        <v>2.5760903368408798</v>
      </c>
      <c r="C11640">
        <v>45</v>
      </c>
      <c r="D11640">
        <v>2</v>
      </c>
      <c r="E11640">
        <v>2</v>
      </c>
      <c r="F11640" t="str">
        <f>VLOOKUP(E11640,$L$1:$M$25,2,FALSE)</f>
        <v>bop</v>
      </c>
      <c r="G11640">
        <f>LOG(C11640)</f>
        <v>1.6532125137753437</v>
      </c>
      <c r="H11640">
        <f>G11640/(B11640-1)</f>
        <v>1.0489325866238401</v>
      </c>
    </row>
    <row r="11641" spans="1:8">
      <c r="A11641" t="s">
        <v>1829</v>
      </c>
      <c r="B11641">
        <v>2.5763643755391099</v>
      </c>
      <c r="C11641">
        <v>44</v>
      </c>
      <c r="D11641">
        <v>4</v>
      </c>
      <c r="E11641">
        <v>4</v>
      </c>
      <c r="F11641" t="str">
        <f>VLOOKUP(E11641,$L$1:$M$25,2,FALSE)</f>
        <v>coffee</v>
      </c>
      <c r="G11641">
        <f>LOG(C11641)</f>
        <v>1.6434526764861874</v>
      </c>
      <c r="H11641">
        <f>G11641/(B11641-1)</f>
        <v>1.042558879145016</v>
      </c>
    </row>
    <row r="11642" spans="1:8">
      <c r="A11642" t="s">
        <v>437</v>
      </c>
      <c r="B11642">
        <v>2.5764835757378899</v>
      </c>
      <c r="C11642">
        <v>501</v>
      </c>
      <c r="D11642">
        <v>10</v>
      </c>
      <c r="E11642">
        <v>10</v>
      </c>
      <c r="F11642" t="str">
        <f>VLOOKUP(E11642,$L$1:$M$25,2,FALSE)</f>
        <v>gnp</v>
      </c>
      <c r="G11642">
        <f>LOG(C11642)</f>
        <v>2.6998377258672459</v>
      </c>
      <c r="H11642">
        <f>G11642/(B11642-1)</f>
        <v>1.7125695233479095</v>
      </c>
    </row>
    <row r="11643" spans="1:8">
      <c r="A11643" t="s">
        <v>423</v>
      </c>
      <c r="B11643">
        <v>2.5767083495734</v>
      </c>
      <c r="C11643">
        <v>286</v>
      </c>
      <c r="D11643">
        <v>22</v>
      </c>
      <c r="E11643">
        <v>22</v>
      </c>
      <c r="F11643" t="str">
        <f>VLOOKUP(E11643,$L$1:$M$25,2,FALSE)</f>
        <v>sugar</v>
      </c>
      <c r="G11643">
        <f>LOG(C11643)</f>
        <v>2.4563660331290431</v>
      </c>
      <c r="H11643">
        <f>G11643/(B11643-1)</f>
        <v>1.5579076712529913</v>
      </c>
    </row>
    <row r="11644" spans="1:8">
      <c r="A11644" t="s">
        <v>9401</v>
      </c>
      <c r="B11644">
        <v>2.5772176079142199</v>
      </c>
      <c r="C11644">
        <v>32</v>
      </c>
      <c r="D11644">
        <v>4</v>
      </c>
      <c r="E11644">
        <v>4</v>
      </c>
      <c r="F11644" t="str">
        <f>VLOOKUP(E11644,$L$1:$M$25,2,FALSE)</f>
        <v>coffee</v>
      </c>
      <c r="G11644">
        <f>LOG(C11644)</f>
        <v>1.505149978319906</v>
      </c>
      <c r="H11644">
        <f>G11644/(B11644-1)</f>
        <v>0.95430711067852003</v>
      </c>
    </row>
    <row r="11645" spans="1:8">
      <c r="A11645" t="s">
        <v>12110</v>
      </c>
      <c r="B11645">
        <v>2.5772176079142199</v>
      </c>
      <c r="C11645">
        <v>32</v>
      </c>
      <c r="D11645">
        <v>22</v>
      </c>
      <c r="E11645">
        <v>22</v>
      </c>
      <c r="F11645" t="str">
        <f>VLOOKUP(E11645,$L$1:$M$25,2,FALSE)</f>
        <v>sugar</v>
      </c>
      <c r="G11645">
        <f>LOG(C11645)</f>
        <v>1.505149978319906</v>
      </c>
      <c r="H11645">
        <f>G11645/(B11645-1)</f>
        <v>0.95430711067852003</v>
      </c>
    </row>
    <row r="11646" spans="1:8">
      <c r="A11646" t="s">
        <v>12118</v>
      </c>
      <c r="B11646">
        <v>2.5774358768230501</v>
      </c>
      <c r="C11646">
        <v>40</v>
      </c>
      <c r="D11646">
        <v>17</v>
      </c>
      <c r="E11646">
        <v>17</v>
      </c>
      <c r="F11646" t="str">
        <f>VLOOKUP(E11646,$L$1:$M$25,2,FALSE)</f>
        <v>nat-gas</v>
      </c>
      <c r="G11646">
        <f>LOG(C11646)</f>
        <v>1.6020599913279623</v>
      </c>
      <c r="H11646">
        <f>G11646/(B11646-1)</f>
        <v>1.0156102158361613</v>
      </c>
    </row>
    <row r="11647" spans="1:8">
      <c r="A11647" t="s">
        <v>5957</v>
      </c>
      <c r="B11647">
        <v>2.5777819820836601</v>
      </c>
      <c r="C11647">
        <v>34</v>
      </c>
      <c r="D11647">
        <v>4</v>
      </c>
      <c r="E11647">
        <v>4</v>
      </c>
      <c r="F11647" t="str">
        <f>VLOOKUP(E11647,$L$1:$M$25,2,FALSE)</f>
        <v>coffee</v>
      </c>
      <c r="G11647">
        <f>LOG(C11647)</f>
        <v>1.5314789170422551</v>
      </c>
      <c r="H11647">
        <f>G11647/(B11647-1)</f>
        <v>0.97065306514639249</v>
      </c>
    </row>
    <row r="11648" spans="1:8">
      <c r="A11648" t="s">
        <v>5848</v>
      </c>
      <c r="B11648">
        <v>2.5778695186562302</v>
      </c>
      <c r="C11648">
        <v>25</v>
      </c>
      <c r="D11648">
        <v>10</v>
      </c>
      <c r="E11648">
        <v>10</v>
      </c>
      <c r="F11648" t="str">
        <f>VLOOKUP(E11648,$L$1:$M$25,2,FALSE)</f>
        <v>gnp</v>
      </c>
      <c r="G11648">
        <f>LOG(C11648)</f>
        <v>1.3979400086720377</v>
      </c>
      <c r="H11648">
        <f>G11648/(B11648-1)</f>
        <v>0.88596680026024788</v>
      </c>
    </row>
    <row r="11649" spans="1:8">
      <c r="A11649" t="s">
        <v>5125</v>
      </c>
      <c r="B11649">
        <v>2.5784051744383101</v>
      </c>
      <c r="C11649">
        <v>31</v>
      </c>
      <c r="D11649">
        <v>4</v>
      </c>
      <c r="E11649">
        <v>4</v>
      </c>
      <c r="F11649" t="str">
        <f>VLOOKUP(E11649,$L$1:$M$25,2,FALSE)</f>
        <v>coffee</v>
      </c>
      <c r="G11649">
        <f>LOG(C11649)</f>
        <v>1.4913616938342726</v>
      </c>
      <c r="H11649">
        <f>G11649/(B11649-1)</f>
        <v>0.94485352556259028</v>
      </c>
    </row>
    <row r="11650" spans="1:8">
      <c r="A11650" t="s">
        <v>7141</v>
      </c>
      <c r="B11650">
        <v>2.57859677339773</v>
      </c>
      <c r="C11650">
        <v>22</v>
      </c>
      <c r="D11650">
        <v>6</v>
      </c>
      <c r="E11650">
        <v>6</v>
      </c>
      <c r="F11650" t="str">
        <f>VLOOKUP(E11650,$L$1:$M$25,2,FALSE)</f>
        <v>cpi</v>
      </c>
      <c r="G11650">
        <f>LOG(C11650)</f>
        <v>1.3424226808222062</v>
      </c>
      <c r="H11650">
        <f>G11650/(B11650-1)</f>
        <v>0.85038985473966922</v>
      </c>
    </row>
    <row r="11651" spans="1:8">
      <c r="A11651" t="s">
        <v>5850</v>
      </c>
      <c r="B11651">
        <v>2.5786291738911302</v>
      </c>
      <c r="C11651">
        <v>24</v>
      </c>
      <c r="D11651">
        <v>15</v>
      </c>
      <c r="E11651">
        <v>15</v>
      </c>
      <c r="F11651" t="str">
        <f>VLOOKUP(E11651,$L$1:$M$25,2,FALSE)</f>
        <v>money-fx</v>
      </c>
      <c r="G11651">
        <f>LOG(C11651)</f>
        <v>1.3802112417116059</v>
      </c>
      <c r="H11651">
        <f>G11651/(B11651-1)</f>
        <v>0.87430998016434214</v>
      </c>
    </row>
    <row r="11652" spans="1:8">
      <c r="A11652" t="s">
        <v>11467</v>
      </c>
      <c r="B11652">
        <v>2.57881082162032</v>
      </c>
      <c r="C11652">
        <v>37</v>
      </c>
      <c r="D11652">
        <v>4</v>
      </c>
      <c r="E11652">
        <v>4</v>
      </c>
      <c r="F11652" t="str">
        <f>VLOOKUP(E11652,$L$1:$M$25,2,FALSE)</f>
        <v>coffee</v>
      </c>
      <c r="G11652">
        <f>LOG(C11652)</f>
        <v>1.568201724066995</v>
      </c>
      <c r="H11652">
        <f>G11652/(B11652-1)</f>
        <v>0.99328032376770947</v>
      </c>
    </row>
    <row r="11653" spans="1:8">
      <c r="A11653" t="s">
        <v>12015</v>
      </c>
      <c r="B11653">
        <v>2.5789114613255002</v>
      </c>
      <c r="C11653">
        <v>38</v>
      </c>
      <c r="D11653">
        <v>2</v>
      </c>
      <c r="E11653">
        <v>2</v>
      </c>
      <c r="F11653" t="str">
        <f>VLOOKUP(E11653,$L$1:$M$25,2,FALSE)</f>
        <v>bop</v>
      </c>
      <c r="G11653">
        <f>LOG(C11653)</f>
        <v>1.5797835966168101</v>
      </c>
      <c r="H11653">
        <f>G11653/(B11653-1)</f>
        <v>1.000552364912582</v>
      </c>
    </row>
    <row r="11654" spans="1:8">
      <c r="A11654" t="s">
        <v>11371</v>
      </c>
      <c r="B11654">
        <v>2.5790207503450602</v>
      </c>
      <c r="C11654">
        <v>53</v>
      </c>
      <c r="D11654">
        <v>16</v>
      </c>
      <c r="E11654">
        <v>16</v>
      </c>
      <c r="F11654" t="str">
        <f>VLOOKUP(E11654,$L$1:$M$25,2,FALSE)</f>
        <v>money-supply</v>
      </c>
      <c r="G11654">
        <f>LOG(C11654)</f>
        <v>1.7242758696007889</v>
      </c>
      <c r="H11654">
        <f>G11654/(B11654-1)</f>
        <v>1.0919906335771625</v>
      </c>
    </row>
    <row r="11655" spans="1:8">
      <c r="A11655" t="s">
        <v>3675</v>
      </c>
      <c r="B11655">
        <v>2.5794403929354801</v>
      </c>
      <c r="C11655">
        <v>60</v>
      </c>
      <c r="D11655">
        <v>12</v>
      </c>
      <c r="E11655">
        <v>12</v>
      </c>
      <c r="F11655" t="str">
        <f>VLOOKUP(E11655,$L$1:$M$25,2,FALSE)</f>
        <v>grain</v>
      </c>
      <c r="G11655">
        <f>LOG(C11655)</f>
        <v>1.7781512503836436</v>
      </c>
      <c r="H11655">
        <f>G11655/(B11655-1)</f>
        <v>1.1258109253992472</v>
      </c>
    </row>
    <row r="11656" spans="1:8">
      <c r="A11656" t="s">
        <v>1009</v>
      </c>
      <c r="B11656">
        <v>2.58014843286275</v>
      </c>
      <c r="C11656">
        <v>49</v>
      </c>
      <c r="D11656">
        <v>20</v>
      </c>
      <c r="E11656">
        <v>20</v>
      </c>
      <c r="F11656" t="str">
        <f>VLOOKUP(E11656,$L$1:$M$25,2,FALSE)</f>
        <v>ship</v>
      </c>
      <c r="G11656">
        <f>LOG(C11656)</f>
        <v>1.6901960800285136</v>
      </c>
      <c r="H11656">
        <f>G11656/(B11656-1)</f>
        <v>1.0696438669159647</v>
      </c>
    </row>
    <row r="11657" spans="1:8">
      <c r="A11657" t="s">
        <v>336</v>
      </c>
      <c r="B11657">
        <v>2.5805140218495599</v>
      </c>
      <c r="C11657">
        <v>162</v>
      </c>
      <c r="D11657">
        <v>16</v>
      </c>
      <c r="E11657">
        <v>16</v>
      </c>
      <c r="F11657" t="str">
        <f>VLOOKUP(E11657,$L$1:$M$25,2,FALSE)</f>
        <v>money-supply</v>
      </c>
      <c r="G11657">
        <f>LOG(C11657)</f>
        <v>2.2095150145426308</v>
      </c>
      <c r="H11657">
        <f>G11657/(B11657-1)</f>
        <v>1.3979724216283744</v>
      </c>
    </row>
    <row r="11658" spans="1:8">
      <c r="A11658" t="s">
        <v>11527</v>
      </c>
      <c r="B11658">
        <v>2.5813016132827999</v>
      </c>
      <c r="C11658">
        <v>84</v>
      </c>
      <c r="D11658">
        <v>4</v>
      </c>
      <c r="E11658">
        <v>4</v>
      </c>
      <c r="F11658" t="str">
        <f>VLOOKUP(E11658,$L$1:$M$25,2,FALSE)</f>
        <v>coffee</v>
      </c>
      <c r="G11658">
        <f>LOG(C11658)</f>
        <v>1.9242792860618816</v>
      </c>
      <c r="H11658">
        <f>G11658/(B11658-1)</f>
        <v>1.2168957964110694</v>
      </c>
    </row>
    <row r="11659" spans="1:8">
      <c r="A11659" t="s">
        <v>11064</v>
      </c>
      <c r="B11659">
        <v>2.58230634431396</v>
      </c>
      <c r="C11659">
        <v>18</v>
      </c>
      <c r="D11659">
        <v>8</v>
      </c>
      <c r="E11659">
        <v>8</v>
      </c>
      <c r="F11659" t="str">
        <f>VLOOKUP(E11659,$L$1:$M$25,2,FALSE)</f>
        <v>dlr</v>
      </c>
      <c r="G11659">
        <f>LOG(C11659)</f>
        <v>1.255272505103306</v>
      </c>
      <c r="H11659">
        <f>G11659/(B11659-1)</f>
        <v>0.79331825320308258</v>
      </c>
    </row>
    <row r="11660" spans="1:8">
      <c r="A11660" t="s">
        <v>12264</v>
      </c>
      <c r="B11660">
        <v>2.58242431735012</v>
      </c>
      <c r="C11660">
        <v>21</v>
      </c>
      <c r="D11660">
        <v>22</v>
      </c>
      <c r="E11660">
        <v>22</v>
      </c>
      <c r="F11660" t="str">
        <f>VLOOKUP(E11660,$L$1:$M$25,2,FALSE)</f>
        <v>sugar</v>
      </c>
      <c r="G11660">
        <f>LOG(C11660)</f>
        <v>1.3222192947339193</v>
      </c>
      <c r="H11660">
        <f>G11660/(B11660-1)</f>
        <v>0.83556558139100634</v>
      </c>
    </row>
    <row r="11661" spans="1:8">
      <c r="A11661" t="s">
        <v>11771</v>
      </c>
      <c r="B11661">
        <v>2.58317302647743</v>
      </c>
      <c r="C11661">
        <v>44</v>
      </c>
      <c r="D11661">
        <v>17</v>
      </c>
      <c r="E11661">
        <v>17</v>
      </c>
      <c r="F11661" t="str">
        <f>VLOOKUP(E11661,$L$1:$M$25,2,FALSE)</f>
        <v>nat-gas</v>
      </c>
      <c r="G11661">
        <f>LOG(C11661)</f>
        <v>1.6434526764861874</v>
      </c>
      <c r="H11661">
        <f>G11661/(B11661-1)</f>
        <v>1.0380752128798456</v>
      </c>
    </row>
    <row r="11662" spans="1:8">
      <c r="A11662" t="s">
        <v>417</v>
      </c>
      <c r="B11662">
        <v>2.5850923611757302</v>
      </c>
      <c r="C11662">
        <v>540</v>
      </c>
      <c r="D11662">
        <v>10</v>
      </c>
      <c r="E11662">
        <v>10</v>
      </c>
      <c r="F11662" t="str">
        <f>VLOOKUP(E11662,$L$1:$M$25,2,FALSE)</f>
        <v>gnp</v>
      </c>
      <c r="G11662">
        <f>LOG(C11662)</f>
        <v>2.7323937598229686</v>
      </c>
      <c r="H11662">
        <f>G11662/(B11662-1)</f>
        <v>1.7238072851453503</v>
      </c>
    </row>
    <row r="11663" spans="1:8">
      <c r="A11663" t="s">
        <v>8244</v>
      </c>
      <c r="B11663">
        <v>2.5879763802248599</v>
      </c>
      <c r="C11663">
        <v>25</v>
      </c>
      <c r="D11663">
        <v>4</v>
      </c>
      <c r="E11663">
        <v>4</v>
      </c>
      <c r="F11663" t="str">
        <f>VLOOKUP(E11663,$L$1:$M$25,2,FALSE)</f>
        <v>coffee</v>
      </c>
      <c r="G11663">
        <f>LOG(C11663)</f>
        <v>1.3979400086720377</v>
      </c>
      <c r="H11663">
        <f>G11663/(B11663-1)</f>
        <v>0.88032796084415765</v>
      </c>
    </row>
    <row r="11664" spans="1:8">
      <c r="A11664" t="s">
        <v>8377</v>
      </c>
      <c r="B11664">
        <v>2.5879763802248599</v>
      </c>
      <c r="C11664">
        <v>25</v>
      </c>
      <c r="D11664">
        <v>23</v>
      </c>
      <c r="E11664">
        <v>23</v>
      </c>
      <c r="F11664" t="str">
        <f>VLOOKUP(E11664,$L$1:$M$25,2,FALSE)</f>
        <v>trade</v>
      </c>
      <c r="G11664">
        <f>LOG(C11664)</f>
        <v>1.3979400086720377</v>
      </c>
      <c r="H11664">
        <f>G11664/(B11664-1)</f>
        <v>0.88032796084415765</v>
      </c>
    </row>
    <row r="11665" spans="1:8">
      <c r="A11665" t="s">
        <v>490</v>
      </c>
      <c r="B11665">
        <v>2.5882992474620701</v>
      </c>
      <c r="C11665">
        <v>341</v>
      </c>
      <c r="D11665">
        <v>8</v>
      </c>
      <c r="E11665">
        <v>8</v>
      </c>
      <c r="F11665" t="str">
        <f>VLOOKUP(E11665,$L$1:$M$25,2,FALSE)</f>
        <v>dlr</v>
      </c>
      <c r="G11665">
        <f>LOG(C11665)</f>
        <v>2.5327543789924976</v>
      </c>
      <c r="H11665">
        <f>G11665/(B11665-1)</f>
        <v>1.5946329906279086</v>
      </c>
    </row>
    <row r="11666" spans="1:8">
      <c r="A11666" t="s">
        <v>273</v>
      </c>
      <c r="B11666">
        <v>2.5884921599466701</v>
      </c>
      <c r="C11666">
        <v>86</v>
      </c>
      <c r="D11666">
        <v>6</v>
      </c>
      <c r="E11666">
        <v>6</v>
      </c>
      <c r="F11666" t="str">
        <f>VLOOKUP(E11666,$L$1:$M$25,2,FALSE)</f>
        <v>cpi</v>
      </c>
      <c r="G11666">
        <f>LOG(C11666)</f>
        <v>1.9344984512435677</v>
      </c>
      <c r="H11666">
        <f>G11666/(B11666-1)</f>
        <v>1.2178205848422405</v>
      </c>
    </row>
    <row r="11667" spans="1:8">
      <c r="A11667" t="s">
        <v>8268</v>
      </c>
      <c r="B11667">
        <v>2.5885731626821098</v>
      </c>
      <c r="C11667">
        <v>17</v>
      </c>
      <c r="D11667">
        <v>23</v>
      </c>
      <c r="E11667">
        <v>23</v>
      </c>
      <c r="F11667" t="str">
        <f>VLOOKUP(E11667,$L$1:$M$25,2,FALSE)</f>
        <v>trade</v>
      </c>
      <c r="G11667">
        <f>LOG(C11667)</f>
        <v>1.2304489213782739</v>
      </c>
      <c r="H11667">
        <f>G11667/(B11667-1)</f>
        <v>0.77456232440740258</v>
      </c>
    </row>
    <row r="11668" spans="1:8">
      <c r="A11668" t="s">
        <v>516</v>
      </c>
      <c r="B11668">
        <v>2.5893700596575502</v>
      </c>
      <c r="C11668">
        <v>708</v>
      </c>
      <c r="D11668">
        <v>4</v>
      </c>
      <c r="E11668">
        <v>4</v>
      </c>
      <c r="F11668" t="str">
        <f>VLOOKUP(E11668,$L$1:$M$25,2,FALSE)</f>
        <v>coffee</v>
      </c>
      <c r="G11668">
        <f>LOG(C11668)</f>
        <v>2.8500332576897689</v>
      </c>
      <c r="H11668">
        <f>G11668/(B11668-1)</f>
        <v>1.7931841866354552</v>
      </c>
    </row>
    <row r="11669" spans="1:8">
      <c r="A11669" t="s">
        <v>9876</v>
      </c>
      <c r="B11669">
        <v>2.5896026814825599</v>
      </c>
      <c r="C11669">
        <v>27</v>
      </c>
      <c r="D11669">
        <v>1</v>
      </c>
      <c r="E11669">
        <v>1</v>
      </c>
      <c r="F11669" t="str">
        <f>VLOOKUP(E11669,$L$1:$M$25,2,FALSE)</f>
        <v>acq</v>
      </c>
      <c r="G11669">
        <f>LOG(C11669)</f>
        <v>1.4313637641589874</v>
      </c>
      <c r="H11669">
        <f>G11669/(B11669-1)</f>
        <v>0.90045379316044605</v>
      </c>
    </row>
    <row r="11670" spans="1:8">
      <c r="A11670" t="s">
        <v>10222</v>
      </c>
      <c r="B11670">
        <v>2.5897665875948701</v>
      </c>
      <c r="C11670">
        <v>30</v>
      </c>
      <c r="D11670">
        <v>4</v>
      </c>
      <c r="E11670">
        <v>4</v>
      </c>
      <c r="F11670" t="str">
        <f>VLOOKUP(E11670,$L$1:$M$25,2,FALSE)</f>
        <v>coffee</v>
      </c>
      <c r="G11670">
        <f>LOG(C11670)</f>
        <v>1.4771212547196624</v>
      </c>
      <c r="H11670">
        <f>G11670/(B11670-1)</f>
        <v>0.92914347693919841</v>
      </c>
    </row>
    <row r="11671" spans="1:8">
      <c r="A11671" t="s">
        <v>1442</v>
      </c>
      <c r="B11671">
        <v>2.59028264790676</v>
      </c>
      <c r="C11671">
        <v>34</v>
      </c>
      <c r="D11671">
        <v>23</v>
      </c>
      <c r="E11671">
        <v>23</v>
      </c>
      <c r="F11671" t="str">
        <f>VLOOKUP(E11671,$L$1:$M$25,2,FALSE)</f>
        <v>trade</v>
      </c>
      <c r="G11671">
        <f>LOG(C11671)</f>
        <v>1.5314789170422551</v>
      </c>
      <c r="H11671">
        <f>G11671/(B11671-1)</f>
        <v>0.96302309470463854</v>
      </c>
    </row>
    <row r="11672" spans="1:8">
      <c r="A11672" t="s">
        <v>243</v>
      </c>
      <c r="B11672">
        <v>2.5907594947244701</v>
      </c>
      <c r="C11672">
        <v>119</v>
      </c>
      <c r="D11672">
        <v>17</v>
      </c>
      <c r="E11672">
        <v>17</v>
      </c>
      <c r="F11672" t="str">
        <f>VLOOKUP(E11672,$L$1:$M$25,2,FALSE)</f>
        <v>nat-gas</v>
      </c>
      <c r="G11672">
        <f>LOG(C11672)</f>
        <v>2.0755469613925306</v>
      </c>
      <c r="H11672">
        <f>G11672/(B11672-1)</f>
        <v>1.3047522069022941</v>
      </c>
    </row>
    <row r="11673" spans="1:8">
      <c r="A11673" t="s">
        <v>499</v>
      </c>
      <c r="B11673">
        <v>2.59227552624872</v>
      </c>
      <c r="C11673">
        <v>123</v>
      </c>
      <c r="D11673">
        <v>16</v>
      </c>
      <c r="E11673">
        <v>16</v>
      </c>
      <c r="F11673" t="str">
        <f>VLOOKUP(E11673,$L$1:$M$25,2,FALSE)</f>
        <v>money-supply</v>
      </c>
      <c r="G11673">
        <f>LOG(C11673)</f>
        <v>2.0899051114393981</v>
      </c>
      <c r="H11673">
        <f>G11673/(B11673-1)</f>
        <v>1.3125273088653542</v>
      </c>
    </row>
    <row r="11674" spans="1:8">
      <c r="A11674" t="s">
        <v>6913</v>
      </c>
      <c r="B11674">
        <v>2.5951827084510501</v>
      </c>
      <c r="C11674">
        <v>87</v>
      </c>
      <c r="D11674">
        <v>7</v>
      </c>
      <c r="E11674">
        <v>7</v>
      </c>
      <c r="F11674" t="str">
        <f>VLOOKUP(E11674,$L$1:$M$25,2,FALSE)</f>
        <v>crude</v>
      </c>
      <c r="G11674">
        <f>LOG(C11674)</f>
        <v>1.9395192526186185</v>
      </c>
      <c r="H11674">
        <f>G11674/(B11674-1)</f>
        <v>1.2158602537147141</v>
      </c>
    </row>
    <row r="11675" spans="1:8">
      <c r="A11675" t="s">
        <v>9291</v>
      </c>
      <c r="B11675">
        <v>2.5957391091025501</v>
      </c>
      <c r="C11675">
        <v>63</v>
      </c>
      <c r="D11675">
        <v>11</v>
      </c>
      <c r="E11675">
        <v>11</v>
      </c>
      <c r="F11675" t="str">
        <f>VLOOKUP(E11675,$L$1:$M$25,2,FALSE)</f>
        <v>gold</v>
      </c>
      <c r="G11675">
        <f>LOG(C11675)</f>
        <v>1.7993405494535817</v>
      </c>
      <c r="H11675">
        <f>G11675/(B11675-1)</f>
        <v>1.1275906814526453</v>
      </c>
    </row>
    <row r="11676" spans="1:8">
      <c r="A11676" t="s">
        <v>7394</v>
      </c>
      <c r="B11676">
        <v>2.5960571844867202</v>
      </c>
      <c r="C11676">
        <v>43</v>
      </c>
      <c r="D11676">
        <v>10</v>
      </c>
      <c r="E11676">
        <v>10</v>
      </c>
      <c r="F11676" t="str">
        <f>VLOOKUP(E11676,$L$1:$M$25,2,FALSE)</f>
        <v>gnp</v>
      </c>
      <c r="G11676">
        <f>LOG(C11676)</f>
        <v>1.6334684555795864</v>
      </c>
      <c r="H11676">
        <f>G11676/(B11676-1)</f>
        <v>1.0234398062027441</v>
      </c>
    </row>
    <row r="11677" spans="1:8">
      <c r="A11677" t="s">
        <v>4660</v>
      </c>
      <c r="B11677">
        <v>2.5964864435564801</v>
      </c>
      <c r="C11677">
        <v>39</v>
      </c>
      <c r="D11677">
        <v>4</v>
      </c>
      <c r="E11677">
        <v>4</v>
      </c>
      <c r="F11677" t="str">
        <f>VLOOKUP(E11677,$L$1:$M$25,2,FALSE)</f>
        <v>coffee</v>
      </c>
      <c r="G11677">
        <f>LOG(C11677)</f>
        <v>1.5910646070264991</v>
      </c>
      <c r="H11677">
        <f>G11677/(B11677-1)</f>
        <v>0.99660389441334507</v>
      </c>
    </row>
    <row r="11678" spans="1:8">
      <c r="A11678" t="s">
        <v>2944</v>
      </c>
      <c r="B11678">
        <v>2.5965554820563699</v>
      </c>
      <c r="C11678">
        <v>86</v>
      </c>
      <c r="D11678">
        <v>15</v>
      </c>
      <c r="E11678">
        <v>15</v>
      </c>
      <c r="F11678" t="str">
        <f>VLOOKUP(E11678,$L$1:$M$25,2,FALSE)</f>
        <v>money-fx</v>
      </c>
      <c r="G11678">
        <f>LOG(C11678)</f>
        <v>1.9344984512435677</v>
      </c>
      <c r="H11678">
        <f>G11678/(B11678-1)</f>
        <v>1.2116700440324979</v>
      </c>
    </row>
    <row r="11679" spans="1:8">
      <c r="A11679" t="s">
        <v>4892</v>
      </c>
      <c r="B11679">
        <v>2.5966927865581102</v>
      </c>
      <c r="C11679">
        <v>42</v>
      </c>
      <c r="D11679">
        <v>23</v>
      </c>
      <c r="E11679">
        <v>23</v>
      </c>
      <c r="F11679" t="str">
        <f>VLOOKUP(E11679,$L$1:$M$25,2,FALSE)</f>
        <v>trade</v>
      </c>
      <c r="G11679">
        <f>LOG(C11679)</f>
        <v>1.6232492903979006</v>
      </c>
      <c r="H11679">
        <f>G11679/(B11679-1)</f>
        <v>1.0166321937841509</v>
      </c>
    </row>
    <row r="11680" spans="1:8">
      <c r="A11680" t="s">
        <v>2967</v>
      </c>
      <c r="B11680">
        <v>2.5967344057064801</v>
      </c>
      <c r="C11680">
        <v>93</v>
      </c>
      <c r="D11680">
        <v>20</v>
      </c>
      <c r="E11680">
        <v>20</v>
      </c>
      <c r="F11680" t="str">
        <f>VLOOKUP(E11680,$L$1:$M$25,2,FALSE)</f>
        <v>ship</v>
      </c>
      <c r="G11680">
        <f>LOG(C11680)</f>
        <v>1.968482948553935</v>
      </c>
      <c r="H11680">
        <f>G11680/(B11680-1)</f>
        <v>1.2328180200281798</v>
      </c>
    </row>
    <row r="11681" spans="1:8">
      <c r="A11681" t="s">
        <v>3254</v>
      </c>
      <c r="B11681">
        <v>2.5982083058608199</v>
      </c>
      <c r="C11681">
        <v>65</v>
      </c>
      <c r="D11681">
        <v>1</v>
      </c>
      <c r="E11681">
        <v>1</v>
      </c>
      <c r="F11681" t="str">
        <f>VLOOKUP(E11681,$L$1:$M$25,2,FALSE)</f>
        <v>acq</v>
      </c>
      <c r="G11681">
        <f>LOG(C11681)</f>
        <v>1.8129133566428555</v>
      </c>
      <c r="H11681">
        <f>G11681/(B11681-1)</f>
        <v>1.1343410930819759</v>
      </c>
    </row>
    <row r="11682" spans="1:8">
      <c r="A11682" t="s">
        <v>11235</v>
      </c>
      <c r="B11682">
        <v>2.59824140469411</v>
      </c>
      <c r="C11682">
        <v>103</v>
      </c>
      <c r="D11682">
        <v>5</v>
      </c>
      <c r="E11682">
        <v>5</v>
      </c>
      <c r="F11682" t="str">
        <f>VLOOKUP(E11682,$L$1:$M$25,2,FALSE)</f>
        <v>corn</v>
      </c>
      <c r="G11682">
        <f>LOG(C11682)</f>
        <v>2.012837224705172</v>
      </c>
      <c r="H11682">
        <f>G11682/(B11682-1)</f>
        <v>1.2594075080231151</v>
      </c>
    </row>
    <row r="11683" spans="1:8">
      <c r="A11683" t="s">
        <v>5724</v>
      </c>
      <c r="B11683">
        <v>2.6008042020757598</v>
      </c>
      <c r="C11683">
        <v>48</v>
      </c>
      <c r="D11683">
        <v>23</v>
      </c>
      <c r="E11683">
        <v>23</v>
      </c>
      <c r="F11683" t="str">
        <f>VLOOKUP(E11683,$L$1:$M$25,2,FALSE)</f>
        <v>trade</v>
      </c>
      <c r="G11683">
        <f>LOG(C11683)</f>
        <v>1.6812412373755872</v>
      </c>
      <c r="H11683">
        <f>G11683/(B11683-1)</f>
        <v>1.0502478911509132</v>
      </c>
    </row>
    <row r="11684" spans="1:8">
      <c r="A11684" t="s">
        <v>4188</v>
      </c>
      <c r="B11684">
        <v>2.6010425010888598</v>
      </c>
      <c r="C11684">
        <v>67</v>
      </c>
      <c r="D11684">
        <v>7</v>
      </c>
      <c r="E11684">
        <v>7</v>
      </c>
      <c r="F11684" t="str">
        <f>VLOOKUP(E11684,$L$1:$M$25,2,FALSE)</f>
        <v>crude</v>
      </c>
      <c r="G11684">
        <f>LOG(C11684)</f>
        <v>1.8260748027008264</v>
      </c>
      <c r="H11684">
        <f>G11684/(B11684-1)</f>
        <v>1.1405536089509951</v>
      </c>
    </row>
    <row r="11685" spans="1:8">
      <c r="A11685" t="s">
        <v>3238</v>
      </c>
      <c r="B11685">
        <v>2.6011426463667999</v>
      </c>
      <c r="C11685">
        <v>40</v>
      </c>
      <c r="D11685">
        <v>23</v>
      </c>
      <c r="E11685">
        <v>23</v>
      </c>
      <c r="F11685" t="str">
        <f>VLOOKUP(E11685,$L$1:$M$25,2,FALSE)</f>
        <v>trade</v>
      </c>
      <c r="G11685">
        <f>LOG(C11685)</f>
        <v>1.6020599913279623</v>
      </c>
      <c r="H11685">
        <f>G11685/(B11685-1)</f>
        <v>1.0005729314394591</v>
      </c>
    </row>
    <row r="11686" spans="1:8">
      <c r="A11686" t="s">
        <v>325</v>
      </c>
      <c r="B11686">
        <v>2.6013311395041399</v>
      </c>
      <c r="C11686">
        <v>264</v>
      </c>
      <c r="D11686">
        <v>4</v>
      </c>
      <c r="E11686">
        <v>4</v>
      </c>
      <c r="F11686" t="str">
        <f>VLOOKUP(E11686,$L$1:$M$25,2,FALSE)</f>
        <v>coffee</v>
      </c>
      <c r="G11686">
        <f>LOG(C11686)</f>
        <v>2.4216039268698313</v>
      </c>
      <c r="H11686">
        <f>G11686/(B11686-1)</f>
        <v>1.5122443241937411</v>
      </c>
    </row>
    <row r="11687" spans="1:8">
      <c r="A11687" t="s">
        <v>9025</v>
      </c>
      <c r="B11687">
        <v>2.6015683031684902</v>
      </c>
      <c r="C11687">
        <v>25</v>
      </c>
      <c r="D11687">
        <v>18</v>
      </c>
      <c r="E11687">
        <v>18</v>
      </c>
      <c r="F11687" t="str">
        <f>VLOOKUP(E11687,$L$1:$M$25,2,FALSE)</f>
        <v>oilseed</v>
      </c>
      <c r="G11687">
        <f>LOG(C11687)</f>
        <v>1.3979400086720377</v>
      </c>
      <c r="H11687">
        <f>G11687/(B11687-1)</f>
        <v>0.8728569402293983</v>
      </c>
    </row>
    <row r="11688" spans="1:8">
      <c r="A11688" t="s">
        <v>5428</v>
      </c>
      <c r="B11688">
        <v>2.60242231963228</v>
      </c>
      <c r="C11688">
        <v>45</v>
      </c>
      <c r="D11688">
        <v>14</v>
      </c>
      <c r="E11688">
        <v>14</v>
      </c>
      <c r="F11688" t="str">
        <f>VLOOKUP(E11688,$L$1:$M$25,2,FALSE)</f>
        <v>livestock</v>
      </c>
      <c r="G11688">
        <f>LOG(C11688)</f>
        <v>1.6532125137753437</v>
      </c>
      <c r="H11688">
        <f>G11688/(B11688-1)</f>
        <v>1.0316958853610569</v>
      </c>
    </row>
    <row r="11689" spans="1:8">
      <c r="A11689" t="s">
        <v>172</v>
      </c>
      <c r="B11689">
        <v>2.60252414791846</v>
      </c>
      <c r="C11689">
        <v>122</v>
      </c>
      <c r="D11689">
        <v>22</v>
      </c>
      <c r="E11689">
        <v>22</v>
      </c>
      <c r="F11689" t="str">
        <f>VLOOKUP(E11689,$L$1:$M$25,2,FALSE)</f>
        <v>sugar</v>
      </c>
      <c r="G11689">
        <f>LOG(C11689)</f>
        <v>2.0863598306747484</v>
      </c>
      <c r="H11689">
        <f>G11689/(B11689-1)</f>
        <v>1.3019209934432183</v>
      </c>
    </row>
    <row r="11690" spans="1:8">
      <c r="A11690" t="s">
        <v>300</v>
      </c>
      <c r="B11690">
        <v>2.6025979279119</v>
      </c>
      <c r="C11690">
        <v>195</v>
      </c>
      <c r="D11690">
        <v>10</v>
      </c>
      <c r="E11690">
        <v>10</v>
      </c>
      <c r="F11690" t="str">
        <f>VLOOKUP(E11690,$L$1:$M$25,2,FALSE)</f>
        <v>gnp</v>
      </c>
      <c r="G11690">
        <f>LOG(C11690)</f>
        <v>2.2900346113625178</v>
      </c>
      <c r="H11690">
        <f>G11690/(B11690-1)</f>
        <v>1.4289514365879104</v>
      </c>
    </row>
    <row r="11691" spans="1:8">
      <c r="A11691" t="s">
        <v>4432</v>
      </c>
      <c r="B11691">
        <v>2.60260777927633</v>
      </c>
      <c r="C11691">
        <v>43</v>
      </c>
      <c r="D11691">
        <v>23</v>
      </c>
      <c r="E11691">
        <v>23</v>
      </c>
      <c r="F11691" t="str">
        <f>VLOOKUP(E11691,$L$1:$M$25,2,FALSE)</f>
        <v>trade</v>
      </c>
      <c r="G11691">
        <f>LOG(C11691)</f>
        <v>1.6334684555795864</v>
      </c>
      <c r="H11691">
        <f>G11691/(B11691-1)</f>
        <v>1.0192565371903983</v>
      </c>
    </row>
    <row r="11692" spans="1:8">
      <c r="A11692" t="s">
        <v>9470</v>
      </c>
      <c r="B11692">
        <v>2.60287318309285</v>
      </c>
      <c r="C11692">
        <v>40</v>
      </c>
      <c r="D11692">
        <v>4</v>
      </c>
      <c r="E11692">
        <v>4</v>
      </c>
      <c r="F11692" t="str">
        <f>VLOOKUP(E11692,$L$1:$M$25,2,FALSE)</f>
        <v>coffee</v>
      </c>
      <c r="G11692">
        <f>LOG(C11692)</f>
        <v>1.6020599913279623</v>
      </c>
      <c r="H11692">
        <f>G11692/(B11692-1)</f>
        <v>0.99949266618628019</v>
      </c>
    </row>
    <row r="11693" spans="1:8">
      <c r="A11693" t="s">
        <v>2581</v>
      </c>
      <c r="B11693">
        <v>2.60463582058</v>
      </c>
      <c r="C11693">
        <v>49</v>
      </c>
      <c r="D11693">
        <v>2</v>
      </c>
      <c r="E11693">
        <v>2</v>
      </c>
      <c r="F11693" t="str">
        <f>VLOOKUP(E11693,$L$1:$M$25,2,FALSE)</f>
        <v>bop</v>
      </c>
      <c r="G11693">
        <f>LOG(C11693)</f>
        <v>1.6901960800285136</v>
      </c>
      <c r="H11693">
        <f>G11693/(B11693-1)</f>
        <v>1.0533206714889287</v>
      </c>
    </row>
    <row r="11694" spans="1:8">
      <c r="A11694" t="s">
        <v>178</v>
      </c>
      <c r="B11694">
        <v>2.6061110701379802</v>
      </c>
      <c r="C11694">
        <v>97</v>
      </c>
      <c r="D11694">
        <v>11</v>
      </c>
      <c r="E11694">
        <v>11</v>
      </c>
      <c r="F11694" t="str">
        <f>VLOOKUP(E11694,$L$1:$M$25,2,FALSE)</f>
        <v>gold</v>
      </c>
      <c r="G11694">
        <f>LOG(C11694)</f>
        <v>1.9867717342662448</v>
      </c>
      <c r="H11694">
        <f>G11694/(B11694-1)</f>
        <v>1.2370076834695887</v>
      </c>
    </row>
    <row r="11695" spans="1:8">
      <c r="A11695" t="s">
        <v>5858</v>
      </c>
      <c r="B11695">
        <v>2.6073683905758598</v>
      </c>
      <c r="C11695">
        <v>53</v>
      </c>
      <c r="D11695">
        <v>10</v>
      </c>
      <c r="E11695">
        <v>10</v>
      </c>
      <c r="F11695" t="str">
        <f>VLOOKUP(E11695,$L$1:$M$25,2,FALSE)</f>
        <v>gnp</v>
      </c>
      <c r="G11695">
        <f>LOG(C11695)</f>
        <v>1.7242758696007889</v>
      </c>
      <c r="H11695">
        <f>G11695/(B11695-1)</f>
        <v>1.0727322247409914</v>
      </c>
    </row>
    <row r="11696" spans="1:8">
      <c r="A11696" t="s">
        <v>3752</v>
      </c>
      <c r="B11696">
        <v>2.6078050343427002</v>
      </c>
      <c r="C11696">
        <v>23</v>
      </c>
      <c r="D11696">
        <v>12</v>
      </c>
      <c r="E11696">
        <v>12</v>
      </c>
      <c r="F11696" t="str">
        <f>VLOOKUP(E11696,$L$1:$M$25,2,FALSE)</f>
        <v>grain</v>
      </c>
      <c r="G11696">
        <f>LOG(C11696)</f>
        <v>1.3617278360175928</v>
      </c>
      <c r="H11696">
        <f>G11696/(B11696-1)</f>
        <v>0.84694835936640278</v>
      </c>
    </row>
    <row r="11697" spans="1:8">
      <c r="A11697" t="s">
        <v>5795</v>
      </c>
      <c r="B11697">
        <v>2.6078050343427002</v>
      </c>
      <c r="C11697">
        <v>23</v>
      </c>
      <c r="D11697">
        <v>1</v>
      </c>
      <c r="E11697">
        <v>1</v>
      </c>
      <c r="F11697" t="str">
        <f>VLOOKUP(E11697,$L$1:$M$25,2,FALSE)</f>
        <v>acq</v>
      </c>
      <c r="G11697">
        <f>LOG(C11697)</f>
        <v>1.3617278360175928</v>
      </c>
      <c r="H11697">
        <f>G11697/(B11697-1)</f>
        <v>0.84694835936640278</v>
      </c>
    </row>
    <row r="11698" spans="1:8">
      <c r="A11698" t="s">
        <v>11665</v>
      </c>
      <c r="B11698">
        <v>2.6078050343427002</v>
      </c>
      <c r="C11698">
        <v>23</v>
      </c>
      <c r="D11698">
        <v>4</v>
      </c>
      <c r="E11698">
        <v>4</v>
      </c>
      <c r="F11698" t="str">
        <f>VLOOKUP(E11698,$L$1:$M$25,2,FALSE)</f>
        <v>coffee</v>
      </c>
      <c r="G11698">
        <f>LOG(C11698)</f>
        <v>1.3617278360175928</v>
      </c>
      <c r="H11698">
        <f>G11698/(B11698-1)</f>
        <v>0.84694835936640278</v>
      </c>
    </row>
    <row r="11699" spans="1:8">
      <c r="A11699" t="s">
        <v>6131</v>
      </c>
      <c r="B11699">
        <v>2.6085502352270802</v>
      </c>
      <c r="C11699">
        <v>26</v>
      </c>
      <c r="D11699">
        <v>22</v>
      </c>
      <c r="E11699">
        <v>22</v>
      </c>
      <c r="F11699" t="str">
        <f>VLOOKUP(E11699,$L$1:$M$25,2,FALSE)</f>
        <v>sugar</v>
      </c>
      <c r="G11699">
        <f>LOG(C11699)</f>
        <v>1.414973347970818</v>
      </c>
      <c r="H11699">
        <f>G11699/(B11699-1)</f>
        <v>0.8796575431609478</v>
      </c>
    </row>
    <row r="11700" spans="1:8">
      <c r="A11700" t="s">
        <v>396</v>
      </c>
      <c r="B11700">
        <v>2.60881452404942</v>
      </c>
      <c r="C11700">
        <v>212</v>
      </c>
      <c r="D11700">
        <v>3</v>
      </c>
      <c r="E11700">
        <v>3</v>
      </c>
      <c r="F11700" t="str">
        <f>VLOOKUP(E11700,$L$1:$M$25,2,FALSE)</f>
        <v>cocoa</v>
      </c>
      <c r="G11700">
        <f>LOG(C11700)</f>
        <v>2.3263358609287512</v>
      </c>
      <c r="H11700">
        <f>G11700/(B11700-1)</f>
        <v>1.4459938210113337</v>
      </c>
    </row>
    <row r="11701" spans="1:8">
      <c r="A11701" t="s">
        <v>1237</v>
      </c>
      <c r="B11701">
        <v>2.60948218409556</v>
      </c>
      <c r="C11701">
        <v>57</v>
      </c>
      <c r="D11701">
        <v>21</v>
      </c>
      <c r="E11701">
        <v>21</v>
      </c>
      <c r="F11701" t="str">
        <f>VLOOKUP(E11701,$L$1:$M$25,2,FALSE)</f>
        <v>soybean</v>
      </c>
      <c r="G11701">
        <f>LOG(C11701)</f>
        <v>1.7558748556724915</v>
      </c>
      <c r="H11701">
        <f>G11701/(B11701-1)</f>
        <v>1.0909563790289458</v>
      </c>
    </row>
    <row r="11702" spans="1:8">
      <c r="A11702" t="s">
        <v>447</v>
      </c>
      <c r="B11702">
        <v>2.6095091575486999</v>
      </c>
      <c r="C11702">
        <v>708</v>
      </c>
      <c r="D11702">
        <v>6</v>
      </c>
      <c r="E11702">
        <v>6</v>
      </c>
      <c r="F11702" t="str">
        <f>VLOOKUP(E11702,$L$1:$M$25,2,FALSE)</f>
        <v>cpi</v>
      </c>
      <c r="G11702">
        <f>LOG(C11702)</f>
        <v>2.8500332576897689</v>
      </c>
      <c r="H11702">
        <f>G11702/(B11702-1)</f>
        <v>1.7707468418697292</v>
      </c>
    </row>
    <row r="11703" spans="1:8">
      <c r="A11703" t="s">
        <v>2287</v>
      </c>
      <c r="B11703">
        <v>2.60951557468842</v>
      </c>
      <c r="C11703">
        <v>30</v>
      </c>
      <c r="D11703">
        <v>6</v>
      </c>
      <c r="E11703">
        <v>6</v>
      </c>
      <c r="F11703" t="str">
        <f>VLOOKUP(E11703,$L$1:$M$25,2,FALSE)</f>
        <v>cpi</v>
      </c>
      <c r="G11703">
        <f>LOG(C11703)</f>
        <v>1.4771212547196624</v>
      </c>
      <c r="H11703">
        <f>G11703/(B11703-1)</f>
        <v>0.91774275312968789</v>
      </c>
    </row>
    <row r="11704" spans="1:8">
      <c r="A11704" t="s">
        <v>3022</v>
      </c>
      <c r="B11704">
        <v>2.6105103967262</v>
      </c>
      <c r="C11704">
        <v>44</v>
      </c>
      <c r="D11704">
        <v>10</v>
      </c>
      <c r="E11704">
        <v>10</v>
      </c>
      <c r="F11704" t="str">
        <f>VLOOKUP(E11704,$L$1:$M$25,2,FALSE)</f>
        <v>gnp</v>
      </c>
      <c r="G11704">
        <f>LOG(C11704)</f>
        <v>1.6434526764861874</v>
      </c>
      <c r="H11704">
        <f>G11704/(B11704-1)</f>
        <v>1.0204545588944669</v>
      </c>
    </row>
    <row r="11705" spans="1:8">
      <c r="A11705" t="s">
        <v>4077</v>
      </c>
      <c r="B11705">
        <v>2.6105370088866402</v>
      </c>
      <c r="C11705">
        <v>63</v>
      </c>
      <c r="D11705">
        <v>15</v>
      </c>
      <c r="E11705">
        <v>15</v>
      </c>
      <c r="F11705" t="str">
        <f>VLOOKUP(E11705,$L$1:$M$25,2,FALSE)</f>
        <v>money-fx</v>
      </c>
      <c r="G11705">
        <f>LOG(C11705)</f>
        <v>1.7993405494535817</v>
      </c>
      <c r="H11705">
        <f>G11705/(B11705-1)</f>
        <v>1.1172301782108447</v>
      </c>
    </row>
    <row r="11706" spans="1:8">
      <c r="A11706" t="s">
        <v>5647</v>
      </c>
      <c r="B11706">
        <v>2.611212599421</v>
      </c>
      <c r="C11706">
        <v>26</v>
      </c>
      <c r="D11706">
        <v>8</v>
      </c>
      <c r="E11706">
        <v>8</v>
      </c>
      <c r="F11706" t="str">
        <f>VLOOKUP(E11706,$L$1:$M$25,2,FALSE)</f>
        <v>dlr</v>
      </c>
      <c r="G11706">
        <f>LOG(C11706)</f>
        <v>1.414973347970818</v>
      </c>
      <c r="H11706">
        <f>G11706/(B11706-1)</f>
        <v>0.87820399895041668</v>
      </c>
    </row>
    <row r="11707" spans="1:8">
      <c r="A11707" t="s">
        <v>10927</v>
      </c>
      <c r="B11707">
        <v>2.61170520507086</v>
      </c>
      <c r="C11707">
        <v>24</v>
      </c>
      <c r="D11707">
        <v>8</v>
      </c>
      <c r="E11707">
        <v>8</v>
      </c>
      <c r="F11707" t="str">
        <f>VLOOKUP(E11707,$L$1:$M$25,2,FALSE)</f>
        <v>dlr</v>
      </c>
      <c r="G11707">
        <f>LOG(C11707)</f>
        <v>1.3802112417116059</v>
      </c>
      <c r="H11707">
        <f>G11707/(B11707-1)</f>
        <v>0.85636705606527075</v>
      </c>
    </row>
    <row r="11708" spans="1:8">
      <c r="A11708" t="s">
        <v>10639</v>
      </c>
      <c r="B11708">
        <v>2.61283200111792</v>
      </c>
      <c r="C11708">
        <v>39</v>
      </c>
      <c r="D11708">
        <v>22</v>
      </c>
      <c r="E11708">
        <v>22</v>
      </c>
      <c r="F11708" t="str">
        <f>VLOOKUP(E11708,$L$1:$M$25,2,FALSE)</f>
        <v>sugar</v>
      </c>
      <c r="G11708">
        <f>LOG(C11708)</f>
        <v>1.5910646070264991</v>
      </c>
      <c r="H11708">
        <f>G11708/(B11708-1)</f>
        <v>0.98650361967251821</v>
      </c>
    </row>
    <row r="11709" spans="1:8">
      <c r="A11709" t="s">
        <v>4569</v>
      </c>
      <c r="B11709">
        <v>2.6144547302526502</v>
      </c>
      <c r="C11709">
        <v>35</v>
      </c>
      <c r="D11709">
        <v>6</v>
      </c>
      <c r="E11709">
        <v>6</v>
      </c>
      <c r="F11709" t="str">
        <f>VLOOKUP(E11709,$L$1:$M$25,2,FALSE)</f>
        <v>cpi</v>
      </c>
      <c r="G11709">
        <f>LOG(C11709)</f>
        <v>1.5440680443502757</v>
      </c>
      <c r="H11709">
        <f>G11709/(B11709-1)</f>
        <v>0.95640219289929573</v>
      </c>
    </row>
    <row r="11710" spans="1:8">
      <c r="A11710" t="s">
        <v>2770</v>
      </c>
      <c r="B11710">
        <v>2.6145894329476</v>
      </c>
      <c r="C11710">
        <v>24</v>
      </c>
      <c r="D11710">
        <v>4</v>
      </c>
      <c r="E11710">
        <v>4</v>
      </c>
      <c r="F11710" t="str">
        <f>VLOOKUP(E11710,$L$1:$M$25,2,FALSE)</f>
        <v>coffee</v>
      </c>
      <c r="G11710">
        <f>LOG(C11710)</f>
        <v>1.3802112417116059</v>
      </c>
      <c r="H11710">
        <f>G11710/(B11710-1)</f>
        <v>0.85483728156940031</v>
      </c>
    </row>
    <row r="11711" spans="1:8">
      <c r="A11711" t="s">
        <v>3523</v>
      </c>
      <c r="B11711">
        <v>2.6145894329476</v>
      </c>
      <c r="C11711">
        <v>24</v>
      </c>
      <c r="D11711">
        <v>5</v>
      </c>
      <c r="E11711">
        <v>5</v>
      </c>
      <c r="F11711" t="str">
        <f>VLOOKUP(E11711,$L$1:$M$25,2,FALSE)</f>
        <v>corn</v>
      </c>
      <c r="G11711">
        <f>LOG(C11711)</f>
        <v>1.3802112417116059</v>
      </c>
      <c r="H11711">
        <f>G11711/(B11711-1)</f>
        <v>0.85483728156940031</v>
      </c>
    </row>
    <row r="11712" spans="1:8">
      <c r="A11712" t="s">
        <v>6046</v>
      </c>
      <c r="B11712">
        <v>2.6146945903101</v>
      </c>
      <c r="C11712">
        <v>45</v>
      </c>
      <c r="D11712">
        <v>18</v>
      </c>
      <c r="E11712">
        <v>18</v>
      </c>
      <c r="F11712" t="str">
        <f>VLOOKUP(E11712,$L$1:$M$25,2,FALSE)</f>
        <v>oilseed</v>
      </c>
      <c r="G11712">
        <f>LOG(C11712)</f>
        <v>1.6532125137753437</v>
      </c>
      <c r="H11712">
        <f>G11712/(B11712-1)</f>
        <v>1.0238546185120039</v>
      </c>
    </row>
    <row r="11713" spans="1:8">
      <c r="A11713" t="s">
        <v>561</v>
      </c>
      <c r="B11713">
        <v>2.6157628128052601</v>
      </c>
      <c r="C11713">
        <v>327</v>
      </c>
      <c r="D11713">
        <v>23</v>
      </c>
      <c r="E11713">
        <v>23</v>
      </c>
      <c r="F11713" t="str">
        <f>VLOOKUP(E11713,$L$1:$M$25,2,FALSE)</f>
        <v>trade</v>
      </c>
      <c r="G11713">
        <f>LOG(C11713)</f>
        <v>2.514547752660286</v>
      </c>
      <c r="H11713">
        <f>G11713/(B11713-1)</f>
        <v>1.5562604441270502</v>
      </c>
    </row>
    <row r="11714" spans="1:8">
      <c r="A11714" t="s">
        <v>368</v>
      </c>
      <c r="B11714">
        <v>2.61622281262497</v>
      </c>
      <c r="C11714">
        <v>288</v>
      </c>
      <c r="D11714">
        <v>22</v>
      </c>
      <c r="E11714">
        <v>22</v>
      </c>
      <c r="F11714" t="str">
        <f>VLOOKUP(E11714,$L$1:$M$25,2,FALSE)</f>
        <v>sugar</v>
      </c>
      <c r="G11714">
        <f>LOG(C11714)</f>
        <v>2.459392487759231</v>
      </c>
      <c r="H11714">
        <f>G11714/(B11714-1)</f>
        <v>1.5216914824787287</v>
      </c>
    </row>
    <row r="11715" spans="1:8">
      <c r="A11715" t="s">
        <v>474</v>
      </c>
      <c r="B11715">
        <v>2.6178659578857801</v>
      </c>
      <c r="C11715">
        <v>239</v>
      </c>
      <c r="D11715">
        <v>10</v>
      </c>
      <c r="E11715">
        <v>10</v>
      </c>
      <c r="F11715" t="str">
        <f>VLOOKUP(E11715,$L$1:$M$25,2,FALSE)</f>
        <v>gnp</v>
      </c>
      <c r="G11715">
        <f>LOG(C11715)</f>
        <v>2.3783979009481375</v>
      </c>
      <c r="H11715">
        <f>G11715/(B11715-1)</f>
        <v>1.4700834079333847</v>
      </c>
    </row>
    <row r="11716" spans="1:8">
      <c r="A11716" t="s">
        <v>2422</v>
      </c>
      <c r="B11716">
        <v>2.61837613579165</v>
      </c>
      <c r="C11716">
        <v>32</v>
      </c>
      <c r="D11716">
        <v>23</v>
      </c>
      <c r="E11716">
        <v>23</v>
      </c>
      <c r="F11716" t="str">
        <f>VLOOKUP(E11716,$L$1:$M$25,2,FALSE)</f>
        <v>trade</v>
      </c>
      <c r="G11716">
        <f>LOG(C11716)</f>
        <v>1.505149978319906</v>
      </c>
      <c r="H11716">
        <f>G11716/(B11716-1)</f>
        <v>0.93003718049984851</v>
      </c>
    </row>
    <row r="11717" spans="1:8">
      <c r="A11717" t="s">
        <v>8936</v>
      </c>
      <c r="B11717">
        <v>2.61912641009337</v>
      </c>
      <c r="C11717">
        <v>111</v>
      </c>
      <c r="D11717">
        <v>23</v>
      </c>
      <c r="E11717">
        <v>23</v>
      </c>
      <c r="F11717" t="str">
        <f>VLOOKUP(E11717,$L$1:$M$25,2,FALSE)</f>
        <v>trade</v>
      </c>
      <c r="G11717">
        <f>LOG(C11717)</f>
        <v>2.0453229787866576</v>
      </c>
      <c r="H11717">
        <f>G11717/(B11717-1)</f>
        <v>1.2632262472135887</v>
      </c>
    </row>
    <row r="11718" spans="1:8">
      <c r="A11718" t="s">
        <v>5164</v>
      </c>
      <c r="B11718">
        <v>2.6219150103851798</v>
      </c>
      <c r="C11718">
        <v>34</v>
      </c>
      <c r="D11718">
        <v>1</v>
      </c>
      <c r="E11718">
        <v>1</v>
      </c>
      <c r="F11718" t="str">
        <f>VLOOKUP(E11718,$L$1:$M$25,2,FALSE)</f>
        <v>acq</v>
      </c>
      <c r="G11718">
        <f>LOG(C11718)</f>
        <v>1.5314789170422551</v>
      </c>
      <c r="H11718">
        <f>G11718/(B11718-1)</f>
        <v>0.94424116383173029</v>
      </c>
    </row>
    <row r="11719" spans="1:8">
      <c r="A11719" t="s">
        <v>5068</v>
      </c>
      <c r="B11719">
        <v>2.6224982289190799</v>
      </c>
      <c r="C11719">
        <v>25</v>
      </c>
      <c r="D11719">
        <v>4</v>
      </c>
      <c r="E11719">
        <v>4</v>
      </c>
      <c r="F11719" t="str">
        <f>VLOOKUP(E11719,$L$1:$M$25,2,FALSE)</f>
        <v>coffee</v>
      </c>
      <c r="G11719">
        <f>LOG(C11719)</f>
        <v>1.3979400086720377</v>
      </c>
      <c r="H11719">
        <f>G11719/(B11719-1)</f>
        <v>0.86159724784621516</v>
      </c>
    </row>
    <row r="11720" spans="1:8">
      <c r="A11720" t="s">
        <v>427</v>
      </c>
      <c r="B11720">
        <v>2.62260030231361</v>
      </c>
      <c r="C11720">
        <v>150</v>
      </c>
      <c r="D11720">
        <v>14</v>
      </c>
      <c r="E11720">
        <v>14</v>
      </c>
      <c r="F11720" t="str">
        <f>VLOOKUP(E11720,$L$1:$M$25,2,FALSE)</f>
        <v>livestock</v>
      </c>
      <c r="G11720">
        <f>LOG(C11720)</f>
        <v>2.1760912590556813</v>
      </c>
      <c r="H11720">
        <f>G11720/(B11720-1)</f>
        <v>1.3411135545536801</v>
      </c>
    </row>
    <row r="11721" spans="1:8">
      <c r="A11721" t="s">
        <v>3013</v>
      </c>
      <c r="B11721">
        <v>2.62504815873254</v>
      </c>
      <c r="C11721">
        <v>19</v>
      </c>
      <c r="D11721">
        <v>15</v>
      </c>
      <c r="E11721">
        <v>15</v>
      </c>
      <c r="F11721" t="str">
        <f>VLOOKUP(E11721,$L$1:$M$25,2,FALSE)</f>
        <v>money-fx</v>
      </c>
      <c r="G11721">
        <f>LOG(C11721)</f>
        <v>1.2787536009528289</v>
      </c>
      <c r="H11721">
        <f>G11721/(B11721-1)</f>
        <v>0.7869019721545949</v>
      </c>
    </row>
    <row r="11722" spans="1:8">
      <c r="A11722" t="s">
        <v>9889</v>
      </c>
      <c r="B11722">
        <v>2.62504815873254</v>
      </c>
      <c r="C11722">
        <v>19</v>
      </c>
      <c r="D11722">
        <v>8</v>
      </c>
      <c r="E11722">
        <v>8</v>
      </c>
      <c r="F11722" t="str">
        <f>VLOOKUP(E11722,$L$1:$M$25,2,FALSE)</f>
        <v>dlr</v>
      </c>
      <c r="G11722">
        <f>LOG(C11722)</f>
        <v>1.2787536009528289</v>
      </c>
      <c r="H11722">
        <f>G11722/(B11722-1)</f>
        <v>0.7869019721545949</v>
      </c>
    </row>
    <row r="11723" spans="1:8">
      <c r="A11723" t="s">
        <v>5862</v>
      </c>
      <c r="B11723">
        <v>2.6258781185817601</v>
      </c>
      <c r="C11723">
        <v>29</v>
      </c>
      <c r="D11723">
        <v>2</v>
      </c>
      <c r="E11723">
        <v>2</v>
      </c>
      <c r="F11723" t="str">
        <f>VLOOKUP(E11723,$L$1:$M$25,2,FALSE)</f>
        <v>bop</v>
      </c>
      <c r="G11723">
        <f>LOG(C11723)</f>
        <v>1.4623979978989561</v>
      </c>
      <c r="H11723">
        <f>G11723/(B11723-1)</f>
        <v>0.89945118344700625</v>
      </c>
    </row>
    <row r="11724" spans="1:8">
      <c r="A11724" t="s">
        <v>3344</v>
      </c>
      <c r="B11724">
        <v>2.6264334379329601</v>
      </c>
      <c r="C11724">
        <v>71</v>
      </c>
      <c r="D11724">
        <v>15</v>
      </c>
      <c r="E11724">
        <v>15</v>
      </c>
      <c r="F11724" t="str">
        <f>VLOOKUP(E11724,$L$1:$M$25,2,FALSE)</f>
        <v>money-fx</v>
      </c>
      <c r="G11724">
        <f>LOG(C11724)</f>
        <v>1.8512583487190752</v>
      </c>
      <c r="H11724">
        <f>G11724/(B11724-1)</f>
        <v>1.1382318547704269</v>
      </c>
    </row>
    <row r="11725" spans="1:8">
      <c r="A11725" t="s">
        <v>11565</v>
      </c>
      <c r="B11725">
        <v>2.6267242060550098</v>
      </c>
      <c r="C11725">
        <v>55</v>
      </c>
      <c r="D11725">
        <v>10</v>
      </c>
      <c r="E11725">
        <v>10</v>
      </c>
      <c r="F11725" t="str">
        <f>VLOOKUP(E11725,$L$1:$M$25,2,FALSE)</f>
        <v>gnp</v>
      </c>
      <c r="G11725">
        <f>LOG(C11725)</f>
        <v>1.7403626894942439</v>
      </c>
      <c r="H11725">
        <f>G11725/(B11725-1)</f>
        <v>1.0698572523948728</v>
      </c>
    </row>
    <row r="11726" spans="1:8">
      <c r="A11726" t="s">
        <v>858</v>
      </c>
      <c r="B11726">
        <v>2.6272443277817299</v>
      </c>
      <c r="C11726">
        <v>42</v>
      </c>
      <c r="D11726">
        <v>12</v>
      </c>
      <c r="E11726">
        <v>12</v>
      </c>
      <c r="F11726" t="str">
        <f>VLOOKUP(E11726,$L$1:$M$25,2,FALSE)</f>
        <v>grain</v>
      </c>
      <c r="G11726">
        <f>LOG(C11726)</f>
        <v>1.6232492903979006</v>
      </c>
      <c r="H11726">
        <f>G11726/(B11726-1)</f>
        <v>0.99754490624694614</v>
      </c>
    </row>
    <row r="11727" spans="1:8">
      <c r="A11727" t="s">
        <v>9418</v>
      </c>
      <c r="B11727">
        <v>2.6274843513915802</v>
      </c>
      <c r="C11727">
        <v>74</v>
      </c>
      <c r="D11727">
        <v>3</v>
      </c>
      <c r="E11727">
        <v>3</v>
      </c>
      <c r="F11727" t="str">
        <f>VLOOKUP(E11727,$L$1:$M$25,2,FALSE)</f>
        <v>cocoa</v>
      </c>
      <c r="G11727">
        <f>LOG(C11727)</f>
        <v>1.8692317197309762</v>
      </c>
      <c r="H11727">
        <f>G11727/(B11727-1)</f>
        <v>1.1485405178444204</v>
      </c>
    </row>
    <row r="11728" spans="1:8">
      <c r="A11728" t="s">
        <v>1398</v>
      </c>
      <c r="B11728">
        <v>2.6275485408341299</v>
      </c>
      <c r="C11728">
        <v>41</v>
      </c>
      <c r="D11728">
        <v>3</v>
      </c>
      <c r="E11728">
        <v>3</v>
      </c>
      <c r="F11728" t="str">
        <f>VLOOKUP(E11728,$L$1:$M$25,2,FALSE)</f>
        <v>cocoa</v>
      </c>
      <c r="G11728">
        <f>LOG(C11728)</f>
        <v>1.6127838567197355</v>
      </c>
      <c r="H11728">
        <f>G11728/(B11728-1)</f>
        <v>0.99092826803996426</v>
      </c>
    </row>
    <row r="11729" spans="1:8">
      <c r="A11729" t="s">
        <v>7544</v>
      </c>
      <c r="B11729">
        <v>2.6276731298687102</v>
      </c>
      <c r="C11729">
        <v>87</v>
      </c>
      <c r="D11729">
        <v>5</v>
      </c>
      <c r="E11729">
        <v>5</v>
      </c>
      <c r="F11729" t="str">
        <f>VLOOKUP(E11729,$L$1:$M$25,2,FALSE)</f>
        <v>corn</v>
      </c>
      <c r="G11729">
        <f>LOG(C11729)</f>
        <v>1.9395192526186185</v>
      </c>
      <c r="H11729">
        <f>G11729/(B11729-1)</f>
        <v>1.1915901399533837</v>
      </c>
    </row>
    <row r="11730" spans="1:8">
      <c r="A11730" t="s">
        <v>9134</v>
      </c>
      <c r="B11730">
        <v>2.6283496196512801</v>
      </c>
      <c r="C11730">
        <v>58</v>
      </c>
      <c r="D11730">
        <v>8</v>
      </c>
      <c r="E11730">
        <v>8</v>
      </c>
      <c r="F11730" t="str">
        <f>VLOOKUP(E11730,$L$1:$M$25,2,FALSE)</f>
        <v>dlr</v>
      </c>
      <c r="G11730">
        <f>LOG(C11730)</f>
        <v>1.7634279935629373</v>
      </c>
      <c r="H11730">
        <f>G11730/(B11730-1)</f>
        <v>1.0829541594025642</v>
      </c>
    </row>
    <row r="11731" spans="1:8">
      <c r="A11731" t="s">
        <v>11149</v>
      </c>
      <c r="B11731">
        <v>2.6286751638334098</v>
      </c>
      <c r="C11731">
        <v>26</v>
      </c>
      <c r="D11731">
        <v>16</v>
      </c>
      <c r="E11731">
        <v>16</v>
      </c>
      <c r="F11731" t="str">
        <f>VLOOKUP(E11731,$L$1:$M$25,2,FALSE)</f>
        <v>money-supply</v>
      </c>
      <c r="G11731">
        <f>LOG(C11731)</f>
        <v>1.414973347970818</v>
      </c>
      <c r="H11731">
        <f>G11731/(B11731-1)</f>
        <v>0.86878794457723396</v>
      </c>
    </row>
    <row r="11732" spans="1:8">
      <c r="A11732" t="s">
        <v>5465</v>
      </c>
      <c r="B11732">
        <v>2.63055495363681</v>
      </c>
      <c r="C11732">
        <v>23</v>
      </c>
      <c r="D11732">
        <v>3</v>
      </c>
      <c r="E11732">
        <v>3</v>
      </c>
      <c r="F11732" t="str">
        <f>VLOOKUP(E11732,$L$1:$M$25,2,FALSE)</f>
        <v>cocoa</v>
      </c>
      <c r="G11732">
        <f>LOG(C11732)</f>
        <v>1.3617278360175928</v>
      </c>
      <c r="H11732">
        <f>G11732/(B11732-1)</f>
        <v>0.83513151947462927</v>
      </c>
    </row>
    <row r="11733" spans="1:8">
      <c r="A11733" t="s">
        <v>11986</v>
      </c>
      <c r="B11733">
        <v>2.63082006034612</v>
      </c>
      <c r="C11733">
        <v>75</v>
      </c>
      <c r="D11733">
        <v>10</v>
      </c>
      <c r="E11733">
        <v>10</v>
      </c>
      <c r="F11733" t="str">
        <f>VLOOKUP(E11733,$L$1:$M$25,2,FALSE)</f>
        <v>gnp</v>
      </c>
      <c r="G11733">
        <f>LOG(C11733)</f>
        <v>1.8750612633917001</v>
      </c>
      <c r="H11733">
        <f>G11733/(B11733-1)</f>
        <v>1.1497658809726334</v>
      </c>
    </row>
    <row r="11734" spans="1:8">
      <c r="A11734" t="s">
        <v>186</v>
      </c>
      <c r="B11734">
        <v>2.63206263384747</v>
      </c>
      <c r="C11734">
        <v>136</v>
      </c>
      <c r="D11734">
        <v>1</v>
      </c>
      <c r="E11734">
        <v>1</v>
      </c>
      <c r="F11734" t="str">
        <f>VLOOKUP(E11734,$L$1:$M$25,2,FALSE)</f>
        <v>acq</v>
      </c>
      <c r="G11734">
        <f>LOG(C11734)</f>
        <v>2.1335389083702174</v>
      </c>
      <c r="H11734">
        <f>G11734/(B11734-1)</f>
        <v>1.3072653365885556</v>
      </c>
    </row>
    <row r="11735" spans="1:8">
      <c r="A11735" t="s">
        <v>2842</v>
      </c>
      <c r="B11735">
        <v>2.6325055413947598</v>
      </c>
      <c r="C11735">
        <v>28</v>
      </c>
      <c r="D11735">
        <v>1</v>
      </c>
      <c r="E11735">
        <v>1</v>
      </c>
      <c r="F11735" t="str">
        <f>VLOOKUP(E11735,$L$1:$M$25,2,FALSE)</f>
        <v>acq</v>
      </c>
      <c r="G11735">
        <f>LOG(C11735)</f>
        <v>1.4471580313422192</v>
      </c>
      <c r="H11735">
        <f>G11735/(B11735-1)</f>
        <v>0.88646439148121625</v>
      </c>
    </row>
    <row r="11736" spans="1:8">
      <c r="A11736" t="s">
        <v>2145</v>
      </c>
      <c r="B11736">
        <v>2.63371126130281</v>
      </c>
      <c r="C11736">
        <v>41</v>
      </c>
      <c r="D11736">
        <v>23</v>
      </c>
      <c r="E11736">
        <v>23</v>
      </c>
      <c r="F11736" t="str">
        <f>VLOOKUP(E11736,$L$1:$M$25,2,FALSE)</f>
        <v>trade</v>
      </c>
      <c r="G11736">
        <f>LOG(C11736)</f>
        <v>1.6127838567197355</v>
      </c>
      <c r="H11736">
        <f>G11736/(B11736-1)</f>
        <v>0.98719026728971315</v>
      </c>
    </row>
    <row r="11737" spans="1:8">
      <c r="A11737" t="s">
        <v>3237</v>
      </c>
      <c r="B11737">
        <v>2.6348338914575402</v>
      </c>
      <c r="C11737">
        <v>47</v>
      </c>
      <c r="D11737">
        <v>10</v>
      </c>
      <c r="E11737">
        <v>10</v>
      </c>
      <c r="F11737" t="str">
        <f>VLOOKUP(E11737,$L$1:$M$25,2,FALSE)</f>
        <v>gnp</v>
      </c>
      <c r="G11737">
        <f>LOG(C11737)</f>
        <v>1.6720978579357175</v>
      </c>
      <c r="H11737">
        <f>G11737/(B11737-1)</f>
        <v>1.0227937325454848</v>
      </c>
    </row>
    <row r="11738" spans="1:8">
      <c r="A11738" t="s">
        <v>7219</v>
      </c>
      <c r="B11738">
        <v>2.63753100085713</v>
      </c>
      <c r="C11738">
        <v>49</v>
      </c>
      <c r="D11738">
        <v>22</v>
      </c>
      <c r="E11738">
        <v>22</v>
      </c>
      <c r="F11738" t="str">
        <f>VLOOKUP(E11738,$L$1:$M$25,2,FALSE)</f>
        <v>sugar</v>
      </c>
      <c r="G11738">
        <f>LOG(C11738)</f>
        <v>1.6901960800285136</v>
      </c>
      <c r="H11738">
        <f>G11738/(B11738-1)</f>
        <v>1.0321612715385646</v>
      </c>
    </row>
    <row r="11739" spans="1:8">
      <c r="A11739" t="s">
        <v>11980</v>
      </c>
      <c r="B11739">
        <v>2.6377693731822802</v>
      </c>
      <c r="C11739">
        <v>36</v>
      </c>
      <c r="D11739">
        <v>14</v>
      </c>
      <c r="E11739">
        <v>14</v>
      </c>
      <c r="F11739" t="str">
        <f>VLOOKUP(E11739,$L$1:$M$25,2,FALSE)</f>
        <v>livestock</v>
      </c>
      <c r="G11739">
        <f>LOG(C11739)</f>
        <v>1.5563025007672873</v>
      </c>
      <c r="H11739">
        <f>G11739/(B11739-1)</f>
        <v>0.95025742100873567</v>
      </c>
    </row>
    <row r="11740" spans="1:8">
      <c r="A11740" t="s">
        <v>1319</v>
      </c>
      <c r="B11740">
        <v>2.6378343730075202</v>
      </c>
      <c r="C11740">
        <v>70</v>
      </c>
      <c r="D11740">
        <v>20</v>
      </c>
      <c r="E11740">
        <v>20</v>
      </c>
      <c r="F11740" t="str">
        <f>VLOOKUP(E11740,$L$1:$M$25,2,FALSE)</f>
        <v>ship</v>
      </c>
      <c r="G11740">
        <f>LOG(C11740)</f>
        <v>1.8450980400142569</v>
      </c>
      <c r="H11740">
        <f>G11740/(B11740-1)</f>
        <v>1.1265473911297532</v>
      </c>
    </row>
    <row r="11741" spans="1:8">
      <c r="A11741" t="s">
        <v>402</v>
      </c>
      <c r="B11741">
        <v>2.6397502022389001</v>
      </c>
      <c r="C11741">
        <v>105</v>
      </c>
      <c r="D11741">
        <v>11</v>
      </c>
      <c r="E11741">
        <v>11</v>
      </c>
      <c r="F11741" t="str">
        <f>VLOOKUP(E11741,$L$1:$M$25,2,FALSE)</f>
        <v>gold</v>
      </c>
      <c r="G11741">
        <f>LOG(C11741)</f>
        <v>2.0211892990699383</v>
      </c>
      <c r="H11741">
        <f>G11741/(B11741-1)</f>
        <v>1.2326202468584695</v>
      </c>
    </row>
    <row r="11742" spans="1:8">
      <c r="A11742" t="s">
        <v>3979</v>
      </c>
      <c r="B11742">
        <v>2.6411396621988499</v>
      </c>
      <c r="C11742">
        <v>43</v>
      </c>
      <c r="D11742">
        <v>10</v>
      </c>
      <c r="E11742">
        <v>10</v>
      </c>
      <c r="F11742" t="str">
        <f>VLOOKUP(E11742,$L$1:$M$25,2,FALSE)</f>
        <v>gnp</v>
      </c>
      <c r="G11742">
        <f>LOG(C11742)</f>
        <v>1.6334684555795864</v>
      </c>
      <c r="H11742">
        <f>G11742/(B11742-1)</f>
        <v>0.99532568324563842</v>
      </c>
    </row>
    <row r="11743" spans="1:8">
      <c r="A11743" t="s">
        <v>793</v>
      </c>
      <c r="B11743">
        <v>2.64244193165118</v>
      </c>
      <c r="C11743">
        <v>73</v>
      </c>
      <c r="D11743">
        <v>16</v>
      </c>
      <c r="E11743">
        <v>16</v>
      </c>
      <c r="F11743" t="str">
        <f>VLOOKUP(E11743,$L$1:$M$25,2,FALSE)</f>
        <v>money-supply</v>
      </c>
      <c r="G11743">
        <f>LOG(C11743)</f>
        <v>1.8633228601204559</v>
      </c>
      <c r="H11743">
        <f>G11743/(B11743-1)</f>
        <v>1.1344832497348749</v>
      </c>
    </row>
    <row r="11744" spans="1:8">
      <c r="A11744" t="s">
        <v>11798</v>
      </c>
      <c r="B11744">
        <v>2.6425832020505</v>
      </c>
      <c r="C11744">
        <v>75</v>
      </c>
      <c r="D11744">
        <v>20</v>
      </c>
      <c r="E11744">
        <v>20</v>
      </c>
      <c r="F11744" t="str">
        <f>VLOOKUP(E11744,$L$1:$M$25,2,FALSE)</f>
        <v>ship</v>
      </c>
      <c r="G11744">
        <f>LOG(C11744)</f>
        <v>1.8750612633917001</v>
      </c>
      <c r="H11744">
        <f>G11744/(B11744-1)</f>
        <v>1.141531985138402</v>
      </c>
    </row>
    <row r="11745" spans="1:8">
      <c r="A11745" t="s">
        <v>8642</v>
      </c>
      <c r="B11745">
        <v>2.64392115802191</v>
      </c>
      <c r="C11745">
        <v>29</v>
      </c>
      <c r="D11745">
        <v>2</v>
      </c>
      <c r="E11745">
        <v>2</v>
      </c>
      <c r="F11745" t="str">
        <f>VLOOKUP(E11745,$L$1:$M$25,2,FALSE)</f>
        <v>bop</v>
      </c>
      <c r="G11745">
        <f>LOG(C11745)</f>
        <v>1.4623979978989561</v>
      </c>
      <c r="H11745">
        <f>G11745/(B11745-1)</f>
        <v>0.88957915698257928</v>
      </c>
    </row>
    <row r="11746" spans="1:8">
      <c r="A11746" t="s">
        <v>8239</v>
      </c>
      <c r="B11746">
        <v>2.6453049181795301</v>
      </c>
      <c r="C11746">
        <v>62</v>
      </c>
      <c r="D11746">
        <v>7</v>
      </c>
      <c r="E11746">
        <v>7</v>
      </c>
      <c r="F11746" t="str">
        <f>VLOOKUP(E11746,$L$1:$M$25,2,FALSE)</f>
        <v>crude</v>
      </c>
      <c r="G11746">
        <f>LOG(C11746)</f>
        <v>1.7923916894982539</v>
      </c>
      <c r="H11746">
        <f>G11746/(B11746-1)</f>
        <v>1.0893978798054467</v>
      </c>
    </row>
    <row r="11747" spans="1:8">
      <c r="A11747" t="s">
        <v>395</v>
      </c>
      <c r="B11747">
        <v>2.64551682364164</v>
      </c>
      <c r="C11747">
        <v>196</v>
      </c>
      <c r="D11747">
        <v>2</v>
      </c>
      <c r="E11747">
        <v>2</v>
      </c>
      <c r="F11747" t="str">
        <f>VLOOKUP(E11747,$L$1:$M$25,2,FALSE)</f>
        <v>bop</v>
      </c>
      <c r="G11747">
        <f>LOG(C11747)</f>
        <v>2.2922560713564759</v>
      </c>
      <c r="H11747">
        <f>G11747/(B11747-1)</f>
        <v>1.3930310759652753</v>
      </c>
    </row>
    <row r="11748" spans="1:8">
      <c r="A11748" t="s">
        <v>4625</v>
      </c>
      <c r="B11748">
        <v>2.6460152669717099</v>
      </c>
      <c r="C11748">
        <v>35</v>
      </c>
      <c r="D11748">
        <v>23</v>
      </c>
      <c r="E11748">
        <v>23</v>
      </c>
      <c r="F11748" t="str">
        <f>VLOOKUP(E11748,$L$1:$M$25,2,FALSE)</f>
        <v>trade</v>
      </c>
      <c r="G11748">
        <f>LOG(C11748)</f>
        <v>1.5440680443502757</v>
      </c>
      <c r="H11748">
        <f>G11748/(B11748-1)</f>
        <v>0.93806423022491547</v>
      </c>
    </row>
    <row r="11749" spans="1:8">
      <c r="A11749" t="s">
        <v>7642</v>
      </c>
      <c r="B11749">
        <v>2.64683770161253</v>
      </c>
      <c r="C11749">
        <v>69</v>
      </c>
      <c r="D11749">
        <v>4</v>
      </c>
      <c r="E11749">
        <v>4</v>
      </c>
      <c r="F11749" t="str">
        <f>VLOOKUP(E11749,$L$1:$M$25,2,FALSE)</f>
        <v>coffee</v>
      </c>
      <c r="G11749">
        <f>LOG(C11749)</f>
        <v>1.8388490907372552</v>
      </c>
      <c r="H11749">
        <f>G11749/(B11749-1)</f>
        <v>1.1165939964434346</v>
      </c>
    </row>
    <row r="11750" spans="1:8">
      <c r="A11750" t="s">
        <v>601</v>
      </c>
      <c r="B11750">
        <v>2.6473699172851002</v>
      </c>
      <c r="C11750">
        <v>315</v>
      </c>
      <c r="D11750">
        <v>4</v>
      </c>
      <c r="E11750">
        <v>4</v>
      </c>
      <c r="F11750" t="str">
        <f>VLOOKUP(E11750,$L$1:$M$25,2,FALSE)</f>
        <v>coffee</v>
      </c>
      <c r="G11750">
        <f>LOG(C11750)</f>
        <v>2.4983105537896004</v>
      </c>
      <c r="H11750">
        <f>G11750/(B11750-1)</f>
        <v>1.5165449651447247</v>
      </c>
    </row>
    <row r="11751" spans="1:8">
      <c r="A11751" t="s">
        <v>4745</v>
      </c>
      <c r="B11751">
        <v>2.6482590232554801</v>
      </c>
      <c r="C11751">
        <v>64</v>
      </c>
      <c r="D11751">
        <v>8</v>
      </c>
      <c r="E11751">
        <v>8</v>
      </c>
      <c r="F11751" t="str">
        <f>VLOOKUP(E11751,$L$1:$M$25,2,FALSE)</f>
        <v>dlr</v>
      </c>
      <c r="G11751">
        <f>LOG(C11751)</f>
        <v>1.8061799739838871</v>
      </c>
      <c r="H11751">
        <f>G11751/(B11751-1)</f>
        <v>1.0958107606269898</v>
      </c>
    </row>
    <row r="11752" spans="1:8">
      <c r="A11752" t="s">
        <v>5917</v>
      </c>
      <c r="B11752">
        <v>2.6483381638814998</v>
      </c>
      <c r="C11752">
        <v>80</v>
      </c>
      <c r="D11752">
        <v>10</v>
      </c>
      <c r="E11752">
        <v>10</v>
      </c>
      <c r="F11752" t="str">
        <f>VLOOKUP(E11752,$L$1:$M$25,2,FALSE)</f>
        <v>gnp</v>
      </c>
      <c r="G11752">
        <f>LOG(C11752)</f>
        <v>1.9030899869919435</v>
      </c>
      <c r="H11752">
        <f>G11752/(B11752-1)</f>
        <v>1.1545507036678415</v>
      </c>
    </row>
    <row r="11753" spans="1:8">
      <c r="A11753" t="s">
        <v>4029</v>
      </c>
      <c r="B11753">
        <v>2.6490718060242502</v>
      </c>
      <c r="C11753">
        <v>110</v>
      </c>
      <c r="D11753">
        <v>10</v>
      </c>
      <c r="E11753">
        <v>10</v>
      </c>
      <c r="F11753" t="str">
        <f>VLOOKUP(E11753,$L$1:$M$25,2,FALSE)</f>
        <v>gnp</v>
      </c>
      <c r="G11753">
        <f>LOG(C11753)</f>
        <v>2.0413926851582249</v>
      </c>
      <c r="H11753">
        <f>G11753/(B11753-1)</f>
        <v>1.2379040607575613</v>
      </c>
    </row>
    <row r="11754" spans="1:8">
      <c r="A11754" t="s">
        <v>9687</v>
      </c>
      <c r="B11754">
        <v>2.6491586832740102</v>
      </c>
      <c r="C11754">
        <v>20</v>
      </c>
      <c r="D11754">
        <v>6</v>
      </c>
      <c r="E11754">
        <v>6</v>
      </c>
      <c r="F11754" t="str">
        <f>VLOOKUP(E11754,$L$1:$M$25,2,FALSE)</f>
        <v>cpi</v>
      </c>
      <c r="G11754">
        <f>LOG(C11754)</f>
        <v>1.3010299956639813</v>
      </c>
      <c r="H11754">
        <f>G11754/(B11754-1)</f>
        <v>0.78890528174104957</v>
      </c>
    </row>
    <row r="11755" spans="1:8">
      <c r="A11755" t="s">
        <v>6412</v>
      </c>
      <c r="B11755">
        <v>2.6499487930019798</v>
      </c>
      <c r="C11755">
        <v>22</v>
      </c>
      <c r="D11755">
        <v>8</v>
      </c>
      <c r="E11755">
        <v>8</v>
      </c>
      <c r="F11755" t="str">
        <f>VLOOKUP(E11755,$L$1:$M$25,2,FALSE)</f>
        <v>dlr</v>
      </c>
      <c r="G11755">
        <f>LOG(C11755)</f>
        <v>1.3424226808222062</v>
      </c>
      <c r="H11755">
        <f>G11755/(B11755-1)</f>
        <v>0.81361475369168945</v>
      </c>
    </row>
    <row r="11756" spans="1:8">
      <c r="A11756" t="s">
        <v>7283</v>
      </c>
      <c r="B11756">
        <v>2.6503557263050102</v>
      </c>
      <c r="C11756">
        <v>44</v>
      </c>
      <c r="D11756">
        <v>23</v>
      </c>
      <c r="E11756">
        <v>23</v>
      </c>
      <c r="F11756" t="str">
        <f>VLOOKUP(E11756,$L$1:$M$25,2,FALSE)</f>
        <v>trade</v>
      </c>
      <c r="G11756">
        <f>LOG(C11756)</f>
        <v>1.6434526764861874</v>
      </c>
      <c r="H11756">
        <f>G11756/(B11756-1)</f>
        <v>0.99581723521250898</v>
      </c>
    </row>
    <row r="11757" spans="1:8">
      <c r="A11757" t="s">
        <v>11403</v>
      </c>
      <c r="B11757">
        <v>2.6513195960179101</v>
      </c>
      <c r="C11757">
        <v>89</v>
      </c>
      <c r="D11757">
        <v>18</v>
      </c>
      <c r="E11757">
        <v>18</v>
      </c>
      <c r="F11757" t="str">
        <f>VLOOKUP(E11757,$L$1:$M$25,2,FALSE)</f>
        <v>oilseed</v>
      </c>
      <c r="G11757">
        <f>LOG(C11757)</f>
        <v>1.9493900066449128</v>
      </c>
      <c r="H11757">
        <f>G11757/(B11757-1)</f>
        <v>1.1805043744080719</v>
      </c>
    </row>
    <row r="11758" spans="1:8">
      <c r="A11758" t="s">
        <v>10014</v>
      </c>
      <c r="B11758">
        <v>2.6527496209553298</v>
      </c>
      <c r="C11758">
        <v>60</v>
      </c>
      <c r="D11758">
        <v>4</v>
      </c>
      <c r="E11758">
        <v>4</v>
      </c>
      <c r="F11758" t="str">
        <f>VLOOKUP(E11758,$L$1:$M$25,2,FALSE)</f>
        <v>coffee</v>
      </c>
      <c r="G11758">
        <f>LOG(C11758)</f>
        <v>1.7781512503836436</v>
      </c>
      <c r="H11758">
        <f>G11758/(B11758-1)</f>
        <v>1.0758745473835465</v>
      </c>
    </row>
    <row r="11759" spans="1:8">
      <c r="A11759" t="s">
        <v>4965</v>
      </c>
      <c r="B11759">
        <v>2.65799703497194</v>
      </c>
      <c r="C11759">
        <v>52</v>
      </c>
      <c r="D11759">
        <v>20</v>
      </c>
      <c r="E11759">
        <v>20</v>
      </c>
      <c r="F11759" t="str">
        <f>VLOOKUP(E11759,$L$1:$M$25,2,FALSE)</f>
        <v>ship</v>
      </c>
      <c r="G11759">
        <f>LOG(C11759)</f>
        <v>1.7160033436347992</v>
      </c>
      <c r="H11759">
        <f>G11759/(B11759-1)</f>
        <v>1.0349857734599874</v>
      </c>
    </row>
    <row r="11760" spans="1:8">
      <c r="A11760" t="s">
        <v>8303</v>
      </c>
      <c r="B11760">
        <v>2.65819344492798</v>
      </c>
      <c r="C11760">
        <v>24</v>
      </c>
      <c r="D11760">
        <v>22</v>
      </c>
      <c r="E11760">
        <v>22</v>
      </c>
      <c r="F11760" t="str">
        <f>VLOOKUP(E11760,$L$1:$M$25,2,FALSE)</f>
        <v>sugar</v>
      </c>
      <c r="G11760">
        <f>LOG(C11760)</f>
        <v>1.3802112417116059</v>
      </c>
      <c r="H11760">
        <f>G11760/(B11760-1)</f>
        <v>0.83235839939745526</v>
      </c>
    </row>
    <row r="11761" spans="1:8">
      <c r="A11761" t="s">
        <v>545</v>
      </c>
      <c r="B11761">
        <v>2.65963381038544</v>
      </c>
      <c r="C11761">
        <v>274</v>
      </c>
      <c r="D11761">
        <v>16</v>
      </c>
      <c r="E11761">
        <v>16</v>
      </c>
      <c r="F11761" t="str">
        <f>VLOOKUP(E11761,$L$1:$M$25,2,FALSE)</f>
        <v>money-supply</v>
      </c>
      <c r="G11761">
        <f>LOG(C11761)</f>
        <v>2.4377505628203879</v>
      </c>
      <c r="H11761">
        <f>G11761/(B11761-1)</f>
        <v>1.4688484577536023</v>
      </c>
    </row>
    <row r="11762" spans="1:8">
      <c r="A11762" t="s">
        <v>9464</v>
      </c>
      <c r="B11762">
        <v>2.6618403890648801</v>
      </c>
      <c r="C11762">
        <v>30</v>
      </c>
      <c r="D11762">
        <v>5</v>
      </c>
      <c r="E11762">
        <v>5</v>
      </c>
      <c r="F11762" t="str">
        <f>VLOOKUP(E11762,$L$1:$M$25,2,FALSE)</f>
        <v>corn</v>
      </c>
      <c r="G11762">
        <f>LOG(C11762)</f>
        <v>1.4771212547196624</v>
      </c>
      <c r="H11762">
        <f>G11762/(B11762-1)</f>
        <v>0.88884664522496082</v>
      </c>
    </row>
    <row r="11763" spans="1:8">
      <c r="A11763" t="s">
        <v>8040</v>
      </c>
      <c r="B11763">
        <v>2.6618449783555</v>
      </c>
      <c r="C11763">
        <v>51</v>
      </c>
      <c r="D11763">
        <v>4</v>
      </c>
      <c r="E11763">
        <v>4</v>
      </c>
      <c r="F11763" t="str">
        <f>VLOOKUP(E11763,$L$1:$M$25,2,FALSE)</f>
        <v>coffee</v>
      </c>
      <c r="G11763">
        <f>LOG(C11763)</f>
        <v>1.7075701760979363</v>
      </c>
      <c r="H11763">
        <f>G11763/(B11763-1)</f>
        <v>1.0275147190851004</v>
      </c>
    </row>
    <row r="11764" spans="1:8">
      <c r="A11764" t="s">
        <v>5682</v>
      </c>
      <c r="B11764">
        <v>2.66271992123125</v>
      </c>
      <c r="C11764">
        <v>54</v>
      </c>
      <c r="D11764">
        <v>22</v>
      </c>
      <c r="E11764">
        <v>22</v>
      </c>
      <c r="F11764" t="str">
        <f>VLOOKUP(E11764,$L$1:$M$25,2,FALSE)</f>
        <v>sugar</v>
      </c>
      <c r="G11764">
        <f>LOG(C11764)</f>
        <v>1.7323937598229686</v>
      </c>
      <c r="H11764">
        <f>G11764/(B11764-1)</f>
        <v>1.0419035327008801</v>
      </c>
    </row>
    <row r="11765" spans="1:8">
      <c r="A11765" t="s">
        <v>8862</v>
      </c>
      <c r="B11765">
        <v>2.6628296420693101</v>
      </c>
      <c r="C11765">
        <v>106</v>
      </c>
      <c r="D11765">
        <v>12</v>
      </c>
      <c r="E11765">
        <v>12</v>
      </c>
      <c r="F11765" t="str">
        <f>VLOOKUP(E11765,$L$1:$M$25,2,FALSE)</f>
        <v>grain</v>
      </c>
      <c r="G11765">
        <f>LOG(C11765)</f>
        <v>2.0253058652647704</v>
      </c>
      <c r="H11765">
        <f>G11765/(B11765-1)</f>
        <v>1.2179875881598889</v>
      </c>
    </row>
    <row r="11766" spans="1:8">
      <c r="A11766" t="s">
        <v>58</v>
      </c>
      <c r="B11766">
        <v>2.6630179773637299</v>
      </c>
      <c r="C11766">
        <v>177</v>
      </c>
      <c r="D11766">
        <v>10</v>
      </c>
      <c r="E11766">
        <v>10</v>
      </c>
      <c r="F11766" t="str">
        <f>VLOOKUP(E11766,$L$1:$M$25,2,FALSE)</f>
        <v>gnp</v>
      </c>
      <c r="G11766">
        <f>LOG(C11766)</f>
        <v>2.2479732663618068</v>
      </c>
      <c r="H11766">
        <f>G11766/(B11766-1)</f>
        <v>1.3517432144211496</v>
      </c>
    </row>
    <row r="11767" spans="1:8">
      <c r="A11767" t="s">
        <v>540</v>
      </c>
      <c r="B11767">
        <v>2.6634387943722202</v>
      </c>
      <c r="C11767">
        <v>323</v>
      </c>
      <c r="D11767">
        <v>9</v>
      </c>
      <c r="E11767">
        <v>9</v>
      </c>
      <c r="F11767" t="str">
        <f>VLOOKUP(E11767,$L$1:$M$25,2,FALSE)</f>
        <v>earn</v>
      </c>
      <c r="G11767">
        <f>LOG(C11767)</f>
        <v>2.509202522331103</v>
      </c>
      <c r="H11767">
        <f>G11767/(B11767-1)</f>
        <v>1.508442950122534</v>
      </c>
    </row>
    <row r="11768" spans="1:8">
      <c r="A11768" t="s">
        <v>702</v>
      </c>
      <c r="B11768">
        <v>2.6638610054842098</v>
      </c>
      <c r="C11768">
        <v>32</v>
      </c>
      <c r="D11768">
        <v>10</v>
      </c>
      <c r="E11768">
        <v>10</v>
      </c>
      <c r="F11768" t="str">
        <f>VLOOKUP(E11768,$L$1:$M$25,2,FALSE)</f>
        <v>gnp</v>
      </c>
      <c r="G11768">
        <f>LOG(C11768)</f>
        <v>1.505149978319906</v>
      </c>
      <c r="H11768">
        <f>G11768/(B11768-1)</f>
        <v>0.90461280921832987</v>
      </c>
    </row>
    <row r="11769" spans="1:8">
      <c r="A11769" t="s">
        <v>6614</v>
      </c>
      <c r="B11769">
        <v>2.6645284518346899</v>
      </c>
      <c r="C11769">
        <v>33</v>
      </c>
      <c r="D11769">
        <v>16</v>
      </c>
      <c r="E11769">
        <v>16</v>
      </c>
      <c r="F11769" t="str">
        <f>VLOOKUP(E11769,$L$1:$M$25,2,FALSE)</f>
        <v>money-supply</v>
      </c>
      <c r="G11769">
        <f>LOG(C11769)</f>
        <v>1.5185139398778875</v>
      </c>
      <c r="H11769">
        <f>G11769/(B11769-1)</f>
        <v>0.91227875270268821</v>
      </c>
    </row>
    <row r="11770" spans="1:8">
      <c r="A11770" t="s">
        <v>10640</v>
      </c>
      <c r="B11770">
        <v>2.6659258477295098</v>
      </c>
      <c r="C11770">
        <v>59</v>
      </c>
      <c r="D11770">
        <v>13</v>
      </c>
      <c r="E11770">
        <v>13</v>
      </c>
      <c r="F11770" t="str">
        <f>VLOOKUP(E11770,$L$1:$M$25,2,FALSE)</f>
        <v>interest</v>
      </c>
      <c r="G11770">
        <f>LOG(C11770)</f>
        <v>1.7708520116421442</v>
      </c>
      <c r="H11770">
        <f>G11770/(B11770-1)</f>
        <v>1.0629836940555537</v>
      </c>
    </row>
    <row r="11771" spans="1:8">
      <c r="A11771" t="s">
        <v>3512</v>
      </c>
      <c r="B11771">
        <v>2.6680787022174801</v>
      </c>
      <c r="C11771">
        <v>23</v>
      </c>
      <c r="D11771">
        <v>18</v>
      </c>
      <c r="E11771">
        <v>18</v>
      </c>
      <c r="F11771" t="str">
        <f>VLOOKUP(E11771,$L$1:$M$25,2,FALSE)</f>
        <v>oilseed</v>
      </c>
      <c r="G11771">
        <f>LOG(C11771)</f>
        <v>1.3617278360175928</v>
      </c>
      <c r="H11771">
        <f>G11771/(B11771-1)</f>
        <v>0.81634507664858014</v>
      </c>
    </row>
    <row r="11772" spans="1:8">
      <c r="A11772" t="s">
        <v>507</v>
      </c>
      <c r="B11772">
        <v>2.6683742325600002</v>
      </c>
      <c r="C11772">
        <v>404</v>
      </c>
      <c r="D11772">
        <v>4</v>
      </c>
      <c r="E11772">
        <v>4</v>
      </c>
      <c r="F11772" t="str">
        <f>VLOOKUP(E11772,$L$1:$M$25,2,FALSE)</f>
        <v>coffee</v>
      </c>
      <c r="G11772">
        <f>LOG(C11772)</f>
        <v>2.6063813651106051</v>
      </c>
      <c r="H11772">
        <f>G11772/(B11772-1)</f>
        <v>1.5622282544554171</v>
      </c>
    </row>
    <row r="11773" spans="1:8">
      <c r="A11773" t="s">
        <v>9007</v>
      </c>
      <c r="B11773">
        <v>2.66865002625013</v>
      </c>
      <c r="C11773">
        <v>38</v>
      </c>
      <c r="D11773">
        <v>7</v>
      </c>
      <c r="E11773">
        <v>7</v>
      </c>
      <c r="F11773" t="str">
        <f>VLOOKUP(E11773,$L$1:$M$25,2,FALSE)</f>
        <v>crude</v>
      </c>
      <c r="G11773">
        <f>LOG(C11773)</f>
        <v>1.5797835966168101</v>
      </c>
      <c r="H11773">
        <f>G11773/(B11773-1)</f>
        <v>0.94674351827205805</v>
      </c>
    </row>
    <row r="11774" spans="1:8">
      <c r="A11774" t="s">
        <v>4532</v>
      </c>
      <c r="B11774">
        <v>2.6692199616565002</v>
      </c>
      <c r="C11774">
        <v>65</v>
      </c>
      <c r="D11774">
        <v>23</v>
      </c>
      <c r="E11774">
        <v>23</v>
      </c>
      <c r="F11774" t="str">
        <f>VLOOKUP(E11774,$L$1:$M$25,2,FALSE)</f>
        <v>trade</v>
      </c>
      <c r="G11774">
        <f>LOG(C11774)</f>
        <v>1.8129133566428555</v>
      </c>
      <c r="H11774">
        <f>G11774/(B11774-1)</f>
        <v>1.0860841580421534</v>
      </c>
    </row>
    <row r="11775" spans="1:8">
      <c r="A11775" t="s">
        <v>263</v>
      </c>
      <c r="B11775">
        <v>2.6716995424963201</v>
      </c>
      <c r="C11775">
        <v>112</v>
      </c>
      <c r="D11775">
        <v>19</v>
      </c>
      <c r="E11775">
        <v>19</v>
      </c>
      <c r="F11775" t="str">
        <f>VLOOKUP(E11775,$L$1:$M$25,2,FALSE)</f>
        <v>reserves</v>
      </c>
      <c r="G11775">
        <f>LOG(C11775)</f>
        <v>2.0492180226701815</v>
      </c>
      <c r="H11775">
        <f>G11775/(B11775-1)</f>
        <v>1.2258291460737731</v>
      </c>
    </row>
    <row r="11776" spans="1:8">
      <c r="A11776" t="s">
        <v>5033</v>
      </c>
      <c r="B11776">
        <v>2.67176072565913</v>
      </c>
      <c r="C11776">
        <v>60</v>
      </c>
      <c r="D11776">
        <v>14</v>
      </c>
      <c r="E11776">
        <v>14</v>
      </c>
      <c r="F11776" t="str">
        <f>VLOOKUP(E11776,$L$1:$M$25,2,FALSE)</f>
        <v>livestock</v>
      </c>
      <c r="G11776">
        <f>LOG(C11776)</f>
        <v>1.7781512503836436</v>
      </c>
      <c r="H11776">
        <f>G11776/(B11776-1)</f>
        <v>1.063639803885551</v>
      </c>
    </row>
    <row r="11777" spans="1:8">
      <c r="A11777" t="s">
        <v>8601</v>
      </c>
      <c r="B11777">
        <v>2.67193391388416</v>
      </c>
      <c r="C11777">
        <v>52</v>
      </c>
      <c r="D11777">
        <v>9</v>
      </c>
      <c r="E11777">
        <v>9</v>
      </c>
      <c r="F11777" t="str">
        <f>VLOOKUP(E11777,$L$1:$M$25,2,FALSE)</f>
        <v>earn</v>
      </c>
      <c r="G11777">
        <f>LOG(C11777)</f>
        <v>1.7160033436347992</v>
      </c>
      <c r="H11777">
        <f>G11777/(B11777-1)</f>
        <v>1.0263583562631726</v>
      </c>
    </row>
    <row r="11778" spans="1:8">
      <c r="A11778" t="s">
        <v>7426</v>
      </c>
      <c r="B11778">
        <v>2.6719402212457002</v>
      </c>
      <c r="C11778">
        <v>47</v>
      </c>
      <c r="D11778">
        <v>23</v>
      </c>
      <c r="E11778">
        <v>23</v>
      </c>
      <c r="F11778" t="str">
        <f>VLOOKUP(E11778,$L$1:$M$25,2,FALSE)</f>
        <v>trade</v>
      </c>
      <c r="G11778">
        <f>LOG(C11778)</f>
        <v>1.6720978579357175</v>
      </c>
      <c r="H11778">
        <f>G11778/(B11778-1)</f>
        <v>1.0000942836879059</v>
      </c>
    </row>
    <row r="11779" spans="1:8">
      <c r="A11779" t="s">
        <v>8297</v>
      </c>
      <c r="B11779">
        <v>2.6723516979942601</v>
      </c>
      <c r="C11779">
        <v>24</v>
      </c>
      <c r="D11779">
        <v>13</v>
      </c>
      <c r="E11779">
        <v>13</v>
      </c>
      <c r="F11779" t="str">
        <f>VLOOKUP(E11779,$L$1:$M$25,2,FALSE)</f>
        <v>interest</v>
      </c>
      <c r="G11779">
        <f>LOG(C11779)</f>
        <v>1.3802112417116059</v>
      </c>
      <c r="H11779">
        <f>G11779/(B11779-1)</f>
        <v>0.82531159167474544</v>
      </c>
    </row>
    <row r="11780" spans="1:8">
      <c r="A11780" t="s">
        <v>10168</v>
      </c>
      <c r="B11780">
        <v>2.6736813724134798</v>
      </c>
      <c r="C11780">
        <v>29</v>
      </c>
      <c r="D11780">
        <v>4</v>
      </c>
      <c r="E11780">
        <v>4</v>
      </c>
      <c r="F11780" t="str">
        <f>VLOOKUP(E11780,$L$1:$M$25,2,FALSE)</f>
        <v>coffee</v>
      </c>
      <c r="G11780">
        <f>LOG(C11780)</f>
        <v>1.4623979978989561</v>
      </c>
      <c r="H11780">
        <f>G11780/(B11780-1)</f>
        <v>0.87376129172672268</v>
      </c>
    </row>
    <row r="11781" spans="1:8">
      <c r="A11781" t="s">
        <v>1267</v>
      </c>
      <c r="B11781">
        <v>2.67412274827034</v>
      </c>
      <c r="C11781">
        <v>41</v>
      </c>
      <c r="D11781">
        <v>8</v>
      </c>
      <c r="E11781">
        <v>8</v>
      </c>
      <c r="F11781" t="str">
        <f>VLOOKUP(E11781,$L$1:$M$25,2,FALSE)</f>
        <v>dlr</v>
      </c>
      <c r="G11781">
        <f>LOG(C11781)</f>
        <v>1.6127838567197355</v>
      </c>
      <c r="H11781">
        <f>G11781/(B11781-1)</f>
        <v>0.96336057698637789</v>
      </c>
    </row>
    <row r="11782" spans="1:8">
      <c r="A11782" t="s">
        <v>9752</v>
      </c>
      <c r="B11782">
        <v>2.67518114460219</v>
      </c>
      <c r="C11782">
        <v>25</v>
      </c>
      <c r="D11782">
        <v>15</v>
      </c>
      <c r="E11782">
        <v>15</v>
      </c>
      <c r="F11782" t="str">
        <f>VLOOKUP(E11782,$L$1:$M$25,2,FALSE)</f>
        <v>money-fx</v>
      </c>
      <c r="G11782">
        <f>LOG(C11782)</f>
        <v>1.3979400086720377</v>
      </c>
      <c r="H11782">
        <f>G11782/(B11782-1)</f>
        <v>0.83450080200372034</v>
      </c>
    </row>
    <row r="11783" spans="1:8">
      <c r="A11783" t="s">
        <v>4283</v>
      </c>
      <c r="B11783">
        <v>2.6762775498800599</v>
      </c>
      <c r="C11783">
        <v>36</v>
      </c>
      <c r="D11783">
        <v>10</v>
      </c>
      <c r="E11783">
        <v>10</v>
      </c>
      <c r="F11783" t="str">
        <f>VLOOKUP(E11783,$L$1:$M$25,2,FALSE)</f>
        <v>gnp</v>
      </c>
      <c r="G11783">
        <f>LOG(C11783)</f>
        <v>1.5563025007672873</v>
      </c>
      <c r="H11783">
        <f>G11783/(B11783-1)</f>
        <v>0.92842769437474293</v>
      </c>
    </row>
    <row r="11784" spans="1:8">
      <c r="A11784" t="s">
        <v>6032</v>
      </c>
      <c r="B11784">
        <v>2.6766321733379002</v>
      </c>
      <c r="C11784">
        <v>88</v>
      </c>
      <c r="D11784">
        <v>2</v>
      </c>
      <c r="E11784">
        <v>2</v>
      </c>
      <c r="F11784" t="str">
        <f>VLOOKUP(E11784,$L$1:$M$25,2,FALSE)</f>
        <v>bop</v>
      </c>
      <c r="G11784">
        <f>LOG(C11784)</f>
        <v>1.9444826721501687</v>
      </c>
      <c r="H11784">
        <f>G11784/(B11784-1)</f>
        <v>1.159755075127195</v>
      </c>
    </row>
    <row r="11785" spans="1:8">
      <c r="A11785" t="s">
        <v>5087</v>
      </c>
      <c r="B11785">
        <v>2.6769236752897001</v>
      </c>
      <c r="C11785">
        <v>50</v>
      </c>
      <c r="D11785">
        <v>12</v>
      </c>
      <c r="E11785">
        <v>12</v>
      </c>
      <c r="F11785" t="str">
        <f>VLOOKUP(E11785,$L$1:$M$25,2,FALSE)</f>
        <v>grain</v>
      </c>
      <c r="G11785">
        <f>LOG(C11785)</f>
        <v>1.6989700043360187</v>
      </c>
      <c r="H11785">
        <f>G11785/(B11785-1)</f>
        <v>1.0131468887768611</v>
      </c>
    </row>
    <row r="11786" spans="1:8">
      <c r="A11786" t="s">
        <v>7938</v>
      </c>
      <c r="B11786">
        <v>2.6780780252347198</v>
      </c>
      <c r="C11786">
        <v>34</v>
      </c>
      <c r="D11786">
        <v>18</v>
      </c>
      <c r="E11786">
        <v>18</v>
      </c>
      <c r="F11786" t="str">
        <f>VLOOKUP(E11786,$L$1:$M$25,2,FALSE)</f>
        <v>oilseed</v>
      </c>
      <c r="G11786">
        <f>LOG(C11786)</f>
        <v>1.5314789170422551</v>
      </c>
      <c r="H11786">
        <f>G11786/(B11786-1)</f>
        <v>0.91263868188014718</v>
      </c>
    </row>
    <row r="11787" spans="1:8">
      <c r="A11787" t="s">
        <v>198</v>
      </c>
      <c r="B11787">
        <v>2.6784294876396602</v>
      </c>
      <c r="C11787">
        <v>85</v>
      </c>
      <c r="D11787">
        <v>3</v>
      </c>
      <c r="E11787">
        <v>3</v>
      </c>
      <c r="F11787" t="str">
        <f>VLOOKUP(E11787,$L$1:$M$25,2,FALSE)</f>
        <v>cocoa</v>
      </c>
      <c r="G11787">
        <f>LOG(C11787)</f>
        <v>1.9294189257142926</v>
      </c>
      <c r="H11787">
        <f>G11787/(B11787-1)</f>
        <v>1.1495382677216863</v>
      </c>
    </row>
    <row r="11788" spans="1:8">
      <c r="A11788" t="s">
        <v>5836</v>
      </c>
      <c r="B11788">
        <v>2.6789390562173399</v>
      </c>
      <c r="C11788">
        <v>65</v>
      </c>
      <c r="D11788">
        <v>18</v>
      </c>
      <c r="E11788">
        <v>18</v>
      </c>
      <c r="F11788" t="str">
        <f>VLOOKUP(E11788,$L$1:$M$25,2,FALSE)</f>
        <v>oilseed</v>
      </c>
      <c r="G11788">
        <f>LOG(C11788)</f>
        <v>1.8129133566428555</v>
      </c>
      <c r="H11788">
        <f>G11788/(B11788-1)</f>
        <v>1.0797970003314834</v>
      </c>
    </row>
    <row r="11789" spans="1:8">
      <c r="A11789" t="s">
        <v>11129</v>
      </c>
      <c r="B11789">
        <v>2.6793485983132501</v>
      </c>
      <c r="C11789">
        <v>58</v>
      </c>
      <c r="D11789">
        <v>8</v>
      </c>
      <c r="E11789">
        <v>8</v>
      </c>
      <c r="F11789" t="str">
        <f>VLOOKUP(E11789,$L$1:$M$25,2,FALSE)</f>
        <v>dlr</v>
      </c>
      <c r="G11789">
        <f>LOG(C11789)</f>
        <v>1.7634279935629373</v>
      </c>
      <c r="H11789">
        <f>G11789/(B11789-1)</f>
        <v>1.0500666718834537</v>
      </c>
    </row>
    <row r="11790" spans="1:8">
      <c r="A11790" t="s">
        <v>526</v>
      </c>
      <c r="B11790">
        <v>2.680038725552</v>
      </c>
      <c r="C11790">
        <v>598</v>
      </c>
      <c r="D11790">
        <v>16</v>
      </c>
      <c r="E11790">
        <v>16</v>
      </c>
      <c r="F11790" t="str">
        <f>VLOOKUP(E11790,$L$1:$M$25,2,FALSE)</f>
        <v>money-supply</v>
      </c>
      <c r="G11790">
        <f>LOG(C11790)</f>
        <v>2.7767011839884108</v>
      </c>
      <c r="H11790">
        <f>G11790/(B11790-1)</f>
        <v>1.6527602261525771</v>
      </c>
    </row>
    <row r="11791" spans="1:8">
      <c r="A11791" t="s">
        <v>10481</v>
      </c>
      <c r="B11791">
        <v>2.6801139507947802</v>
      </c>
      <c r="C11791">
        <v>34</v>
      </c>
      <c r="D11791">
        <v>10</v>
      </c>
      <c r="E11791">
        <v>10</v>
      </c>
      <c r="F11791" t="str">
        <f>VLOOKUP(E11791,$L$1:$M$25,2,FALSE)</f>
        <v>gnp</v>
      </c>
      <c r="G11791">
        <f>LOG(C11791)</f>
        <v>1.5314789170422551</v>
      </c>
      <c r="H11791">
        <f>G11791/(B11791-1)</f>
        <v>0.91153276616612045</v>
      </c>
    </row>
    <row r="11792" spans="1:8">
      <c r="A11792" t="s">
        <v>6904</v>
      </c>
      <c r="B11792">
        <v>2.6817008977932102</v>
      </c>
      <c r="C11792">
        <v>53</v>
      </c>
      <c r="D11792">
        <v>15</v>
      </c>
      <c r="E11792">
        <v>15</v>
      </c>
      <c r="F11792" t="str">
        <f>VLOOKUP(E11792,$L$1:$M$25,2,FALSE)</f>
        <v>money-fx</v>
      </c>
      <c r="G11792">
        <f>LOG(C11792)</f>
        <v>1.7242758696007889</v>
      </c>
      <c r="H11792">
        <f>G11792/(B11792-1)</f>
        <v>1.0253166135924927</v>
      </c>
    </row>
    <row r="11793" spans="1:8">
      <c r="A11793" t="s">
        <v>220</v>
      </c>
      <c r="B11793">
        <v>2.6844738761059301</v>
      </c>
      <c r="C11793">
        <v>166</v>
      </c>
      <c r="D11793">
        <v>15</v>
      </c>
      <c r="E11793">
        <v>15</v>
      </c>
      <c r="F11793" t="str">
        <f>VLOOKUP(E11793,$L$1:$M$25,2,FALSE)</f>
        <v>money-fx</v>
      </c>
      <c r="G11793">
        <f>LOG(C11793)</f>
        <v>2.220108088040055</v>
      </c>
      <c r="H11793">
        <f>G11793/(B11793-1)</f>
        <v>1.3179830922473985</v>
      </c>
    </row>
    <row r="11794" spans="1:8">
      <c r="A11794" t="s">
        <v>5613</v>
      </c>
      <c r="B11794">
        <v>2.68449359397093</v>
      </c>
      <c r="C11794">
        <v>30</v>
      </c>
      <c r="D11794">
        <v>13</v>
      </c>
      <c r="E11794">
        <v>13</v>
      </c>
      <c r="F11794" t="str">
        <f>VLOOKUP(E11794,$L$1:$M$25,2,FALSE)</f>
        <v>interest</v>
      </c>
      <c r="G11794">
        <f>LOG(C11794)</f>
        <v>1.4771212547196624</v>
      </c>
      <c r="H11794">
        <f>G11794/(B11794-1)</f>
        <v>0.87689336427666675</v>
      </c>
    </row>
    <row r="11795" spans="1:8">
      <c r="A11795" t="s">
        <v>5684</v>
      </c>
      <c r="B11795">
        <v>2.6847224926965199</v>
      </c>
      <c r="C11795">
        <v>31</v>
      </c>
      <c r="D11795">
        <v>10</v>
      </c>
      <c r="E11795">
        <v>10</v>
      </c>
      <c r="F11795" t="str">
        <f>VLOOKUP(E11795,$L$1:$M$25,2,FALSE)</f>
        <v>gnp</v>
      </c>
      <c r="G11795">
        <f>LOG(C11795)</f>
        <v>1.4913616938342726</v>
      </c>
      <c r="H11795">
        <f>G11795/(B11795-1)</f>
        <v>0.8852269144025261</v>
      </c>
    </row>
    <row r="11796" spans="1:8">
      <c r="A11796" t="s">
        <v>522</v>
      </c>
      <c r="B11796">
        <v>2.68483316673341</v>
      </c>
      <c r="C11796">
        <v>142</v>
      </c>
      <c r="D11796">
        <v>16</v>
      </c>
      <c r="E11796">
        <v>16</v>
      </c>
      <c r="F11796" t="str">
        <f>VLOOKUP(E11796,$L$1:$M$25,2,FALSE)</f>
        <v>money-supply</v>
      </c>
      <c r="G11796">
        <f>LOG(C11796)</f>
        <v>2.1522883443830563</v>
      </c>
      <c r="H11796">
        <f>G11796/(B11796-1)</f>
        <v>1.2774489408681087</v>
      </c>
    </row>
    <row r="11797" spans="1:8">
      <c r="A11797" t="s">
        <v>923</v>
      </c>
      <c r="B11797">
        <v>2.68526910474296</v>
      </c>
      <c r="C11797">
        <v>40</v>
      </c>
      <c r="D11797">
        <v>10</v>
      </c>
      <c r="E11797">
        <v>10</v>
      </c>
      <c r="F11797" t="str">
        <f>VLOOKUP(E11797,$L$1:$M$25,2,FALSE)</f>
        <v>gnp</v>
      </c>
      <c r="G11797">
        <f>LOG(C11797)</f>
        <v>1.6020599913279623</v>
      </c>
      <c r="H11797">
        <f>G11797/(B11797-1)</f>
        <v>0.95062562223397018</v>
      </c>
    </row>
    <row r="11798" spans="1:8">
      <c r="A11798" t="s">
        <v>429</v>
      </c>
      <c r="B11798">
        <v>2.6876637371477101</v>
      </c>
      <c r="C11798">
        <v>218</v>
      </c>
      <c r="D11798">
        <v>13</v>
      </c>
      <c r="E11798">
        <v>13</v>
      </c>
      <c r="F11798" t="str">
        <f>VLOOKUP(E11798,$L$1:$M$25,2,FALSE)</f>
        <v>interest</v>
      </c>
      <c r="G11798">
        <f>LOG(C11798)</f>
        <v>2.3384564936046046</v>
      </c>
      <c r="H11798">
        <f>G11798/(B11798-1)</f>
        <v>1.3856175505416664</v>
      </c>
    </row>
    <row r="11799" spans="1:8">
      <c r="A11799" t="s">
        <v>350</v>
      </c>
      <c r="B11799">
        <v>2.6876698634490799</v>
      </c>
      <c r="C11799">
        <v>50</v>
      </c>
      <c r="D11799">
        <v>9</v>
      </c>
      <c r="E11799">
        <v>9</v>
      </c>
      <c r="F11799" t="str">
        <f>VLOOKUP(E11799,$L$1:$M$25,2,FALSE)</f>
        <v>earn</v>
      </c>
      <c r="G11799">
        <f>LOG(C11799)</f>
        <v>1.6989700043360187</v>
      </c>
      <c r="H11799">
        <f>G11799/(B11799-1)</f>
        <v>1.0066957057963013</v>
      </c>
    </row>
    <row r="11800" spans="1:8">
      <c r="A11800" t="s">
        <v>3371</v>
      </c>
      <c r="B11800">
        <v>2.6877247423874402</v>
      </c>
      <c r="C11800">
        <v>40</v>
      </c>
      <c r="D11800">
        <v>4</v>
      </c>
      <c r="E11800">
        <v>4</v>
      </c>
      <c r="F11800" t="str">
        <f>VLOOKUP(E11800,$L$1:$M$25,2,FALSE)</f>
        <v>coffee</v>
      </c>
      <c r="G11800">
        <f>LOG(C11800)</f>
        <v>1.6020599913279623</v>
      </c>
      <c r="H11800">
        <f>G11800/(B11800-1)</f>
        <v>0.94924246299885529</v>
      </c>
    </row>
    <row r="11801" spans="1:8">
      <c r="A11801" t="s">
        <v>1320</v>
      </c>
      <c r="B11801">
        <v>2.6886608473779998</v>
      </c>
      <c r="C11801">
        <v>63</v>
      </c>
      <c r="D11801">
        <v>23</v>
      </c>
      <c r="E11801">
        <v>23</v>
      </c>
      <c r="F11801" t="str">
        <f>VLOOKUP(E11801,$L$1:$M$25,2,FALSE)</f>
        <v>trade</v>
      </c>
      <c r="G11801">
        <f>LOG(C11801)</f>
        <v>1.7993405494535817</v>
      </c>
      <c r="H11801">
        <f>G11801/(B11801-1)</f>
        <v>1.0655428840240095</v>
      </c>
    </row>
    <row r="11802" spans="1:8">
      <c r="A11802" t="s">
        <v>8347</v>
      </c>
      <c r="B11802">
        <v>2.6901080117827401</v>
      </c>
      <c r="C11802">
        <v>34</v>
      </c>
      <c r="D11802">
        <v>13</v>
      </c>
      <c r="E11802">
        <v>13</v>
      </c>
      <c r="F11802" t="str">
        <f>VLOOKUP(E11802,$L$1:$M$25,2,FALSE)</f>
        <v>interest</v>
      </c>
      <c r="G11802">
        <f>LOG(C11802)</f>
        <v>1.5314789170422551</v>
      </c>
      <c r="H11802">
        <f>G11802/(B11802-1)</f>
        <v>0.90614262897129183</v>
      </c>
    </row>
    <row r="11803" spans="1:8">
      <c r="A11803" t="s">
        <v>1754</v>
      </c>
      <c r="B11803">
        <v>2.6908031317944099</v>
      </c>
      <c r="C11803">
        <v>117</v>
      </c>
      <c r="D11803">
        <v>4</v>
      </c>
      <c r="E11803">
        <v>4</v>
      </c>
      <c r="F11803" t="str">
        <f>VLOOKUP(E11803,$L$1:$M$25,2,FALSE)</f>
        <v>coffee</v>
      </c>
      <c r="G11803">
        <f>LOG(C11803)</f>
        <v>2.0681858617461617</v>
      </c>
      <c r="H11803">
        <f>G11803/(B11803-1)</f>
        <v>1.2231973213529859</v>
      </c>
    </row>
    <row r="11804" spans="1:8">
      <c r="A11804" t="s">
        <v>578</v>
      </c>
      <c r="B11804">
        <v>2.6949770561837401</v>
      </c>
      <c r="C11804">
        <v>344</v>
      </c>
      <c r="D11804">
        <v>18</v>
      </c>
      <c r="E11804">
        <v>18</v>
      </c>
      <c r="F11804" t="str">
        <f>VLOOKUP(E11804,$L$1:$M$25,2,FALSE)</f>
        <v>oilseed</v>
      </c>
      <c r="G11804">
        <f>LOG(C11804)</f>
        <v>2.53655844257153</v>
      </c>
      <c r="H11804">
        <f>G11804/(B11804-1)</f>
        <v>1.4965149134718201</v>
      </c>
    </row>
    <row r="11805" spans="1:8">
      <c r="A11805" t="s">
        <v>4142</v>
      </c>
      <c r="B11805">
        <v>2.6967107216104802</v>
      </c>
      <c r="C11805">
        <v>46</v>
      </c>
      <c r="D11805">
        <v>7</v>
      </c>
      <c r="E11805">
        <v>7</v>
      </c>
      <c r="F11805" t="str">
        <f>VLOOKUP(E11805,$L$1:$M$25,2,FALSE)</f>
        <v>crude</v>
      </c>
      <c r="G11805">
        <f>LOG(C11805)</f>
        <v>1.6627578316815741</v>
      </c>
      <c r="H11805">
        <f>G11805/(B11805-1)</f>
        <v>0.97998899311682386</v>
      </c>
    </row>
    <row r="11806" spans="1:8">
      <c r="A11806" t="s">
        <v>10606</v>
      </c>
      <c r="B11806">
        <v>2.69696977239018</v>
      </c>
      <c r="C11806">
        <v>71</v>
      </c>
      <c r="D11806">
        <v>20</v>
      </c>
      <c r="E11806">
        <v>20</v>
      </c>
      <c r="F11806" t="str">
        <f>VLOOKUP(E11806,$L$1:$M$25,2,FALSE)</f>
        <v>ship</v>
      </c>
      <c r="G11806">
        <f>LOG(C11806)</f>
        <v>1.8512583487190752</v>
      </c>
      <c r="H11806">
        <f>G11806/(B11806-1)</f>
        <v>1.0909200498672289</v>
      </c>
    </row>
    <row r="11807" spans="1:8">
      <c r="A11807" t="s">
        <v>1260</v>
      </c>
      <c r="B11807">
        <v>2.6980110198441101</v>
      </c>
      <c r="C11807">
        <v>19</v>
      </c>
      <c r="D11807">
        <v>10</v>
      </c>
      <c r="E11807">
        <v>10</v>
      </c>
      <c r="F11807" t="str">
        <f>VLOOKUP(E11807,$L$1:$M$25,2,FALSE)</f>
        <v>gnp</v>
      </c>
      <c r="G11807">
        <f>LOG(C11807)</f>
        <v>1.2787536009528289</v>
      </c>
      <c r="H11807">
        <f>G11807/(B11807-1)</f>
        <v>0.7530891060237217</v>
      </c>
    </row>
    <row r="11808" spans="1:8">
      <c r="A11808" t="s">
        <v>4838</v>
      </c>
      <c r="B11808">
        <v>2.6993724695016801</v>
      </c>
      <c r="C11808">
        <v>65</v>
      </c>
      <c r="D11808">
        <v>21</v>
      </c>
      <c r="E11808">
        <v>21</v>
      </c>
      <c r="F11808" t="str">
        <f>VLOOKUP(E11808,$L$1:$M$25,2,FALSE)</f>
        <v>soybean</v>
      </c>
      <c r="G11808">
        <f>LOG(C11808)</f>
        <v>1.8129133566428555</v>
      </c>
      <c r="H11808">
        <f>G11808/(B11808-1)</f>
        <v>1.066813420353026</v>
      </c>
    </row>
    <row r="11809" spans="1:8">
      <c r="A11809" t="s">
        <v>8626</v>
      </c>
      <c r="B11809">
        <v>2.6994613735778801</v>
      </c>
      <c r="C11809">
        <v>74</v>
      </c>
      <c r="D11809">
        <v>12</v>
      </c>
      <c r="E11809">
        <v>12</v>
      </c>
      <c r="F11809" t="str">
        <f>VLOOKUP(E11809,$L$1:$M$25,2,FALSE)</f>
        <v>grain</v>
      </c>
      <c r="G11809">
        <f>LOG(C11809)</f>
        <v>1.8692317197309762</v>
      </c>
      <c r="H11809">
        <f>G11809/(B11809-1)</f>
        <v>1.0998965606353726</v>
      </c>
    </row>
    <row r="11810" spans="1:8">
      <c r="A11810" t="s">
        <v>7120</v>
      </c>
      <c r="B11810">
        <v>2.6996425591580802</v>
      </c>
      <c r="C11810">
        <v>76</v>
      </c>
      <c r="D11810">
        <v>3</v>
      </c>
      <c r="E11810">
        <v>3</v>
      </c>
      <c r="F11810" t="str">
        <f>VLOOKUP(E11810,$L$1:$M$25,2,FALSE)</f>
        <v>cocoa</v>
      </c>
      <c r="G11810">
        <f>LOG(C11810)</f>
        <v>1.8808135922807914</v>
      </c>
      <c r="H11810">
        <f>G11810/(B11810-1)</f>
        <v>1.1065936082539933</v>
      </c>
    </row>
    <row r="11811" spans="1:8">
      <c r="A11811" t="s">
        <v>9716</v>
      </c>
      <c r="B11811">
        <v>2.69970896070327</v>
      </c>
      <c r="C11811">
        <v>52</v>
      </c>
      <c r="D11811">
        <v>7</v>
      </c>
      <c r="E11811">
        <v>7</v>
      </c>
      <c r="F11811" t="str">
        <f>VLOOKUP(E11811,$L$1:$M$25,2,FALSE)</f>
        <v>crude</v>
      </c>
      <c r="G11811">
        <f>LOG(C11811)</f>
        <v>1.7160033436347992</v>
      </c>
      <c r="H11811">
        <f>G11811/(B11811-1)</f>
        <v>1.0095865723534148</v>
      </c>
    </row>
    <row r="11812" spans="1:8">
      <c r="A11812" t="s">
        <v>6881</v>
      </c>
      <c r="B11812">
        <v>2.7007034879977798</v>
      </c>
      <c r="C11812">
        <v>28</v>
      </c>
      <c r="D11812">
        <v>2</v>
      </c>
      <c r="E11812">
        <v>2</v>
      </c>
      <c r="F11812" t="str">
        <f>VLOOKUP(E11812,$L$1:$M$25,2,FALSE)</f>
        <v>bop</v>
      </c>
      <c r="G11812">
        <f>LOG(C11812)</f>
        <v>1.4471580313422192</v>
      </c>
      <c r="H11812">
        <f>G11812/(B11812-1)</f>
        <v>0.85091730660583464</v>
      </c>
    </row>
    <row r="11813" spans="1:8">
      <c r="A11813" t="s">
        <v>11445</v>
      </c>
      <c r="B11813">
        <v>2.7014800500443998</v>
      </c>
      <c r="C11813">
        <v>83</v>
      </c>
      <c r="D11813">
        <v>10</v>
      </c>
      <c r="E11813">
        <v>10</v>
      </c>
      <c r="F11813" t="str">
        <f>VLOOKUP(E11813,$L$1:$M$25,2,FALSE)</f>
        <v>gnp</v>
      </c>
      <c r="G11813">
        <f>LOG(C11813)</f>
        <v>1.919078092376074</v>
      </c>
      <c r="H11813">
        <f>G11813/(B11813-1)</f>
        <v>1.1278875073063572</v>
      </c>
    </row>
    <row r="11814" spans="1:8">
      <c r="A11814" t="s">
        <v>391</v>
      </c>
      <c r="B11814">
        <v>2.7019940217986802</v>
      </c>
      <c r="C11814">
        <v>301</v>
      </c>
      <c r="D11814">
        <v>16</v>
      </c>
      <c r="E11814">
        <v>16</v>
      </c>
      <c r="F11814" t="str">
        <f>VLOOKUP(E11814,$L$1:$M$25,2,FALSE)</f>
        <v>money-supply</v>
      </c>
      <c r="G11814">
        <f>LOG(C11814)</f>
        <v>2.4785664955938436</v>
      </c>
      <c r="H11814">
        <f>G11814/(B11814-1)</f>
        <v>1.4562721512819861</v>
      </c>
    </row>
    <row r="11815" spans="1:8">
      <c r="A11815" t="s">
        <v>12013</v>
      </c>
      <c r="B11815">
        <v>2.7021738745022001</v>
      </c>
      <c r="C11815">
        <v>36</v>
      </c>
      <c r="D11815">
        <v>13</v>
      </c>
      <c r="E11815">
        <v>13</v>
      </c>
      <c r="F11815" t="str">
        <f>VLOOKUP(E11815,$L$1:$M$25,2,FALSE)</f>
        <v>interest</v>
      </c>
      <c r="G11815">
        <f>LOG(C11815)</f>
        <v>1.5563025007672873</v>
      </c>
      <c r="H11815">
        <f>G11815/(B11815-1)</f>
        <v>0.91430289471598614</v>
      </c>
    </row>
    <row r="11816" spans="1:8">
      <c r="A11816" t="s">
        <v>1622</v>
      </c>
      <c r="B11816">
        <v>2.7030053659830799</v>
      </c>
      <c r="C11816">
        <v>57</v>
      </c>
      <c r="D11816">
        <v>21</v>
      </c>
      <c r="E11816">
        <v>21</v>
      </c>
      <c r="F11816" t="str">
        <f>VLOOKUP(E11816,$L$1:$M$25,2,FALSE)</f>
        <v>soybean</v>
      </c>
      <c r="G11816">
        <f>LOG(C11816)</f>
        <v>1.7558748556724915</v>
      </c>
      <c r="H11816">
        <f>G11816/(B11816-1)</f>
        <v>1.0310448168546387</v>
      </c>
    </row>
    <row r="11817" spans="1:8">
      <c r="A11817" t="s">
        <v>497</v>
      </c>
      <c r="B11817">
        <v>2.70326783011516</v>
      </c>
      <c r="C11817">
        <v>226</v>
      </c>
      <c r="D11817">
        <v>2</v>
      </c>
      <c r="E11817">
        <v>2</v>
      </c>
      <c r="F11817" t="str">
        <f>VLOOKUP(E11817,$L$1:$M$25,2,FALSE)</f>
        <v>bop</v>
      </c>
      <c r="G11817">
        <f>LOG(C11817)</f>
        <v>2.3541084391474008</v>
      </c>
      <c r="H11817">
        <f>G11817/(B11817-1)</f>
        <v>1.382112899407157</v>
      </c>
    </row>
    <row r="11818" spans="1:8">
      <c r="A11818" t="s">
        <v>12226</v>
      </c>
      <c r="B11818">
        <v>2.7033800672763801</v>
      </c>
      <c r="C11818">
        <v>35</v>
      </c>
      <c r="D11818">
        <v>4</v>
      </c>
      <c r="E11818">
        <v>4</v>
      </c>
      <c r="F11818" t="str">
        <f>VLOOKUP(E11818,$L$1:$M$25,2,FALSE)</f>
        <v>coffee</v>
      </c>
      <c r="G11818">
        <f>LOG(C11818)</f>
        <v>1.5440680443502757</v>
      </c>
      <c r="H11818">
        <f>G11818/(B11818-1)</f>
        <v>0.90647300271580822</v>
      </c>
    </row>
    <row r="11819" spans="1:8">
      <c r="A11819" t="s">
        <v>12203</v>
      </c>
      <c r="B11819">
        <v>2.70388979965055</v>
      </c>
      <c r="C11819">
        <v>55</v>
      </c>
      <c r="D11819">
        <v>3</v>
      </c>
      <c r="E11819">
        <v>3</v>
      </c>
      <c r="F11819" t="str">
        <f>VLOOKUP(E11819,$L$1:$M$25,2,FALSE)</f>
        <v>cocoa</v>
      </c>
      <c r="G11819">
        <f>LOG(C11819)</f>
        <v>1.7403626894942439</v>
      </c>
      <c r="H11819">
        <f>G11819/(B11819-1)</f>
        <v>1.0214056624150072</v>
      </c>
    </row>
    <row r="11820" spans="1:8">
      <c r="A11820" t="s">
        <v>4825</v>
      </c>
      <c r="B11820">
        <v>2.70458260239191</v>
      </c>
      <c r="C11820">
        <v>91</v>
      </c>
      <c r="D11820">
        <v>22</v>
      </c>
      <c r="E11820">
        <v>22</v>
      </c>
      <c r="F11820" t="str">
        <f>VLOOKUP(E11820,$L$1:$M$25,2,FALSE)</f>
        <v>sugar</v>
      </c>
      <c r="G11820">
        <f>LOG(C11820)</f>
        <v>1.9590413923210936</v>
      </c>
      <c r="H11820">
        <f>G11820/(B11820-1)</f>
        <v>1.1492792367891831</v>
      </c>
    </row>
    <row r="11821" spans="1:8">
      <c r="A11821" t="s">
        <v>491</v>
      </c>
      <c r="B11821">
        <v>2.7055832846841801</v>
      </c>
      <c r="C11821">
        <v>296</v>
      </c>
      <c r="D11821">
        <v>2</v>
      </c>
      <c r="E11821">
        <v>2</v>
      </c>
      <c r="F11821" t="str">
        <f>VLOOKUP(E11821,$L$1:$M$25,2,FALSE)</f>
        <v>bop</v>
      </c>
      <c r="G11821">
        <f>LOG(C11821)</f>
        <v>2.4712917110589387</v>
      </c>
      <c r="H11821">
        <f>G11821/(B11821-1)</f>
        <v>1.4489422669949206</v>
      </c>
    </row>
    <row r="11822" spans="1:8">
      <c r="A11822" t="s">
        <v>286</v>
      </c>
      <c r="B11822">
        <v>2.7071477582568599</v>
      </c>
      <c r="C11822">
        <v>170</v>
      </c>
      <c r="D11822">
        <v>23</v>
      </c>
      <c r="E11822">
        <v>23</v>
      </c>
      <c r="F11822" t="str">
        <f>VLOOKUP(E11822,$L$1:$M$25,2,FALSE)</f>
        <v>trade</v>
      </c>
      <c r="G11822">
        <f>LOG(C11822)</f>
        <v>2.2304489213782741</v>
      </c>
      <c r="H11822">
        <f>G11822/(B11822-1)</f>
        <v>1.3065353661335959</v>
      </c>
    </row>
    <row r="11823" spans="1:8">
      <c r="A11823" t="s">
        <v>541</v>
      </c>
      <c r="B11823">
        <v>2.7077854043246798</v>
      </c>
      <c r="C11823">
        <v>220</v>
      </c>
      <c r="D11823">
        <v>16</v>
      </c>
      <c r="E11823">
        <v>16</v>
      </c>
      <c r="F11823" t="str">
        <f>VLOOKUP(E11823,$L$1:$M$25,2,FALSE)</f>
        <v>money-supply</v>
      </c>
      <c r="G11823">
        <f>LOG(C11823)</f>
        <v>2.3424226808222062</v>
      </c>
      <c r="H11823">
        <f>G11823/(B11823-1)</f>
        <v>1.371614182256397</v>
      </c>
    </row>
    <row r="11824" spans="1:8">
      <c r="A11824" t="s">
        <v>1477</v>
      </c>
      <c r="B11824">
        <v>2.70863499214262</v>
      </c>
      <c r="C11824">
        <v>33</v>
      </c>
      <c r="D11824">
        <v>18</v>
      </c>
      <c r="E11824">
        <v>18</v>
      </c>
      <c r="F11824" t="str">
        <f>VLOOKUP(E11824,$L$1:$M$25,2,FALSE)</f>
        <v>oilseed</v>
      </c>
      <c r="G11824">
        <f>LOG(C11824)</f>
        <v>1.5185139398778875</v>
      </c>
      <c r="H11824">
        <f>G11824/(B11824-1)</f>
        <v>0.88872927621228126</v>
      </c>
    </row>
    <row r="11825" spans="1:8">
      <c r="A11825" t="s">
        <v>3365</v>
      </c>
      <c r="B11825">
        <v>2.7089516587962601</v>
      </c>
      <c r="C11825">
        <v>86</v>
      </c>
      <c r="D11825">
        <v>5</v>
      </c>
      <c r="E11825">
        <v>5</v>
      </c>
      <c r="F11825" t="str">
        <f>VLOOKUP(E11825,$L$1:$M$25,2,FALSE)</f>
        <v>corn</v>
      </c>
      <c r="G11825">
        <f>LOG(C11825)</f>
        <v>1.9344984512435677</v>
      </c>
      <c r="H11825">
        <f>G11825/(B11825-1)</f>
        <v>1.1319796211240853</v>
      </c>
    </row>
    <row r="11826" spans="1:8">
      <c r="A11826" t="s">
        <v>10433</v>
      </c>
      <c r="B11826">
        <v>2.7100844929288299</v>
      </c>
      <c r="C11826">
        <v>42</v>
      </c>
      <c r="D11826">
        <v>4</v>
      </c>
      <c r="E11826">
        <v>4</v>
      </c>
      <c r="F11826" t="str">
        <f>VLOOKUP(E11826,$L$1:$M$25,2,FALSE)</f>
        <v>coffee</v>
      </c>
      <c r="G11826">
        <f>LOG(C11826)</f>
        <v>1.6232492903979006</v>
      </c>
      <c r="H11826">
        <f>G11826/(B11826-1)</f>
        <v>0.94922168881713653</v>
      </c>
    </row>
    <row r="11827" spans="1:8">
      <c r="A11827" t="s">
        <v>12227</v>
      </c>
      <c r="B11827">
        <v>2.7103745377383999</v>
      </c>
      <c r="C11827">
        <v>47</v>
      </c>
      <c r="D11827">
        <v>20</v>
      </c>
      <c r="E11827">
        <v>20</v>
      </c>
      <c r="F11827" t="str">
        <f>VLOOKUP(E11827,$L$1:$M$25,2,FALSE)</f>
        <v>ship</v>
      </c>
      <c r="G11827">
        <f>LOG(C11827)</f>
        <v>1.6720978579357175</v>
      </c>
      <c r="H11827">
        <f>G11827/(B11827-1)</f>
        <v>0.97762087837597544</v>
      </c>
    </row>
    <row r="11828" spans="1:8">
      <c r="A11828" t="s">
        <v>6461</v>
      </c>
      <c r="B11828">
        <v>2.7121338335126901</v>
      </c>
      <c r="C11828">
        <v>48</v>
      </c>
      <c r="D11828">
        <v>14</v>
      </c>
      <c r="E11828">
        <v>14</v>
      </c>
      <c r="F11828" t="str">
        <f>VLOOKUP(E11828,$L$1:$M$25,2,FALSE)</f>
        <v>livestock</v>
      </c>
      <c r="G11828">
        <f>LOG(C11828)</f>
        <v>1.6812412373755872</v>
      </c>
      <c r="H11828">
        <f>G11828/(B11828-1)</f>
        <v>0.98195666978105189</v>
      </c>
    </row>
    <row r="11829" spans="1:8">
      <c r="A11829" t="s">
        <v>6288</v>
      </c>
      <c r="B11829">
        <v>2.7122197339564602</v>
      </c>
      <c r="C11829">
        <v>128</v>
      </c>
      <c r="D11829">
        <v>2</v>
      </c>
      <c r="E11829">
        <v>2</v>
      </c>
      <c r="F11829" t="str">
        <f>VLOOKUP(E11829,$L$1:$M$25,2,FALSE)</f>
        <v>bop</v>
      </c>
      <c r="G11829">
        <f>LOG(C11829)</f>
        <v>2.1072099696478683</v>
      </c>
      <c r="H11829">
        <f>G11829/(B11829-1)</f>
        <v>1.2306889868502429</v>
      </c>
    </row>
    <row r="11830" spans="1:8">
      <c r="A11830" t="s">
        <v>3186</v>
      </c>
      <c r="B11830">
        <v>2.7127099237027998</v>
      </c>
      <c r="C11830">
        <v>44</v>
      </c>
      <c r="D11830">
        <v>7</v>
      </c>
      <c r="E11830">
        <v>7</v>
      </c>
      <c r="F11830" t="str">
        <f>VLOOKUP(E11830,$L$1:$M$25,2,FALSE)</f>
        <v>crude</v>
      </c>
      <c r="G11830">
        <f>LOG(C11830)</f>
        <v>1.6434526764861874</v>
      </c>
      <c r="H11830">
        <f>G11830/(B11830-1)</f>
        <v>0.95956276876887514</v>
      </c>
    </row>
    <row r="11831" spans="1:8">
      <c r="A11831" t="s">
        <v>5769</v>
      </c>
      <c r="B11831">
        <v>2.7132708269890999</v>
      </c>
      <c r="C11831">
        <v>37</v>
      </c>
      <c r="D11831">
        <v>4</v>
      </c>
      <c r="E11831">
        <v>4</v>
      </c>
      <c r="F11831" t="str">
        <f>VLOOKUP(E11831,$L$1:$M$25,2,FALSE)</f>
        <v>coffee</v>
      </c>
      <c r="G11831">
        <f>LOG(C11831)</f>
        <v>1.568201724066995</v>
      </c>
      <c r="H11831">
        <f>G11831/(B11831-1)</f>
        <v>0.91532622826652033</v>
      </c>
    </row>
    <row r="11832" spans="1:8">
      <c r="A11832" t="s">
        <v>568</v>
      </c>
      <c r="B11832">
        <v>2.7137978099298699</v>
      </c>
      <c r="C11832">
        <v>316</v>
      </c>
      <c r="D11832">
        <v>20</v>
      </c>
      <c r="E11832">
        <v>20</v>
      </c>
      <c r="F11832" t="str">
        <f>VLOOKUP(E11832,$L$1:$M$25,2,FALSE)</f>
        <v>ship</v>
      </c>
      <c r="G11832">
        <f>LOG(C11832)</f>
        <v>2.4996870826184039</v>
      </c>
      <c r="H11832">
        <f>G11832/(B11832-1)</f>
        <v>1.4585659219162459</v>
      </c>
    </row>
    <row r="11833" spans="1:8">
      <c r="A11833" t="s">
        <v>380</v>
      </c>
      <c r="B11833">
        <v>2.7157196573389499</v>
      </c>
      <c r="C11833">
        <v>291</v>
      </c>
      <c r="D11833">
        <v>20</v>
      </c>
      <c r="E11833">
        <v>20</v>
      </c>
      <c r="F11833" t="str">
        <f>VLOOKUP(E11833,$L$1:$M$25,2,FALSE)</f>
        <v>ship</v>
      </c>
      <c r="G11833">
        <f>LOG(C11833)</f>
        <v>2.4638929889859074</v>
      </c>
      <c r="H11833">
        <f>G11833/(B11833-1)</f>
        <v>1.4360696856544506</v>
      </c>
    </row>
    <row r="11834" spans="1:8">
      <c r="A11834" t="s">
        <v>10566</v>
      </c>
      <c r="B11834">
        <v>2.7158362207338702</v>
      </c>
      <c r="C11834">
        <v>42</v>
      </c>
      <c r="D11834">
        <v>4</v>
      </c>
      <c r="E11834">
        <v>4</v>
      </c>
      <c r="F11834" t="str">
        <f>VLOOKUP(E11834,$L$1:$M$25,2,FALSE)</f>
        <v>coffee</v>
      </c>
      <c r="G11834">
        <f>LOG(C11834)</f>
        <v>1.6232492903979006</v>
      </c>
      <c r="H11834">
        <f>G11834/(B11834-1)</f>
        <v>0.94603976229364717</v>
      </c>
    </row>
    <row r="11835" spans="1:8">
      <c r="A11835" t="s">
        <v>6688</v>
      </c>
      <c r="B11835">
        <v>2.71649806623893</v>
      </c>
      <c r="C11835">
        <v>72</v>
      </c>
      <c r="D11835">
        <v>1</v>
      </c>
      <c r="E11835">
        <v>1</v>
      </c>
      <c r="F11835" t="str">
        <f>VLOOKUP(E11835,$L$1:$M$25,2,FALSE)</f>
        <v>acq</v>
      </c>
      <c r="G11835">
        <f>LOG(C11835)</f>
        <v>1.8573324964312685</v>
      </c>
      <c r="H11835">
        <f>G11835/(B11835-1)</f>
        <v>1.0820475321017546</v>
      </c>
    </row>
    <row r="11836" spans="1:8">
      <c r="A11836" t="s">
        <v>10316</v>
      </c>
      <c r="B11836">
        <v>2.7169224700699401</v>
      </c>
      <c r="C11836">
        <v>44</v>
      </c>
      <c r="D11836">
        <v>4</v>
      </c>
      <c r="E11836">
        <v>4</v>
      </c>
      <c r="F11836" t="str">
        <f>VLOOKUP(E11836,$L$1:$M$25,2,FALSE)</f>
        <v>coffee</v>
      </c>
      <c r="G11836">
        <f>LOG(C11836)</f>
        <v>1.6434526764861874</v>
      </c>
      <c r="H11836">
        <f>G11836/(B11836-1)</f>
        <v>0.95720843843300629</v>
      </c>
    </row>
    <row r="11837" spans="1:8">
      <c r="A11837" t="s">
        <v>9971</v>
      </c>
      <c r="B11837">
        <v>2.7182649336220801</v>
      </c>
      <c r="C11837">
        <v>44</v>
      </c>
      <c r="D11837">
        <v>20</v>
      </c>
      <c r="E11837">
        <v>20</v>
      </c>
      <c r="F11837" t="str">
        <f>VLOOKUP(E11837,$L$1:$M$25,2,FALSE)</f>
        <v>ship</v>
      </c>
      <c r="G11837">
        <f>LOG(C11837)</f>
        <v>1.6434526764861874</v>
      </c>
      <c r="H11837">
        <f>G11837/(B11837-1)</f>
        <v>0.9564605808615384</v>
      </c>
    </row>
    <row r="11838" spans="1:8">
      <c r="A11838" t="s">
        <v>2743</v>
      </c>
      <c r="B11838">
        <v>2.7183300142410798</v>
      </c>
      <c r="C11838">
        <v>35</v>
      </c>
      <c r="D11838">
        <v>7</v>
      </c>
      <c r="E11838">
        <v>7</v>
      </c>
      <c r="F11838" t="str">
        <f>VLOOKUP(E11838,$L$1:$M$25,2,FALSE)</f>
        <v>crude</v>
      </c>
      <c r="G11838">
        <f>LOG(C11838)</f>
        <v>1.5440680443502757</v>
      </c>
      <c r="H11838">
        <f>G11838/(B11838-1)</f>
        <v>0.89858643657122583</v>
      </c>
    </row>
    <row r="11839" spans="1:8">
      <c r="A11839" t="s">
        <v>7670</v>
      </c>
      <c r="B11839">
        <v>2.71885138879707</v>
      </c>
      <c r="C11839">
        <v>34</v>
      </c>
      <c r="D11839">
        <v>3</v>
      </c>
      <c r="E11839">
        <v>3</v>
      </c>
      <c r="F11839" t="str">
        <f>VLOOKUP(E11839,$L$1:$M$25,2,FALSE)</f>
        <v>cocoa</v>
      </c>
      <c r="G11839">
        <f>LOG(C11839)</f>
        <v>1.5314789170422551</v>
      </c>
      <c r="H11839">
        <f>G11839/(B11839-1)</f>
        <v>0.8909897196604375</v>
      </c>
    </row>
    <row r="11840" spans="1:8">
      <c r="A11840" t="s">
        <v>467</v>
      </c>
      <c r="B11840">
        <v>2.71939145420771</v>
      </c>
      <c r="C11840">
        <v>163</v>
      </c>
      <c r="D11840">
        <v>16</v>
      </c>
      <c r="E11840">
        <v>16</v>
      </c>
      <c r="F11840" t="str">
        <f>VLOOKUP(E11840,$L$1:$M$25,2,FALSE)</f>
        <v>money-supply</v>
      </c>
      <c r="G11840">
        <f>LOG(C11840)</f>
        <v>2.2121876044039577</v>
      </c>
      <c r="H11840">
        <f>G11840/(B11840-1)</f>
        <v>1.2866107941796923</v>
      </c>
    </row>
    <row r="11841" spans="1:8">
      <c r="A11841" t="s">
        <v>4101</v>
      </c>
      <c r="B11841">
        <v>2.7195992207775199</v>
      </c>
      <c r="C11841">
        <v>41</v>
      </c>
      <c r="D11841">
        <v>7</v>
      </c>
      <c r="E11841">
        <v>7</v>
      </c>
      <c r="F11841" t="str">
        <f>VLOOKUP(E11841,$L$1:$M$25,2,FALSE)</f>
        <v>crude</v>
      </c>
      <c r="G11841">
        <f>LOG(C11841)</f>
        <v>1.6127838567197355</v>
      </c>
      <c r="H11841">
        <f>G11841/(B11841-1)</f>
        <v>0.93788357033013325</v>
      </c>
    </row>
    <row r="11842" spans="1:8">
      <c r="A11842" t="s">
        <v>4730</v>
      </c>
      <c r="B11842">
        <v>2.7222284304617799</v>
      </c>
      <c r="C11842">
        <v>62</v>
      </c>
      <c r="D11842">
        <v>8</v>
      </c>
      <c r="E11842">
        <v>8</v>
      </c>
      <c r="F11842" t="str">
        <f>VLOOKUP(E11842,$L$1:$M$25,2,FALSE)</f>
        <v>dlr</v>
      </c>
      <c r="G11842">
        <f>LOG(C11842)</f>
        <v>1.7923916894982539</v>
      </c>
      <c r="H11842">
        <f>G11842/(B11842-1)</f>
        <v>1.0407398100016623</v>
      </c>
    </row>
    <row r="11843" spans="1:8">
      <c r="A11843" t="s">
        <v>5049</v>
      </c>
      <c r="B11843">
        <v>2.7223821014154299</v>
      </c>
      <c r="C11843">
        <v>40</v>
      </c>
      <c r="D11843">
        <v>9</v>
      </c>
      <c r="E11843">
        <v>9</v>
      </c>
      <c r="F11843" t="str">
        <f>VLOOKUP(E11843,$L$1:$M$25,2,FALSE)</f>
        <v>earn</v>
      </c>
      <c r="G11843">
        <f>LOG(C11843)</f>
        <v>1.6020599913279623</v>
      </c>
      <c r="H11843">
        <f>G11843/(B11843-1)</f>
        <v>0.93014203411160123</v>
      </c>
    </row>
    <row r="11844" spans="1:8">
      <c r="A11844" t="s">
        <v>9114</v>
      </c>
      <c r="B11844">
        <v>2.72324309401156</v>
      </c>
      <c r="C11844">
        <v>79</v>
      </c>
      <c r="D11844">
        <v>4</v>
      </c>
      <c r="E11844">
        <v>4</v>
      </c>
      <c r="F11844" t="str">
        <f>VLOOKUP(E11844,$L$1:$M$25,2,FALSE)</f>
        <v>coffee</v>
      </c>
      <c r="G11844">
        <f>LOG(C11844)</f>
        <v>1.8976270912904414</v>
      </c>
      <c r="H11844">
        <f>G11844/(B11844-1)</f>
        <v>1.1011952393048219</v>
      </c>
    </row>
    <row r="11845" spans="1:8">
      <c r="A11845" t="s">
        <v>9082</v>
      </c>
      <c r="B11845">
        <v>2.72361164329905</v>
      </c>
      <c r="C11845">
        <v>49</v>
      </c>
      <c r="D11845">
        <v>10</v>
      </c>
      <c r="E11845">
        <v>10</v>
      </c>
      <c r="F11845" t="str">
        <f>VLOOKUP(E11845,$L$1:$M$25,2,FALSE)</f>
        <v>gnp</v>
      </c>
      <c r="G11845">
        <f>LOG(C11845)</f>
        <v>1.6901960800285136</v>
      </c>
      <c r="H11845">
        <f>G11845/(B11845-1)</f>
        <v>0.98061305549864008</v>
      </c>
    </row>
    <row r="11846" spans="1:8">
      <c r="A11846" t="s">
        <v>552</v>
      </c>
      <c r="B11846">
        <v>2.7238262857609299</v>
      </c>
      <c r="C11846">
        <v>283</v>
      </c>
      <c r="D11846">
        <v>10</v>
      </c>
      <c r="E11846">
        <v>10</v>
      </c>
      <c r="F11846" t="str">
        <f>VLOOKUP(E11846,$L$1:$M$25,2,FALSE)</f>
        <v>gnp</v>
      </c>
      <c r="G11846">
        <f>LOG(C11846)</f>
        <v>2.4517864355242902</v>
      </c>
      <c r="H11846">
        <f>G11846/(B11846-1)</f>
        <v>1.4222932181603349</v>
      </c>
    </row>
    <row r="11847" spans="1:8">
      <c r="A11847" t="s">
        <v>7853</v>
      </c>
      <c r="B11847">
        <v>2.7253663182291601</v>
      </c>
      <c r="C11847">
        <v>62</v>
      </c>
      <c r="D11847">
        <v>23</v>
      </c>
      <c r="E11847">
        <v>23</v>
      </c>
      <c r="F11847" t="str">
        <f>VLOOKUP(E11847,$L$1:$M$25,2,FALSE)</f>
        <v>trade</v>
      </c>
      <c r="G11847">
        <f>LOG(C11847)</f>
        <v>1.7923916894982539</v>
      </c>
      <c r="H11847">
        <f>G11847/(B11847-1)</f>
        <v>1.0388470381975961</v>
      </c>
    </row>
    <row r="11848" spans="1:8">
      <c r="A11848" t="s">
        <v>6827</v>
      </c>
      <c r="B11848">
        <v>2.72621228067998</v>
      </c>
      <c r="C11848">
        <v>83</v>
      </c>
      <c r="D11848">
        <v>4</v>
      </c>
      <c r="E11848">
        <v>4</v>
      </c>
      <c r="F11848" t="str">
        <f>VLOOKUP(E11848,$L$1:$M$25,2,FALSE)</f>
        <v>coffee</v>
      </c>
      <c r="G11848">
        <f>LOG(C11848)</f>
        <v>1.919078092376074</v>
      </c>
      <c r="H11848">
        <f>G11848/(B11848-1)</f>
        <v>1.1117277485826491</v>
      </c>
    </row>
    <row r="11849" spans="1:8">
      <c r="A11849" t="s">
        <v>6588</v>
      </c>
      <c r="B11849">
        <v>2.7280383727520898</v>
      </c>
      <c r="C11849">
        <v>59</v>
      </c>
      <c r="D11849">
        <v>22</v>
      </c>
      <c r="E11849">
        <v>22</v>
      </c>
      <c r="F11849" t="str">
        <f>VLOOKUP(E11849,$L$1:$M$25,2,FALSE)</f>
        <v>sugar</v>
      </c>
      <c r="G11849">
        <f>LOG(C11849)</f>
        <v>1.7708520116421442</v>
      </c>
      <c r="H11849">
        <f>G11849/(B11849-1)</f>
        <v>1.0247758612106912</v>
      </c>
    </row>
    <row r="11850" spans="1:8">
      <c r="A11850" t="s">
        <v>11019</v>
      </c>
      <c r="B11850">
        <v>2.7283960237068601</v>
      </c>
      <c r="C11850">
        <v>60</v>
      </c>
      <c r="D11850">
        <v>14</v>
      </c>
      <c r="E11850">
        <v>14</v>
      </c>
      <c r="F11850" t="str">
        <f>VLOOKUP(E11850,$L$1:$M$25,2,FALSE)</f>
        <v>livestock</v>
      </c>
      <c r="G11850">
        <f>LOG(C11850)</f>
        <v>1.7781512503836436</v>
      </c>
      <c r="H11850">
        <f>G11850/(B11850-1)</f>
        <v>1.0287869365552429</v>
      </c>
    </row>
    <row r="11851" spans="1:8">
      <c r="A11851" t="s">
        <v>308</v>
      </c>
      <c r="B11851">
        <v>2.72930271951597</v>
      </c>
      <c r="C11851">
        <v>245</v>
      </c>
      <c r="D11851">
        <v>1</v>
      </c>
      <c r="E11851">
        <v>1</v>
      </c>
      <c r="F11851" t="str">
        <f>VLOOKUP(E11851,$L$1:$M$25,2,FALSE)</f>
        <v>acq</v>
      </c>
      <c r="G11851">
        <f>LOG(C11851)</f>
        <v>2.3891660843645326</v>
      </c>
      <c r="H11851">
        <f>G11851/(B11851-1)</f>
        <v>1.3815777060902661</v>
      </c>
    </row>
    <row r="11852" spans="1:8">
      <c r="A11852" t="s">
        <v>1730</v>
      </c>
      <c r="B11852">
        <v>2.72944166563587</v>
      </c>
      <c r="C11852">
        <v>31</v>
      </c>
      <c r="D11852">
        <v>4</v>
      </c>
      <c r="E11852">
        <v>4</v>
      </c>
      <c r="F11852" t="str">
        <f>VLOOKUP(E11852,$L$1:$M$25,2,FALSE)</f>
        <v>coffee</v>
      </c>
      <c r="G11852">
        <f>LOG(C11852)</f>
        <v>1.4913616938342726</v>
      </c>
      <c r="H11852">
        <f>G11852/(B11852-1)</f>
        <v>0.86233709032674333</v>
      </c>
    </row>
    <row r="11853" spans="1:8">
      <c r="A11853" t="s">
        <v>8881</v>
      </c>
      <c r="B11853">
        <v>2.7317389884561099</v>
      </c>
      <c r="C11853">
        <v>78</v>
      </c>
      <c r="D11853">
        <v>23</v>
      </c>
      <c r="E11853">
        <v>23</v>
      </c>
      <c r="F11853" t="str">
        <f>VLOOKUP(E11853,$L$1:$M$25,2,FALSE)</f>
        <v>trade</v>
      </c>
      <c r="G11853">
        <f>LOG(C11853)</f>
        <v>1.8920946026904804</v>
      </c>
      <c r="H11853">
        <f>G11853/(B11853-1)</f>
        <v>1.0925980273605387</v>
      </c>
    </row>
    <row r="11854" spans="1:8">
      <c r="A11854" t="s">
        <v>10170</v>
      </c>
      <c r="B11854">
        <v>2.7320022315574501</v>
      </c>
      <c r="C11854">
        <v>40</v>
      </c>
      <c r="D11854">
        <v>4</v>
      </c>
      <c r="E11854">
        <v>4</v>
      </c>
      <c r="F11854" t="str">
        <f>VLOOKUP(E11854,$L$1:$M$25,2,FALSE)</f>
        <v>coffee</v>
      </c>
      <c r="G11854">
        <f>LOG(C11854)</f>
        <v>1.6020599913279623</v>
      </c>
      <c r="H11854">
        <f>G11854/(B11854-1)</f>
        <v>0.92497570854014355</v>
      </c>
    </row>
    <row r="11855" spans="1:8">
      <c r="A11855" t="s">
        <v>585</v>
      </c>
      <c r="B11855">
        <v>2.7321636724764602</v>
      </c>
      <c r="C11855">
        <v>175</v>
      </c>
      <c r="D11855">
        <v>1</v>
      </c>
      <c r="E11855">
        <v>1</v>
      </c>
      <c r="F11855" t="str">
        <f>VLOOKUP(E11855,$L$1:$M$25,2,FALSE)</f>
        <v>acq</v>
      </c>
      <c r="G11855">
        <f>LOG(C11855)</f>
        <v>2.2430380486862944</v>
      </c>
      <c r="H11855">
        <f>G11855/(B11855-1)</f>
        <v>1.2949342399494161</v>
      </c>
    </row>
    <row r="11856" spans="1:8">
      <c r="A11856" t="s">
        <v>9046</v>
      </c>
      <c r="B11856">
        <v>2.73226165164282</v>
      </c>
      <c r="C11856">
        <v>108</v>
      </c>
      <c r="D11856">
        <v>10</v>
      </c>
      <c r="E11856">
        <v>10</v>
      </c>
      <c r="F11856" t="str">
        <f>VLOOKUP(E11856,$L$1:$M$25,2,FALSE)</f>
        <v>gnp</v>
      </c>
      <c r="G11856">
        <f>LOG(C11856)</f>
        <v>2.0334237554869499</v>
      </c>
      <c r="H11856">
        <f>G11856/(B11856-1)</f>
        <v>1.173854858218744</v>
      </c>
    </row>
    <row r="11857" spans="1:8">
      <c r="A11857" t="s">
        <v>2069</v>
      </c>
      <c r="B11857">
        <v>2.734494172247</v>
      </c>
      <c r="C11857">
        <v>47</v>
      </c>
      <c r="D11857">
        <v>6</v>
      </c>
      <c r="E11857">
        <v>6</v>
      </c>
      <c r="F11857" t="str">
        <f>VLOOKUP(E11857,$L$1:$M$25,2,FALSE)</f>
        <v>cpi</v>
      </c>
      <c r="G11857">
        <f>LOG(C11857)</f>
        <v>1.6720978579357175</v>
      </c>
      <c r="H11857">
        <f>G11857/(B11857-1)</f>
        <v>0.96402621853122206</v>
      </c>
    </row>
    <row r="11858" spans="1:8">
      <c r="A11858" t="s">
        <v>3644</v>
      </c>
      <c r="B11858">
        <v>2.7347879078200599</v>
      </c>
      <c r="C11858">
        <v>33</v>
      </c>
      <c r="D11858">
        <v>8</v>
      </c>
      <c r="E11858">
        <v>8</v>
      </c>
      <c r="F11858" t="str">
        <f>VLOOKUP(E11858,$L$1:$M$25,2,FALSE)</f>
        <v>dlr</v>
      </c>
      <c r="G11858">
        <f>LOG(C11858)</f>
        <v>1.5185139398778875</v>
      </c>
      <c r="H11858">
        <f>G11858/(B11858-1)</f>
        <v>0.87533117623932311</v>
      </c>
    </row>
    <row r="11859" spans="1:8">
      <c r="A11859" t="s">
        <v>2610</v>
      </c>
      <c r="B11859">
        <v>2.7351206616691899</v>
      </c>
      <c r="C11859">
        <v>39</v>
      </c>
      <c r="D11859">
        <v>10</v>
      </c>
      <c r="E11859">
        <v>10</v>
      </c>
      <c r="F11859" t="str">
        <f>VLOOKUP(E11859,$L$1:$M$25,2,FALSE)</f>
        <v>gnp</v>
      </c>
      <c r="G11859">
        <f>LOG(C11859)</f>
        <v>1.5910646070264991</v>
      </c>
      <c r="H11859">
        <f>G11859/(B11859-1)</f>
        <v>0.9169763476252375</v>
      </c>
    </row>
    <row r="11860" spans="1:8">
      <c r="A11860" t="s">
        <v>193</v>
      </c>
      <c r="B11860">
        <v>2.7356396923952402</v>
      </c>
      <c r="C11860">
        <v>108</v>
      </c>
      <c r="D11860">
        <v>1</v>
      </c>
      <c r="E11860">
        <v>1</v>
      </c>
      <c r="F11860" t="str">
        <f>VLOOKUP(E11860,$L$1:$M$25,2,FALSE)</f>
        <v>acq</v>
      </c>
      <c r="G11860">
        <f>LOG(C11860)</f>
        <v>2.0334237554869499</v>
      </c>
      <c r="H11860">
        <f>G11860/(B11860-1)</f>
        <v>1.1715702080313442</v>
      </c>
    </row>
    <row r="11861" spans="1:8">
      <c r="A11861" t="s">
        <v>2022</v>
      </c>
      <c r="B11861">
        <v>2.7363390511050598</v>
      </c>
      <c r="C11861">
        <v>36</v>
      </c>
      <c r="D11861">
        <v>4</v>
      </c>
      <c r="E11861">
        <v>4</v>
      </c>
      <c r="F11861" t="str">
        <f>VLOOKUP(E11861,$L$1:$M$25,2,FALSE)</f>
        <v>coffee</v>
      </c>
      <c r="G11861">
        <f>LOG(C11861)</f>
        <v>1.5563025007672873</v>
      </c>
      <c r="H11861">
        <f>G11861/(B11861-1)</f>
        <v>0.89631256048570018</v>
      </c>
    </row>
    <row r="11862" spans="1:8">
      <c r="A11862" t="s">
        <v>413</v>
      </c>
      <c r="B11862">
        <v>2.7369386053457498</v>
      </c>
      <c r="C11862">
        <v>156</v>
      </c>
      <c r="D11862">
        <v>4</v>
      </c>
      <c r="E11862">
        <v>4</v>
      </c>
      <c r="F11862" t="str">
        <f>VLOOKUP(E11862,$L$1:$M$25,2,FALSE)</f>
        <v>coffee</v>
      </c>
      <c r="G11862">
        <f>LOG(C11862)</f>
        <v>2.1931245983544616</v>
      </c>
      <c r="H11862">
        <f>G11862/(B11862-1)</f>
        <v>1.262637949093143</v>
      </c>
    </row>
    <row r="11863" spans="1:8">
      <c r="A11863" t="s">
        <v>5337</v>
      </c>
      <c r="B11863">
        <v>2.73833843531358</v>
      </c>
      <c r="C11863">
        <v>126</v>
      </c>
      <c r="D11863">
        <v>12</v>
      </c>
      <c r="E11863">
        <v>12</v>
      </c>
      <c r="F11863" t="str">
        <f>VLOOKUP(E11863,$L$1:$M$25,2,FALSE)</f>
        <v>grain</v>
      </c>
      <c r="G11863">
        <f>LOG(C11863)</f>
        <v>2.1003705451175629</v>
      </c>
      <c r="H11863">
        <f>G11863/(B11863-1)</f>
        <v>1.2082633061833414</v>
      </c>
    </row>
    <row r="11864" spans="1:8">
      <c r="A11864" t="s">
        <v>11452</v>
      </c>
      <c r="B11864">
        <v>2.7387382089199299</v>
      </c>
      <c r="C11864">
        <v>57</v>
      </c>
      <c r="D11864">
        <v>23</v>
      </c>
      <c r="E11864">
        <v>23</v>
      </c>
      <c r="F11864" t="str">
        <f>VLOOKUP(E11864,$L$1:$M$25,2,FALSE)</f>
        <v>trade</v>
      </c>
      <c r="G11864">
        <f>LOG(C11864)</f>
        <v>1.7558748556724915</v>
      </c>
      <c r="H11864">
        <f>G11864/(B11864-1)</f>
        <v>1.0098557946588214</v>
      </c>
    </row>
    <row r="11865" spans="1:8">
      <c r="A11865" t="s">
        <v>2582</v>
      </c>
      <c r="B11865">
        <v>2.7392534758342699</v>
      </c>
      <c r="C11865">
        <v>59</v>
      </c>
      <c r="D11865">
        <v>7</v>
      </c>
      <c r="E11865">
        <v>7</v>
      </c>
      <c r="F11865" t="str">
        <f>VLOOKUP(E11865,$L$1:$M$25,2,FALSE)</f>
        <v>crude</v>
      </c>
      <c r="G11865">
        <f>LOG(C11865)</f>
        <v>1.7708520116421442</v>
      </c>
      <c r="H11865">
        <f>G11865/(B11865-1)</f>
        <v>1.0181678727378811</v>
      </c>
    </row>
    <row r="11866" spans="1:8">
      <c r="A11866" t="s">
        <v>6300</v>
      </c>
      <c r="B11866">
        <v>2.7395251837910601</v>
      </c>
      <c r="C11866">
        <v>49</v>
      </c>
      <c r="D11866">
        <v>3</v>
      </c>
      <c r="E11866">
        <v>3</v>
      </c>
      <c r="F11866" t="str">
        <f>VLOOKUP(E11866,$L$1:$M$25,2,FALSE)</f>
        <v>cocoa</v>
      </c>
      <c r="G11866">
        <f>LOG(C11866)</f>
        <v>1.6901960800285136</v>
      </c>
      <c r="H11866">
        <f>G11866/(B11866-1)</f>
        <v>0.97164220200880314</v>
      </c>
    </row>
    <row r="11867" spans="1:8">
      <c r="A11867" t="s">
        <v>9420</v>
      </c>
      <c r="B11867">
        <v>2.7415257748354498</v>
      </c>
      <c r="C11867">
        <v>88</v>
      </c>
      <c r="D11867">
        <v>20</v>
      </c>
      <c r="E11867">
        <v>20</v>
      </c>
      <c r="F11867" t="str">
        <f>VLOOKUP(E11867,$L$1:$M$25,2,FALSE)</f>
        <v>ship</v>
      </c>
      <c r="G11867">
        <f>LOG(C11867)</f>
        <v>1.9444826721501687</v>
      </c>
      <c r="H11867">
        <f>G11867/(B11867-1)</f>
        <v>1.1165397034298246</v>
      </c>
    </row>
    <row r="11868" spans="1:8">
      <c r="A11868" t="s">
        <v>252</v>
      </c>
      <c r="B11868">
        <v>2.7415519488089499</v>
      </c>
      <c r="C11868">
        <v>77</v>
      </c>
      <c r="D11868">
        <v>1</v>
      </c>
      <c r="E11868">
        <v>1</v>
      </c>
      <c r="F11868" t="str">
        <f>VLOOKUP(E11868,$L$1:$M$25,2,FALSE)</f>
        <v>acq</v>
      </c>
      <c r="G11868">
        <f>LOG(C11868)</f>
        <v>1.8864907251724818</v>
      </c>
      <c r="H11868">
        <f>G11868/(B11868-1)</f>
        <v>1.083223917875465</v>
      </c>
    </row>
    <row r="11869" spans="1:8">
      <c r="A11869" t="s">
        <v>10950</v>
      </c>
      <c r="B11869">
        <v>2.7433743285475898</v>
      </c>
      <c r="C11869">
        <v>39</v>
      </c>
      <c r="D11869">
        <v>22</v>
      </c>
      <c r="E11869">
        <v>22</v>
      </c>
      <c r="F11869" t="str">
        <f>VLOOKUP(E11869,$L$1:$M$25,2,FALSE)</f>
        <v>sugar</v>
      </c>
      <c r="G11869">
        <f>LOG(C11869)</f>
        <v>1.5910646070264991</v>
      </c>
      <c r="H11869">
        <f>G11869/(B11869-1)</f>
        <v>0.91263510135084969</v>
      </c>
    </row>
    <row r="11870" spans="1:8">
      <c r="A11870" t="s">
        <v>12090</v>
      </c>
      <c r="B11870">
        <v>2.7436353882736602</v>
      </c>
      <c r="C11870">
        <v>27</v>
      </c>
      <c r="D11870">
        <v>1</v>
      </c>
      <c r="E11870">
        <v>1</v>
      </c>
      <c r="F11870" t="str">
        <f>VLOOKUP(E11870,$L$1:$M$25,2,FALSE)</f>
        <v>acq</v>
      </c>
      <c r="G11870">
        <f>LOG(C11870)</f>
        <v>1.4313637641589874</v>
      </c>
      <c r="H11870">
        <f>G11870/(B11870-1)</f>
        <v>0.82090772749006491</v>
      </c>
    </row>
    <row r="11871" spans="1:8">
      <c r="A11871" t="s">
        <v>409</v>
      </c>
      <c r="B11871">
        <v>2.7442177936502401</v>
      </c>
      <c r="C11871">
        <v>149</v>
      </c>
      <c r="D11871">
        <v>9</v>
      </c>
      <c r="E11871">
        <v>9</v>
      </c>
      <c r="F11871" t="str">
        <f>VLOOKUP(E11871,$L$1:$M$25,2,FALSE)</f>
        <v>earn</v>
      </c>
      <c r="G11871">
        <f>LOG(C11871)</f>
        <v>2.173186268412274</v>
      </c>
      <c r="H11871">
        <f>G11871/(B11871-1)</f>
        <v>1.2459374490523361</v>
      </c>
    </row>
    <row r="11872" spans="1:8">
      <c r="A11872" t="s">
        <v>2708</v>
      </c>
      <c r="B11872">
        <v>2.7448235375083301</v>
      </c>
      <c r="C11872">
        <v>69</v>
      </c>
      <c r="D11872">
        <v>20</v>
      </c>
      <c r="E11872">
        <v>20</v>
      </c>
      <c r="F11872" t="str">
        <f>VLOOKUP(E11872,$L$1:$M$25,2,FALSE)</f>
        <v>ship</v>
      </c>
      <c r="G11872">
        <f>LOG(C11872)</f>
        <v>1.8388490907372552</v>
      </c>
      <c r="H11872">
        <f>G11872/(B11872-1)</f>
        <v>1.0538882879601665</v>
      </c>
    </row>
    <row r="11873" spans="1:8">
      <c r="A11873" t="s">
        <v>11051</v>
      </c>
      <c r="B11873">
        <v>2.7463894652250098</v>
      </c>
      <c r="C11873">
        <v>57</v>
      </c>
      <c r="D11873">
        <v>21</v>
      </c>
      <c r="E11873">
        <v>21</v>
      </c>
      <c r="F11873" t="str">
        <f>VLOOKUP(E11873,$L$1:$M$25,2,FALSE)</f>
        <v>soybean</v>
      </c>
      <c r="G11873">
        <f>LOG(C11873)</f>
        <v>1.7558748556724915</v>
      </c>
      <c r="H11873">
        <f>G11873/(B11873-1)</f>
        <v>1.0054314290347941</v>
      </c>
    </row>
    <row r="11874" spans="1:8">
      <c r="A11874" t="s">
        <v>773</v>
      </c>
      <c r="B11874">
        <v>2.7480781765007598</v>
      </c>
      <c r="C11874">
        <v>39</v>
      </c>
      <c r="D11874">
        <v>8</v>
      </c>
      <c r="E11874">
        <v>8</v>
      </c>
      <c r="F11874" t="str">
        <f>VLOOKUP(E11874,$L$1:$M$25,2,FALSE)</f>
        <v>dlr</v>
      </c>
      <c r="G11874">
        <f>LOG(C11874)</f>
        <v>1.5910646070264991</v>
      </c>
      <c r="H11874">
        <f>G11874/(B11874-1)</f>
        <v>0.91017932059047568</v>
      </c>
    </row>
    <row r="11875" spans="1:8">
      <c r="A11875" t="s">
        <v>4172</v>
      </c>
      <c r="B11875">
        <v>2.7486981920401901</v>
      </c>
      <c r="C11875">
        <v>50</v>
      </c>
      <c r="D11875">
        <v>1</v>
      </c>
      <c r="E11875">
        <v>1</v>
      </c>
      <c r="F11875" t="str">
        <f>VLOOKUP(E11875,$L$1:$M$25,2,FALSE)</f>
        <v>acq</v>
      </c>
      <c r="G11875">
        <f>LOG(C11875)</f>
        <v>1.6989700043360187</v>
      </c>
      <c r="H11875">
        <f>G11875/(B11875-1)</f>
        <v>0.97156273853857311</v>
      </c>
    </row>
    <row r="11876" spans="1:8">
      <c r="A11876" t="s">
        <v>189</v>
      </c>
      <c r="B11876">
        <v>2.7489261964470399</v>
      </c>
      <c r="C11876">
        <v>130</v>
      </c>
      <c r="D11876">
        <v>7</v>
      </c>
      <c r="E11876">
        <v>7</v>
      </c>
      <c r="F11876" t="str">
        <f>VLOOKUP(E11876,$L$1:$M$25,2,FALSE)</f>
        <v>crude</v>
      </c>
      <c r="G11876">
        <f>LOG(C11876)</f>
        <v>2.1139433523068369</v>
      </c>
      <c r="H11876">
        <f>G11876/(B11876-1)</f>
        <v>1.2087092963678701</v>
      </c>
    </row>
    <row r="11877" spans="1:8">
      <c r="A11877" t="s">
        <v>451</v>
      </c>
      <c r="B11877">
        <v>2.7489955358787399</v>
      </c>
      <c r="C11877">
        <v>481</v>
      </c>
      <c r="D11877">
        <v>2</v>
      </c>
      <c r="E11877">
        <v>2</v>
      </c>
      <c r="F11877" t="str">
        <f>VLOOKUP(E11877,$L$1:$M$25,2,FALSE)</f>
        <v>bop</v>
      </c>
      <c r="G11877">
        <f>LOG(C11877)</f>
        <v>2.6821450763738319</v>
      </c>
      <c r="H11877">
        <f>G11877/(B11877-1)</f>
        <v>1.5335345467455719</v>
      </c>
    </row>
    <row r="11878" spans="1:8">
      <c r="A11878" t="s">
        <v>127</v>
      </c>
      <c r="B11878">
        <v>2.7498487807663601</v>
      </c>
      <c r="C11878">
        <v>136</v>
      </c>
      <c r="D11878">
        <v>4</v>
      </c>
      <c r="E11878">
        <v>4</v>
      </c>
      <c r="F11878" t="str">
        <f>VLOOKUP(E11878,$L$1:$M$25,2,FALSE)</f>
        <v>coffee</v>
      </c>
      <c r="G11878">
        <f>LOG(C11878)</f>
        <v>2.1335389083702174</v>
      </c>
      <c r="H11878">
        <f>G11878/(B11878-1)</f>
        <v>1.2192704488646255</v>
      </c>
    </row>
    <row r="11879" spans="1:8">
      <c r="A11879" t="s">
        <v>11308</v>
      </c>
      <c r="B11879">
        <v>2.7505044030542001</v>
      </c>
      <c r="C11879">
        <v>32</v>
      </c>
      <c r="D11879">
        <v>8</v>
      </c>
      <c r="E11879">
        <v>8</v>
      </c>
      <c r="F11879" t="str">
        <f>VLOOKUP(E11879,$L$1:$M$25,2,FALSE)</f>
        <v>dlr</v>
      </c>
      <c r="G11879">
        <f>LOG(C11879)</f>
        <v>1.505149978319906</v>
      </c>
      <c r="H11879">
        <f>G11879/(B11879-1)</f>
        <v>0.85983787055536054</v>
      </c>
    </row>
    <row r="11880" spans="1:8">
      <c r="A11880" t="s">
        <v>42</v>
      </c>
      <c r="B11880">
        <v>2.75375934332195</v>
      </c>
      <c r="C11880">
        <v>1736</v>
      </c>
      <c r="D11880">
        <v>23</v>
      </c>
      <c r="E11880">
        <v>23</v>
      </c>
      <c r="F11880" t="str">
        <f>VLOOKUP(E11880,$L$1:$M$25,2,FALSE)</f>
        <v>trade</v>
      </c>
      <c r="G11880">
        <f>LOG(C11880)</f>
        <v>3.2395497208404729</v>
      </c>
      <c r="H11880">
        <f>G11880/(B11880-1)</f>
        <v>1.8472031143703882</v>
      </c>
    </row>
    <row r="11881" spans="1:8">
      <c r="A11881" t="s">
        <v>6862</v>
      </c>
      <c r="B11881">
        <v>2.7538996953557899</v>
      </c>
      <c r="C11881">
        <v>142</v>
      </c>
      <c r="D11881">
        <v>22</v>
      </c>
      <c r="E11881">
        <v>22</v>
      </c>
      <c r="F11881" t="str">
        <f>VLOOKUP(E11881,$L$1:$M$25,2,FALSE)</f>
        <v>sugar</v>
      </c>
      <c r="G11881">
        <f>LOG(C11881)</f>
        <v>2.1522883443830563</v>
      </c>
      <c r="H11881">
        <f>G11881/(B11881-1)</f>
        <v>1.2271444884118363</v>
      </c>
    </row>
    <row r="11882" spans="1:8">
      <c r="A11882" t="s">
        <v>256</v>
      </c>
      <c r="B11882">
        <v>2.7552885632940698</v>
      </c>
      <c r="C11882">
        <v>124</v>
      </c>
      <c r="D11882">
        <v>3</v>
      </c>
      <c r="E11882">
        <v>3</v>
      </c>
      <c r="F11882" t="str">
        <f>VLOOKUP(E11882,$L$1:$M$25,2,FALSE)</f>
        <v>cocoa</v>
      </c>
      <c r="G11882">
        <f>LOG(C11882)</f>
        <v>2.0934216851622351</v>
      </c>
      <c r="H11882">
        <f>G11882/(B11882-1)</f>
        <v>1.1926367714910684</v>
      </c>
    </row>
    <row r="11883" spans="1:8">
      <c r="A11883" t="s">
        <v>4348</v>
      </c>
      <c r="B11883">
        <v>2.7579260038203199</v>
      </c>
      <c r="C11883">
        <v>48</v>
      </c>
      <c r="D11883">
        <v>21</v>
      </c>
      <c r="E11883">
        <v>21</v>
      </c>
      <c r="F11883" t="str">
        <f>VLOOKUP(E11883,$L$1:$M$25,2,FALSE)</f>
        <v>soybean</v>
      </c>
      <c r="G11883">
        <f>LOG(C11883)</f>
        <v>1.6812412373755872</v>
      </c>
      <c r="H11883">
        <f>G11883/(B11883-1)</f>
        <v>0.95637770516046661</v>
      </c>
    </row>
    <row r="11884" spans="1:8">
      <c r="A11884" t="s">
        <v>646</v>
      </c>
      <c r="B11884">
        <v>2.7588554180254299</v>
      </c>
      <c r="C11884">
        <v>124</v>
      </c>
      <c r="D11884">
        <v>25</v>
      </c>
      <c r="E11884">
        <v>25</v>
      </c>
      <c r="F11884" t="str">
        <f>VLOOKUP(E11884,$L$1:$M$25,2,FALSE)</f>
        <v>wheat</v>
      </c>
      <c r="G11884">
        <f>LOG(C11884)</f>
        <v>2.0934216851622351</v>
      </c>
      <c r="H11884">
        <f>G11884/(B11884-1)</f>
        <v>1.1902181746765772</v>
      </c>
    </row>
    <row r="11885" spans="1:8">
      <c r="A11885" t="s">
        <v>4488</v>
      </c>
      <c r="B11885">
        <v>2.7599021146179301</v>
      </c>
      <c r="C11885">
        <v>84</v>
      </c>
      <c r="D11885">
        <v>7</v>
      </c>
      <c r="E11885">
        <v>7</v>
      </c>
      <c r="F11885" t="str">
        <f>VLOOKUP(E11885,$L$1:$M$25,2,FALSE)</f>
        <v>crude</v>
      </c>
      <c r="G11885">
        <f>LOG(C11885)</f>
        <v>1.9242792860618816</v>
      </c>
      <c r="H11885">
        <f>G11885/(B11885-1)</f>
        <v>1.0934013148109873</v>
      </c>
    </row>
    <row r="11886" spans="1:8">
      <c r="A11886" t="s">
        <v>7331</v>
      </c>
      <c r="B11886">
        <v>2.7603439605572002</v>
      </c>
      <c r="C11886">
        <v>42</v>
      </c>
      <c r="D11886">
        <v>20</v>
      </c>
      <c r="E11886">
        <v>20</v>
      </c>
      <c r="F11886" t="str">
        <f>VLOOKUP(E11886,$L$1:$M$25,2,FALSE)</f>
        <v>ship</v>
      </c>
      <c r="G11886">
        <f>LOG(C11886)</f>
        <v>1.6232492903979006</v>
      </c>
      <c r="H11886">
        <f>G11886/(B11886-1)</f>
        <v>0.92212052119864962</v>
      </c>
    </row>
    <row r="11887" spans="1:8">
      <c r="A11887" t="s">
        <v>5453</v>
      </c>
      <c r="B11887">
        <v>2.7609056856029799</v>
      </c>
      <c r="C11887">
        <v>50</v>
      </c>
      <c r="D11887">
        <v>10</v>
      </c>
      <c r="E11887">
        <v>10</v>
      </c>
      <c r="F11887" t="str">
        <f>VLOOKUP(E11887,$L$1:$M$25,2,FALSE)</f>
        <v>gnp</v>
      </c>
      <c r="G11887">
        <f>LOG(C11887)</f>
        <v>1.6989700043360187</v>
      </c>
      <c r="H11887">
        <f>G11887/(B11887-1)</f>
        <v>0.96482737163418675</v>
      </c>
    </row>
    <row r="11888" spans="1:8">
      <c r="A11888" t="s">
        <v>3550</v>
      </c>
      <c r="B11888">
        <v>2.7612116109823499</v>
      </c>
      <c r="C11888">
        <v>102</v>
      </c>
      <c r="D11888">
        <v>10</v>
      </c>
      <c r="E11888">
        <v>10</v>
      </c>
      <c r="F11888" t="str">
        <f>VLOOKUP(E11888,$L$1:$M$25,2,FALSE)</f>
        <v>gnp</v>
      </c>
      <c r="G11888">
        <f>LOG(C11888)</f>
        <v>2.0086001717619175</v>
      </c>
      <c r="H11888">
        <f>G11888/(B11888-1)</f>
        <v>1.1404649840126717</v>
      </c>
    </row>
    <row r="11889" spans="1:8">
      <c r="A11889" t="s">
        <v>1192</v>
      </c>
      <c r="B11889">
        <v>2.7612311799723699</v>
      </c>
      <c r="C11889">
        <v>54</v>
      </c>
      <c r="D11889">
        <v>10</v>
      </c>
      <c r="E11889">
        <v>10</v>
      </c>
      <c r="F11889" t="str">
        <f>VLOOKUP(E11889,$L$1:$M$25,2,FALSE)</f>
        <v>gnp</v>
      </c>
      <c r="G11889">
        <f>LOG(C11889)</f>
        <v>1.7323937598229686</v>
      </c>
      <c r="H11889">
        <f>G11889/(B11889-1)</f>
        <v>0.98362655596986781</v>
      </c>
    </row>
    <row r="11890" spans="1:8">
      <c r="A11890" t="s">
        <v>11783</v>
      </c>
      <c r="B11890">
        <v>2.7613427800905401</v>
      </c>
      <c r="C11890">
        <v>102</v>
      </c>
      <c r="D11890">
        <v>23</v>
      </c>
      <c r="E11890">
        <v>23</v>
      </c>
      <c r="F11890" t="str">
        <f>VLOOKUP(E11890,$L$1:$M$25,2,FALSE)</f>
        <v>trade</v>
      </c>
      <c r="G11890">
        <f>LOG(C11890)</f>
        <v>2.0086001717619175</v>
      </c>
      <c r="H11890">
        <f>G11890/(B11890-1)</f>
        <v>1.1403800523477137</v>
      </c>
    </row>
    <row r="11891" spans="1:8">
      <c r="A11891" t="s">
        <v>11413</v>
      </c>
      <c r="B11891">
        <v>2.7615655140764401</v>
      </c>
      <c r="C11891">
        <v>61</v>
      </c>
      <c r="D11891">
        <v>20</v>
      </c>
      <c r="E11891">
        <v>20</v>
      </c>
      <c r="F11891" t="str">
        <f>VLOOKUP(E11891,$L$1:$M$25,2,FALSE)</f>
        <v>ship</v>
      </c>
      <c r="G11891">
        <f>LOG(C11891)</f>
        <v>1.7853298350107671</v>
      </c>
      <c r="H11891">
        <f>G11891/(B11891-1)</f>
        <v>1.0134904553616821</v>
      </c>
    </row>
    <row r="11892" spans="1:8">
      <c r="A11892" t="s">
        <v>514</v>
      </c>
      <c r="B11892">
        <v>2.7622807391088999</v>
      </c>
      <c r="C11892">
        <v>1459</v>
      </c>
      <c r="D11892">
        <v>4</v>
      </c>
      <c r="E11892">
        <v>4</v>
      </c>
      <c r="F11892" t="str">
        <f>VLOOKUP(E11892,$L$1:$M$25,2,FALSE)</f>
        <v>coffee</v>
      </c>
      <c r="G11892">
        <f>LOG(C11892)</f>
        <v>3.1640552918934515</v>
      </c>
      <c r="H11892">
        <f>G11892/(B11892-1)</f>
        <v>1.7954320339978074</v>
      </c>
    </row>
    <row r="11893" spans="1:8">
      <c r="A11893" t="s">
        <v>1668</v>
      </c>
      <c r="B11893">
        <v>2.76243998995173</v>
      </c>
      <c r="C11893">
        <v>76</v>
      </c>
      <c r="D11893">
        <v>5</v>
      </c>
      <c r="E11893">
        <v>5</v>
      </c>
      <c r="F11893" t="str">
        <f>VLOOKUP(E11893,$L$1:$M$25,2,FALSE)</f>
        <v>corn</v>
      </c>
      <c r="G11893">
        <f>LOG(C11893)</f>
        <v>1.8808135922807914</v>
      </c>
      <c r="H11893">
        <f>G11893/(B11893-1)</f>
        <v>1.0671646144004616</v>
      </c>
    </row>
    <row r="11894" spans="1:8">
      <c r="A11894" t="s">
        <v>7138</v>
      </c>
      <c r="B11894">
        <v>2.76355220378188</v>
      </c>
      <c r="C11894">
        <v>66</v>
      </c>
      <c r="D11894">
        <v>10</v>
      </c>
      <c r="E11894">
        <v>10</v>
      </c>
      <c r="F11894" t="str">
        <f>VLOOKUP(E11894,$L$1:$M$25,2,FALSE)</f>
        <v>gnp</v>
      </c>
      <c r="G11894">
        <f>LOG(C11894)</f>
        <v>1.8195439355418688</v>
      </c>
      <c r="H11894">
        <f>G11894/(B11894-1)</f>
        <v>1.0317494042081183</v>
      </c>
    </row>
    <row r="11895" spans="1:8">
      <c r="A11895" t="s">
        <v>4987</v>
      </c>
      <c r="B11895">
        <v>2.7652132156814102</v>
      </c>
      <c r="C11895">
        <v>68</v>
      </c>
      <c r="D11895">
        <v>6</v>
      </c>
      <c r="E11895">
        <v>6</v>
      </c>
      <c r="F11895" t="str">
        <f>VLOOKUP(E11895,$L$1:$M$25,2,FALSE)</f>
        <v>cpi</v>
      </c>
      <c r="G11895">
        <f>LOG(C11895)</f>
        <v>1.8325089127062364</v>
      </c>
      <c r="H11895">
        <f>G11895/(B11895-1)</f>
        <v>1.0381232682981294</v>
      </c>
    </row>
    <row r="11896" spans="1:8">
      <c r="A11896" t="s">
        <v>558</v>
      </c>
      <c r="B11896">
        <v>2.7658162245566702</v>
      </c>
      <c r="C11896">
        <v>210</v>
      </c>
      <c r="D11896">
        <v>10</v>
      </c>
      <c r="E11896">
        <v>10</v>
      </c>
      <c r="F11896" t="str">
        <f>VLOOKUP(E11896,$L$1:$M$25,2,FALSE)</f>
        <v>gnp</v>
      </c>
      <c r="G11896">
        <f>LOG(C11896)</f>
        <v>2.3222192947339191</v>
      </c>
      <c r="H11896">
        <f>G11896/(B11896-1)</f>
        <v>1.3150968161009737</v>
      </c>
    </row>
    <row r="11897" spans="1:8">
      <c r="A11897" t="s">
        <v>4691</v>
      </c>
      <c r="B11897">
        <v>2.76583099648504</v>
      </c>
      <c r="C11897">
        <v>43</v>
      </c>
      <c r="D11897">
        <v>7</v>
      </c>
      <c r="E11897">
        <v>7</v>
      </c>
      <c r="F11897" t="str">
        <f>VLOOKUP(E11897,$L$1:$M$25,2,FALSE)</f>
        <v>crude</v>
      </c>
      <c r="G11897">
        <f>LOG(C11897)</f>
        <v>1.6334684555795864</v>
      </c>
      <c r="H11897">
        <f>G11897/(B11897-1)</f>
        <v>0.92504235050300576</v>
      </c>
    </row>
    <row r="11898" spans="1:8">
      <c r="A11898" t="s">
        <v>321</v>
      </c>
      <c r="B11898">
        <v>2.7659080284050499</v>
      </c>
      <c r="C11898">
        <v>196</v>
      </c>
      <c r="D11898">
        <v>10</v>
      </c>
      <c r="E11898">
        <v>10</v>
      </c>
      <c r="F11898" t="str">
        <f>VLOOKUP(E11898,$L$1:$M$25,2,FALSE)</f>
        <v>gnp</v>
      </c>
      <c r="G11898">
        <f>LOG(C11898)</f>
        <v>2.2922560713564759</v>
      </c>
      <c r="H11898">
        <f>G11898/(B11898-1)</f>
        <v>1.2980608471590778</v>
      </c>
    </row>
    <row r="11899" spans="1:8">
      <c r="A11899" t="s">
        <v>519</v>
      </c>
      <c r="B11899">
        <v>2.7665729599190798</v>
      </c>
      <c r="C11899">
        <v>231</v>
      </c>
      <c r="D11899">
        <v>19</v>
      </c>
      <c r="E11899">
        <v>19</v>
      </c>
      <c r="F11899" t="str">
        <f>VLOOKUP(E11899,$L$1:$M$25,2,FALSE)</f>
        <v>reserves</v>
      </c>
      <c r="G11899">
        <f>LOG(C11899)</f>
        <v>2.3636119798921444</v>
      </c>
      <c r="H11899">
        <f>G11899/(B11899-1)</f>
        <v>1.337964541243976</v>
      </c>
    </row>
    <row r="11900" spans="1:8">
      <c r="A11900" t="s">
        <v>1617</v>
      </c>
      <c r="B11900">
        <v>2.7668559075468502</v>
      </c>
      <c r="C11900">
        <v>32</v>
      </c>
      <c r="D11900">
        <v>7</v>
      </c>
      <c r="E11900">
        <v>7</v>
      </c>
      <c r="F11900" t="str">
        <f>VLOOKUP(E11900,$L$1:$M$25,2,FALSE)</f>
        <v>crude</v>
      </c>
      <c r="G11900">
        <f>LOG(C11900)</f>
        <v>1.505149978319906</v>
      </c>
      <c r="H11900">
        <f>G11900/(B11900-1)</f>
        <v>0.85188043455659967</v>
      </c>
    </row>
    <row r="11901" spans="1:8">
      <c r="A11901" t="s">
        <v>118</v>
      </c>
      <c r="B11901">
        <v>2.76752278335583</v>
      </c>
      <c r="C11901">
        <v>162</v>
      </c>
      <c r="D11901">
        <v>2</v>
      </c>
      <c r="E11901">
        <v>2</v>
      </c>
      <c r="F11901" t="str">
        <f>VLOOKUP(E11901,$L$1:$M$25,2,FALSE)</f>
        <v>bop</v>
      </c>
      <c r="G11901">
        <f>LOG(C11901)</f>
        <v>2.2095150145426308</v>
      </c>
      <c r="H11901">
        <f>G11901/(B11901-1)</f>
        <v>1.2500631026365789</v>
      </c>
    </row>
    <row r="11902" spans="1:8">
      <c r="A11902" t="s">
        <v>4192</v>
      </c>
      <c r="B11902">
        <v>2.7676469409470998</v>
      </c>
      <c r="C11902">
        <v>35</v>
      </c>
      <c r="D11902">
        <v>22</v>
      </c>
      <c r="E11902">
        <v>22</v>
      </c>
      <c r="F11902" t="str">
        <f>VLOOKUP(E11902,$L$1:$M$25,2,FALSE)</f>
        <v>sugar</v>
      </c>
      <c r="G11902">
        <f>LOG(C11902)</f>
        <v>1.5440680443502757</v>
      </c>
      <c r="H11902">
        <f>G11902/(B11902-1)</f>
        <v>0.87351608999643826</v>
      </c>
    </row>
    <row r="11903" spans="1:8">
      <c r="A11903" t="s">
        <v>5204</v>
      </c>
      <c r="B11903">
        <v>2.7677632211485701</v>
      </c>
      <c r="C11903">
        <v>51</v>
      </c>
      <c r="D11903">
        <v>18</v>
      </c>
      <c r="E11903">
        <v>18</v>
      </c>
      <c r="F11903" t="str">
        <f>VLOOKUP(E11903,$L$1:$M$25,2,FALSE)</f>
        <v>oilseed</v>
      </c>
      <c r="G11903">
        <f>LOG(C11903)</f>
        <v>1.7075701760979363</v>
      </c>
      <c r="H11903">
        <f>G11903/(B11903-1)</f>
        <v>0.96594959984995921</v>
      </c>
    </row>
    <row r="11904" spans="1:8">
      <c r="A11904" t="s">
        <v>5932</v>
      </c>
      <c r="B11904">
        <v>2.7684417023457502</v>
      </c>
      <c r="C11904">
        <v>73</v>
      </c>
      <c r="D11904">
        <v>23</v>
      </c>
      <c r="E11904">
        <v>23</v>
      </c>
      <c r="F11904" t="str">
        <f>VLOOKUP(E11904,$L$1:$M$25,2,FALSE)</f>
        <v>trade</v>
      </c>
      <c r="G11904">
        <f>LOG(C11904)</f>
        <v>1.8633228601204559</v>
      </c>
      <c r="H11904">
        <f>G11904/(B11904-1)</f>
        <v>1.0536524091514301</v>
      </c>
    </row>
    <row r="11905" spans="1:8">
      <c r="A11905" t="s">
        <v>11293</v>
      </c>
      <c r="B11905">
        <v>2.7685116895861301</v>
      </c>
      <c r="C11905">
        <v>57</v>
      </c>
      <c r="D11905">
        <v>3</v>
      </c>
      <c r="E11905">
        <v>3</v>
      </c>
      <c r="F11905" t="str">
        <f>VLOOKUP(E11905,$L$1:$M$25,2,FALSE)</f>
        <v>cocoa</v>
      </c>
      <c r="G11905">
        <f>LOG(C11905)</f>
        <v>1.7558748556724915</v>
      </c>
      <c r="H11905">
        <f>G11905/(B11905-1)</f>
        <v>0.99285453752550767</v>
      </c>
    </row>
    <row r="11906" spans="1:8">
      <c r="A11906" t="s">
        <v>564</v>
      </c>
      <c r="B11906">
        <v>2.7685530998396701</v>
      </c>
      <c r="C11906">
        <v>493</v>
      </c>
      <c r="D11906">
        <v>25</v>
      </c>
      <c r="E11906">
        <v>25</v>
      </c>
      <c r="F11906" t="str">
        <f>VLOOKUP(E11906,$L$1:$M$25,2,FALSE)</f>
        <v>wheat</v>
      </c>
      <c r="G11906">
        <f>LOG(C11906)</f>
        <v>2.6928469192772302</v>
      </c>
      <c r="H11906">
        <f>G11906/(B11906-1)</f>
        <v>1.5226271235629583</v>
      </c>
    </row>
    <row r="11907" spans="1:8">
      <c r="A11907" t="s">
        <v>8640</v>
      </c>
      <c r="B11907">
        <v>2.7688641789916502</v>
      </c>
      <c r="C11907">
        <v>49</v>
      </c>
      <c r="D11907">
        <v>23</v>
      </c>
      <c r="E11907">
        <v>23</v>
      </c>
      <c r="F11907" t="str">
        <f>VLOOKUP(E11907,$L$1:$M$25,2,FALSE)</f>
        <v>trade</v>
      </c>
      <c r="G11907">
        <f>LOG(C11907)</f>
        <v>1.6901960800285136</v>
      </c>
      <c r="H11907">
        <f>G11907/(B11907-1)</f>
        <v>0.95552620721395254</v>
      </c>
    </row>
    <row r="11908" spans="1:8">
      <c r="A11908" t="s">
        <v>2630</v>
      </c>
      <c r="B11908">
        <v>2.7689594916559699</v>
      </c>
      <c r="C11908">
        <v>41</v>
      </c>
      <c r="D11908">
        <v>4</v>
      </c>
      <c r="E11908">
        <v>4</v>
      </c>
      <c r="F11908" t="str">
        <f>VLOOKUP(E11908,$L$1:$M$25,2,FALSE)</f>
        <v>coffee</v>
      </c>
      <c r="G11908">
        <f>LOG(C11908)</f>
        <v>1.6127838567197355</v>
      </c>
      <c r="H11908">
        <f>G11908/(B11908-1)</f>
        <v>0.91171327796204404</v>
      </c>
    </row>
    <row r="11909" spans="1:8">
      <c r="A11909" t="s">
        <v>452</v>
      </c>
      <c r="B11909">
        <v>2.7694129569225998</v>
      </c>
      <c r="C11909">
        <v>211</v>
      </c>
      <c r="D11909">
        <v>3</v>
      </c>
      <c r="E11909">
        <v>3</v>
      </c>
      <c r="F11909" t="str">
        <f>VLOOKUP(E11909,$L$1:$M$25,2,FALSE)</f>
        <v>cocoa</v>
      </c>
      <c r="G11909">
        <f>LOG(C11909)</f>
        <v>2.3242824552976926</v>
      </c>
      <c r="H11909">
        <f>G11909/(B11909-1)</f>
        <v>1.3135895982926074</v>
      </c>
    </row>
    <row r="11910" spans="1:8">
      <c r="A11910" t="s">
        <v>562</v>
      </c>
      <c r="B11910">
        <v>2.7696708112723298</v>
      </c>
      <c r="C11910">
        <v>473</v>
      </c>
      <c r="D11910">
        <v>4</v>
      </c>
      <c r="E11910">
        <v>4</v>
      </c>
      <c r="F11910" t="str">
        <f>VLOOKUP(E11910,$L$1:$M$25,2,FALSE)</f>
        <v>coffee</v>
      </c>
      <c r="G11910">
        <f>LOG(C11910)</f>
        <v>2.6748611407378116</v>
      </c>
      <c r="H11910">
        <f>G11910/(B11910-1)</f>
        <v>1.5115020961523813</v>
      </c>
    </row>
    <row r="11911" spans="1:8">
      <c r="A11911" t="s">
        <v>6538</v>
      </c>
      <c r="B11911">
        <v>2.7698810066733501</v>
      </c>
      <c r="C11911">
        <v>61</v>
      </c>
      <c r="D11911">
        <v>20</v>
      </c>
      <c r="E11911">
        <v>20</v>
      </c>
      <c r="F11911" t="str">
        <f>VLOOKUP(E11911,$L$1:$M$25,2,FALSE)</f>
        <v>ship</v>
      </c>
      <c r="G11911">
        <f>LOG(C11911)</f>
        <v>1.7853298350107671</v>
      </c>
      <c r="H11911">
        <f>G11911/(B11911-1)</f>
        <v>1.0087287384175361</v>
      </c>
    </row>
    <row r="11912" spans="1:8">
      <c r="A11912" t="s">
        <v>219</v>
      </c>
      <c r="B11912">
        <v>2.7701555238095401</v>
      </c>
      <c r="C11912">
        <v>177</v>
      </c>
      <c r="D11912">
        <v>23</v>
      </c>
      <c r="E11912">
        <v>23</v>
      </c>
      <c r="F11912" t="str">
        <f>VLOOKUP(E11912,$L$1:$M$25,2,FALSE)</f>
        <v>trade</v>
      </c>
      <c r="G11912">
        <f>LOG(C11912)</f>
        <v>2.2479732663618068</v>
      </c>
      <c r="H11912">
        <f>G11912/(B11912-1)</f>
        <v>1.2699298090621769</v>
      </c>
    </row>
    <row r="11913" spans="1:8">
      <c r="A11913" t="s">
        <v>148</v>
      </c>
      <c r="B11913">
        <v>2.7702824105239001</v>
      </c>
      <c r="C11913">
        <v>174</v>
      </c>
      <c r="D11913">
        <v>16</v>
      </c>
      <c r="E11913">
        <v>16</v>
      </c>
      <c r="F11913" t="str">
        <f>VLOOKUP(E11913,$L$1:$M$25,2,FALSE)</f>
        <v>money-supply</v>
      </c>
      <c r="G11913">
        <f>LOG(C11913)</f>
        <v>2.2405492482825999</v>
      </c>
      <c r="H11913">
        <f>G11913/(B11913-1)</f>
        <v>1.2656450942307722</v>
      </c>
    </row>
    <row r="11914" spans="1:8">
      <c r="A11914" t="s">
        <v>453</v>
      </c>
      <c r="B11914">
        <v>2.7735900051481002</v>
      </c>
      <c r="C11914">
        <v>330</v>
      </c>
      <c r="D11914">
        <v>10</v>
      </c>
      <c r="E11914">
        <v>10</v>
      </c>
      <c r="F11914" t="str">
        <f>VLOOKUP(E11914,$L$1:$M$25,2,FALSE)</f>
        <v>gnp</v>
      </c>
      <c r="G11914">
        <f>LOG(C11914)</f>
        <v>2.5185139398778875</v>
      </c>
      <c r="H11914">
        <f>G11914/(B11914-1)</f>
        <v>1.4200090959959959</v>
      </c>
    </row>
    <row r="11915" spans="1:8">
      <c r="A11915" t="s">
        <v>567</v>
      </c>
      <c r="B11915">
        <v>2.7736867772187499</v>
      </c>
      <c r="C11915">
        <v>421</v>
      </c>
      <c r="D11915">
        <v>24</v>
      </c>
      <c r="E11915">
        <v>24</v>
      </c>
      <c r="F11915" t="str">
        <f>VLOOKUP(E11915,$L$1:$M$25,2,FALSE)</f>
        <v>veg-oil</v>
      </c>
      <c r="G11915">
        <f>LOG(C11915)</f>
        <v>2.6242820958356683</v>
      </c>
      <c r="H11915">
        <f>G11915/(B11915-1)</f>
        <v>1.4795634322485642</v>
      </c>
    </row>
    <row r="11916" spans="1:8">
      <c r="A11916" t="s">
        <v>4433</v>
      </c>
      <c r="B11916">
        <v>2.77526162930983</v>
      </c>
      <c r="C11916">
        <v>25</v>
      </c>
      <c r="D11916">
        <v>8</v>
      </c>
      <c r="E11916">
        <v>8</v>
      </c>
      <c r="F11916" t="str">
        <f>VLOOKUP(E11916,$L$1:$M$25,2,FALSE)</f>
        <v>dlr</v>
      </c>
      <c r="G11916">
        <f>LOG(C11916)</f>
        <v>1.3979400086720377</v>
      </c>
      <c r="H11916">
        <f>G11916/(B11916-1)</f>
        <v>0.78745576741582368</v>
      </c>
    </row>
    <row r="11917" spans="1:8">
      <c r="A11917" t="s">
        <v>12245</v>
      </c>
      <c r="B11917">
        <v>2.77528899065301</v>
      </c>
      <c r="C11917">
        <v>56</v>
      </c>
      <c r="D11917">
        <v>5</v>
      </c>
      <c r="E11917">
        <v>5</v>
      </c>
      <c r="F11917" t="str">
        <f>VLOOKUP(E11917,$L$1:$M$25,2,FALSE)</f>
        <v>corn</v>
      </c>
      <c r="G11917">
        <f>LOG(C11917)</f>
        <v>1.7481880270062005</v>
      </c>
      <c r="H11917">
        <f>G11917/(B11917-1)</f>
        <v>0.98473433689416334</v>
      </c>
    </row>
    <row r="11918" spans="1:8">
      <c r="A11918" t="s">
        <v>2751</v>
      </c>
      <c r="B11918">
        <v>2.7775831610997201</v>
      </c>
      <c r="C11918">
        <v>43</v>
      </c>
      <c r="D11918">
        <v>4</v>
      </c>
      <c r="E11918">
        <v>4</v>
      </c>
      <c r="F11918" t="str">
        <f>VLOOKUP(E11918,$L$1:$M$25,2,FALSE)</f>
        <v>coffee</v>
      </c>
      <c r="G11918">
        <f>LOG(C11918)</f>
        <v>1.6334684555795864</v>
      </c>
      <c r="H11918">
        <f>G11918/(B11918-1)</f>
        <v>0.91892660288761074</v>
      </c>
    </row>
    <row r="11919" spans="1:8">
      <c r="A11919" t="s">
        <v>5030</v>
      </c>
      <c r="B11919">
        <v>2.77809431791749</v>
      </c>
      <c r="C11919">
        <v>38</v>
      </c>
      <c r="D11919">
        <v>15</v>
      </c>
      <c r="E11919">
        <v>15</v>
      </c>
      <c r="F11919" t="str">
        <f>VLOOKUP(E11919,$L$1:$M$25,2,FALSE)</f>
        <v>money-fx</v>
      </c>
      <c r="G11919">
        <f>LOG(C11919)</f>
        <v>1.5797835966168101</v>
      </c>
      <c r="H11919">
        <f>G11919/(B11919-1)</f>
        <v>0.88847007759805341</v>
      </c>
    </row>
    <row r="11920" spans="1:8">
      <c r="A11920" t="s">
        <v>10504</v>
      </c>
      <c r="B11920">
        <v>2.7788359494461701</v>
      </c>
      <c r="C11920">
        <v>64</v>
      </c>
      <c r="D11920">
        <v>10</v>
      </c>
      <c r="E11920">
        <v>10</v>
      </c>
      <c r="F11920" t="str">
        <f>VLOOKUP(E11920,$L$1:$M$25,2,FALSE)</f>
        <v>gnp</v>
      </c>
      <c r="G11920">
        <f>LOG(C11920)</f>
        <v>1.8061799739838871</v>
      </c>
      <c r="H11920">
        <f>G11920/(B11920-1)</f>
        <v>1.0153718641374605</v>
      </c>
    </row>
    <row r="11921" spans="1:8">
      <c r="A11921" t="s">
        <v>5171</v>
      </c>
      <c r="B11921">
        <v>2.77890589331958</v>
      </c>
      <c r="C11921">
        <v>57</v>
      </c>
      <c r="D11921">
        <v>10</v>
      </c>
      <c r="E11921">
        <v>10</v>
      </c>
      <c r="F11921" t="str">
        <f>VLOOKUP(E11921,$L$1:$M$25,2,FALSE)</f>
        <v>gnp</v>
      </c>
      <c r="G11921">
        <f>LOG(C11921)</f>
        <v>1.7558748556724915</v>
      </c>
      <c r="H11921">
        <f>G11921/(B11921-1)</f>
        <v>0.98705325687346457</v>
      </c>
    </row>
    <row r="11922" spans="1:8">
      <c r="A11922" t="s">
        <v>506</v>
      </c>
      <c r="B11922">
        <v>2.7795138528400098</v>
      </c>
      <c r="C11922">
        <v>223</v>
      </c>
      <c r="D11922">
        <v>14</v>
      </c>
      <c r="E11922">
        <v>14</v>
      </c>
      <c r="F11922" t="str">
        <f>VLOOKUP(E11922,$L$1:$M$25,2,FALSE)</f>
        <v>livestock</v>
      </c>
      <c r="G11922">
        <f>LOG(C11922)</f>
        <v>2.3483048630481607</v>
      </c>
      <c r="H11922">
        <f>G11922/(B11922-1)</f>
        <v>1.3196328083090729</v>
      </c>
    </row>
    <row r="11923" spans="1:8">
      <c r="A11923" t="s">
        <v>9247</v>
      </c>
      <c r="B11923">
        <v>2.7798314023540498</v>
      </c>
      <c r="C11923">
        <v>55</v>
      </c>
      <c r="D11923">
        <v>5</v>
      </c>
      <c r="E11923">
        <v>5</v>
      </c>
      <c r="F11923" t="str">
        <f>VLOOKUP(E11923,$L$1:$M$25,2,FALSE)</f>
        <v>corn</v>
      </c>
      <c r="G11923">
        <f>LOG(C11923)</f>
        <v>1.7403626894942439</v>
      </c>
      <c r="H11923">
        <f>G11923/(B11923-1)</f>
        <v>0.97782446539171997</v>
      </c>
    </row>
    <row r="11924" spans="1:8">
      <c r="A11924" t="s">
        <v>563</v>
      </c>
      <c r="B11924">
        <v>2.7802426865242098</v>
      </c>
      <c r="C11924">
        <v>344</v>
      </c>
      <c r="D11924">
        <v>10</v>
      </c>
      <c r="E11924">
        <v>10</v>
      </c>
      <c r="F11924" t="str">
        <f>VLOOKUP(E11924,$L$1:$M$25,2,FALSE)</f>
        <v>gnp</v>
      </c>
      <c r="G11924">
        <f>LOG(C11924)</f>
        <v>2.53655844257153</v>
      </c>
      <c r="H11924">
        <f>G11924/(B11924-1)</f>
        <v>1.4248385693548165</v>
      </c>
    </row>
    <row r="11925" spans="1:8">
      <c r="A11925" t="s">
        <v>341</v>
      </c>
      <c r="B11925">
        <v>2.7807361528748502</v>
      </c>
      <c r="C11925">
        <v>215</v>
      </c>
      <c r="D11925">
        <v>10</v>
      </c>
      <c r="E11925">
        <v>10</v>
      </c>
      <c r="F11925" t="str">
        <f>VLOOKUP(E11925,$L$1:$M$25,2,FALSE)</f>
        <v>gnp</v>
      </c>
      <c r="G11925">
        <f>LOG(C11925)</f>
        <v>2.3324384599156054</v>
      </c>
      <c r="H11925">
        <f>G11925/(B11925-1)</f>
        <v>1.3098169856045645</v>
      </c>
    </row>
    <row r="11926" spans="1:8">
      <c r="A11926" t="s">
        <v>10028</v>
      </c>
      <c r="B11926">
        <v>2.7810122538031501</v>
      </c>
      <c r="C11926">
        <v>53</v>
      </c>
      <c r="D11926">
        <v>10</v>
      </c>
      <c r="E11926">
        <v>10</v>
      </c>
      <c r="F11926" t="str">
        <f>VLOOKUP(E11926,$L$1:$M$25,2,FALSE)</f>
        <v>gnp</v>
      </c>
      <c r="G11926">
        <f>LOG(C11926)</f>
        <v>1.7242758696007889</v>
      </c>
      <c r="H11926">
        <f>G11926/(B11926-1)</f>
        <v>0.96814374292978223</v>
      </c>
    </row>
    <row r="11927" spans="1:8">
      <c r="A11927" t="s">
        <v>4872</v>
      </c>
      <c r="B11927">
        <v>2.78167666900067</v>
      </c>
      <c r="C11927">
        <v>37</v>
      </c>
      <c r="D11927">
        <v>3</v>
      </c>
      <c r="E11927">
        <v>3</v>
      </c>
      <c r="F11927" t="str">
        <f>VLOOKUP(E11927,$L$1:$M$25,2,FALSE)</f>
        <v>cocoa</v>
      </c>
      <c r="G11927">
        <f>LOG(C11927)</f>
        <v>1.568201724066995</v>
      </c>
      <c r="H11927">
        <f>G11927/(B11927-1)</f>
        <v>0.88018311703356833</v>
      </c>
    </row>
    <row r="11928" spans="1:8">
      <c r="A11928" t="s">
        <v>4996</v>
      </c>
      <c r="B11928">
        <v>2.7852803343119299</v>
      </c>
      <c r="C11928">
        <v>77</v>
      </c>
      <c r="D11928">
        <v>5</v>
      </c>
      <c r="E11928">
        <v>5</v>
      </c>
      <c r="F11928" t="str">
        <f>VLOOKUP(E11928,$L$1:$M$25,2,FALSE)</f>
        <v>corn</v>
      </c>
      <c r="G11928">
        <f>LOG(C11928)</f>
        <v>1.8864907251724818</v>
      </c>
      <c r="H11928">
        <f>G11928/(B11928-1)</f>
        <v>1.0566915956644758</v>
      </c>
    </row>
    <row r="11929" spans="1:8">
      <c r="A11929" t="s">
        <v>9056</v>
      </c>
      <c r="B11929">
        <v>2.78564087296771</v>
      </c>
      <c r="C11929">
        <v>80</v>
      </c>
      <c r="D11929">
        <v>22</v>
      </c>
      <c r="E11929">
        <v>22</v>
      </c>
      <c r="F11929" t="str">
        <f>VLOOKUP(E11929,$L$1:$M$25,2,FALSE)</f>
        <v>sugar</v>
      </c>
      <c r="G11929">
        <f>LOG(C11929)</f>
        <v>1.9030899869919435</v>
      </c>
      <c r="H11929">
        <f>G11929/(B11929-1)</f>
        <v>1.0657742079061143</v>
      </c>
    </row>
    <row r="11930" spans="1:8">
      <c r="A11930" t="s">
        <v>5564</v>
      </c>
      <c r="B11930">
        <v>2.78586054407387</v>
      </c>
      <c r="C11930">
        <v>83</v>
      </c>
      <c r="D11930">
        <v>16</v>
      </c>
      <c r="E11930">
        <v>16</v>
      </c>
      <c r="F11930" t="str">
        <f>VLOOKUP(E11930,$L$1:$M$25,2,FALSE)</f>
        <v>money-supply</v>
      </c>
      <c r="G11930">
        <f>LOG(C11930)</f>
        <v>1.919078092376074</v>
      </c>
      <c r="H11930">
        <f>G11930/(B11930-1)</f>
        <v>1.0745957173107765</v>
      </c>
    </row>
    <row r="11931" spans="1:8">
      <c r="A11931" t="s">
        <v>10502</v>
      </c>
      <c r="B11931">
        <v>2.78608573149392</v>
      </c>
      <c r="C11931">
        <v>61</v>
      </c>
      <c r="D11931">
        <v>12</v>
      </c>
      <c r="E11931">
        <v>12</v>
      </c>
      <c r="F11931" t="str">
        <f>VLOOKUP(E11931,$L$1:$M$25,2,FALSE)</f>
        <v>grain</v>
      </c>
      <c r="G11931">
        <f>LOG(C11931)</f>
        <v>1.7853298350107671</v>
      </c>
      <c r="H11931">
        <f>G11931/(B11931-1)</f>
        <v>0.99957678600202426</v>
      </c>
    </row>
    <row r="11932" spans="1:8">
      <c r="A11932" t="s">
        <v>579</v>
      </c>
      <c r="B11932">
        <v>2.7862378980066902</v>
      </c>
      <c r="C11932">
        <v>271</v>
      </c>
      <c r="D11932">
        <v>16</v>
      </c>
      <c r="E11932">
        <v>16</v>
      </c>
      <c r="F11932" t="str">
        <f>VLOOKUP(E11932,$L$1:$M$25,2,FALSE)</f>
        <v>money-supply</v>
      </c>
      <c r="G11932">
        <f>LOG(C11932)</f>
        <v>2.4329692908744058</v>
      </c>
      <c r="H11932">
        <f>G11932/(B11932-1)</f>
        <v>1.3620634147273554</v>
      </c>
    </row>
    <row r="11933" spans="1:8">
      <c r="A11933" t="s">
        <v>485</v>
      </c>
      <c r="B11933">
        <v>2.7876907804834601</v>
      </c>
      <c r="C11933">
        <v>354</v>
      </c>
      <c r="D11933">
        <v>10</v>
      </c>
      <c r="E11933">
        <v>10</v>
      </c>
      <c r="F11933" t="str">
        <f>VLOOKUP(E11933,$L$1:$M$25,2,FALSE)</f>
        <v>gnp</v>
      </c>
      <c r="G11933">
        <f>LOG(C11933)</f>
        <v>2.5490032620257876</v>
      </c>
      <c r="H11933">
        <f>G11933/(B11933-1)</f>
        <v>1.4258636280131396</v>
      </c>
    </row>
    <row r="11934" spans="1:8">
      <c r="A11934" t="s">
        <v>8497</v>
      </c>
      <c r="B11934">
        <v>2.7885382382541701</v>
      </c>
      <c r="C11934">
        <v>60</v>
      </c>
      <c r="D11934">
        <v>8</v>
      </c>
      <c r="E11934">
        <v>8</v>
      </c>
      <c r="F11934" t="str">
        <f>VLOOKUP(E11934,$L$1:$M$25,2,FALSE)</f>
        <v>dlr</v>
      </c>
      <c r="G11934">
        <f>LOG(C11934)</f>
        <v>1.7781512503836436</v>
      </c>
      <c r="H11934">
        <f>G11934/(B11934-1)</f>
        <v>0.99419247089697926</v>
      </c>
    </row>
    <row r="11935" spans="1:8">
      <c r="A11935" t="s">
        <v>2996</v>
      </c>
      <c r="B11935">
        <v>2.7888937148362198</v>
      </c>
      <c r="C11935">
        <v>133</v>
      </c>
      <c r="D11935">
        <v>10</v>
      </c>
      <c r="E11935">
        <v>10</v>
      </c>
      <c r="F11935" t="str">
        <f>VLOOKUP(E11935,$L$1:$M$25,2,FALSE)</f>
        <v>gnp</v>
      </c>
      <c r="G11935">
        <f>LOG(C11935)</f>
        <v>2.1238516409670858</v>
      </c>
      <c r="H11935">
        <f>G11935/(B11935-1)</f>
        <v>1.187243056059109</v>
      </c>
    </row>
    <row r="11936" spans="1:8">
      <c r="A11936" t="s">
        <v>79</v>
      </c>
      <c r="B11936">
        <v>2.7891859894727302</v>
      </c>
      <c r="C11936">
        <v>189</v>
      </c>
      <c r="D11936">
        <v>10</v>
      </c>
      <c r="E11936">
        <v>10</v>
      </c>
      <c r="F11936" t="str">
        <f>VLOOKUP(E11936,$L$1:$M$25,2,FALSE)</f>
        <v>gnp</v>
      </c>
      <c r="G11936">
        <f>LOG(C11936)</f>
        <v>2.2764618041732443</v>
      </c>
      <c r="H11936">
        <f>G11936/(B11936-1)</f>
        <v>1.2723449756300145</v>
      </c>
    </row>
    <row r="11937" spans="1:8">
      <c r="A11937" t="s">
        <v>70</v>
      </c>
      <c r="B11937">
        <v>2.7895419949830802</v>
      </c>
      <c r="C11937">
        <v>201</v>
      </c>
      <c r="D11937">
        <v>13</v>
      </c>
      <c r="E11937">
        <v>13</v>
      </c>
      <c r="F11937" t="str">
        <f>VLOOKUP(E11937,$L$1:$M$25,2,FALSE)</f>
        <v>interest</v>
      </c>
      <c r="G11937">
        <f>LOG(C11937)</f>
        <v>2.3031960574204891</v>
      </c>
      <c r="H11937">
        <f>G11937/(B11937-1)</f>
        <v>1.2870310190414198</v>
      </c>
    </row>
    <row r="11938" spans="1:8">
      <c r="A11938" t="s">
        <v>2012</v>
      </c>
      <c r="B11938">
        <v>2.79303504349304</v>
      </c>
      <c r="C11938">
        <v>73</v>
      </c>
      <c r="D11938">
        <v>22</v>
      </c>
      <c r="E11938">
        <v>22</v>
      </c>
      <c r="F11938" t="str">
        <f>VLOOKUP(E11938,$L$1:$M$25,2,FALSE)</f>
        <v>sugar</v>
      </c>
      <c r="G11938">
        <f>LOG(C11938)</f>
        <v>1.8633228601204559</v>
      </c>
      <c r="H11938">
        <f>G11938/(B11938-1)</f>
        <v>1.039200470109322</v>
      </c>
    </row>
    <row r="11939" spans="1:8">
      <c r="A11939" t="s">
        <v>9914</v>
      </c>
      <c r="B11939">
        <v>2.7933659159054498</v>
      </c>
      <c r="C11939">
        <v>67</v>
      </c>
      <c r="D11939">
        <v>2</v>
      </c>
      <c r="E11939">
        <v>2</v>
      </c>
      <c r="F11939" t="str">
        <f>VLOOKUP(E11939,$L$1:$M$25,2,FALSE)</f>
        <v>bop</v>
      </c>
      <c r="G11939">
        <f>LOG(C11939)</f>
        <v>1.8260748027008264</v>
      </c>
      <c r="H11939">
        <f>G11939/(B11939-1)</f>
        <v>1.0182388248294896</v>
      </c>
    </row>
    <row r="11940" spans="1:8">
      <c r="A11940" t="s">
        <v>460</v>
      </c>
      <c r="B11940">
        <v>2.7939028754420301</v>
      </c>
      <c r="C11940">
        <v>454</v>
      </c>
      <c r="D11940">
        <v>4</v>
      </c>
      <c r="E11940">
        <v>4</v>
      </c>
      <c r="F11940" t="str">
        <f>VLOOKUP(E11940,$L$1:$M$25,2,FALSE)</f>
        <v>coffee</v>
      </c>
      <c r="G11940">
        <f>LOG(C11940)</f>
        <v>2.6570558528571038</v>
      </c>
      <c r="H11940">
        <f>G11940/(B11940-1)</f>
        <v>1.481159258525848</v>
      </c>
    </row>
    <row r="11941" spans="1:8">
      <c r="A11941" t="s">
        <v>9087</v>
      </c>
      <c r="B11941">
        <v>2.7944837913518001</v>
      </c>
      <c r="C11941">
        <v>41</v>
      </c>
      <c r="D11941">
        <v>15</v>
      </c>
      <c r="E11941">
        <v>15</v>
      </c>
      <c r="F11941" t="str">
        <f>VLOOKUP(E11941,$L$1:$M$25,2,FALSE)</f>
        <v>money-fx</v>
      </c>
      <c r="G11941">
        <f>LOG(C11941)</f>
        <v>1.6127838567197355</v>
      </c>
      <c r="H11941">
        <f>G11941/(B11941-1)</f>
        <v>0.89874529070268805</v>
      </c>
    </row>
    <row r="11942" spans="1:8">
      <c r="A11942" t="s">
        <v>10200</v>
      </c>
      <c r="B11942">
        <v>2.79571726894953</v>
      </c>
      <c r="C11942">
        <v>64</v>
      </c>
      <c r="D11942">
        <v>11</v>
      </c>
      <c r="E11942">
        <v>11</v>
      </c>
      <c r="F11942" t="str">
        <f>VLOOKUP(E11942,$L$1:$M$25,2,FALSE)</f>
        <v>gold</v>
      </c>
      <c r="G11942">
        <f>LOG(C11942)</f>
        <v>1.8061799739838871</v>
      </c>
      <c r="H11942">
        <f>G11942/(B11942-1)</f>
        <v>1.0058264768152938</v>
      </c>
    </row>
    <row r="11943" spans="1:8">
      <c r="A11943" t="s">
        <v>4028</v>
      </c>
      <c r="B11943">
        <v>2.7957432176054802</v>
      </c>
      <c r="C11943">
        <v>49</v>
      </c>
      <c r="D11943">
        <v>4</v>
      </c>
      <c r="E11943">
        <v>4</v>
      </c>
      <c r="F11943" t="str">
        <f>VLOOKUP(E11943,$L$1:$M$25,2,FALSE)</f>
        <v>coffee</v>
      </c>
      <c r="G11943">
        <f>LOG(C11943)</f>
        <v>1.6901960800285136</v>
      </c>
      <c r="H11943">
        <f>G11943/(B11943-1)</f>
        <v>0.94122370250814169</v>
      </c>
    </row>
    <row r="11944" spans="1:8">
      <c r="A11944" t="s">
        <v>2084</v>
      </c>
      <c r="B11944">
        <v>2.79600761503194</v>
      </c>
      <c r="C11944">
        <v>50</v>
      </c>
      <c r="D11944">
        <v>18</v>
      </c>
      <c r="E11944">
        <v>18</v>
      </c>
      <c r="F11944" t="str">
        <f>VLOOKUP(E11944,$L$1:$M$25,2,FALSE)</f>
        <v>oilseed</v>
      </c>
      <c r="G11944">
        <f>LOG(C11944)</f>
        <v>1.6989700043360187</v>
      </c>
      <c r="H11944">
        <f>G11944/(B11944-1)</f>
        <v>0.94597037903194214</v>
      </c>
    </row>
    <row r="11945" spans="1:8">
      <c r="A11945" t="s">
        <v>9938</v>
      </c>
      <c r="B11945">
        <v>2.7972880026894198</v>
      </c>
      <c r="C11945">
        <v>79</v>
      </c>
      <c r="D11945">
        <v>5</v>
      </c>
      <c r="E11945">
        <v>5</v>
      </c>
      <c r="F11945" t="str">
        <f>VLOOKUP(E11945,$L$1:$M$25,2,FALSE)</f>
        <v>corn</v>
      </c>
      <c r="G11945">
        <f>LOG(C11945)</f>
        <v>1.8976270912904414</v>
      </c>
      <c r="H11945">
        <f>G11945/(B11945-1)</f>
        <v>1.0558280522937207</v>
      </c>
    </row>
    <row r="11946" spans="1:8">
      <c r="A11946" t="s">
        <v>12042</v>
      </c>
      <c r="B11946">
        <v>2.7977743200610901</v>
      </c>
      <c r="C11946">
        <v>57</v>
      </c>
      <c r="D11946">
        <v>5</v>
      </c>
      <c r="E11946">
        <v>5</v>
      </c>
      <c r="F11946" t="str">
        <f>VLOOKUP(E11946,$L$1:$M$25,2,FALSE)</f>
        <v>corn</v>
      </c>
      <c r="G11946">
        <f>LOG(C11946)</f>
        <v>1.7558748556724915</v>
      </c>
      <c r="H11946">
        <f>G11946/(B11946-1)</f>
        <v>0.97669370180614501</v>
      </c>
    </row>
    <row r="11947" spans="1:8">
      <c r="A11947" t="s">
        <v>9830</v>
      </c>
      <c r="B11947">
        <v>2.7977984479808198</v>
      </c>
      <c r="C11947">
        <v>114</v>
      </c>
      <c r="D11947">
        <v>10</v>
      </c>
      <c r="E11947">
        <v>10</v>
      </c>
      <c r="F11947" t="str">
        <f>VLOOKUP(E11947,$L$1:$M$25,2,FALSE)</f>
        <v>gnp</v>
      </c>
      <c r="G11947">
        <f>LOG(C11947)</f>
        <v>2.0569048513364727</v>
      </c>
      <c r="H11947">
        <f>G11947/(B11947-1)</f>
        <v>1.1441242780283105</v>
      </c>
    </row>
    <row r="11948" spans="1:8">
      <c r="A11948" t="s">
        <v>565</v>
      </c>
      <c r="B11948">
        <v>2.7980022089237999</v>
      </c>
      <c r="C11948">
        <v>482</v>
      </c>
      <c r="D11948">
        <v>4</v>
      </c>
      <c r="E11948">
        <v>4</v>
      </c>
      <c r="F11948" t="str">
        <f>VLOOKUP(E11948,$L$1:$M$25,2,FALSE)</f>
        <v>coffee</v>
      </c>
      <c r="G11948">
        <f>LOG(C11948)</f>
        <v>2.6830470382388496</v>
      </c>
      <c r="H11948">
        <f>G11948/(B11948-1)</f>
        <v>1.4922378987758842</v>
      </c>
    </row>
    <row r="11949" spans="1:8">
      <c r="A11949" t="s">
        <v>2461</v>
      </c>
      <c r="B11949">
        <v>2.79883051562547</v>
      </c>
      <c r="C11949">
        <v>71</v>
      </c>
      <c r="D11949">
        <v>23</v>
      </c>
      <c r="E11949">
        <v>23</v>
      </c>
      <c r="F11949" t="str">
        <f>VLOOKUP(E11949,$L$1:$M$25,2,FALSE)</f>
        <v>trade</v>
      </c>
      <c r="G11949">
        <f>LOG(C11949)</f>
        <v>1.8512583487190752</v>
      </c>
      <c r="H11949">
        <f>G11949/(B11949-1)</f>
        <v>1.0291455101735227</v>
      </c>
    </row>
    <row r="11950" spans="1:8">
      <c r="A11950" t="s">
        <v>6941</v>
      </c>
      <c r="B11950">
        <v>2.7988631513676898</v>
      </c>
      <c r="C11950">
        <v>62</v>
      </c>
      <c r="D11950">
        <v>20</v>
      </c>
      <c r="E11950">
        <v>20</v>
      </c>
      <c r="F11950" t="str">
        <f>VLOOKUP(E11950,$L$1:$M$25,2,FALSE)</f>
        <v>ship</v>
      </c>
      <c r="G11950">
        <f>LOG(C11950)</f>
        <v>1.7923916894982539</v>
      </c>
      <c r="H11950">
        <f>G11950/(B11950-1)</f>
        <v>0.99640247126941506</v>
      </c>
    </row>
    <row r="11951" spans="1:8">
      <c r="A11951" t="s">
        <v>492</v>
      </c>
      <c r="B11951">
        <v>2.8001233236229202</v>
      </c>
      <c r="C11951">
        <v>300</v>
      </c>
      <c r="D11951">
        <v>22</v>
      </c>
      <c r="E11951">
        <v>22</v>
      </c>
      <c r="F11951" t="str">
        <f>VLOOKUP(E11951,$L$1:$M$25,2,FALSE)</f>
        <v>sugar</v>
      </c>
      <c r="G11951">
        <f>LOG(C11951)</f>
        <v>2.4771212547196626</v>
      </c>
      <c r="H11951">
        <f>G11951/(B11951-1)</f>
        <v>1.3760841950173832</v>
      </c>
    </row>
    <row r="11952" spans="1:8">
      <c r="A11952" t="s">
        <v>8911</v>
      </c>
      <c r="B11952">
        <v>2.8001641048817398</v>
      </c>
      <c r="C11952">
        <v>65</v>
      </c>
      <c r="D11952">
        <v>4</v>
      </c>
      <c r="E11952">
        <v>4</v>
      </c>
      <c r="F11952" t="str">
        <f>VLOOKUP(E11952,$L$1:$M$25,2,FALSE)</f>
        <v>coffee</v>
      </c>
      <c r="G11952">
        <f>LOG(C11952)</f>
        <v>1.8129133566428555</v>
      </c>
      <c r="H11952">
        <f>G11952/(B11952-1)</f>
        <v>1.0070822719587296</v>
      </c>
    </row>
    <row r="11953" spans="1:8">
      <c r="A11953" t="s">
        <v>3555</v>
      </c>
      <c r="B11953">
        <v>2.8003189792263301</v>
      </c>
      <c r="C11953">
        <v>55</v>
      </c>
      <c r="D11953">
        <v>10</v>
      </c>
      <c r="E11953">
        <v>10</v>
      </c>
      <c r="F11953" t="str">
        <f>VLOOKUP(E11953,$L$1:$M$25,2,FALSE)</f>
        <v>gnp</v>
      </c>
      <c r="G11953">
        <f>LOG(C11953)</f>
        <v>1.7403626894942439</v>
      </c>
      <c r="H11953">
        <f>G11953/(B11953-1)</f>
        <v>0.96669685182241882</v>
      </c>
    </row>
    <row r="11954" spans="1:8">
      <c r="A11954" t="s">
        <v>8398</v>
      </c>
      <c r="B11954">
        <v>2.80107872242862</v>
      </c>
      <c r="C11954">
        <v>105</v>
      </c>
      <c r="D11954">
        <v>11</v>
      </c>
      <c r="E11954">
        <v>11</v>
      </c>
      <c r="F11954" t="str">
        <f>VLOOKUP(E11954,$L$1:$M$25,2,FALSE)</f>
        <v>gold</v>
      </c>
      <c r="G11954">
        <f>LOG(C11954)</f>
        <v>2.0211892990699383</v>
      </c>
      <c r="H11954">
        <f>G11954/(B11954-1)</f>
        <v>1.1222104141814055</v>
      </c>
    </row>
    <row r="11955" spans="1:8">
      <c r="A11955" t="s">
        <v>8684</v>
      </c>
      <c r="B11955">
        <v>2.8010968050039202</v>
      </c>
      <c r="C11955">
        <v>85</v>
      </c>
      <c r="D11955">
        <v>17</v>
      </c>
      <c r="E11955">
        <v>17</v>
      </c>
      <c r="F11955" t="str">
        <f>VLOOKUP(E11955,$L$1:$M$25,2,FALSE)</f>
        <v>nat-gas</v>
      </c>
      <c r="G11955">
        <f>LOG(C11955)</f>
        <v>1.9294189257142926</v>
      </c>
      <c r="H11955">
        <f>G11955/(B11955-1)</f>
        <v>1.0712466539021444</v>
      </c>
    </row>
    <row r="11956" spans="1:8">
      <c r="A11956" t="s">
        <v>3846</v>
      </c>
      <c r="B11956">
        <v>2.8029745466759701</v>
      </c>
      <c r="C11956">
        <v>79</v>
      </c>
      <c r="D11956">
        <v>1</v>
      </c>
      <c r="E11956">
        <v>1</v>
      </c>
      <c r="F11956" t="str">
        <f>VLOOKUP(E11956,$L$1:$M$25,2,FALSE)</f>
        <v>acq</v>
      </c>
      <c r="G11956">
        <f>LOG(C11956)</f>
        <v>1.8976270912904414</v>
      </c>
      <c r="H11956">
        <f>G11956/(B11956-1)</f>
        <v>1.0524979927137497</v>
      </c>
    </row>
    <row r="11957" spans="1:8">
      <c r="A11957" t="s">
        <v>1289</v>
      </c>
      <c r="B11957">
        <v>2.80311949872074</v>
      </c>
      <c r="C11957">
        <v>81</v>
      </c>
      <c r="D11957">
        <v>18</v>
      </c>
      <c r="E11957">
        <v>18</v>
      </c>
      <c r="F11957" t="str">
        <f>VLOOKUP(E11957,$L$1:$M$25,2,FALSE)</f>
        <v>oilseed</v>
      </c>
      <c r="G11957">
        <f>LOG(C11957)</f>
        <v>1.9084850188786497</v>
      </c>
      <c r="H11957">
        <f>G11957/(B11957-1)</f>
        <v>1.058435128804643</v>
      </c>
    </row>
    <row r="11958" spans="1:8">
      <c r="A11958" t="s">
        <v>7028</v>
      </c>
      <c r="B11958">
        <v>2.80314556367173</v>
      </c>
      <c r="C11958">
        <v>47</v>
      </c>
      <c r="D11958">
        <v>4</v>
      </c>
      <c r="E11958">
        <v>4</v>
      </c>
      <c r="F11958" t="str">
        <f>VLOOKUP(E11958,$L$1:$M$25,2,FALSE)</f>
        <v>coffee</v>
      </c>
      <c r="G11958">
        <f>LOG(C11958)</f>
        <v>1.6720978579357175</v>
      </c>
      <c r="H11958">
        <f>G11958/(B11958-1)</f>
        <v>0.92732272514418579</v>
      </c>
    </row>
    <row r="11959" spans="1:8">
      <c r="A11959" t="s">
        <v>4038</v>
      </c>
      <c r="B11959">
        <v>2.8040905552102302</v>
      </c>
      <c r="C11959">
        <v>49</v>
      </c>
      <c r="D11959">
        <v>18</v>
      </c>
      <c r="E11959">
        <v>18</v>
      </c>
      <c r="F11959" t="str">
        <f>VLOOKUP(E11959,$L$1:$M$25,2,FALSE)</f>
        <v>oilseed</v>
      </c>
      <c r="G11959">
        <f>LOG(C11959)</f>
        <v>1.6901960800285136</v>
      </c>
      <c r="H11959">
        <f>G11959/(B11959-1)</f>
        <v>0.93686875924670843</v>
      </c>
    </row>
    <row r="11960" spans="1:8">
      <c r="A11960" t="s">
        <v>7278</v>
      </c>
      <c r="B11960">
        <v>2.8056427499448202</v>
      </c>
      <c r="C11960">
        <v>84</v>
      </c>
      <c r="D11960">
        <v>20</v>
      </c>
      <c r="E11960">
        <v>20</v>
      </c>
      <c r="F11960" t="str">
        <f>VLOOKUP(E11960,$L$1:$M$25,2,FALSE)</f>
        <v>ship</v>
      </c>
      <c r="G11960">
        <f>LOG(C11960)</f>
        <v>1.9242792860618816</v>
      </c>
      <c r="H11960">
        <f>G11960/(B11960-1)</f>
        <v>1.065703216276136</v>
      </c>
    </row>
    <row r="11961" spans="1:8">
      <c r="A11961" t="s">
        <v>501</v>
      </c>
      <c r="B11961">
        <v>2.8057963496081699</v>
      </c>
      <c r="C11961">
        <v>229</v>
      </c>
      <c r="D11961">
        <v>25</v>
      </c>
      <c r="E11961">
        <v>25</v>
      </c>
      <c r="F11961" t="str">
        <f>VLOOKUP(E11961,$L$1:$M$25,2,FALSE)</f>
        <v>wheat</v>
      </c>
      <c r="G11961">
        <f>LOG(C11961)</f>
        <v>2.3598354823398879</v>
      </c>
      <c r="H11961">
        <f>G11961/(B11961-1)</f>
        <v>1.3068115254812294</v>
      </c>
    </row>
    <row r="11962" spans="1:8">
      <c r="A11962" t="s">
        <v>7504</v>
      </c>
      <c r="B11962">
        <v>2.80605619210341</v>
      </c>
      <c r="C11962">
        <v>64</v>
      </c>
      <c r="D11962">
        <v>10</v>
      </c>
      <c r="E11962">
        <v>10</v>
      </c>
      <c r="F11962" t="str">
        <f>VLOOKUP(E11962,$L$1:$M$25,2,FALSE)</f>
        <v>gnp</v>
      </c>
      <c r="G11962">
        <f>LOG(C11962)</f>
        <v>1.8061799739838871</v>
      </c>
      <c r="H11962">
        <f>G11962/(B11962-1)</f>
        <v>1.0000685371147466</v>
      </c>
    </row>
    <row r="11963" spans="1:8">
      <c r="A11963" t="s">
        <v>483</v>
      </c>
      <c r="B11963">
        <v>2.8062197043904198</v>
      </c>
      <c r="C11963">
        <v>332</v>
      </c>
      <c r="D11963">
        <v>11</v>
      </c>
      <c r="E11963">
        <v>11</v>
      </c>
      <c r="F11963" t="str">
        <f>VLOOKUP(E11963,$L$1:$M$25,2,FALSE)</f>
        <v>gold</v>
      </c>
      <c r="G11963">
        <f>LOG(C11963)</f>
        <v>2.5211380837040362</v>
      </c>
      <c r="H11963">
        <f>G11963/(B11963-1)</f>
        <v>1.3958092017133066</v>
      </c>
    </row>
    <row r="11964" spans="1:8">
      <c r="A11964" t="s">
        <v>9238</v>
      </c>
      <c r="B11964">
        <v>2.80703890582972</v>
      </c>
      <c r="C11964">
        <v>73</v>
      </c>
      <c r="D11964">
        <v>20</v>
      </c>
      <c r="E11964">
        <v>20</v>
      </c>
      <c r="F11964" t="str">
        <f>VLOOKUP(E11964,$L$1:$M$25,2,FALSE)</f>
        <v>ship</v>
      </c>
      <c r="G11964">
        <f>LOG(C11964)</f>
        <v>1.8633228601204559</v>
      </c>
      <c r="H11964">
        <f>G11964/(B11964-1)</f>
        <v>1.0311470628048778</v>
      </c>
    </row>
    <row r="11965" spans="1:8">
      <c r="A11965" t="s">
        <v>511</v>
      </c>
      <c r="B11965">
        <v>2.8072405034322099</v>
      </c>
      <c r="C11965">
        <v>235</v>
      </c>
      <c r="D11965">
        <v>25</v>
      </c>
      <c r="E11965">
        <v>25</v>
      </c>
      <c r="F11965" t="str">
        <f>VLOOKUP(E11965,$L$1:$M$25,2,FALSE)</f>
        <v>wheat</v>
      </c>
      <c r="G11965">
        <f>LOG(C11965)</f>
        <v>2.3710678622717363</v>
      </c>
      <c r="H11965">
        <f>G11965/(B11965-1)</f>
        <v>1.3119824714910588</v>
      </c>
    </row>
    <row r="11966" spans="1:8">
      <c r="A11966" t="s">
        <v>4424</v>
      </c>
      <c r="B11966">
        <v>2.8074255749506398</v>
      </c>
      <c r="C11966">
        <v>79</v>
      </c>
      <c r="D11966">
        <v>15</v>
      </c>
      <c r="E11966">
        <v>15</v>
      </c>
      <c r="F11966" t="str">
        <f>VLOOKUP(E11966,$L$1:$M$25,2,FALSE)</f>
        <v>money-fx</v>
      </c>
      <c r="G11966">
        <f>LOG(C11966)</f>
        <v>1.8976270912904414</v>
      </c>
      <c r="H11966">
        <f>G11966/(B11966-1)</f>
        <v>1.0499060750217972</v>
      </c>
    </row>
    <row r="11967" spans="1:8">
      <c r="A11967" t="s">
        <v>141</v>
      </c>
      <c r="B11967">
        <v>2.8078171598464201</v>
      </c>
      <c r="C11967">
        <v>182</v>
      </c>
      <c r="D11967">
        <v>8</v>
      </c>
      <c r="E11967">
        <v>8</v>
      </c>
      <c r="F11967" t="str">
        <f>VLOOKUP(E11967,$L$1:$M$25,2,FALSE)</f>
        <v>dlr</v>
      </c>
      <c r="G11967">
        <f>LOG(C11967)</f>
        <v>2.2600713879850747</v>
      </c>
      <c r="H11967">
        <f>G11967/(B11967-1)</f>
        <v>1.2501659117878243</v>
      </c>
    </row>
    <row r="11968" spans="1:8">
      <c r="A11968" t="s">
        <v>10851</v>
      </c>
      <c r="B11968">
        <v>2.8090035594582501</v>
      </c>
      <c r="C11968">
        <v>65</v>
      </c>
      <c r="D11968">
        <v>16</v>
      </c>
      <c r="E11968">
        <v>16</v>
      </c>
      <c r="F11968" t="str">
        <f>VLOOKUP(E11968,$L$1:$M$25,2,FALSE)</f>
        <v>money-supply</v>
      </c>
      <c r="G11968">
        <f>LOG(C11968)</f>
        <v>1.8129133566428555</v>
      </c>
      <c r="H11968">
        <f>G11968/(B11968-1)</f>
        <v>1.0021612987791888</v>
      </c>
    </row>
    <row r="11969" spans="1:8">
      <c r="A11969" t="s">
        <v>4670</v>
      </c>
      <c r="B11969">
        <v>2.8090575909612201</v>
      </c>
      <c r="C11969">
        <v>89</v>
      </c>
      <c r="D11969">
        <v>10</v>
      </c>
      <c r="E11969">
        <v>10</v>
      </c>
      <c r="F11969" t="str">
        <f>VLOOKUP(E11969,$L$1:$M$25,2,FALSE)</f>
        <v>gnp</v>
      </c>
      <c r="G11969">
        <f>LOG(C11969)</f>
        <v>1.9493900066449128</v>
      </c>
      <c r="H11969">
        <f>G11969/(B11969-1)</f>
        <v>1.077572110686166</v>
      </c>
    </row>
    <row r="11970" spans="1:8">
      <c r="A11970" t="s">
        <v>3397</v>
      </c>
      <c r="B11970">
        <v>2.8104866582939199</v>
      </c>
      <c r="C11970">
        <v>57</v>
      </c>
      <c r="D11970">
        <v>10</v>
      </c>
      <c r="E11970">
        <v>10</v>
      </c>
      <c r="F11970" t="str">
        <f>VLOOKUP(E11970,$L$1:$M$25,2,FALSE)</f>
        <v>gnp</v>
      </c>
      <c r="G11970">
        <f>LOG(C11970)</f>
        <v>1.7558748556724915</v>
      </c>
      <c r="H11970">
        <f>G11970/(B11970-1)</f>
        <v>0.96983584365493702</v>
      </c>
    </row>
    <row r="11971" spans="1:8">
      <c r="A11971" t="s">
        <v>7645</v>
      </c>
      <c r="B11971">
        <v>2.8106818888243001</v>
      </c>
      <c r="C11971">
        <v>123</v>
      </c>
      <c r="D11971">
        <v>7</v>
      </c>
      <c r="E11971">
        <v>7</v>
      </c>
      <c r="F11971" t="str">
        <f>VLOOKUP(E11971,$L$1:$M$25,2,FALSE)</f>
        <v>crude</v>
      </c>
      <c r="G11971">
        <f>LOG(C11971)</f>
        <v>2.0899051114393981</v>
      </c>
      <c r="H11971">
        <f>G11971/(B11971-1)</f>
        <v>1.1542088780688038</v>
      </c>
    </row>
    <row r="11972" spans="1:8">
      <c r="A11972" t="s">
        <v>6134</v>
      </c>
      <c r="B11972">
        <v>2.8131434151215702</v>
      </c>
      <c r="C11972">
        <v>80</v>
      </c>
      <c r="D11972">
        <v>23</v>
      </c>
      <c r="E11972">
        <v>23</v>
      </c>
      <c r="F11972" t="str">
        <f>VLOOKUP(E11972,$L$1:$M$25,2,FALSE)</f>
        <v>trade</v>
      </c>
      <c r="G11972">
        <f>LOG(C11972)</f>
        <v>1.9030899869919435</v>
      </c>
      <c r="H11972">
        <f>G11972/(B11972-1)</f>
        <v>1.0496080845675093</v>
      </c>
    </row>
    <row r="11973" spans="1:8">
      <c r="A11973" t="s">
        <v>7313</v>
      </c>
      <c r="B11973">
        <v>2.8141651663210001</v>
      </c>
      <c r="C11973">
        <v>110</v>
      </c>
      <c r="D11973">
        <v>18</v>
      </c>
      <c r="E11973">
        <v>18</v>
      </c>
      <c r="F11973" t="str">
        <f>VLOOKUP(E11973,$L$1:$M$25,2,FALSE)</f>
        <v>oilseed</v>
      </c>
      <c r="G11973">
        <f>LOG(C11973)</f>
        <v>2.0413926851582249</v>
      </c>
      <c r="H11973">
        <f>G11973/(B11973-1)</f>
        <v>1.1252518365227056</v>
      </c>
    </row>
    <row r="11974" spans="1:8">
      <c r="A11974" t="s">
        <v>245</v>
      </c>
      <c r="B11974">
        <v>2.8142624466941499</v>
      </c>
      <c r="C11974">
        <v>116</v>
      </c>
      <c r="D11974">
        <v>20</v>
      </c>
      <c r="E11974">
        <v>20</v>
      </c>
      <c r="F11974" t="str">
        <f>VLOOKUP(E11974,$L$1:$M$25,2,FALSE)</f>
        <v>ship</v>
      </c>
      <c r="G11974">
        <f>LOG(C11974)</f>
        <v>2.0644579892269186</v>
      </c>
      <c r="H11974">
        <f>G11974/(B11974-1)</f>
        <v>1.1379048235213496</v>
      </c>
    </row>
    <row r="11975" spans="1:8">
      <c r="A11975" t="s">
        <v>588</v>
      </c>
      <c r="B11975">
        <v>2.8144716747806902</v>
      </c>
      <c r="C11975">
        <v>577</v>
      </c>
      <c r="D11975">
        <v>11</v>
      </c>
      <c r="E11975">
        <v>11</v>
      </c>
      <c r="F11975" t="str">
        <f>VLOOKUP(E11975,$L$1:$M$25,2,FALSE)</f>
        <v>gold</v>
      </c>
      <c r="G11975">
        <f>LOG(C11975)</f>
        <v>2.7611758131557314</v>
      </c>
      <c r="H11975">
        <f>G11975/(B11975-1)</f>
        <v>1.5217519521154643</v>
      </c>
    </row>
    <row r="11976" spans="1:8">
      <c r="A11976" t="s">
        <v>487</v>
      </c>
      <c r="B11976">
        <v>2.8147323854417001</v>
      </c>
      <c r="C11976">
        <v>196</v>
      </c>
      <c r="D11976">
        <v>23</v>
      </c>
      <c r="E11976">
        <v>23</v>
      </c>
      <c r="F11976" t="str">
        <f>VLOOKUP(E11976,$L$1:$M$25,2,FALSE)</f>
        <v>trade</v>
      </c>
      <c r="G11976">
        <f>LOG(C11976)</f>
        <v>2.2922560713564759</v>
      </c>
      <c r="H11976">
        <f>G11976/(B11976-1)</f>
        <v>1.2631372480844045</v>
      </c>
    </row>
    <row r="11977" spans="1:8">
      <c r="A11977" t="s">
        <v>2231</v>
      </c>
      <c r="B11977">
        <v>2.8153323387779499</v>
      </c>
      <c r="C11977">
        <v>91</v>
      </c>
      <c r="D11977">
        <v>8</v>
      </c>
      <c r="E11977">
        <v>8</v>
      </c>
      <c r="F11977" t="str">
        <f>VLOOKUP(E11977,$L$1:$M$25,2,FALSE)</f>
        <v>dlr</v>
      </c>
      <c r="G11977">
        <f>LOG(C11977)</f>
        <v>1.9590413923210936</v>
      </c>
      <c r="H11977">
        <f>G11977/(B11977-1)</f>
        <v>1.0791640464246266</v>
      </c>
    </row>
    <row r="11978" spans="1:8">
      <c r="A11978" t="s">
        <v>551</v>
      </c>
      <c r="B11978">
        <v>2.8158008497390501</v>
      </c>
      <c r="C11978">
        <v>830</v>
      </c>
      <c r="D11978">
        <v>10</v>
      </c>
      <c r="E11978">
        <v>10</v>
      </c>
      <c r="F11978" t="str">
        <f>VLOOKUP(E11978,$L$1:$M$25,2,FALSE)</f>
        <v>gnp</v>
      </c>
      <c r="G11978">
        <f>LOG(C11978)</f>
        <v>2.9190780923760737</v>
      </c>
      <c r="H11978">
        <f>G11978/(B11978-1)</f>
        <v>1.6075981530659469</v>
      </c>
    </row>
    <row r="11979" spans="1:8">
      <c r="A11979" t="s">
        <v>9205</v>
      </c>
      <c r="B11979">
        <v>2.8164608644942599</v>
      </c>
      <c r="C11979">
        <v>82</v>
      </c>
      <c r="D11979">
        <v>22</v>
      </c>
      <c r="E11979">
        <v>22</v>
      </c>
      <c r="F11979" t="str">
        <f>VLOOKUP(E11979,$L$1:$M$25,2,FALSE)</f>
        <v>sugar</v>
      </c>
      <c r="G11979">
        <f>LOG(C11979)</f>
        <v>1.9138138523837167</v>
      </c>
      <c r="H11979">
        <f>G11979/(B11979-1)</f>
        <v>1.0535948722003223</v>
      </c>
    </row>
    <row r="11980" spans="1:8">
      <c r="A11980" t="s">
        <v>167</v>
      </c>
      <c r="B11980">
        <v>2.81724931285971</v>
      </c>
      <c r="C11980">
        <v>148</v>
      </c>
      <c r="D11980">
        <v>8</v>
      </c>
      <c r="E11980">
        <v>8</v>
      </c>
      <c r="F11980" t="str">
        <f>VLOOKUP(E11980,$L$1:$M$25,2,FALSE)</f>
        <v>dlr</v>
      </c>
      <c r="G11980">
        <f>LOG(C11980)</f>
        <v>2.1702617153949575</v>
      </c>
      <c r="H11980">
        <f>G11980/(B11980-1)</f>
        <v>1.1942564512404357</v>
      </c>
    </row>
    <row r="11981" spans="1:8">
      <c r="A11981" t="s">
        <v>6983</v>
      </c>
      <c r="B11981">
        <v>2.8176222601260599</v>
      </c>
      <c r="C11981">
        <v>84</v>
      </c>
      <c r="D11981">
        <v>8</v>
      </c>
      <c r="E11981">
        <v>8</v>
      </c>
      <c r="F11981" t="str">
        <f>VLOOKUP(E11981,$L$1:$M$25,2,FALSE)</f>
        <v>dlr</v>
      </c>
      <c r="G11981">
        <f>LOG(C11981)</f>
        <v>1.9242792860618816</v>
      </c>
      <c r="H11981">
        <f>G11981/(B11981-1)</f>
        <v>1.058679423263899</v>
      </c>
    </row>
    <row r="11982" spans="1:8">
      <c r="A11982" t="s">
        <v>518</v>
      </c>
      <c r="B11982">
        <v>2.8177504263805901</v>
      </c>
      <c r="C11982">
        <v>354</v>
      </c>
      <c r="D11982">
        <v>16</v>
      </c>
      <c r="E11982">
        <v>16</v>
      </c>
      <c r="F11982" t="str">
        <f>VLOOKUP(E11982,$L$1:$M$25,2,FALSE)</f>
        <v>money-supply</v>
      </c>
      <c r="G11982">
        <f>LOG(C11982)</f>
        <v>2.5490032620257876</v>
      </c>
      <c r="H11982">
        <f>G11982/(B11982-1)</f>
        <v>1.4022845078360016</v>
      </c>
    </row>
    <row r="11983" spans="1:8">
      <c r="A11983" t="s">
        <v>8295</v>
      </c>
      <c r="B11983">
        <v>2.81865443858488</v>
      </c>
      <c r="C11983">
        <v>96</v>
      </c>
      <c r="D11983">
        <v>10</v>
      </c>
      <c r="E11983">
        <v>10</v>
      </c>
      <c r="F11983" t="str">
        <f>VLOOKUP(E11983,$L$1:$M$25,2,FALSE)</f>
        <v>gnp</v>
      </c>
      <c r="G11983">
        <f>LOG(C11983)</f>
        <v>1.9822712330395684</v>
      </c>
      <c r="H11983">
        <f>G11983/(B11983-1)</f>
        <v>1.0899658511168295</v>
      </c>
    </row>
    <row r="11984" spans="1:8">
      <c r="A11984" t="s">
        <v>6503</v>
      </c>
      <c r="B11984">
        <v>2.8196765592436801</v>
      </c>
      <c r="C11984">
        <v>99</v>
      </c>
      <c r="D11984">
        <v>4</v>
      </c>
      <c r="E11984">
        <v>4</v>
      </c>
      <c r="F11984" t="str">
        <f>VLOOKUP(E11984,$L$1:$M$25,2,FALSE)</f>
        <v>coffee</v>
      </c>
      <c r="G11984">
        <f>LOG(C11984)</f>
        <v>1.9956351945975499</v>
      </c>
      <c r="H11984">
        <f>G11984/(B11984-1)</f>
        <v>1.0966977534881277</v>
      </c>
    </row>
    <row r="11985" spans="1:8">
      <c r="A11985" t="s">
        <v>10257</v>
      </c>
      <c r="B11985">
        <v>2.8202724623978299</v>
      </c>
      <c r="C11985">
        <v>75</v>
      </c>
      <c r="D11985">
        <v>4</v>
      </c>
      <c r="E11985">
        <v>4</v>
      </c>
      <c r="F11985" t="str">
        <f>VLOOKUP(E11985,$L$1:$M$25,2,FALSE)</f>
        <v>coffee</v>
      </c>
      <c r="G11985">
        <f>LOG(C11985)</f>
        <v>1.8750612633917001</v>
      </c>
      <c r="H11985">
        <f>G11985/(B11985-1)</f>
        <v>1.0300992308160819</v>
      </c>
    </row>
    <row r="11986" spans="1:8">
      <c r="A11986" t="s">
        <v>297</v>
      </c>
      <c r="B11986">
        <v>2.8203653936192499</v>
      </c>
      <c r="C11986">
        <v>262</v>
      </c>
      <c r="D11986">
        <v>4</v>
      </c>
      <c r="E11986">
        <v>4</v>
      </c>
      <c r="F11986" t="str">
        <f>VLOOKUP(E11986,$L$1:$M$25,2,FALSE)</f>
        <v>coffee</v>
      </c>
      <c r="G11986">
        <f>LOG(C11986)</f>
        <v>2.4183012913197452</v>
      </c>
      <c r="H11986">
        <f>G11986/(B11986-1)</f>
        <v>1.3284702619575071</v>
      </c>
    </row>
    <row r="11987" spans="1:8">
      <c r="A11987" t="s">
        <v>3915</v>
      </c>
      <c r="B11987">
        <v>2.82042980102712</v>
      </c>
      <c r="C11987">
        <v>68</v>
      </c>
      <c r="D11987">
        <v>11</v>
      </c>
      <c r="E11987">
        <v>11</v>
      </c>
      <c r="F11987" t="str">
        <f>VLOOKUP(E11987,$L$1:$M$25,2,FALSE)</f>
        <v>gold</v>
      </c>
      <c r="G11987">
        <f>LOG(C11987)</f>
        <v>1.8325089127062364</v>
      </c>
      <c r="H11987">
        <f>G11987/(B11987-1)</f>
        <v>1.0066353075918122</v>
      </c>
    </row>
    <row r="11988" spans="1:8">
      <c r="A11988" t="s">
        <v>428</v>
      </c>
      <c r="B11988">
        <v>2.8207305025081499</v>
      </c>
      <c r="C11988">
        <v>181</v>
      </c>
      <c r="D11988">
        <v>21</v>
      </c>
      <c r="E11988">
        <v>21</v>
      </c>
      <c r="F11988" t="str">
        <f>VLOOKUP(E11988,$L$1:$M$25,2,FALSE)</f>
        <v>soybean</v>
      </c>
      <c r="G11988">
        <f>LOG(C11988)</f>
        <v>2.2576785748691846</v>
      </c>
      <c r="H11988">
        <f>G11988/(B11988-1)</f>
        <v>1.2399850344458536</v>
      </c>
    </row>
    <row r="11989" spans="1:8">
      <c r="A11989" t="s">
        <v>987</v>
      </c>
      <c r="B11989">
        <v>2.82083339405236</v>
      </c>
      <c r="C11989">
        <v>67</v>
      </c>
      <c r="D11989">
        <v>4</v>
      </c>
      <c r="E11989">
        <v>4</v>
      </c>
      <c r="F11989" t="str">
        <f>VLOOKUP(E11989,$L$1:$M$25,2,FALSE)</f>
        <v>coffee</v>
      </c>
      <c r="G11989">
        <f>LOG(C11989)</f>
        <v>1.8260748027008264</v>
      </c>
      <c r="H11989">
        <f>G11989/(B11989-1)</f>
        <v>1.0028785767361184</v>
      </c>
    </row>
    <row r="11990" spans="1:8">
      <c r="A11990" t="s">
        <v>11461</v>
      </c>
      <c r="B11990">
        <v>2.8208950450930499</v>
      </c>
      <c r="C11990">
        <v>93</v>
      </c>
      <c r="D11990">
        <v>10</v>
      </c>
      <c r="E11990">
        <v>10</v>
      </c>
      <c r="F11990" t="str">
        <f>VLOOKUP(E11990,$L$1:$M$25,2,FALSE)</f>
        <v>gnp</v>
      </c>
      <c r="G11990">
        <f>LOG(C11990)</f>
        <v>1.968482948553935</v>
      </c>
      <c r="H11990">
        <f>G11990/(B11990-1)</f>
        <v>1.0810523944576627</v>
      </c>
    </row>
    <row r="11991" spans="1:8">
      <c r="A11991" t="s">
        <v>4013</v>
      </c>
      <c r="B11991">
        <v>2.8215353446759002</v>
      </c>
      <c r="C11991">
        <v>84</v>
      </c>
      <c r="D11991">
        <v>23</v>
      </c>
      <c r="E11991">
        <v>23</v>
      </c>
      <c r="F11991" t="str">
        <f>VLOOKUP(E11991,$L$1:$M$25,2,FALSE)</f>
        <v>trade</v>
      </c>
      <c r="G11991">
        <f>LOG(C11991)</f>
        <v>1.9242792860618816</v>
      </c>
      <c r="H11991">
        <f>G11991/(B11991-1)</f>
        <v>1.0564051319049548</v>
      </c>
    </row>
    <row r="11992" spans="1:8">
      <c r="A11992" t="s">
        <v>2254</v>
      </c>
      <c r="B11992">
        <v>2.8218093789997698</v>
      </c>
      <c r="C11992">
        <v>56</v>
      </c>
      <c r="D11992">
        <v>16</v>
      </c>
      <c r="E11992">
        <v>16</v>
      </c>
      <c r="F11992" t="str">
        <f>VLOOKUP(E11992,$L$1:$M$25,2,FALSE)</f>
        <v>money-supply</v>
      </c>
      <c r="G11992">
        <f>LOG(C11992)</f>
        <v>1.7481880270062005</v>
      </c>
      <c r="H11992">
        <f>G11992/(B11992-1)</f>
        <v>0.95958888298511791</v>
      </c>
    </row>
    <row r="11993" spans="1:8">
      <c r="A11993" t="s">
        <v>10109</v>
      </c>
      <c r="B11993">
        <v>2.82193598733316</v>
      </c>
      <c r="C11993">
        <v>134</v>
      </c>
      <c r="D11993">
        <v>7</v>
      </c>
      <c r="E11993">
        <v>7</v>
      </c>
      <c r="F11993" t="str">
        <f>VLOOKUP(E11993,$L$1:$M$25,2,FALSE)</f>
        <v>crude</v>
      </c>
      <c r="G11993">
        <f>LOG(C11993)</f>
        <v>2.1271047983648077</v>
      </c>
      <c r="H11993">
        <f>G11993/(B11993-1)</f>
        <v>1.1674969994298952</v>
      </c>
    </row>
    <row r="11994" spans="1:8">
      <c r="A11994" t="s">
        <v>479</v>
      </c>
      <c r="B11994">
        <v>2.8226790583822199</v>
      </c>
      <c r="C11994">
        <v>233</v>
      </c>
      <c r="D11994">
        <v>23</v>
      </c>
      <c r="E11994">
        <v>23</v>
      </c>
      <c r="F11994" t="str">
        <f>VLOOKUP(E11994,$L$1:$M$25,2,FALSE)</f>
        <v>trade</v>
      </c>
      <c r="G11994">
        <f>LOG(C11994)</f>
        <v>2.3673559210260189</v>
      </c>
      <c r="H11994">
        <f>G11994/(B11994-1)</f>
        <v>1.2988331160875055</v>
      </c>
    </row>
    <row r="11995" spans="1:8">
      <c r="A11995" t="s">
        <v>701</v>
      </c>
      <c r="B11995">
        <v>2.8238214569846298</v>
      </c>
      <c r="C11995">
        <v>41</v>
      </c>
      <c r="D11995">
        <v>15</v>
      </c>
      <c r="E11995">
        <v>15</v>
      </c>
      <c r="F11995" t="str">
        <f>VLOOKUP(E11995,$L$1:$M$25,2,FALSE)</f>
        <v>money-fx</v>
      </c>
      <c r="G11995">
        <f>LOG(C11995)</f>
        <v>1.6127838567197355</v>
      </c>
      <c r="H11995">
        <f>G11995/(B11995-1)</f>
        <v>0.88428823476295304</v>
      </c>
    </row>
    <row r="11996" spans="1:8">
      <c r="A11996" t="s">
        <v>7067</v>
      </c>
      <c r="B11996">
        <v>2.8240173248034299</v>
      </c>
      <c r="C11996">
        <v>43</v>
      </c>
      <c r="D11996">
        <v>11</v>
      </c>
      <c r="E11996">
        <v>11</v>
      </c>
      <c r="F11996" t="str">
        <f>VLOOKUP(E11996,$L$1:$M$25,2,FALSE)</f>
        <v>gold</v>
      </c>
      <c r="G11996">
        <f>LOG(C11996)</f>
        <v>1.6334684555795864</v>
      </c>
      <c r="H11996">
        <f>G11996/(B11996-1)</f>
        <v>0.89553341043820489</v>
      </c>
    </row>
    <row r="11997" spans="1:8">
      <c r="A11997" t="s">
        <v>9819</v>
      </c>
      <c r="B11997">
        <v>2.8244886549779098</v>
      </c>
      <c r="C11997">
        <v>26</v>
      </c>
      <c r="D11997">
        <v>14</v>
      </c>
      <c r="E11997">
        <v>14</v>
      </c>
      <c r="F11997" t="str">
        <f>VLOOKUP(E11997,$L$1:$M$25,2,FALSE)</f>
        <v>livestock</v>
      </c>
      <c r="G11997">
        <f>LOG(C11997)</f>
        <v>1.414973347970818</v>
      </c>
      <c r="H11997">
        <f>G11997/(B11997-1)</f>
        <v>0.77554516116623917</v>
      </c>
    </row>
    <row r="11998" spans="1:8">
      <c r="A11998" t="s">
        <v>9222</v>
      </c>
      <c r="B11998">
        <v>2.8253521463315701</v>
      </c>
      <c r="C11998">
        <v>105</v>
      </c>
      <c r="D11998">
        <v>22</v>
      </c>
      <c r="E11998">
        <v>22</v>
      </c>
      <c r="F11998" t="str">
        <f>VLOOKUP(E11998,$L$1:$M$25,2,FALSE)</f>
        <v>sugar</v>
      </c>
      <c r="G11998">
        <f>LOG(C11998)</f>
        <v>2.0211892990699383</v>
      </c>
      <c r="H11998">
        <f>G11998/(B11998-1)</f>
        <v>1.1072873270683381</v>
      </c>
    </row>
    <row r="11999" spans="1:8">
      <c r="A11999" t="s">
        <v>431</v>
      </c>
      <c r="B11999">
        <v>2.82707103932978</v>
      </c>
      <c r="C11999">
        <v>261</v>
      </c>
      <c r="D11999">
        <v>14</v>
      </c>
      <c r="E11999">
        <v>14</v>
      </c>
      <c r="F11999" t="str">
        <f>VLOOKUP(E11999,$L$1:$M$25,2,FALSE)</f>
        <v>livestock</v>
      </c>
      <c r="G11999">
        <f>LOG(C11999)</f>
        <v>2.4166405073382808</v>
      </c>
      <c r="H11999">
        <f>G11999/(B11999-1)</f>
        <v>1.3226855745164519</v>
      </c>
    </row>
    <row r="12000" spans="1:8">
      <c r="A12000" t="s">
        <v>9392</v>
      </c>
      <c r="B12000">
        <v>2.82821111114428</v>
      </c>
      <c r="C12000">
        <v>83</v>
      </c>
      <c r="D12000">
        <v>10</v>
      </c>
      <c r="E12000">
        <v>10</v>
      </c>
      <c r="F12000" t="str">
        <f>VLOOKUP(E12000,$L$1:$M$25,2,FALSE)</f>
        <v>gnp</v>
      </c>
      <c r="G12000">
        <f>LOG(C12000)</f>
        <v>1.919078092376074</v>
      </c>
      <c r="H12000">
        <f>G12000/(B12000-1)</f>
        <v>1.0497026742031559</v>
      </c>
    </row>
    <row r="12001" spans="1:8">
      <c r="A12001" t="s">
        <v>356</v>
      </c>
      <c r="B12001">
        <v>2.8299842941434101</v>
      </c>
      <c r="C12001">
        <v>176</v>
      </c>
      <c r="D12001">
        <v>10</v>
      </c>
      <c r="E12001">
        <v>10</v>
      </c>
      <c r="F12001" t="str">
        <f>VLOOKUP(E12001,$L$1:$M$25,2,FALSE)</f>
        <v>gnp</v>
      </c>
      <c r="G12001">
        <f>LOG(C12001)</f>
        <v>2.2455126678141499</v>
      </c>
      <c r="H12001">
        <f>G12001/(B12001-1)</f>
        <v>1.2270666338506706</v>
      </c>
    </row>
    <row r="12002" spans="1:8">
      <c r="A12002" t="s">
        <v>9669</v>
      </c>
      <c r="B12002">
        <v>2.8303403798176299</v>
      </c>
      <c r="C12002">
        <v>45</v>
      </c>
      <c r="D12002">
        <v>6</v>
      </c>
      <c r="E12002">
        <v>6</v>
      </c>
      <c r="F12002" t="str">
        <f>VLOOKUP(E12002,$L$1:$M$25,2,FALSE)</f>
        <v>cpi</v>
      </c>
      <c r="G12002">
        <f>LOG(C12002)</f>
        <v>1.6532125137753437</v>
      </c>
      <c r="H12002">
        <f>G12002/(B12002-1)</f>
        <v>0.90322681617288325</v>
      </c>
    </row>
    <row r="12003" spans="1:8">
      <c r="A12003" t="s">
        <v>232</v>
      </c>
      <c r="B12003">
        <v>2.8309763835594302</v>
      </c>
      <c r="C12003">
        <v>137</v>
      </c>
      <c r="D12003">
        <v>3</v>
      </c>
      <c r="E12003">
        <v>3</v>
      </c>
      <c r="F12003" t="str">
        <f>VLOOKUP(E12003,$L$1:$M$25,2,FALSE)</f>
        <v>cocoa</v>
      </c>
      <c r="G12003">
        <f>LOG(C12003)</f>
        <v>2.1367205671564067</v>
      </c>
      <c r="H12003">
        <f>G12003/(B12003-1)</f>
        <v>1.1669842311142253</v>
      </c>
    </row>
    <row r="12004" spans="1:8">
      <c r="A12004" t="s">
        <v>408</v>
      </c>
      <c r="B12004">
        <v>2.8317947361392899</v>
      </c>
      <c r="C12004">
        <v>166</v>
      </c>
      <c r="D12004">
        <v>5</v>
      </c>
      <c r="E12004">
        <v>5</v>
      </c>
      <c r="F12004" t="str">
        <f>VLOOKUP(E12004,$L$1:$M$25,2,FALSE)</f>
        <v>corn</v>
      </c>
      <c r="G12004">
        <f>LOG(C12004)</f>
        <v>2.220108088040055</v>
      </c>
      <c r="H12004">
        <f>G12004/(B12004-1)</f>
        <v>1.2119851882090122</v>
      </c>
    </row>
    <row r="12005" spans="1:8">
      <c r="A12005" t="s">
        <v>1469</v>
      </c>
      <c r="B12005">
        <v>2.8326911254354301</v>
      </c>
      <c r="C12005">
        <v>48</v>
      </c>
      <c r="D12005">
        <v>23</v>
      </c>
      <c r="E12005">
        <v>23</v>
      </c>
      <c r="F12005" t="str">
        <f>VLOOKUP(E12005,$L$1:$M$25,2,FALSE)</f>
        <v>trade</v>
      </c>
      <c r="G12005">
        <f>LOG(C12005)</f>
        <v>1.6812412373755872</v>
      </c>
      <c r="H12005">
        <f>G12005/(B12005-1)</f>
        <v>0.91736202246089893</v>
      </c>
    </row>
    <row r="12006" spans="1:8">
      <c r="A12006" t="s">
        <v>271</v>
      </c>
      <c r="B12006">
        <v>2.8335156106912098</v>
      </c>
      <c r="C12006">
        <v>114</v>
      </c>
      <c r="D12006">
        <v>1</v>
      </c>
      <c r="E12006">
        <v>1</v>
      </c>
      <c r="F12006" t="str">
        <f>VLOOKUP(E12006,$L$1:$M$25,2,FALSE)</f>
        <v>acq</v>
      </c>
      <c r="G12006">
        <f>LOG(C12006)</f>
        <v>2.0569048513364727</v>
      </c>
      <c r="H12006">
        <f>G12006/(B12006-1)</f>
        <v>1.1218365632355038</v>
      </c>
    </row>
    <row r="12007" spans="1:8">
      <c r="A12007" t="s">
        <v>6157</v>
      </c>
      <c r="B12007">
        <v>2.8342825966830301</v>
      </c>
      <c r="C12007">
        <v>95</v>
      </c>
      <c r="D12007">
        <v>7</v>
      </c>
      <c r="E12007">
        <v>7</v>
      </c>
      <c r="F12007" t="str">
        <f>VLOOKUP(E12007,$L$1:$M$25,2,FALSE)</f>
        <v>crude</v>
      </c>
      <c r="G12007">
        <f>LOG(C12007)</f>
        <v>1.9777236052888478</v>
      </c>
      <c r="H12007">
        <f>G12007/(B12007-1)</f>
        <v>1.0782000597210075</v>
      </c>
    </row>
    <row r="12008" spans="1:8">
      <c r="A12008" t="s">
        <v>7578</v>
      </c>
      <c r="B12008">
        <v>2.8346095516724001</v>
      </c>
      <c r="C12008">
        <v>54</v>
      </c>
      <c r="D12008">
        <v>3</v>
      </c>
      <c r="E12008">
        <v>3</v>
      </c>
      <c r="F12008" t="str">
        <f>VLOOKUP(E12008,$L$1:$M$25,2,FALSE)</f>
        <v>cocoa</v>
      </c>
      <c r="G12008">
        <f>LOG(C12008)</f>
        <v>1.7323937598229686</v>
      </c>
      <c r="H12008">
        <f>G12008/(B12008-1)</f>
        <v>0.94428471619138077</v>
      </c>
    </row>
    <row r="12009" spans="1:8">
      <c r="A12009" t="s">
        <v>530</v>
      </c>
      <c r="B12009">
        <v>2.83504057960694</v>
      </c>
      <c r="C12009">
        <v>494</v>
      </c>
      <c r="D12009">
        <v>8</v>
      </c>
      <c r="E12009">
        <v>8</v>
      </c>
      <c r="F12009" t="str">
        <f>VLOOKUP(E12009,$L$1:$M$25,2,FALSE)</f>
        <v>dlr</v>
      </c>
      <c r="G12009">
        <f>LOG(C12009)</f>
        <v>2.6937269489236471</v>
      </c>
      <c r="H12009">
        <f>G12009/(B12009-1)</f>
        <v>1.4679386270033521</v>
      </c>
    </row>
    <row r="12010" spans="1:8">
      <c r="A12010" t="s">
        <v>4058</v>
      </c>
      <c r="B12010">
        <v>2.8353880742783599</v>
      </c>
      <c r="C12010">
        <v>65</v>
      </c>
      <c r="D12010">
        <v>8</v>
      </c>
      <c r="E12010">
        <v>8</v>
      </c>
      <c r="F12010" t="str">
        <f>VLOOKUP(E12010,$L$1:$M$25,2,FALSE)</f>
        <v>dlr</v>
      </c>
      <c r="G12010">
        <f>LOG(C12010)</f>
        <v>1.8129133566428555</v>
      </c>
      <c r="H12010">
        <f>G12010/(B12010-1)</f>
        <v>0.98775478714803078</v>
      </c>
    </row>
    <row r="12011" spans="1:8">
      <c r="A12011" t="s">
        <v>3722</v>
      </c>
      <c r="B12011">
        <v>2.8361486053420699</v>
      </c>
      <c r="C12011">
        <v>127</v>
      </c>
      <c r="D12011">
        <v>15</v>
      </c>
      <c r="E12011">
        <v>15</v>
      </c>
      <c r="F12011" t="str">
        <f>VLOOKUP(E12011,$L$1:$M$25,2,FALSE)</f>
        <v>money-fx</v>
      </c>
      <c r="G12011">
        <f>LOG(C12011)</f>
        <v>2.1038037209559568</v>
      </c>
      <c r="H12011">
        <f>G12011/(B12011-1)</f>
        <v>1.1457698548119548</v>
      </c>
    </row>
    <row r="12012" spans="1:8">
      <c r="A12012" t="s">
        <v>1542</v>
      </c>
      <c r="B12012">
        <v>2.8361806755259198</v>
      </c>
      <c r="C12012">
        <v>79</v>
      </c>
      <c r="D12012">
        <v>8</v>
      </c>
      <c r="E12012">
        <v>8</v>
      </c>
      <c r="F12012" t="str">
        <f>VLOOKUP(E12012,$L$1:$M$25,2,FALSE)</f>
        <v>dlr</v>
      </c>
      <c r="G12012">
        <f>LOG(C12012)</f>
        <v>1.8976270912904414</v>
      </c>
      <c r="H12012">
        <f>G12012/(B12012-1)</f>
        <v>1.0334642535909067</v>
      </c>
    </row>
    <row r="12013" spans="1:8">
      <c r="A12013" t="s">
        <v>6779</v>
      </c>
      <c r="B12013">
        <v>2.8363571102469001</v>
      </c>
      <c r="C12013">
        <v>92</v>
      </c>
      <c r="D12013">
        <v>16</v>
      </c>
      <c r="E12013">
        <v>16</v>
      </c>
      <c r="F12013" t="str">
        <f>VLOOKUP(E12013,$L$1:$M$25,2,FALSE)</f>
        <v>money-supply</v>
      </c>
      <c r="G12013">
        <f>LOG(C12013)</f>
        <v>1.9637878273455553</v>
      </c>
      <c r="H12013">
        <f>G12013/(B12013-1)</f>
        <v>1.0693932113680884</v>
      </c>
    </row>
    <row r="12014" spans="1:8">
      <c r="A12014" t="s">
        <v>7130</v>
      </c>
      <c r="B12014">
        <v>2.8365943018556399</v>
      </c>
      <c r="C12014">
        <v>95</v>
      </c>
      <c r="D12014">
        <v>7</v>
      </c>
      <c r="E12014">
        <v>7</v>
      </c>
      <c r="F12014" t="str">
        <f>VLOOKUP(E12014,$L$1:$M$25,2,FALSE)</f>
        <v>crude</v>
      </c>
      <c r="G12014">
        <f>LOG(C12014)</f>
        <v>1.9777236052888478</v>
      </c>
      <c r="H12014">
        <f>G12014/(B12014-1)</f>
        <v>1.0768429387429848</v>
      </c>
    </row>
    <row r="12015" spans="1:8">
      <c r="A12015" t="s">
        <v>478</v>
      </c>
      <c r="B12015">
        <v>2.83836276945032</v>
      </c>
      <c r="C12015">
        <v>220</v>
      </c>
      <c r="D12015">
        <v>3</v>
      </c>
      <c r="E12015">
        <v>3</v>
      </c>
      <c r="F12015" t="str">
        <f>VLOOKUP(E12015,$L$1:$M$25,2,FALSE)</f>
        <v>cocoa</v>
      </c>
      <c r="G12015">
        <f>LOG(C12015)</f>
        <v>2.3424226808222062</v>
      </c>
      <c r="H12015">
        <f>G12015/(B12015-1)</f>
        <v>1.2741895776765555</v>
      </c>
    </row>
    <row r="12016" spans="1:8">
      <c r="A12016" t="s">
        <v>358</v>
      </c>
      <c r="B12016">
        <v>2.8395077107044702</v>
      </c>
      <c r="C12016">
        <v>194</v>
      </c>
      <c r="D12016">
        <v>13</v>
      </c>
      <c r="E12016">
        <v>13</v>
      </c>
      <c r="F12016" t="str">
        <f>VLOOKUP(E12016,$L$1:$M$25,2,FALSE)</f>
        <v>interest</v>
      </c>
      <c r="G12016">
        <f>LOG(C12016)</f>
        <v>2.287801729930226</v>
      </c>
      <c r="H12016">
        <f>G12016/(B12016-1)</f>
        <v>1.2437032563750843</v>
      </c>
    </row>
    <row r="12017" spans="1:8">
      <c r="A12017" t="s">
        <v>548</v>
      </c>
      <c r="B12017">
        <v>2.8396412028140801</v>
      </c>
      <c r="C12017">
        <v>652</v>
      </c>
      <c r="D12017">
        <v>19</v>
      </c>
      <c r="E12017">
        <v>19</v>
      </c>
      <c r="F12017" t="str">
        <f>VLOOKUP(E12017,$L$1:$M$25,2,FALSE)</f>
        <v>reserves</v>
      </c>
      <c r="G12017">
        <f>LOG(C12017)</f>
        <v>2.8142475957319202</v>
      </c>
      <c r="H12017">
        <f>G12017/(B12017-1)</f>
        <v>1.5297806938804126</v>
      </c>
    </row>
    <row r="12018" spans="1:8">
      <c r="A12018" t="s">
        <v>1546</v>
      </c>
      <c r="B12018">
        <v>2.8400139009880001</v>
      </c>
      <c r="C12018">
        <v>148</v>
      </c>
      <c r="D12018">
        <v>23</v>
      </c>
      <c r="E12018">
        <v>23</v>
      </c>
      <c r="F12018" t="str">
        <f>VLOOKUP(E12018,$L$1:$M$25,2,FALSE)</f>
        <v>trade</v>
      </c>
      <c r="G12018">
        <f>LOG(C12018)</f>
        <v>2.1702617153949575</v>
      </c>
      <c r="H12018">
        <f>G12018/(B12018-1)</f>
        <v>1.1794811518704451</v>
      </c>
    </row>
    <row r="12019" spans="1:8">
      <c r="A12019" t="s">
        <v>9226</v>
      </c>
      <c r="B12019">
        <v>2.8402939746164901</v>
      </c>
      <c r="C12019">
        <v>64</v>
      </c>
      <c r="D12019">
        <v>2</v>
      </c>
      <c r="E12019">
        <v>2</v>
      </c>
      <c r="F12019" t="str">
        <f>VLOOKUP(E12019,$L$1:$M$25,2,FALSE)</f>
        <v>bop</v>
      </c>
      <c r="G12019">
        <f>LOG(C12019)</f>
        <v>1.8061799739838871</v>
      </c>
      <c r="H12019">
        <f>G12019/(B12019-1)</f>
        <v>0.98146274394029231</v>
      </c>
    </row>
    <row r="12020" spans="1:8">
      <c r="A12020" t="s">
        <v>11796</v>
      </c>
      <c r="B12020">
        <v>2.8406886374396998</v>
      </c>
      <c r="C12020">
        <v>83</v>
      </c>
      <c r="D12020">
        <v>8</v>
      </c>
      <c r="E12020">
        <v>8</v>
      </c>
      <c r="F12020" t="str">
        <f>VLOOKUP(E12020,$L$1:$M$25,2,FALSE)</f>
        <v>dlr</v>
      </c>
      <c r="G12020">
        <f>LOG(C12020)</f>
        <v>1.919078092376074</v>
      </c>
      <c r="H12020">
        <f>G12020/(B12020-1)</f>
        <v>1.0425870260411938</v>
      </c>
    </row>
    <row r="12021" spans="1:8">
      <c r="A12021" t="s">
        <v>2930</v>
      </c>
      <c r="B12021">
        <v>2.8418509466540298</v>
      </c>
      <c r="C12021">
        <v>70</v>
      </c>
      <c r="D12021">
        <v>14</v>
      </c>
      <c r="E12021">
        <v>14</v>
      </c>
      <c r="F12021" t="str">
        <f>VLOOKUP(E12021,$L$1:$M$25,2,FALSE)</f>
        <v>livestock</v>
      </c>
      <c r="G12021">
        <f>LOG(C12021)</f>
        <v>1.8450980400142569</v>
      </c>
      <c r="H12021">
        <f>G12021/(B12021-1)</f>
        <v>1.0017629512128143</v>
      </c>
    </row>
    <row r="12022" spans="1:8">
      <c r="A12022" t="s">
        <v>430</v>
      </c>
      <c r="B12022">
        <v>2.8424558010340801</v>
      </c>
      <c r="C12022">
        <v>243</v>
      </c>
      <c r="D12022">
        <v>16</v>
      </c>
      <c r="E12022">
        <v>16</v>
      </c>
      <c r="F12022" t="str">
        <f>VLOOKUP(E12022,$L$1:$M$25,2,FALSE)</f>
        <v>money-supply</v>
      </c>
      <c r="G12022">
        <f>LOG(C12022)</f>
        <v>2.3856062735983121</v>
      </c>
      <c r="H12022">
        <f>G12022/(B12022-1)</f>
        <v>1.2947970161668942</v>
      </c>
    </row>
    <row r="12023" spans="1:8">
      <c r="A12023" t="s">
        <v>591</v>
      </c>
      <c r="B12023">
        <v>2.8426506752512002</v>
      </c>
      <c r="C12023">
        <v>645</v>
      </c>
      <c r="D12023">
        <v>16</v>
      </c>
      <c r="E12023">
        <v>16</v>
      </c>
      <c r="F12023" t="str">
        <f>VLOOKUP(E12023,$L$1:$M$25,2,FALSE)</f>
        <v>money-supply</v>
      </c>
      <c r="G12023">
        <f>LOG(C12023)</f>
        <v>2.8095597146352675</v>
      </c>
      <c r="H12023">
        <f>G12023/(B12023-1)</f>
        <v>1.5247381136157308</v>
      </c>
    </row>
    <row r="12024" spans="1:8">
      <c r="A12024" t="s">
        <v>315</v>
      </c>
      <c r="B12024">
        <v>2.8427232536790599</v>
      </c>
      <c r="C12024">
        <v>224</v>
      </c>
      <c r="D12024">
        <v>17</v>
      </c>
      <c r="E12024">
        <v>17</v>
      </c>
      <c r="F12024" t="str">
        <f>VLOOKUP(E12024,$L$1:$M$25,2,FALSE)</f>
        <v>nat-gas</v>
      </c>
      <c r="G12024">
        <f>LOG(C12024)</f>
        <v>2.3502480183341627</v>
      </c>
      <c r="H12024">
        <f>G12024/(B12024-1)</f>
        <v>1.2754210452610355</v>
      </c>
    </row>
    <row r="12025" spans="1:8">
      <c r="A12025" t="s">
        <v>343</v>
      </c>
      <c r="B12025">
        <v>2.8452514594502198</v>
      </c>
      <c r="C12025">
        <v>209</v>
      </c>
      <c r="D12025">
        <v>7</v>
      </c>
      <c r="E12025">
        <v>7</v>
      </c>
      <c r="F12025" t="str">
        <f>VLOOKUP(E12025,$L$1:$M$25,2,FALSE)</f>
        <v>crude</v>
      </c>
      <c r="G12025">
        <f>LOG(C12025)</f>
        <v>2.3201462861110542</v>
      </c>
      <c r="H12025">
        <f>G12025/(B12025-1)</f>
        <v>1.2573604937303917</v>
      </c>
    </row>
    <row r="12026" spans="1:8">
      <c r="A12026" t="s">
        <v>5008</v>
      </c>
      <c r="B12026">
        <v>2.8454677766510201</v>
      </c>
      <c r="C12026">
        <v>50</v>
      </c>
      <c r="D12026">
        <v>18</v>
      </c>
      <c r="E12026">
        <v>18</v>
      </c>
      <c r="F12026" t="str">
        <f>VLOOKUP(E12026,$L$1:$M$25,2,FALSE)</f>
        <v>oilseed</v>
      </c>
      <c r="G12026">
        <f>LOG(C12026)</f>
        <v>1.6989700043360187</v>
      </c>
      <c r="H12026">
        <f>G12026/(B12026-1)</f>
        <v>0.92061753980833427</v>
      </c>
    </row>
    <row r="12027" spans="1:8">
      <c r="A12027" t="s">
        <v>2591</v>
      </c>
      <c r="B12027">
        <v>2.8460468536292498</v>
      </c>
      <c r="C12027">
        <v>116</v>
      </c>
      <c r="D12027">
        <v>5</v>
      </c>
      <c r="E12027">
        <v>5</v>
      </c>
      <c r="F12027" t="str">
        <f>VLOOKUP(E12027,$L$1:$M$25,2,FALSE)</f>
        <v>corn</v>
      </c>
      <c r="G12027">
        <f>LOG(C12027)</f>
        <v>2.0644579892269186</v>
      </c>
      <c r="H12027">
        <f>G12027/(B12027-1)</f>
        <v>1.1183128885208313</v>
      </c>
    </row>
    <row r="12028" spans="1:8">
      <c r="A12028" t="s">
        <v>614</v>
      </c>
      <c r="B12028">
        <v>2.8465669152804698</v>
      </c>
      <c r="C12028">
        <v>192</v>
      </c>
      <c r="D12028">
        <v>5</v>
      </c>
      <c r="E12028">
        <v>5</v>
      </c>
      <c r="F12028" t="str">
        <f>VLOOKUP(E12028,$L$1:$M$25,2,FALSE)</f>
        <v>corn</v>
      </c>
      <c r="G12028">
        <f>LOG(C12028)</f>
        <v>2.2833012287035497</v>
      </c>
      <c r="H12028">
        <f>G12028/(B12028-1)</f>
        <v>1.2365115013212211</v>
      </c>
    </row>
    <row r="12029" spans="1:8">
      <c r="A12029" t="s">
        <v>7865</v>
      </c>
      <c r="B12029">
        <v>2.8467579217308101</v>
      </c>
      <c r="C12029">
        <v>99</v>
      </c>
      <c r="D12029">
        <v>10</v>
      </c>
      <c r="E12029">
        <v>10</v>
      </c>
      <c r="F12029" t="str">
        <f>VLOOKUP(E12029,$L$1:$M$25,2,FALSE)</f>
        <v>gnp</v>
      </c>
      <c r="G12029">
        <f>LOG(C12029)</f>
        <v>1.9956351945975499</v>
      </c>
      <c r="H12029">
        <f>G12029/(B12029-1)</f>
        <v>1.0806154781386885</v>
      </c>
    </row>
    <row r="12030" spans="1:8">
      <c r="A12030" t="s">
        <v>2300</v>
      </c>
      <c r="B12030">
        <v>2.84808026925141</v>
      </c>
      <c r="C12030">
        <v>122</v>
      </c>
      <c r="D12030">
        <v>25</v>
      </c>
      <c r="E12030">
        <v>25</v>
      </c>
      <c r="F12030" t="str">
        <f>VLOOKUP(E12030,$L$1:$M$25,2,FALSE)</f>
        <v>wheat</v>
      </c>
      <c r="G12030">
        <f>LOG(C12030)</f>
        <v>2.0863598306747484</v>
      </c>
      <c r="H12030">
        <f>G12030/(B12030-1)</f>
        <v>1.128933556289661</v>
      </c>
    </row>
    <row r="12031" spans="1:8">
      <c r="A12031" t="s">
        <v>515</v>
      </c>
      <c r="B12031">
        <v>2.8481998763655798</v>
      </c>
      <c r="C12031">
        <v>213</v>
      </c>
      <c r="D12031">
        <v>10</v>
      </c>
      <c r="E12031">
        <v>10</v>
      </c>
      <c r="F12031" t="str">
        <f>VLOOKUP(E12031,$L$1:$M$25,2,FALSE)</f>
        <v>gnp</v>
      </c>
      <c r="G12031">
        <f>LOG(C12031)</f>
        <v>2.3283796034387376</v>
      </c>
      <c r="H12031">
        <f>G12031/(B12031-1)</f>
        <v>1.2598094141297176</v>
      </c>
    </row>
    <row r="12032" spans="1:8">
      <c r="A12032" t="s">
        <v>405</v>
      </c>
      <c r="B12032">
        <v>2.8485431683629598</v>
      </c>
      <c r="C12032">
        <v>271</v>
      </c>
      <c r="D12032">
        <v>23</v>
      </c>
      <c r="E12032">
        <v>23</v>
      </c>
      <c r="F12032" t="str">
        <f>VLOOKUP(E12032,$L$1:$M$25,2,FALSE)</f>
        <v>trade</v>
      </c>
      <c r="G12032">
        <f>LOG(C12032)</f>
        <v>2.4329692908744058</v>
      </c>
      <c r="H12032">
        <f>G12032/(B12032-1)</f>
        <v>1.3161549768020859</v>
      </c>
    </row>
    <row r="12033" spans="1:8">
      <c r="A12033" t="s">
        <v>570</v>
      </c>
      <c r="B12033">
        <v>2.8504664773950501</v>
      </c>
      <c r="C12033">
        <v>462</v>
      </c>
      <c r="D12033">
        <v>23</v>
      </c>
      <c r="E12033">
        <v>23</v>
      </c>
      <c r="F12033" t="str">
        <f>VLOOKUP(E12033,$L$1:$M$25,2,FALSE)</f>
        <v>trade</v>
      </c>
      <c r="G12033">
        <f>LOG(C12033)</f>
        <v>2.6646419755561257</v>
      </c>
      <c r="H12033">
        <f>G12033/(B12033-1)</f>
        <v>1.4399839219498922</v>
      </c>
    </row>
    <row r="12034" spans="1:8">
      <c r="A12034" t="s">
        <v>448</v>
      </c>
      <c r="B12034">
        <v>2.85090792466641</v>
      </c>
      <c r="C12034">
        <v>218</v>
      </c>
      <c r="D12034">
        <v>13</v>
      </c>
      <c r="E12034">
        <v>13</v>
      </c>
      <c r="F12034" t="str">
        <f>VLOOKUP(E12034,$L$1:$M$25,2,FALSE)</f>
        <v>interest</v>
      </c>
      <c r="G12034">
        <f>LOG(C12034)</f>
        <v>2.3384564936046046</v>
      </c>
      <c r="H12034">
        <f>G12034/(B12034-1)</f>
        <v>1.2634104930022738</v>
      </c>
    </row>
    <row r="12035" spans="1:8">
      <c r="A12035" t="s">
        <v>488</v>
      </c>
      <c r="B12035">
        <v>2.8509304652985001</v>
      </c>
      <c r="C12035">
        <v>236</v>
      </c>
      <c r="D12035">
        <v>10</v>
      </c>
      <c r="E12035">
        <v>10</v>
      </c>
      <c r="F12035" t="str">
        <f>VLOOKUP(E12035,$L$1:$M$25,2,FALSE)</f>
        <v>gnp</v>
      </c>
      <c r="G12035">
        <f>LOG(C12035)</f>
        <v>2.3729120029701067</v>
      </c>
      <c r="H12035">
        <f>G12035/(B12035-1)</f>
        <v>1.2820103442337725</v>
      </c>
    </row>
    <row r="12036" spans="1:8">
      <c r="A12036" t="s">
        <v>707</v>
      </c>
      <c r="B12036">
        <v>2.8516619336101501</v>
      </c>
      <c r="C12036">
        <v>62</v>
      </c>
      <c r="D12036">
        <v>4</v>
      </c>
      <c r="E12036">
        <v>4</v>
      </c>
      <c r="F12036" t="str">
        <f>VLOOKUP(E12036,$L$1:$M$25,2,FALSE)</f>
        <v>coffee</v>
      </c>
      <c r="G12036">
        <f>LOG(C12036)</f>
        <v>1.7923916894982539</v>
      </c>
      <c r="H12036">
        <f>G12036/(B12036-1)</f>
        <v>0.96799078544735317</v>
      </c>
    </row>
    <row r="12037" spans="1:8">
      <c r="A12037" t="s">
        <v>3319</v>
      </c>
      <c r="B12037">
        <v>2.8520617291182901</v>
      </c>
      <c r="C12037">
        <v>130</v>
      </c>
      <c r="D12037">
        <v>4</v>
      </c>
      <c r="E12037">
        <v>4</v>
      </c>
      <c r="F12037" t="str">
        <f>VLOOKUP(E12037,$L$1:$M$25,2,FALSE)</f>
        <v>coffee</v>
      </c>
      <c r="G12037">
        <f>LOG(C12037)</f>
        <v>2.1139433523068369</v>
      </c>
      <c r="H12037">
        <f>G12037/(B12037-1)</f>
        <v>1.1414000511274647</v>
      </c>
    </row>
    <row r="12038" spans="1:8">
      <c r="A12038" t="s">
        <v>3719</v>
      </c>
      <c r="B12038">
        <v>2.8543320143333801</v>
      </c>
      <c r="C12038">
        <v>62</v>
      </c>
      <c r="D12038">
        <v>10</v>
      </c>
      <c r="E12038">
        <v>10</v>
      </c>
      <c r="F12038" t="str">
        <f>VLOOKUP(E12038,$L$1:$M$25,2,FALSE)</f>
        <v>gnp</v>
      </c>
      <c r="G12038">
        <f>LOG(C12038)</f>
        <v>1.7923916894982539</v>
      </c>
      <c r="H12038">
        <f>G12038/(B12038-1)</f>
        <v>0.9665969608698185</v>
      </c>
    </row>
    <row r="12039" spans="1:8">
      <c r="A12039" t="s">
        <v>11189</v>
      </c>
      <c r="B12039">
        <v>2.85485040544375</v>
      </c>
      <c r="C12039">
        <v>89</v>
      </c>
      <c r="D12039">
        <v>14</v>
      </c>
      <c r="E12039">
        <v>14</v>
      </c>
      <c r="F12039" t="str">
        <f>VLOOKUP(E12039,$L$1:$M$25,2,FALSE)</f>
        <v>livestock</v>
      </c>
      <c r="G12039">
        <f>LOG(C12039)</f>
        <v>1.9493900066449128</v>
      </c>
      <c r="H12039">
        <f>G12039/(B12039-1)</f>
        <v>1.0509688549134211</v>
      </c>
    </row>
    <row r="12040" spans="1:8">
      <c r="A12040" t="s">
        <v>10195</v>
      </c>
      <c r="B12040">
        <v>2.8557921675597902</v>
      </c>
      <c r="C12040">
        <v>123</v>
      </c>
      <c r="D12040">
        <v>7</v>
      </c>
      <c r="E12040">
        <v>7</v>
      </c>
      <c r="F12040" t="str">
        <f>VLOOKUP(E12040,$L$1:$M$25,2,FALSE)</f>
        <v>crude</v>
      </c>
      <c r="G12040">
        <f>LOG(C12040)</f>
        <v>2.0899051114393981</v>
      </c>
      <c r="H12040">
        <f>G12040/(B12040-1)</f>
        <v>1.1261525659888125</v>
      </c>
    </row>
    <row r="12041" spans="1:8">
      <c r="A12041" t="s">
        <v>11168</v>
      </c>
      <c r="B12041">
        <v>2.8574857137192802</v>
      </c>
      <c r="C12041">
        <v>148</v>
      </c>
      <c r="D12041">
        <v>23</v>
      </c>
      <c r="E12041">
        <v>23</v>
      </c>
      <c r="F12041" t="str">
        <f>VLOOKUP(E12041,$L$1:$M$25,2,FALSE)</f>
        <v>trade</v>
      </c>
      <c r="G12041">
        <f>LOG(C12041)</f>
        <v>2.1702617153949575</v>
      </c>
      <c r="H12041">
        <f>G12041/(B12041-1)</f>
        <v>1.1683867603209717</v>
      </c>
    </row>
    <row r="12042" spans="1:8">
      <c r="A12042" t="s">
        <v>3273</v>
      </c>
      <c r="B12042">
        <v>2.8575545258991801</v>
      </c>
      <c r="C12042">
        <v>107</v>
      </c>
      <c r="D12042">
        <v>4</v>
      </c>
      <c r="E12042">
        <v>4</v>
      </c>
      <c r="F12042" t="str">
        <f>VLOOKUP(E12042,$L$1:$M$25,2,FALSE)</f>
        <v>coffee</v>
      </c>
      <c r="G12042">
        <f>LOG(C12042)</f>
        <v>2.0293837776852097</v>
      </c>
      <c r="H12042">
        <f>G12042/(B12042-1)</f>
        <v>1.0925029383473159</v>
      </c>
    </row>
    <row r="12043" spans="1:8">
      <c r="A12043" t="s">
        <v>2174</v>
      </c>
      <c r="B12043">
        <v>2.8575765983118502</v>
      </c>
      <c r="C12043">
        <v>67</v>
      </c>
      <c r="D12043">
        <v>18</v>
      </c>
      <c r="E12043">
        <v>18</v>
      </c>
      <c r="F12043" t="str">
        <f>VLOOKUP(E12043,$L$1:$M$25,2,FALSE)</f>
        <v>oilseed</v>
      </c>
      <c r="G12043">
        <f>LOG(C12043)</f>
        <v>1.8260748027008264</v>
      </c>
      <c r="H12043">
        <f>G12043/(B12043-1)</f>
        <v>0.98304145538889098</v>
      </c>
    </row>
    <row r="12044" spans="1:8">
      <c r="A12044" t="s">
        <v>10723</v>
      </c>
      <c r="B12044">
        <v>2.8579779447076601</v>
      </c>
      <c r="C12044">
        <v>104</v>
      </c>
      <c r="D12044">
        <v>10</v>
      </c>
      <c r="E12044">
        <v>10</v>
      </c>
      <c r="F12044" t="str">
        <f>VLOOKUP(E12044,$L$1:$M$25,2,FALSE)</f>
        <v>gnp</v>
      </c>
      <c r="G12044">
        <f>LOG(C12044)</f>
        <v>2.0170333392987803</v>
      </c>
      <c r="H12044">
        <f>G12044/(B12044-1)</f>
        <v>1.0856067183381697</v>
      </c>
    </row>
    <row r="12045" spans="1:8">
      <c r="A12045" t="s">
        <v>584</v>
      </c>
      <c r="B12045">
        <v>2.8584170622345302</v>
      </c>
      <c r="C12045">
        <v>197</v>
      </c>
      <c r="D12045">
        <v>10</v>
      </c>
      <c r="E12045">
        <v>10</v>
      </c>
      <c r="F12045" t="str">
        <f>VLOOKUP(E12045,$L$1:$M$25,2,FALSE)</f>
        <v>gnp</v>
      </c>
      <c r="G12045">
        <f>LOG(C12045)</f>
        <v>2.2944662261615929</v>
      </c>
      <c r="H12045">
        <f>G12045/(B12045-1)</f>
        <v>1.2346347183246178</v>
      </c>
    </row>
    <row r="12046" spans="1:8">
      <c r="A12046" t="s">
        <v>9323</v>
      </c>
      <c r="B12046">
        <v>2.8588959059829802</v>
      </c>
      <c r="C12046">
        <v>49</v>
      </c>
      <c r="D12046">
        <v>10</v>
      </c>
      <c r="E12046">
        <v>10</v>
      </c>
      <c r="F12046" t="str">
        <f>VLOOKUP(E12046,$L$1:$M$25,2,FALSE)</f>
        <v>gnp</v>
      </c>
      <c r="G12046">
        <f>LOG(C12046)</f>
        <v>1.6901960800285136</v>
      </c>
      <c r="H12046">
        <f>G12046/(B12046-1)</f>
        <v>0.90924729813461047</v>
      </c>
    </row>
    <row r="12047" spans="1:8">
      <c r="A12047" t="s">
        <v>3589</v>
      </c>
      <c r="B12047">
        <v>2.8591835600989599</v>
      </c>
      <c r="C12047">
        <v>69</v>
      </c>
      <c r="D12047">
        <v>23</v>
      </c>
      <c r="E12047">
        <v>23</v>
      </c>
      <c r="F12047" t="str">
        <f>VLOOKUP(E12047,$L$1:$M$25,2,FALSE)</f>
        <v>trade</v>
      </c>
      <c r="G12047">
        <f>LOG(C12047)</f>
        <v>1.8388490907372552</v>
      </c>
      <c r="H12047">
        <f>G12047/(B12047-1)</f>
        <v>0.98906268869942982</v>
      </c>
    </row>
    <row r="12048" spans="1:8">
      <c r="A12048" t="s">
        <v>1895</v>
      </c>
      <c r="B12048">
        <v>2.8593873465367001</v>
      </c>
      <c r="C12048">
        <v>69</v>
      </c>
      <c r="D12048">
        <v>8</v>
      </c>
      <c r="E12048">
        <v>8</v>
      </c>
      <c r="F12048" t="str">
        <f>VLOOKUP(E12048,$L$1:$M$25,2,FALSE)</f>
        <v>dlr</v>
      </c>
      <c r="G12048">
        <f>LOG(C12048)</f>
        <v>1.8388490907372552</v>
      </c>
      <c r="H12048">
        <f>G12048/(B12048-1)</f>
        <v>0.98895428871359181</v>
      </c>
    </row>
    <row r="12049" spans="1:8">
      <c r="A12049" t="s">
        <v>2664</v>
      </c>
      <c r="B12049">
        <v>2.8609104574797199</v>
      </c>
      <c r="C12049">
        <v>60</v>
      </c>
      <c r="D12049">
        <v>6</v>
      </c>
      <c r="E12049">
        <v>6</v>
      </c>
      <c r="F12049" t="str">
        <f>VLOOKUP(E12049,$L$1:$M$25,2,FALSE)</f>
        <v>cpi</v>
      </c>
      <c r="G12049">
        <f>LOG(C12049)</f>
        <v>1.7781512503836436</v>
      </c>
      <c r="H12049">
        <f>G12049/(B12049-1)</f>
        <v>0.95552757159086565</v>
      </c>
    </row>
    <row r="12050" spans="1:8">
      <c r="A12050" t="s">
        <v>3578</v>
      </c>
      <c r="B12050">
        <v>2.8610186172718102</v>
      </c>
      <c r="C12050">
        <v>59</v>
      </c>
      <c r="D12050">
        <v>4</v>
      </c>
      <c r="E12050">
        <v>4</v>
      </c>
      <c r="F12050" t="str">
        <f>VLOOKUP(E12050,$L$1:$M$25,2,FALSE)</f>
        <v>coffee</v>
      </c>
      <c r="G12050">
        <f>LOG(C12050)</f>
        <v>1.7708520116421442</v>
      </c>
      <c r="H12050">
        <f>G12050/(B12050-1)</f>
        <v>0.95154986371826467</v>
      </c>
    </row>
    <row r="12051" spans="1:8">
      <c r="A12051" t="s">
        <v>9801</v>
      </c>
      <c r="B12051">
        <v>2.8612863562043498</v>
      </c>
      <c r="C12051">
        <v>115</v>
      </c>
      <c r="D12051">
        <v>23</v>
      </c>
      <c r="E12051">
        <v>23</v>
      </c>
      <c r="F12051" t="str">
        <f>VLOOKUP(E12051,$L$1:$M$25,2,FALSE)</f>
        <v>trade</v>
      </c>
      <c r="G12051">
        <f>LOG(C12051)</f>
        <v>2.0606978403536118</v>
      </c>
      <c r="H12051">
        <f>G12051/(B12051-1)</f>
        <v>1.1071363809682215</v>
      </c>
    </row>
    <row r="12052" spans="1:8">
      <c r="A12052" t="s">
        <v>571</v>
      </c>
      <c r="B12052">
        <v>2.8617701296796998</v>
      </c>
      <c r="C12052">
        <v>537</v>
      </c>
      <c r="D12052">
        <v>25</v>
      </c>
      <c r="E12052">
        <v>25</v>
      </c>
      <c r="F12052" t="str">
        <f>VLOOKUP(E12052,$L$1:$M$25,2,FALSE)</f>
        <v>wheat</v>
      </c>
      <c r="G12052">
        <f>LOG(C12052)</f>
        <v>2.7299742856995555</v>
      </c>
      <c r="H12052">
        <f>G12052/(B12052-1)</f>
        <v>1.4663326273094854</v>
      </c>
    </row>
    <row r="12053" spans="1:8">
      <c r="A12053" t="s">
        <v>89</v>
      </c>
      <c r="B12053">
        <v>2.8645467355029699</v>
      </c>
      <c r="C12053">
        <v>189</v>
      </c>
      <c r="D12053">
        <v>10</v>
      </c>
      <c r="E12053">
        <v>10</v>
      </c>
      <c r="F12053" t="str">
        <f>VLOOKUP(E12053,$L$1:$M$25,2,FALSE)</f>
        <v>gnp</v>
      </c>
      <c r="G12053">
        <f>LOG(C12053)</f>
        <v>2.2764618041732443</v>
      </c>
      <c r="H12053">
        <f>G12053/(B12053-1)</f>
        <v>1.2209196802777691</v>
      </c>
    </row>
    <row r="12054" spans="1:8">
      <c r="A12054" t="s">
        <v>3746</v>
      </c>
      <c r="B12054">
        <v>2.8652352524488398</v>
      </c>
      <c r="C12054">
        <v>25</v>
      </c>
      <c r="D12054">
        <v>11</v>
      </c>
      <c r="E12054">
        <v>11</v>
      </c>
      <c r="F12054" t="str">
        <f>VLOOKUP(E12054,$L$1:$M$25,2,FALSE)</f>
        <v>gold</v>
      </c>
      <c r="G12054">
        <f>LOG(C12054)</f>
        <v>1.3979400086720377</v>
      </c>
      <c r="H12054">
        <f>G12054/(B12054-1)</f>
        <v>0.74947114946315907</v>
      </c>
    </row>
    <row r="12055" spans="1:8">
      <c r="A12055" t="s">
        <v>5754</v>
      </c>
      <c r="B12055">
        <v>2.8652352524488398</v>
      </c>
      <c r="C12055">
        <v>25</v>
      </c>
      <c r="D12055">
        <v>5</v>
      </c>
      <c r="E12055">
        <v>5</v>
      </c>
      <c r="F12055" t="str">
        <f>VLOOKUP(E12055,$L$1:$M$25,2,FALSE)</f>
        <v>corn</v>
      </c>
      <c r="G12055">
        <f>LOG(C12055)</f>
        <v>1.3979400086720377</v>
      </c>
      <c r="H12055">
        <f>G12055/(B12055-1)</f>
        <v>0.74947114946315907</v>
      </c>
    </row>
    <row r="12056" spans="1:8">
      <c r="A12056" t="s">
        <v>6504</v>
      </c>
      <c r="B12056">
        <v>2.86597308866344</v>
      </c>
      <c r="C12056">
        <v>106</v>
      </c>
      <c r="D12056">
        <v>4</v>
      </c>
      <c r="E12056">
        <v>4</v>
      </c>
      <c r="F12056" t="str">
        <f>VLOOKUP(E12056,$L$1:$M$25,2,FALSE)</f>
        <v>coffee</v>
      </c>
      <c r="G12056">
        <f>LOG(C12056)</f>
        <v>2.0253058652647704</v>
      </c>
      <c r="H12056">
        <f>G12056/(B12056-1)</f>
        <v>1.0853885715551543</v>
      </c>
    </row>
    <row r="12057" spans="1:8">
      <c r="A12057" t="s">
        <v>8729</v>
      </c>
      <c r="B12057">
        <v>2.8660623352308101</v>
      </c>
      <c r="C12057">
        <v>100</v>
      </c>
      <c r="D12057">
        <v>10</v>
      </c>
      <c r="E12057">
        <v>10</v>
      </c>
      <c r="F12057" t="str">
        <f>VLOOKUP(E12057,$L$1:$M$25,2,FALSE)</f>
        <v>gnp</v>
      </c>
      <c r="G12057">
        <f>LOG(C12057)</f>
        <v>2</v>
      </c>
      <c r="H12057">
        <f>G12057/(B12057-1)</f>
        <v>1.0717755576759034</v>
      </c>
    </row>
    <row r="12058" spans="1:8">
      <c r="A12058" t="s">
        <v>377</v>
      </c>
      <c r="B12058">
        <v>2.8661049066891602</v>
      </c>
      <c r="C12058">
        <v>157</v>
      </c>
      <c r="D12058">
        <v>3</v>
      </c>
      <c r="E12058">
        <v>3</v>
      </c>
      <c r="F12058" t="str">
        <f>VLOOKUP(E12058,$L$1:$M$25,2,FALSE)</f>
        <v>cocoa</v>
      </c>
      <c r="G12058">
        <f>LOG(C12058)</f>
        <v>2.1958996524092336</v>
      </c>
      <c r="H12058">
        <f>G12058/(B12058-1)</f>
        <v>1.1767289419463531</v>
      </c>
    </row>
    <row r="12059" spans="1:8">
      <c r="A12059" t="s">
        <v>469</v>
      </c>
      <c r="B12059">
        <v>2.8685056052862801</v>
      </c>
      <c r="C12059">
        <v>237</v>
      </c>
      <c r="D12059">
        <v>4</v>
      </c>
      <c r="E12059">
        <v>4</v>
      </c>
      <c r="F12059" t="str">
        <f>VLOOKUP(E12059,$L$1:$M$25,2,FALSE)</f>
        <v>coffee</v>
      </c>
      <c r="G12059">
        <f>LOG(C12059)</f>
        <v>2.374748346010104</v>
      </c>
      <c r="H12059">
        <f>G12059/(B12059-1)</f>
        <v>1.2709345582328402</v>
      </c>
    </row>
    <row r="12060" spans="1:8">
      <c r="A12060" t="s">
        <v>520</v>
      </c>
      <c r="B12060">
        <v>2.8696271735882601</v>
      </c>
      <c r="C12060">
        <v>256</v>
      </c>
      <c r="D12060">
        <v>1</v>
      </c>
      <c r="E12060">
        <v>1</v>
      </c>
      <c r="F12060" t="str">
        <f>VLOOKUP(E12060,$L$1:$M$25,2,FALSE)</f>
        <v>acq</v>
      </c>
      <c r="G12060">
        <f>LOG(C12060)</f>
        <v>2.4082399653118496</v>
      </c>
      <c r="H12060">
        <f>G12060/(B12060-1)</f>
        <v>1.2880856672027627</v>
      </c>
    </row>
    <row r="12061" spans="1:8">
      <c r="A12061" t="s">
        <v>8515</v>
      </c>
      <c r="B12061">
        <v>2.86988740578076</v>
      </c>
      <c r="C12061">
        <v>151</v>
      </c>
      <c r="D12061">
        <v>23</v>
      </c>
      <c r="E12061">
        <v>23</v>
      </c>
      <c r="F12061" t="str">
        <f>VLOOKUP(E12061,$L$1:$M$25,2,FALSE)</f>
        <v>trade</v>
      </c>
      <c r="G12061">
        <f>LOG(C12061)</f>
        <v>2.1789769472931693</v>
      </c>
      <c r="H12061">
        <f>G12061/(B12061-1)</f>
        <v>1.1652984776285773</v>
      </c>
    </row>
    <row r="12062" spans="1:8">
      <c r="A12062" t="s">
        <v>641</v>
      </c>
      <c r="B12062">
        <v>2.8705539072251001</v>
      </c>
      <c r="C12062">
        <v>165</v>
      </c>
      <c r="D12062">
        <v>10</v>
      </c>
      <c r="E12062">
        <v>10</v>
      </c>
      <c r="F12062" t="str">
        <f>VLOOKUP(E12062,$L$1:$M$25,2,FALSE)</f>
        <v>gnp</v>
      </c>
      <c r="G12062">
        <f>LOG(C12062)</f>
        <v>2.2174839442139063</v>
      </c>
      <c r="H12062">
        <f>G12062/(B12062-1)</f>
        <v>1.1854691466783036</v>
      </c>
    </row>
    <row r="12063" spans="1:8">
      <c r="A12063" t="s">
        <v>7201</v>
      </c>
      <c r="B12063">
        <v>2.87071438902752</v>
      </c>
      <c r="C12063">
        <v>56</v>
      </c>
      <c r="D12063">
        <v>10</v>
      </c>
      <c r="E12063">
        <v>10</v>
      </c>
      <c r="F12063" t="str">
        <f>VLOOKUP(E12063,$L$1:$M$25,2,FALSE)</f>
        <v>gnp</v>
      </c>
      <c r="G12063">
        <f>LOG(C12063)</f>
        <v>1.7481880270062005</v>
      </c>
      <c r="H12063">
        <f>G12063/(B12063-1)</f>
        <v>0.93450290288031934</v>
      </c>
    </row>
    <row r="12064" spans="1:8">
      <c r="A12064" t="s">
        <v>2188</v>
      </c>
      <c r="B12064">
        <v>2.8709352687612801</v>
      </c>
      <c r="C12064">
        <v>90</v>
      </c>
      <c r="D12064">
        <v>3</v>
      </c>
      <c r="E12064">
        <v>3</v>
      </c>
      <c r="F12064" t="str">
        <f>VLOOKUP(E12064,$L$1:$M$25,2,FALSE)</f>
        <v>cocoa</v>
      </c>
      <c r="G12064">
        <f>LOG(C12064)</f>
        <v>1.954242509439325</v>
      </c>
      <c r="H12064">
        <f>G12064/(B12064-1)</f>
        <v>1.0445270566379357</v>
      </c>
    </row>
    <row r="12065" spans="1:8">
      <c r="A12065" t="s">
        <v>11358</v>
      </c>
      <c r="B12065">
        <v>2.8713629454589098</v>
      </c>
      <c r="C12065">
        <v>138</v>
      </c>
      <c r="D12065">
        <v>4</v>
      </c>
      <c r="E12065">
        <v>4</v>
      </c>
      <c r="F12065" t="str">
        <f>VLOOKUP(E12065,$L$1:$M$25,2,FALSE)</f>
        <v>coffee</v>
      </c>
      <c r="G12065">
        <f>LOG(C12065)</f>
        <v>2.1398790864012365</v>
      </c>
      <c r="H12065">
        <f>G12065/(B12065-1)</f>
        <v>1.1434869390750275</v>
      </c>
    </row>
    <row r="12066" spans="1:8">
      <c r="A12066" t="s">
        <v>557</v>
      </c>
      <c r="B12066">
        <v>2.8714315377637298</v>
      </c>
      <c r="C12066">
        <v>484</v>
      </c>
      <c r="D12066">
        <v>13</v>
      </c>
      <c r="E12066">
        <v>13</v>
      </c>
      <c r="F12066" t="str">
        <f>VLOOKUP(E12066,$L$1:$M$25,2,FALSE)</f>
        <v>interest</v>
      </c>
      <c r="G12066">
        <f>LOG(C12066)</f>
        <v>2.6848453616444123</v>
      </c>
      <c r="H12066">
        <f>G12066/(B12066-1)</f>
        <v>1.4346479192354922</v>
      </c>
    </row>
    <row r="12067" spans="1:8">
      <c r="A12067" t="s">
        <v>420</v>
      </c>
      <c r="B12067">
        <v>2.8730125449030499</v>
      </c>
      <c r="C12067">
        <v>203</v>
      </c>
      <c r="D12067">
        <v>10</v>
      </c>
      <c r="E12067">
        <v>10</v>
      </c>
      <c r="F12067" t="str">
        <f>VLOOKUP(E12067,$L$1:$M$25,2,FALSE)</f>
        <v>gnp</v>
      </c>
      <c r="G12067">
        <f>LOG(C12067)</f>
        <v>2.307496037913213</v>
      </c>
      <c r="H12067">
        <f>G12067/(B12067-1)</f>
        <v>1.2319704126875737</v>
      </c>
    </row>
    <row r="12068" spans="1:8">
      <c r="A12068" t="s">
        <v>980</v>
      </c>
      <c r="B12068">
        <v>2.8730805574746801</v>
      </c>
      <c r="C12068">
        <v>71</v>
      </c>
      <c r="D12068">
        <v>7</v>
      </c>
      <c r="E12068">
        <v>7</v>
      </c>
      <c r="F12068" t="str">
        <f>VLOOKUP(E12068,$L$1:$M$25,2,FALSE)</f>
        <v>crude</v>
      </c>
      <c r="G12068">
        <f>LOG(C12068)</f>
        <v>1.8512583487190752</v>
      </c>
      <c r="H12068">
        <f>G12068/(B12068-1)</f>
        <v>0.9883495620791527</v>
      </c>
    </row>
    <row r="12069" spans="1:8">
      <c r="A12069" t="s">
        <v>294</v>
      </c>
      <c r="B12069">
        <v>2.8731507003450498</v>
      </c>
      <c r="C12069">
        <v>119</v>
      </c>
      <c r="D12069">
        <v>19</v>
      </c>
      <c r="E12069">
        <v>19</v>
      </c>
      <c r="F12069" t="str">
        <f>VLOOKUP(E12069,$L$1:$M$25,2,FALSE)</f>
        <v>reserves</v>
      </c>
      <c r="G12069">
        <f>LOG(C12069)</f>
        <v>2.0755469613925306</v>
      </c>
      <c r="H12069">
        <f>G12069/(B12069-1)</f>
        <v>1.1080512427591638</v>
      </c>
    </row>
    <row r="12070" spans="1:8">
      <c r="A12070" t="s">
        <v>10684</v>
      </c>
      <c r="B12070">
        <v>2.8733836986770802</v>
      </c>
      <c r="C12070">
        <v>72</v>
      </c>
      <c r="D12070">
        <v>23</v>
      </c>
      <c r="E12070">
        <v>23</v>
      </c>
      <c r="F12070" t="str">
        <f>VLOOKUP(E12070,$L$1:$M$25,2,FALSE)</f>
        <v>trade</v>
      </c>
      <c r="G12070">
        <f>LOG(C12070)</f>
        <v>1.8573324964312685</v>
      </c>
      <c r="H12070">
        <f>G12070/(B12070-1)</f>
        <v>0.99143197292837204</v>
      </c>
    </row>
    <row r="12071" spans="1:8">
      <c r="A12071" t="s">
        <v>11158</v>
      </c>
      <c r="B12071">
        <v>2.8740432567265999</v>
      </c>
      <c r="C12071">
        <v>86</v>
      </c>
      <c r="D12071">
        <v>22</v>
      </c>
      <c r="E12071">
        <v>22</v>
      </c>
      <c r="F12071" t="str">
        <f>VLOOKUP(E12071,$L$1:$M$25,2,FALSE)</f>
        <v>sugar</v>
      </c>
      <c r="G12071">
        <f>LOG(C12071)</f>
        <v>1.9344984512435677</v>
      </c>
      <c r="H12071">
        <f>G12071/(B12071-1)</f>
        <v>1.0322592311036434</v>
      </c>
    </row>
    <row r="12072" spans="1:8">
      <c r="A12072" t="s">
        <v>642</v>
      </c>
      <c r="B12072">
        <v>2.8750375991246302</v>
      </c>
      <c r="C12072">
        <v>172</v>
      </c>
      <c r="D12072">
        <v>23</v>
      </c>
      <c r="E12072">
        <v>23</v>
      </c>
      <c r="F12072" t="str">
        <f>VLOOKUP(E12072,$L$1:$M$25,2,FALSE)</f>
        <v>trade</v>
      </c>
      <c r="G12072">
        <f>LOG(C12072)</f>
        <v>2.2355284469075487</v>
      </c>
      <c r="H12072">
        <f>G12072/(B12072-1)</f>
        <v>1.1922579301616221</v>
      </c>
    </row>
    <row r="12073" spans="1:8">
      <c r="A12073" t="s">
        <v>10929</v>
      </c>
      <c r="B12073">
        <v>2.87521553875031</v>
      </c>
      <c r="C12073">
        <v>87</v>
      </c>
      <c r="D12073">
        <v>13</v>
      </c>
      <c r="E12073">
        <v>13</v>
      </c>
      <c r="F12073" t="str">
        <f>VLOOKUP(E12073,$L$1:$M$25,2,FALSE)</f>
        <v>interest</v>
      </c>
      <c r="G12073">
        <f>LOG(C12073)</f>
        <v>1.9395192526186185</v>
      </c>
      <c r="H12073">
        <f>G12073/(B12073-1)</f>
        <v>1.0342913721327001</v>
      </c>
    </row>
    <row r="12074" spans="1:8">
      <c r="A12074" t="s">
        <v>449</v>
      </c>
      <c r="B12074">
        <v>2.8767060381628098</v>
      </c>
      <c r="C12074">
        <v>322</v>
      </c>
      <c r="D12074">
        <v>2</v>
      </c>
      <c r="E12074">
        <v>2</v>
      </c>
      <c r="F12074" t="str">
        <f>VLOOKUP(E12074,$L$1:$M$25,2,FALSE)</f>
        <v>bop</v>
      </c>
      <c r="G12074">
        <f>LOG(C12074)</f>
        <v>2.5078558716958308</v>
      </c>
      <c r="H12074">
        <f>G12074/(B12074-1)</f>
        <v>1.3363072429557916</v>
      </c>
    </row>
    <row r="12075" spans="1:8">
      <c r="A12075" t="s">
        <v>6435</v>
      </c>
      <c r="B12075">
        <v>2.8776903700110799</v>
      </c>
      <c r="C12075">
        <v>69</v>
      </c>
      <c r="D12075">
        <v>16</v>
      </c>
      <c r="E12075">
        <v>16</v>
      </c>
      <c r="F12075" t="str">
        <f>VLOOKUP(E12075,$L$1:$M$25,2,FALSE)</f>
        <v>money-supply</v>
      </c>
      <c r="G12075">
        <f>LOG(C12075)</f>
        <v>1.8388490907372552</v>
      </c>
      <c r="H12075">
        <f>G12075/(B12075-1)</f>
        <v>0.97931433217416164</v>
      </c>
    </row>
    <row r="12076" spans="1:8">
      <c r="A12076" t="s">
        <v>480</v>
      </c>
      <c r="B12076">
        <v>2.87785315316391</v>
      </c>
      <c r="C12076">
        <v>386</v>
      </c>
      <c r="D12076">
        <v>8</v>
      </c>
      <c r="E12076">
        <v>8</v>
      </c>
      <c r="F12076" t="str">
        <f>VLOOKUP(E12076,$L$1:$M$25,2,FALSE)</f>
        <v>dlr</v>
      </c>
      <c r="G12076">
        <f>LOG(C12076)</f>
        <v>2.5865873046717551</v>
      </c>
      <c r="H12076">
        <f>G12076/(B12076-1)</f>
        <v>1.377417238570402</v>
      </c>
    </row>
    <row r="12077" spans="1:8">
      <c r="A12077" t="s">
        <v>612</v>
      </c>
      <c r="B12077">
        <v>2.8779064334855202</v>
      </c>
      <c r="C12077">
        <v>504</v>
      </c>
      <c r="D12077">
        <v>4</v>
      </c>
      <c r="E12077">
        <v>4</v>
      </c>
      <c r="F12077" t="str">
        <f>VLOOKUP(E12077,$L$1:$M$25,2,FALSE)</f>
        <v>coffee</v>
      </c>
      <c r="G12077">
        <f>LOG(C12077)</f>
        <v>2.7024305364455254</v>
      </c>
      <c r="H12077">
        <f>G12077/(B12077-1)</f>
        <v>1.4390655936087471</v>
      </c>
    </row>
    <row r="12078" spans="1:8">
      <c r="A12078" t="s">
        <v>6920</v>
      </c>
      <c r="B12078">
        <v>2.8786201094685402</v>
      </c>
      <c r="C12078">
        <v>54</v>
      </c>
      <c r="D12078">
        <v>3</v>
      </c>
      <c r="E12078">
        <v>3</v>
      </c>
      <c r="F12078" t="str">
        <f>VLOOKUP(E12078,$L$1:$M$25,2,FALSE)</f>
        <v>cocoa</v>
      </c>
      <c r="G12078">
        <f>LOG(C12078)</f>
        <v>1.7323937598229686</v>
      </c>
      <c r="H12078">
        <f>G12078/(B12078-1)</f>
        <v>0.92216289556969622</v>
      </c>
    </row>
    <row r="12079" spans="1:8">
      <c r="A12079" t="s">
        <v>312</v>
      </c>
      <c r="B12079">
        <v>2.8790112294730101</v>
      </c>
      <c r="C12079">
        <v>107</v>
      </c>
      <c r="D12079">
        <v>9</v>
      </c>
      <c r="E12079">
        <v>9</v>
      </c>
      <c r="F12079" t="str">
        <f>VLOOKUP(E12079,$L$1:$M$25,2,FALSE)</f>
        <v>earn</v>
      </c>
      <c r="G12079">
        <f>LOG(C12079)</f>
        <v>2.0293837776852097</v>
      </c>
      <c r="H12079">
        <f>G12079/(B12079-1)</f>
        <v>1.0800274877837601</v>
      </c>
    </row>
    <row r="12080" spans="1:8">
      <c r="A12080" t="s">
        <v>1902</v>
      </c>
      <c r="B12080">
        <v>2.8819262337018601</v>
      </c>
      <c r="C12080">
        <v>85</v>
      </c>
      <c r="D12080">
        <v>7</v>
      </c>
      <c r="E12080">
        <v>7</v>
      </c>
      <c r="F12080" t="str">
        <f>VLOOKUP(E12080,$L$1:$M$25,2,FALSE)</f>
        <v>crude</v>
      </c>
      <c r="G12080">
        <f>LOG(C12080)</f>
        <v>1.9294189257142926</v>
      </c>
      <c r="H12080">
        <f>G12080/(B12080-1)</f>
        <v>1.025236213387074</v>
      </c>
    </row>
    <row r="12081" spans="1:8">
      <c r="A12081" t="s">
        <v>140</v>
      </c>
      <c r="B12081">
        <v>2.8836309952045398</v>
      </c>
      <c r="C12081">
        <v>161</v>
      </c>
      <c r="D12081">
        <v>8</v>
      </c>
      <c r="E12081">
        <v>8</v>
      </c>
      <c r="F12081" t="str">
        <f>VLOOKUP(E12081,$L$1:$M$25,2,FALSE)</f>
        <v>dlr</v>
      </c>
      <c r="G12081">
        <f>LOG(C12081)</f>
        <v>2.2068258760318495</v>
      </c>
      <c r="H12081">
        <f>G12081/(B12081-1)</f>
        <v>1.1715807828869447</v>
      </c>
    </row>
    <row r="12082" spans="1:8">
      <c r="A12082" t="s">
        <v>615</v>
      </c>
      <c r="B12082">
        <v>2.8842279490909801</v>
      </c>
      <c r="C12082">
        <v>467</v>
      </c>
      <c r="D12082">
        <v>4</v>
      </c>
      <c r="E12082">
        <v>4</v>
      </c>
      <c r="F12082" t="str">
        <f>VLOOKUP(E12082,$L$1:$M$25,2,FALSE)</f>
        <v>coffee</v>
      </c>
      <c r="G12082">
        <f>LOG(C12082)</f>
        <v>2.6693168805661123</v>
      </c>
      <c r="H12082">
        <f>G12082/(B12082-1)</f>
        <v>1.4166634572286689</v>
      </c>
    </row>
    <row r="12083" spans="1:8">
      <c r="A12083" t="s">
        <v>345</v>
      </c>
      <c r="B12083">
        <v>2.8855039444906798</v>
      </c>
      <c r="C12083">
        <v>234</v>
      </c>
      <c r="D12083">
        <v>4</v>
      </c>
      <c r="E12083">
        <v>4</v>
      </c>
      <c r="F12083" t="str">
        <f>VLOOKUP(E12083,$L$1:$M$25,2,FALSE)</f>
        <v>coffee</v>
      </c>
      <c r="G12083">
        <f>LOG(C12083)</f>
        <v>2.369215857410143</v>
      </c>
      <c r="H12083">
        <f>G12083/(B12083-1)</f>
        <v>1.2565425091434246</v>
      </c>
    </row>
    <row r="12084" spans="1:8">
      <c r="A12084" t="s">
        <v>566</v>
      </c>
      <c r="B12084">
        <v>2.8855996824110499</v>
      </c>
      <c r="C12084">
        <v>910</v>
      </c>
      <c r="D12084">
        <v>10</v>
      </c>
      <c r="E12084">
        <v>10</v>
      </c>
      <c r="F12084" t="str">
        <f>VLOOKUP(E12084,$L$1:$M$25,2,FALSE)</f>
        <v>gnp</v>
      </c>
      <c r="G12084">
        <f>LOG(C12084)</f>
        <v>2.9590413923210934</v>
      </c>
      <c r="H12084">
        <f>G12084/(B12084-1)</f>
        <v>1.5692839895568245</v>
      </c>
    </row>
    <row r="12085" spans="1:8">
      <c r="A12085" t="s">
        <v>10921</v>
      </c>
      <c r="B12085">
        <v>2.88648754903075</v>
      </c>
      <c r="C12085">
        <v>73</v>
      </c>
      <c r="D12085">
        <v>10</v>
      </c>
      <c r="E12085">
        <v>10</v>
      </c>
      <c r="F12085" t="str">
        <f>VLOOKUP(E12085,$L$1:$M$25,2,FALSE)</f>
        <v>gnp</v>
      </c>
      <c r="G12085">
        <f>LOG(C12085)</f>
        <v>1.8633228601204559</v>
      </c>
      <c r="H12085">
        <f>G12085/(B12085-1)</f>
        <v>0.98772073055971354</v>
      </c>
    </row>
    <row r="12086" spans="1:8">
      <c r="A12086" t="s">
        <v>581</v>
      </c>
      <c r="B12086">
        <v>2.8876107199446799</v>
      </c>
      <c r="C12086">
        <v>313</v>
      </c>
      <c r="D12086">
        <v>2</v>
      </c>
      <c r="E12086">
        <v>2</v>
      </c>
      <c r="F12086" t="str">
        <f>VLOOKUP(E12086,$L$1:$M$25,2,FALSE)</f>
        <v>bop</v>
      </c>
      <c r="G12086">
        <f>LOG(C12086)</f>
        <v>2.4955443375464483</v>
      </c>
      <c r="H12086">
        <f>G12086/(B12086-1)</f>
        <v>1.3220651436115944</v>
      </c>
    </row>
    <row r="12087" spans="1:8">
      <c r="A12087" t="s">
        <v>11713</v>
      </c>
      <c r="B12087">
        <v>2.8889155656041701</v>
      </c>
      <c r="C12087">
        <v>65</v>
      </c>
      <c r="D12087">
        <v>22</v>
      </c>
      <c r="E12087">
        <v>22</v>
      </c>
      <c r="F12087" t="str">
        <f>VLOOKUP(E12087,$L$1:$M$25,2,FALSE)</f>
        <v>sugar</v>
      </c>
      <c r="G12087">
        <f>LOG(C12087)</f>
        <v>1.8129133566428555</v>
      </c>
      <c r="H12087">
        <f>G12087/(B12087-1)</f>
        <v>0.95976410468246354</v>
      </c>
    </row>
    <row r="12088" spans="1:8">
      <c r="A12088" t="s">
        <v>2678</v>
      </c>
      <c r="B12088">
        <v>2.8895917689649502</v>
      </c>
      <c r="C12088">
        <v>54</v>
      </c>
      <c r="D12088">
        <v>8</v>
      </c>
      <c r="E12088">
        <v>8</v>
      </c>
      <c r="F12088" t="str">
        <f>VLOOKUP(E12088,$L$1:$M$25,2,FALSE)</f>
        <v>dlr</v>
      </c>
      <c r="G12088">
        <f>LOG(C12088)</f>
        <v>1.7323937598229686</v>
      </c>
      <c r="H12088">
        <f>G12088/(B12088-1)</f>
        <v>0.91680848121597769</v>
      </c>
    </row>
    <row r="12089" spans="1:8">
      <c r="A12089" t="s">
        <v>7916</v>
      </c>
      <c r="B12089">
        <v>2.8899227486093202</v>
      </c>
      <c r="C12089">
        <v>73</v>
      </c>
      <c r="D12089">
        <v>10</v>
      </c>
      <c r="E12089">
        <v>10</v>
      </c>
      <c r="F12089" t="str">
        <f>VLOOKUP(E12089,$L$1:$M$25,2,FALSE)</f>
        <v>gnp</v>
      </c>
      <c r="G12089">
        <f>LOG(C12089)</f>
        <v>1.8633228601204559</v>
      </c>
      <c r="H12089">
        <f>G12089/(B12089-1)</f>
        <v>0.98592540964521558</v>
      </c>
    </row>
    <row r="12090" spans="1:8">
      <c r="A12090" t="s">
        <v>4109</v>
      </c>
      <c r="B12090">
        <v>2.8902169304148599</v>
      </c>
      <c r="C12090">
        <v>61</v>
      </c>
      <c r="D12090">
        <v>3</v>
      </c>
      <c r="E12090">
        <v>3</v>
      </c>
      <c r="F12090" t="str">
        <f>VLOOKUP(E12090,$L$1:$M$25,2,FALSE)</f>
        <v>cocoa</v>
      </c>
      <c r="G12090">
        <f>LOG(C12090)</f>
        <v>1.7853298350107671</v>
      </c>
      <c r="H12090">
        <f>G12090/(B12090-1)</f>
        <v>0.94451055129366956</v>
      </c>
    </row>
    <row r="12091" spans="1:8">
      <c r="A12091" t="s">
        <v>5190</v>
      </c>
      <c r="B12091">
        <v>2.8905696636004099</v>
      </c>
      <c r="C12091">
        <v>107</v>
      </c>
      <c r="D12091">
        <v>23</v>
      </c>
      <c r="E12091">
        <v>23</v>
      </c>
      <c r="F12091" t="str">
        <f>VLOOKUP(E12091,$L$1:$M$25,2,FALSE)</f>
        <v>trade</v>
      </c>
      <c r="G12091">
        <f>LOG(C12091)</f>
        <v>2.0293837776852097</v>
      </c>
      <c r="H12091">
        <f>G12091/(B12091-1)</f>
        <v>1.07342449038373</v>
      </c>
    </row>
    <row r="12092" spans="1:8">
      <c r="A12092" t="s">
        <v>389</v>
      </c>
      <c r="B12092">
        <v>2.8906719264469598</v>
      </c>
      <c r="C12092">
        <v>177</v>
      </c>
      <c r="D12092">
        <v>19</v>
      </c>
      <c r="E12092">
        <v>19</v>
      </c>
      <c r="F12092" t="str">
        <f>VLOOKUP(E12092,$L$1:$M$25,2,FALSE)</f>
        <v>reserves</v>
      </c>
      <c r="G12092">
        <f>LOG(C12092)</f>
        <v>2.2479732663618068</v>
      </c>
      <c r="H12092">
        <f>G12092/(B12092-1)</f>
        <v>1.1889811420568901</v>
      </c>
    </row>
    <row r="12093" spans="1:8">
      <c r="A12093" t="s">
        <v>544</v>
      </c>
      <c r="B12093">
        <v>2.89221097764969</v>
      </c>
      <c r="C12093">
        <v>254</v>
      </c>
      <c r="D12093">
        <v>10</v>
      </c>
      <c r="E12093">
        <v>10</v>
      </c>
      <c r="F12093" t="str">
        <f>VLOOKUP(E12093,$L$1:$M$25,2,FALSE)</f>
        <v>gnp</v>
      </c>
      <c r="G12093">
        <f>LOG(C12093)</f>
        <v>2.4048337166199381</v>
      </c>
      <c r="H12093">
        <f>G12093/(B12093-1)</f>
        <v>1.2709120415351227</v>
      </c>
    </row>
    <row r="12094" spans="1:8">
      <c r="A12094" t="s">
        <v>5820</v>
      </c>
      <c r="B12094">
        <v>2.8940201251648499</v>
      </c>
      <c r="C12094">
        <v>42</v>
      </c>
      <c r="D12094">
        <v>15</v>
      </c>
      <c r="E12094">
        <v>15</v>
      </c>
      <c r="F12094" t="str">
        <f>VLOOKUP(E12094,$L$1:$M$25,2,FALSE)</f>
        <v>money-fx</v>
      </c>
      <c r="G12094">
        <f>LOG(C12094)</f>
        <v>1.6232492903979006</v>
      </c>
      <c r="H12094">
        <f>G12094/(B12094-1)</f>
        <v>0.85703909310711146</v>
      </c>
    </row>
    <row r="12095" spans="1:8">
      <c r="A12095" t="s">
        <v>857</v>
      </c>
      <c r="B12095">
        <v>2.8950969086329899</v>
      </c>
      <c r="C12095">
        <v>61</v>
      </c>
      <c r="D12095">
        <v>4</v>
      </c>
      <c r="E12095">
        <v>4</v>
      </c>
      <c r="F12095" t="str">
        <f>VLOOKUP(E12095,$L$1:$M$25,2,FALSE)</f>
        <v>coffee</v>
      </c>
      <c r="G12095">
        <f>LOG(C12095)</f>
        <v>1.7853298350107671</v>
      </c>
      <c r="H12095">
        <f>G12095/(B12095-1)</f>
        <v>0.94207838495108831</v>
      </c>
    </row>
    <row r="12096" spans="1:8">
      <c r="A12096" t="s">
        <v>498</v>
      </c>
      <c r="B12096">
        <v>2.8963569355482699</v>
      </c>
      <c r="C12096">
        <v>323</v>
      </c>
      <c r="D12096">
        <v>1</v>
      </c>
      <c r="E12096">
        <v>1</v>
      </c>
      <c r="F12096" t="str">
        <f>VLOOKUP(E12096,$L$1:$M$25,2,FALSE)</f>
        <v>acq</v>
      </c>
      <c r="G12096">
        <f>LOG(C12096)</f>
        <v>2.509202522331103</v>
      </c>
      <c r="H12096">
        <f>G12096/(B12096-1)</f>
        <v>1.323169955663251</v>
      </c>
    </row>
    <row r="12097" spans="1:8">
      <c r="A12097" t="s">
        <v>590</v>
      </c>
      <c r="B12097">
        <v>2.89638264530099</v>
      </c>
      <c r="C12097">
        <v>864</v>
      </c>
      <c r="D12097">
        <v>23</v>
      </c>
      <c r="E12097">
        <v>23</v>
      </c>
      <c r="F12097" t="str">
        <f>VLOOKUP(E12097,$L$1:$M$25,2,FALSE)</f>
        <v>trade</v>
      </c>
      <c r="G12097">
        <f>LOG(C12097)</f>
        <v>2.9365137424788932</v>
      </c>
      <c r="H12097">
        <f>G12097/(B12097-1)</f>
        <v>1.5484816578316745</v>
      </c>
    </row>
    <row r="12098" spans="1:8">
      <c r="A12098" t="s">
        <v>6217</v>
      </c>
      <c r="B12098">
        <v>2.8975683856277601</v>
      </c>
      <c r="C12098">
        <v>45</v>
      </c>
      <c r="D12098">
        <v>7</v>
      </c>
      <c r="E12098">
        <v>7</v>
      </c>
      <c r="F12098" t="str">
        <f>VLOOKUP(E12098,$L$1:$M$25,2,FALSE)</f>
        <v>crude</v>
      </c>
      <c r="G12098">
        <f>LOG(C12098)</f>
        <v>1.6532125137753437</v>
      </c>
      <c r="H12098">
        <f>G12098/(B12098-1)</f>
        <v>0.87122684288841701</v>
      </c>
    </row>
    <row r="12099" spans="1:8">
      <c r="A12099" t="s">
        <v>2686</v>
      </c>
      <c r="B12099">
        <v>2.8992815494050399</v>
      </c>
      <c r="C12099">
        <v>54</v>
      </c>
      <c r="D12099">
        <v>15</v>
      </c>
      <c r="E12099">
        <v>15</v>
      </c>
      <c r="F12099" t="str">
        <f>VLOOKUP(E12099,$L$1:$M$25,2,FALSE)</f>
        <v>money-fx</v>
      </c>
      <c r="G12099">
        <f>LOG(C12099)</f>
        <v>1.7323937598229686</v>
      </c>
      <c r="H12099">
        <f>G12099/(B12099-1)</f>
        <v>0.91213109523738078</v>
      </c>
    </row>
    <row r="12100" spans="1:8">
      <c r="A12100" t="s">
        <v>4811</v>
      </c>
      <c r="B12100">
        <v>2.8995351217149699</v>
      </c>
      <c r="C12100">
        <v>50</v>
      </c>
      <c r="D12100">
        <v>6</v>
      </c>
      <c r="E12100">
        <v>6</v>
      </c>
      <c r="F12100" t="str">
        <f>VLOOKUP(E12100,$L$1:$M$25,2,FALSE)</f>
        <v>cpi</v>
      </c>
      <c r="G12100">
        <f>LOG(C12100)</f>
        <v>1.6989700043360187</v>
      </c>
      <c r="H12100">
        <f>G12100/(B12100-1)</f>
        <v>0.89441357778219255</v>
      </c>
    </row>
    <row r="12101" spans="1:8">
      <c r="A12101" t="s">
        <v>11658</v>
      </c>
      <c r="B12101">
        <v>2.8997571011430501</v>
      </c>
      <c r="C12101">
        <v>50</v>
      </c>
      <c r="D12101">
        <v>1</v>
      </c>
      <c r="E12101">
        <v>1</v>
      </c>
      <c r="F12101" t="str">
        <f>VLOOKUP(E12101,$L$1:$M$25,2,FALSE)</f>
        <v>acq</v>
      </c>
      <c r="G12101">
        <f>LOG(C12101)</f>
        <v>1.6989700043360187</v>
      </c>
      <c r="H12101">
        <f>G12101/(B12101-1)</f>
        <v>0.89430906894032858</v>
      </c>
    </row>
    <row r="12102" spans="1:8">
      <c r="A12102" t="s">
        <v>109</v>
      </c>
      <c r="B12102">
        <v>2.9003578562412802</v>
      </c>
      <c r="C12102">
        <v>200</v>
      </c>
      <c r="D12102">
        <v>23</v>
      </c>
      <c r="E12102">
        <v>23</v>
      </c>
      <c r="F12102" t="str">
        <f>VLOOKUP(E12102,$L$1:$M$25,2,FALSE)</f>
        <v>trade</v>
      </c>
      <c r="G12102">
        <f>LOG(C12102)</f>
        <v>2.3010299956639813</v>
      </c>
      <c r="H12102">
        <f>G12102/(B12102-1)</f>
        <v>1.2108403625700219</v>
      </c>
    </row>
    <row r="12103" spans="1:8">
      <c r="A12103" t="s">
        <v>11464</v>
      </c>
      <c r="B12103">
        <v>2.9007259676818</v>
      </c>
      <c r="C12103">
        <v>33</v>
      </c>
      <c r="D12103">
        <v>8</v>
      </c>
      <c r="E12103">
        <v>8</v>
      </c>
      <c r="F12103" t="str">
        <f>VLOOKUP(E12103,$L$1:$M$25,2,FALSE)</f>
        <v>dlr</v>
      </c>
      <c r="G12103">
        <f>LOG(C12103)</f>
        <v>1.5185139398778875</v>
      </c>
      <c r="H12103">
        <f>G12103/(B12103-1)</f>
        <v>0.79891260797048336</v>
      </c>
    </row>
    <row r="12104" spans="1:8">
      <c r="A12104" t="s">
        <v>1492</v>
      </c>
      <c r="B12104">
        <v>2.9011437419272301</v>
      </c>
      <c r="C12104">
        <v>109</v>
      </c>
      <c r="D12104">
        <v>20</v>
      </c>
      <c r="E12104">
        <v>20</v>
      </c>
      <c r="F12104" t="str">
        <f>VLOOKUP(E12104,$L$1:$M$25,2,FALSE)</f>
        <v>ship</v>
      </c>
      <c r="G12104">
        <f>LOG(C12104)</f>
        <v>2.0374264979406238</v>
      </c>
      <c r="H12104">
        <f>G12104/(B12104-1)</f>
        <v>1.071684614375997</v>
      </c>
    </row>
    <row r="12105" spans="1:8">
      <c r="A12105" t="s">
        <v>9307</v>
      </c>
      <c r="B12105">
        <v>2.90205798830238</v>
      </c>
      <c r="C12105">
        <v>67</v>
      </c>
      <c r="D12105">
        <v>13</v>
      </c>
      <c r="E12105">
        <v>13</v>
      </c>
      <c r="F12105" t="str">
        <f>VLOOKUP(E12105,$L$1:$M$25,2,FALSE)</f>
        <v>interest</v>
      </c>
      <c r="G12105">
        <f>LOG(C12105)</f>
        <v>1.8260748027008264</v>
      </c>
      <c r="H12105">
        <f>G12105/(B12105-1)</f>
        <v>0.96005211929980649</v>
      </c>
    </row>
    <row r="12106" spans="1:8">
      <c r="A12106" t="s">
        <v>582</v>
      </c>
      <c r="B12106">
        <v>2.9030054920629298</v>
      </c>
      <c r="C12106">
        <v>842</v>
      </c>
      <c r="D12106">
        <v>16</v>
      </c>
      <c r="E12106">
        <v>16</v>
      </c>
      <c r="F12106" t="str">
        <f>VLOOKUP(E12106,$L$1:$M$25,2,FALSE)</f>
        <v>money-supply</v>
      </c>
      <c r="G12106">
        <f>LOG(C12106)</f>
        <v>2.9253120914996495</v>
      </c>
      <c r="H12106">
        <f>G12106/(B12106-1)</f>
        <v>1.5372063316162587</v>
      </c>
    </row>
    <row r="12107" spans="1:8">
      <c r="A12107" t="s">
        <v>494</v>
      </c>
      <c r="B12107">
        <v>2.9050462703943301</v>
      </c>
      <c r="C12107">
        <v>235</v>
      </c>
      <c r="D12107">
        <v>10</v>
      </c>
      <c r="E12107">
        <v>10</v>
      </c>
      <c r="F12107" t="str">
        <f>VLOOKUP(E12107,$L$1:$M$25,2,FALSE)</f>
        <v>gnp</v>
      </c>
      <c r="G12107">
        <f>LOG(C12107)</f>
        <v>2.3710678622717363</v>
      </c>
      <c r="H12107">
        <f>G12107/(B12107-1)</f>
        <v>1.244624815218238</v>
      </c>
    </row>
    <row r="12108" spans="1:8">
      <c r="A12108" t="s">
        <v>865</v>
      </c>
      <c r="B12108">
        <v>2.9055229377951002</v>
      </c>
      <c r="C12108">
        <v>145</v>
      </c>
      <c r="D12108">
        <v>4</v>
      </c>
      <c r="E12108">
        <v>4</v>
      </c>
      <c r="F12108" t="str">
        <f>VLOOKUP(E12108,$L$1:$M$25,2,FALSE)</f>
        <v>coffee</v>
      </c>
      <c r="G12108">
        <f>LOG(C12108)</f>
        <v>2.1613680022349748</v>
      </c>
      <c r="H12108">
        <f>G12108/(B12108-1)</f>
        <v>1.1342650142726256</v>
      </c>
    </row>
    <row r="12109" spans="1:8">
      <c r="A12109" t="s">
        <v>5891</v>
      </c>
      <c r="B12109">
        <v>2.90711981878871</v>
      </c>
      <c r="C12109">
        <v>71</v>
      </c>
      <c r="D12109">
        <v>10</v>
      </c>
      <c r="E12109">
        <v>10</v>
      </c>
      <c r="F12109" t="str">
        <f>VLOOKUP(E12109,$L$1:$M$25,2,FALSE)</f>
        <v>gnp</v>
      </c>
      <c r="G12109">
        <f>LOG(C12109)</f>
        <v>1.8512583487190752</v>
      </c>
      <c r="H12109">
        <f>G12109/(B12109-1)</f>
        <v>0.97070898770004155</v>
      </c>
    </row>
    <row r="12110" spans="1:8">
      <c r="A12110" t="s">
        <v>26</v>
      </c>
      <c r="B12110">
        <v>2.9074173885074299</v>
      </c>
      <c r="C12110">
        <v>434</v>
      </c>
      <c r="D12110">
        <v>13</v>
      </c>
      <c r="E12110">
        <v>13</v>
      </c>
      <c r="F12110" t="str">
        <f>VLOOKUP(E12110,$L$1:$M$25,2,FALSE)</f>
        <v>interest</v>
      </c>
      <c r="G12110">
        <f>LOG(C12110)</f>
        <v>2.6374897295125108</v>
      </c>
      <c r="H12110">
        <f>G12110/(B12110-1)</f>
        <v>1.3827543700733318</v>
      </c>
    </row>
    <row r="12111" spans="1:8">
      <c r="A12111" t="s">
        <v>637</v>
      </c>
      <c r="B12111">
        <v>2.9079657009909798</v>
      </c>
      <c r="C12111">
        <v>126</v>
      </c>
      <c r="D12111">
        <v>6</v>
      </c>
      <c r="E12111">
        <v>6</v>
      </c>
      <c r="F12111" t="str">
        <f>VLOOKUP(E12111,$L$1:$M$25,2,FALSE)</f>
        <v>cpi</v>
      </c>
      <c r="G12111">
        <f>LOG(C12111)</f>
        <v>2.1003705451175629</v>
      </c>
      <c r="H12111">
        <f>G12111/(B12111-1)</f>
        <v>1.1008429260686656</v>
      </c>
    </row>
    <row r="12112" spans="1:8">
      <c r="A12112" t="s">
        <v>594</v>
      </c>
      <c r="B12112">
        <v>2.9081932579137399</v>
      </c>
      <c r="C12112">
        <v>455</v>
      </c>
      <c r="D12112">
        <v>23</v>
      </c>
      <c r="E12112">
        <v>23</v>
      </c>
      <c r="F12112" t="str">
        <f>VLOOKUP(E12112,$L$1:$M$25,2,FALSE)</f>
        <v>trade</v>
      </c>
      <c r="G12112">
        <f>LOG(C12112)</f>
        <v>2.6580113966571126</v>
      </c>
      <c r="H12112">
        <f>G12112/(B12112-1)</f>
        <v>1.3929466450181056</v>
      </c>
    </row>
    <row r="12113" spans="1:8">
      <c r="A12113" t="s">
        <v>648</v>
      </c>
      <c r="B12113">
        <v>2.9082411651936</v>
      </c>
      <c r="C12113">
        <v>115</v>
      </c>
      <c r="D12113">
        <v>20</v>
      </c>
      <c r="E12113">
        <v>20</v>
      </c>
      <c r="F12113" t="str">
        <f>VLOOKUP(E12113,$L$1:$M$25,2,FALSE)</f>
        <v>ship</v>
      </c>
      <c r="G12113">
        <f>LOG(C12113)</f>
        <v>2.0606978403536118</v>
      </c>
      <c r="H12113">
        <f>G12113/(B12113-1)</f>
        <v>1.0798938194714736</v>
      </c>
    </row>
    <row r="12114" spans="1:8">
      <c r="A12114" t="s">
        <v>4806</v>
      </c>
      <c r="B12114">
        <v>2.9083393899561099</v>
      </c>
      <c r="C12114">
        <v>52</v>
      </c>
      <c r="D12114">
        <v>14</v>
      </c>
      <c r="E12114">
        <v>14</v>
      </c>
      <c r="F12114" t="str">
        <f>VLOOKUP(E12114,$L$1:$M$25,2,FALSE)</f>
        <v>livestock</v>
      </c>
      <c r="G12114">
        <f>LOG(C12114)</f>
        <v>1.7160033436347992</v>
      </c>
      <c r="H12114">
        <f>G12114/(B12114-1)</f>
        <v>0.89921287202181888</v>
      </c>
    </row>
    <row r="12115" spans="1:8">
      <c r="A12115" t="s">
        <v>132</v>
      </c>
      <c r="B12115">
        <v>2.9108381863880801</v>
      </c>
      <c r="C12115">
        <v>216</v>
      </c>
      <c r="D12115">
        <v>23</v>
      </c>
      <c r="E12115">
        <v>23</v>
      </c>
      <c r="F12115" t="str">
        <f>VLOOKUP(E12115,$L$1:$M$25,2,FALSE)</f>
        <v>trade</v>
      </c>
      <c r="G12115">
        <f>LOG(C12115)</f>
        <v>2.3344537511509307</v>
      </c>
      <c r="H12115">
        <f>G12115/(B12115-1)</f>
        <v>1.2216909667079558</v>
      </c>
    </row>
    <row r="12116" spans="1:8">
      <c r="A12116" t="s">
        <v>9482</v>
      </c>
      <c r="B12116">
        <v>2.9117529130192299</v>
      </c>
      <c r="C12116">
        <v>74</v>
      </c>
      <c r="D12116">
        <v>20</v>
      </c>
      <c r="E12116">
        <v>20</v>
      </c>
      <c r="F12116" t="str">
        <f>VLOOKUP(E12116,$L$1:$M$25,2,FALSE)</f>
        <v>ship</v>
      </c>
      <c r="G12116">
        <f>LOG(C12116)</f>
        <v>1.8692317197309762</v>
      </c>
      <c r="H12116">
        <f>G12116/(B12116-1)</f>
        <v>0.97775800784783429</v>
      </c>
    </row>
    <row r="12117" spans="1:8">
      <c r="A12117" t="s">
        <v>10783</v>
      </c>
      <c r="B12117">
        <v>2.9122381087284901</v>
      </c>
      <c r="C12117">
        <v>55</v>
      </c>
      <c r="D12117">
        <v>7</v>
      </c>
      <c r="E12117">
        <v>7</v>
      </c>
      <c r="F12117" t="str">
        <f>VLOOKUP(E12117,$L$1:$M$25,2,FALSE)</f>
        <v>crude</v>
      </c>
      <c r="G12117">
        <f>LOG(C12117)</f>
        <v>1.7403626894942439</v>
      </c>
      <c r="H12117">
        <f>G12117/(B12117-1)</f>
        <v>0.91011819163643182</v>
      </c>
    </row>
    <row r="12118" spans="1:8">
      <c r="A12118" t="s">
        <v>1056</v>
      </c>
      <c r="B12118">
        <v>2.9130723324238801</v>
      </c>
      <c r="C12118">
        <v>76</v>
      </c>
      <c r="D12118">
        <v>3</v>
      </c>
      <c r="E12118">
        <v>3</v>
      </c>
      <c r="F12118" t="str">
        <f>VLOOKUP(E12118,$L$1:$M$25,2,FALSE)</f>
        <v>cocoa</v>
      </c>
      <c r="G12118">
        <f>LOG(C12118)</f>
        <v>1.8808135922807914</v>
      </c>
      <c r="H12118">
        <f>G12118/(B12118-1)</f>
        <v>0.98313773107459212</v>
      </c>
    </row>
    <row r="12119" spans="1:8">
      <c r="A12119" t="s">
        <v>559</v>
      </c>
      <c r="B12119">
        <v>2.9148033689642001</v>
      </c>
      <c r="C12119">
        <v>356</v>
      </c>
      <c r="D12119">
        <v>8</v>
      </c>
      <c r="E12119">
        <v>8</v>
      </c>
      <c r="F12119" t="str">
        <f>VLOOKUP(E12119,$L$1:$M$25,2,FALSE)</f>
        <v>dlr</v>
      </c>
      <c r="G12119">
        <f>LOG(C12119)</f>
        <v>2.5514499979728753</v>
      </c>
      <c r="H12119">
        <f>G12119/(B12119-1)</f>
        <v>1.3324866873161314</v>
      </c>
    </row>
    <row r="12120" spans="1:8">
      <c r="A12120" t="s">
        <v>555</v>
      </c>
      <c r="B12120">
        <v>2.91487389596193</v>
      </c>
      <c r="C12120">
        <v>319</v>
      </c>
      <c r="D12120">
        <v>17</v>
      </c>
      <c r="E12120">
        <v>17</v>
      </c>
      <c r="F12120" t="str">
        <f>VLOOKUP(E12120,$L$1:$M$25,2,FALSE)</f>
        <v>nat-gas</v>
      </c>
      <c r="G12120">
        <f>LOG(C12120)</f>
        <v>2.503790683057181</v>
      </c>
      <c r="H12120">
        <f>G12120/(B12120-1)</f>
        <v>1.3075486006348271</v>
      </c>
    </row>
    <row r="12121" spans="1:8">
      <c r="A12121" t="s">
        <v>472</v>
      </c>
      <c r="B12121">
        <v>2.9161788013405601</v>
      </c>
      <c r="C12121">
        <v>229</v>
      </c>
      <c r="D12121">
        <v>4</v>
      </c>
      <c r="E12121">
        <v>4</v>
      </c>
      <c r="F12121" t="str">
        <f>VLOOKUP(E12121,$L$1:$M$25,2,FALSE)</f>
        <v>coffee</v>
      </c>
      <c r="G12121">
        <f>LOG(C12121)</f>
        <v>2.3598354823398879</v>
      </c>
      <c r="H12121">
        <f>G12121/(B12121-1)</f>
        <v>1.2315319847442969</v>
      </c>
    </row>
    <row r="12122" spans="1:8">
      <c r="A12122" t="s">
        <v>486</v>
      </c>
      <c r="B12122">
        <v>2.91746384696199</v>
      </c>
      <c r="C12122">
        <v>309</v>
      </c>
      <c r="D12122">
        <v>3</v>
      </c>
      <c r="E12122">
        <v>3</v>
      </c>
      <c r="F12122" t="str">
        <f>VLOOKUP(E12122,$L$1:$M$25,2,FALSE)</f>
        <v>cocoa</v>
      </c>
      <c r="G12122">
        <f>LOG(C12122)</f>
        <v>2.4899584794248346</v>
      </c>
      <c r="H12122">
        <f>G12122/(B12122-1)</f>
        <v>1.298568670992102</v>
      </c>
    </row>
    <row r="12123" spans="1:8">
      <c r="A12123" t="s">
        <v>607</v>
      </c>
      <c r="B12123">
        <v>2.9191460131815399</v>
      </c>
      <c r="C12123">
        <v>426</v>
      </c>
      <c r="D12123">
        <v>23</v>
      </c>
      <c r="E12123">
        <v>23</v>
      </c>
      <c r="F12123" t="str">
        <f>VLOOKUP(E12123,$L$1:$M$25,2,FALSE)</f>
        <v>trade</v>
      </c>
      <c r="G12123">
        <f>LOG(C12123)</f>
        <v>2.6294095991027189</v>
      </c>
      <c r="H12123">
        <f>G12123/(B12123-1)</f>
        <v>1.3700935629924851</v>
      </c>
    </row>
    <row r="12124" spans="1:8">
      <c r="A12124" t="s">
        <v>2493</v>
      </c>
      <c r="B12124">
        <v>2.9195930866170601</v>
      </c>
      <c r="C12124">
        <v>90</v>
      </c>
      <c r="D12124">
        <v>8</v>
      </c>
      <c r="E12124">
        <v>8</v>
      </c>
      <c r="F12124" t="str">
        <f>VLOOKUP(E12124,$L$1:$M$25,2,FALSE)</f>
        <v>dlr</v>
      </c>
      <c r="G12124">
        <f>LOG(C12124)</f>
        <v>1.954242509439325</v>
      </c>
      <c r="H12124">
        <f>G12124/(B12124-1)</f>
        <v>1.0180503998810124</v>
      </c>
    </row>
    <row r="12125" spans="1:8">
      <c r="A12125" t="s">
        <v>560</v>
      </c>
      <c r="B12125">
        <v>2.92077266128977</v>
      </c>
      <c r="C12125">
        <v>341</v>
      </c>
      <c r="D12125">
        <v>2</v>
      </c>
      <c r="E12125">
        <v>2</v>
      </c>
      <c r="F12125" t="str">
        <f>VLOOKUP(E12125,$L$1:$M$25,2,FALSE)</f>
        <v>bop</v>
      </c>
      <c r="G12125">
        <f>LOG(C12125)</f>
        <v>2.5327543789924976</v>
      </c>
      <c r="H12125">
        <f>G12125/(B12125-1)</f>
        <v>1.3186122595538148</v>
      </c>
    </row>
    <row r="12126" spans="1:8">
      <c r="A12126" t="s">
        <v>502</v>
      </c>
      <c r="B12126">
        <v>2.9236317478448601</v>
      </c>
      <c r="C12126">
        <v>342</v>
      </c>
      <c r="D12126">
        <v>10</v>
      </c>
      <c r="E12126">
        <v>10</v>
      </c>
      <c r="F12126" t="str">
        <f>VLOOKUP(E12126,$L$1:$M$25,2,FALSE)</f>
        <v>gnp</v>
      </c>
      <c r="G12126">
        <f>LOG(C12126)</f>
        <v>2.5340261060561349</v>
      </c>
      <c r="H12126">
        <f>G12126/(B12126-1)</f>
        <v>1.3173135185022444</v>
      </c>
    </row>
    <row r="12127" spans="1:8">
      <c r="A12127" t="s">
        <v>327</v>
      </c>
      <c r="B12127">
        <v>2.9247239816839001</v>
      </c>
      <c r="C12127">
        <v>93</v>
      </c>
      <c r="D12127">
        <v>9</v>
      </c>
      <c r="E12127">
        <v>9</v>
      </c>
      <c r="F12127" t="str">
        <f>VLOOKUP(E12127,$L$1:$M$25,2,FALSE)</f>
        <v>earn</v>
      </c>
      <c r="G12127">
        <f>LOG(C12127)</f>
        <v>1.968482948553935</v>
      </c>
      <c r="H12127">
        <f>G12127/(B12127-1)</f>
        <v>1.0227351907527806</v>
      </c>
    </row>
    <row r="12128" spans="1:8">
      <c r="A12128" t="s">
        <v>599</v>
      </c>
      <c r="B12128">
        <v>2.9254378320974799</v>
      </c>
      <c r="C12128">
        <v>678</v>
      </c>
      <c r="D12128">
        <v>2</v>
      </c>
      <c r="E12128">
        <v>2</v>
      </c>
      <c r="F12128" t="str">
        <f>VLOOKUP(E12128,$L$1:$M$25,2,FALSE)</f>
        <v>bop</v>
      </c>
      <c r="G12128">
        <f>LOG(C12128)</f>
        <v>2.8312296938670634</v>
      </c>
      <c r="H12128">
        <f>G12128/(B12128-1)</f>
        <v>1.4704342288646406</v>
      </c>
    </row>
    <row r="12129" spans="1:8">
      <c r="A12129" t="s">
        <v>546</v>
      </c>
      <c r="B12129">
        <v>2.9264119259293802</v>
      </c>
      <c r="C12129">
        <v>239</v>
      </c>
      <c r="D12129">
        <v>7</v>
      </c>
      <c r="E12129">
        <v>7</v>
      </c>
      <c r="F12129" t="str">
        <f>VLOOKUP(E12129,$L$1:$M$25,2,FALSE)</f>
        <v>crude</v>
      </c>
      <c r="G12129">
        <f>LOG(C12129)</f>
        <v>2.3783979009481375</v>
      </c>
      <c r="H12129">
        <f>G12129/(B12129-1)</f>
        <v>1.2346258185671795</v>
      </c>
    </row>
    <row r="12130" spans="1:8">
      <c r="A12130" t="s">
        <v>9315</v>
      </c>
      <c r="B12130">
        <v>2.9265745685815698</v>
      </c>
      <c r="C12130">
        <v>95</v>
      </c>
      <c r="D12130">
        <v>10</v>
      </c>
      <c r="E12130">
        <v>10</v>
      </c>
      <c r="F12130" t="str">
        <f>VLOOKUP(E12130,$L$1:$M$25,2,FALSE)</f>
        <v>gnp</v>
      </c>
      <c r="G12130">
        <f>LOG(C12130)</f>
        <v>1.9777236052888478</v>
      </c>
      <c r="H12130">
        <f>G12130/(B12130-1)</f>
        <v>1.0265492120270934</v>
      </c>
    </row>
    <row r="12131" spans="1:8">
      <c r="A12131" t="s">
        <v>4153</v>
      </c>
      <c r="B12131">
        <v>2.92687534926631</v>
      </c>
      <c r="C12131">
        <v>88</v>
      </c>
      <c r="D12131">
        <v>25</v>
      </c>
      <c r="E12131">
        <v>25</v>
      </c>
      <c r="F12131" t="str">
        <f>VLOOKUP(E12131,$L$1:$M$25,2,FALSE)</f>
        <v>wheat</v>
      </c>
      <c r="G12131">
        <f>LOG(C12131)</f>
        <v>1.9444826721501687</v>
      </c>
      <c r="H12131">
        <f>G12131/(B12131-1)</f>
        <v>1.0091377591656683</v>
      </c>
    </row>
    <row r="12132" spans="1:8">
      <c r="A12132" t="s">
        <v>9986</v>
      </c>
      <c r="B12132">
        <v>2.9274968315005698</v>
      </c>
      <c r="C12132">
        <v>59</v>
      </c>
      <c r="D12132">
        <v>8</v>
      </c>
      <c r="E12132">
        <v>8</v>
      </c>
      <c r="F12132" t="str">
        <f>VLOOKUP(E12132,$L$1:$M$25,2,FALSE)</f>
        <v>dlr</v>
      </c>
      <c r="G12132">
        <f>LOG(C12132)</f>
        <v>1.7708520116421442</v>
      </c>
      <c r="H12132">
        <f>G12132/(B12132-1)</f>
        <v>0.91873147737603467</v>
      </c>
    </row>
    <row r="12133" spans="1:8">
      <c r="A12133" t="s">
        <v>2167</v>
      </c>
      <c r="B12133">
        <v>2.9276333778455799</v>
      </c>
      <c r="C12133">
        <v>112</v>
      </c>
      <c r="D12133">
        <v>8</v>
      </c>
      <c r="E12133">
        <v>8</v>
      </c>
      <c r="F12133" t="str">
        <f>VLOOKUP(E12133,$L$1:$M$25,2,FALSE)</f>
        <v>dlr</v>
      </c>
      <c r="G12133">
        <f>LOG(C12133)</f>
        <v>2.0492180226701815</v>
      </c>
      <c r="H12133">
        <f>G12133/(B12133-1)</f>
        <v>1.0630745691696264</v>
      </c>
    </row>
    <row r="12134" spans="1:8">
      <c r="A12134" t="s">
        <v>9657</v>
      </c>
      <c r="B12134">
        <v>2.9289338972856598</v>
      </c>
      <c r="C12134">
        <v>119</v>
      </c>
      <c r="D12134">
        <v>18</v>
      </c>
      <c r="E12134">
        <v>18</v>
      </c>
      <c r="F12134" t="str">
        <f>VLOOKUP(E12134,$L$1:$M$25,2,FALSE)</f>
        <v>oilseed</v>
      </c>
      <c r="G12134">
        <f>LOG(C12134)</f>
        <v>2.0755469613925306</v>
      </c>
      <c r="H12134">
        <f>G12134/(B12134-1)</f>
        <v>1.0760073034711974</v>
      </c>
    </row>
    <row r="12135" spans="1:8">
      <c r="A12135" t="s">
        <v>1769</v>
      </c>
      <c r="B12135">
        <v>2.9305187611717001</v>
      </c>
      <c r="C12135">
        <v>148</v>
      </c>
      <c r="D12135">
        <v>10</v>
      </c>
      <c r="E12135">
        <v>10</v>
      </c>
      <c r="F12135" t="str">
        <f>VLOOKUP(E12135,$L$1:$M$25,2,FALSE)</f>
        <v>gnp</v>
      </c>
      <c r="G12135">
        <f>LOG(C12135)</f>
        <v>2.1702617153949575</v>
      </c>
      <c r="H12135">
        <f>G12135/(B12135-1)</f>
        <v>1.1241857676004914</v>
      </c>
    </row>
    <row r="12136" spans="1:8">
      <c r="A12136" t="s">
        <v>11438</v>
      </c>
      <c r="B12136">
        <v>2.93075576060702</v>
      </c>
      <c r="C12136">
        <v>118</v>
      </c>
      <c r="D12136">
        <v>20</v>
      </c>
      <c r="E12136">
        <v>20</v>
      </c>
      <c r="F12136" t="str">
        <f>VLOOKUP(E12136,$L$1:$M$25,2,FALSE)</f>
        <v>ship</v>
      </c>
      <c r="G12136">
        <f>LOG(C12136)</f>
        <v>2.0718820073061255</v>
      </c>
      <c r="H12136">
        <f>G12136/(B12136-1)</f>
        <v>1.0730937851272997</v>
      </c>
    </row>
    <row r="12137" spans="1:8">
      <c r="A12137" t="s">
        <v>7119</v>
      </c>
      <c r="B12137">
        <v>2.9309186079129699</v>
      </c>
      <c r="C12137">
        <v>63</v>
      </c>
      <c r="D12137">
        <v>20</v>
      </c>
      <c r="E12137">
        <v>20</v>
      </c>
      <c r="F12137" t="str">
        <f>VLOOKUP(E12137,$L$1:$M$25,2,FALSE)</f>
        <v>ship</v>
      </c>
      <c r="G12137">
        <f>LOG(C12137)</f>
        <v>1.7993405494535817</v>
      </c>
      <c r="H12137">
        <f>G12137/(B12137-1)</f>
        <v>0.9318572735690791</v>
      </c>
    </row>
    <row r="12138" spans="1:8">
      <c r="A12138" t="s">
        <v>215</v>
      </c>
      <c r="B12138">
        <v>2.9310305030551702</v>
      </c>
      <c r="C12138">
        <v>152</v>
      </c>
      <c r="D12138">
        <v>16</v>
      </c>
      <c r="E12138">
        <v>16</v>
      </c>
      <c r="F12138" t="str">
        <f>VLOOKUP(E12138,$L$1:$M$25,2,FALSE)</f>
        <v>money-supply</v>
      </c>
      <c r="G12138">
        <f>LOG(C12138)</f>
        <v>2.1818435879447726</v>
      </c>
      <c r="H12138">
        <f>G12138/(B12138-1)</f>
        <v>1.1298856152156995</v>
      </c>
    </row>
    <row r="12139" spans="1:8">
      <c r="A12139" t="s">
        <v>126</v>
      </c>
      <c r="B12139">
        <v>2.9311424984333301</v>
      </c>
      <c r="C12139">
        <v>166</v>
      </c>
      <c r="D12139">
        <v>3</v>
      </c>
      <c r="E12139">
        <v>3</v>
      </c>
      <c r="F12139" t="str">
        <f>VLOOKUP(E12139,$L$1:$M$25,2,FALSE)</f>
        <v>cocoa</v>
      </c>
      <c r="G12139">
        <f>LOG(C12139)</f>
        <v>2.220108088040055</v>
      </c>
      <c r="H12139">
        <f>G12139/(B12139-1)</f>
        <v>1.1496345245579509</v>
      </c>
    </row>
    <row r="12140" spans="1:8">
      <c r="A12140" t="s">
        <v>3907</v>
      </c>
      <c r="B12140">
        <v>2.9315247612099702</v>
      </c>
      <c r="C12140">
        <v>78</v>
      </c>
      <c r="D12140">
        <v>7</v>
      </c>
      <c r="E12140">
        <v>7</v>
      </c>
      <c r="F12140" t="str">
        <f>VLOOKUP(E12140,$L$1:$M$25,2,FALSE)</f>
        <v>crude</v>
      </c>
      <c r="G12140">
        <f>LOG(C12140)</f>
        <v>1.8920946026904804</v>
      </c>
      <c r="H12140">
        <f>G12140/(B12140-1)</f>
        <v>0.97958599376443434</v>
      </c>
    </row>
    <row r="12141" spans="1:8">
      <c r="A12141" t="s">
        <v>11333</v>
      </c>
      <c r="B12141">
        <v>2.9315785703386998</v>
      </c>
      <c r="C12141">
        <v>93</v>
      </c>
      <c r="D12141">
        <v>2</v>
      </c>
      <c r="E12141">
        <v>2</v>
      </c>
      <c r="F12141" t="str">
        <f>VLOOKUP(E12141,$L$1:$M$25,2,FALSE)</f>
        <v>bop</v>
      </c>
      <c r="G12141">
        <f>LOG(C12141)</f>
        <v>1.968482948553935</v>
      </c>
      <c r="H12141">
        <f>G12141/(B12141-1)</f>
        <v>1.0191058126145829</v>
      </c>
    </row>
    <row r="12142" spans="1:8">
      <c r="A12142" t="s">
        <v>538</v>
      </c>
      <c r="B12142">
        <v>2.9341818690568799</v>
      </c>
      <c r="C12142">
        <v>252</v>
      </c>
      <c r="D12142">
        <v>4</v>
      </c>
      <c r="E12142">
        <v>4</v>
      </c>
      <c r="F12142" t="str">
        <f>VLOOKUP(E12142,$L$1:$M$25,2,FALSE)</f>
        <v>coffee</v>
      </c>
      <c r="G12142">
        <f>LOG(C12142)</f>
        <v>2.4014005407815442</v>
      </c>
      <c r="H12142">
        <f>G12142/(B12142-1)</f>
        <v>1.2415588105747695</v>
      </c>
    </row>
    <row r="12143" spans="1:8">
      <c r="A12143" t="s">
        <v>6165</v>
      </c>
      <c r="B12143">
        <v>2.9342607053245602</v>
      </c>
      <c r="C12143">
        <v>63</v>
      </c>
      <c r="D12143">
        <v>1</v>
      </c>
      <c r="E12143">
        <v>1</v>
      </c>
      <c r="F12143" t="str">
        <f>VLOOKUP(E12143,$L$1:$M$25,2,FALSE)</f>
        <v>acq</v>
      </c>
      <c r="G12143">
        <f>LOG(C12143)</f>
        <v>1.7993405494535817</v>
      </c>
      <c r="H12143">
        <f>G12143/(B12143-1)</f>
        <v>0.93024717118040223</v>
      </c>
    </row>
    <row r="12144" spans="1:8">
      <c r="A12144" t="s">
        <v>525</v>
      </c>
      <c r="B12144">
        <v>2.9360133547074998</v>
      </c>
      <c r="C12144">
        <v>257</v>
      </c>
      <c r="D12144">
        <v>23</v>
      </c>
      <c r="E12144">
        <v>23</v>
      </c>
      <c r="F12144" t="str">
        <f>VLOOKUP(E12144,$L$1:$M$25,2,FALSE)</f>
        <v>trade</v>
      </c>
      <c r="G12144">
        <f>LOG(C12144)</f>
        <v>2.4099331233312946</v>
      </c>
      <c r="H12144">
        <f>G12144/(B12144-1)</f>
        <v>1.244791580322232</v>
      </c>
    </row>
    <row r="12145" spans="1:8">
      <c r="A12145" t="s">
        <v>7240</v>
      </c>
      <c r="B12145">
        <v>2.9365213918999702</v>
      </c>
      <c r="C12145">
        <v>119</v>
      </c>
      <c r="D12145">
        <v>23</v>
      </c>
      <c r="E12145">
        <v>23</v>
      </c>
      <c r="F12145" t="str">
        <f>VLOOKUP(E12145,$L$1:$M$25,2,FALSE)</f>
        <v>trade</v>
      </c>
      <c r="G12145">
        <f>LOG(C12145)</f>
        <v>2.0755469613925306</v>
      </c>
      <c r="H12145">
        <f>G12145/(B12145-1)</f>
        <v>1.0717913936164469</v>
      </c>
    </row>
    <row r="12146" spans="1:8">
      <c r="A12146" t="s">
        <v>10730</v>
      </c>
      <c r="B12146">
        <v>2.9378024689529001</v>
      </c>
      <c r="C12146">
        <v>111</v>
      </c>
      <c r="D12146">
        <v>11</v>
      </c>
      <c r="E12146">
        <v>11</v>
      </c>
      <c r="F12146" t="str">
        <f>VLOOKUP(E12146,$L$1:$M$25,2,FALSE)</f>
        <v>gold</v>
      </c>
      <c r="G12146">
        <f>LOG(C12146)</f>
        <v>2.0453229787866576</v>
      </c>
      <c r="H12146">
        <f>G12146/(B12146-1)</f>
        <v>1.0554857946340923</v>
      </c>
    </row>
    <row r="12147" spans="1:8">
      <c r="A12147" t="s">
        <v>609</v>
      </c>
      <c r="B12147">
        <v>2.9384812010587398</v>
      </c>
      <c r="C12147">
        <v>505</v>
      </c>
      <c r="D12147">
        <v>22</v>
      </c>
      <c r="E12147">
        <v>22</v>
      </c>
      <c r="F12147" t="str">
        <f>VLOOKUP(E12147,$L$1:$M$25,2,FALSE)</f>
        <v>sugar</v>
      </c>
      <c r="G12147">
        <f>LOG(C12147)</f>
        <v>2.7032913781186614</v>
      </c>
      <c r="H12147">
        <f>G12147/(B12147-1)</f>
        <v>1.3945409306224923</v>
      </c>
    </row>
    <row r="12148" spans="1:8">
      <c r="A12148" t="s">
        <v>418</v>
      </c>
      <c r="B12148">
        <v>2.9388935032730501</v>
      </c>
      <c r="C12148">
        <v>312</v>
      </c>
      <c r="D12148">
        <v>8</v>
      </c>
      <c r="E12148">
        <v>8</v>
      </c>
      <c r="F12148" t="str">
        <f>VLOOKUP(E12148,$L$1:$M$25,2,FALSE)</f>
        <v>dlr</v>
      </c>
      <c r="G12148">
        <f>LOG(C12148)</f>
        <v>2.4941545940184429</v>
      </c>
      <c r="H12148">
        <f>G12148/(B12148-1)</f>
        <v>1.2863803967613772</v>
      </c>
    </row>
    <row r="12149" spans="1:8">
      <c r="A12149" t="s">
        <v>5003</v>
      </c>
      <c r="B12149">
        <v>2.9406297671588502</v>
      </c>
      <c r="C12149">
        <v>168</v>
      </c>
      <c r="D12149">
        <v>10</v>
      </c>
      <c r="E12149">
        <v>10</v>
      </c>
      <c r="F12149" t="str">
        <f>VLOOKUP(E12149,$L$1:$M$25,2,FALSE)</f>
        <v>gnp</v>
      </c>
      <c r="G12149">
        <f>LOG(C12149)</f>
        <v>2.2253092817258628</v>
      </c>
      <c r="H12149">
        <f>G12149/(B12149-1)</f>
        <v>1.1466943975531168</v>
      </c>
    </row>
    <row r="12150" spans="1:8">
      <c r="A12150" t="s">
        <v>3020</v>
      </c>
      <c r="B12150">
        <v>2.9408749269572598</v>
      </c>
      <c r="C12150">
        <v>124</v>
      </c>
      <c r="D12150">
        <v>23</v>
      </c>
      <c r="E12150">
        <v>23</v>
      </c>
      <c r="F12150" t="str">
        <f>VLOOKUP(E12150,$L$1:$M$25,2,FALSE)</f>
        <v>trade</v>
      </c>
      <c r="G12150">
        <f>LOG(C12150)</f>
        <v>2.0934216851622351</v>
      </c>
      <c r="H12150">
        <f>G12150/(B12150-1)</f>
        <v>1.0785969029153906</v>
      </c>
    </row>
    <row r="12151" spans="1:8">
      <c r="A12151" t="s">
        <v>4919</v>
      </c>
      <c r="B12151">
        <v>2.9417548274138299</v>
      </c>
      <c r="C12151">
        <v>89</v>
      </c>
      <c r="D12151">
        <v>2</v>
      </c>
      <c r="E12151">
        <v>2</v>
      </c>
      <c r="F12151" t="str">
        <f>VLOOKUP(E12151,$L$1:$M$25,2,FALSE)</f>
        <v>bop</v>
      </c>
      <c r="G12151">
        <f>LOG(C12151)</f>
        <v>1.9493900066449128</v>
      </c>
      <c r="H12151">
        <f>G12151/(B12151-1)</f>
        <v>1.003932102613208</v>
      </c>
    </row>
    <row r="12152" spans="1:8">
      <c r="A12152" t="s">
        <v>569</v>
      </c>
      <c r="B12152">
        <v>2.9419116193235402</v>
      </c>
      <c r="C12152">
        <v>265</v>
      </c>
      <c r="D12152">
        <v>10</v>
      </c>
      <c r="E12152">
        <v>10</v>
      </c>
      <c r="F12152" t="str">
        <f>VLOOKUP(E12152,$L$1:$M$25,2,FALSE)</f>
        <v>gnp</v>
      </c>
      <c r="G12152">
        <f>LOG(C12152)</f>
        <v>2.4232458739368079</v>
      </c>
      <c r="H12152">
        <f>G12152/(B12152-1)</f>
        <v>1.2478662004097485</v>
      </c>
    </row>
    <row r="12153" spans="1:8">
      <c r="A12153" t="s">
        <v>11585</v>
      </c>
      <c r="B12153">
        <v>2.9425258400783099</v>
      </c>
      <c r="C12153">
        <v>147</v>
      </c>
      <c r="D12153">
        <v>7</v>
      </c>
      <c r="E12153">
        <v>7</v>
      </c>
      <c r="F12153" t="str">
        <f>VLOOKUP(E12153,$L$1:$M$25,2,FALSE)</f>
        <v>crude</v>
      </c>
      <c r="G12153">
        <f>LOG(C12153)</f>
        <v>2.167317334748176</v>
      </c>
      <c r="H12153">
        <f>G12153/(B12153-1)</f>
        <v>1.1157212377987229</v>
      </c>
    </row>
    <row r="12154" spans="1:8">
      <c r="A12154" t="s">
        <v>400</v>
      </c>
      <c r="B12154">
        <v>2.9428606885382602</v>
      </c>
      <c r="C12154">
        <v>259</v>
      </c>
      <c r="D12154">
        <v>13</v>
      </c>
      <c r="E12154">
        <v>13</v>
      </c>
      <c r="F12154" t="str">
        <f>VLOOKUP(E12154,$L$1:$M$25,2,FALSE)</f>
        <v>interest</v>
      </c>
      <c r="G12154">
        <f>LOG(C12154)</f>
        <v>2.4132997640812519</v>
      </c>
      <c r="H12154">
        <f>G12154/(B12154-1)</f>
        <v>1.2421373175741868</v>
      </c>
    </row>
    <row r="12155" spans="1:8">
      <c r="A12155" t="s">
        <v>1284</v>
      </c>
      <c r="B12155">
        <v>2.9429406380906702</v>
      </c>
      <c r="C12155">
        <v>119</v>
      </c>
      <c r="D12155">
        <v>3</v>
      </c>
      <c r="E12155">
        <v>3</v>
      </c>
      <c r="F12155" t="str">
        <f>VLOOKUP(E12155,$L$1:$M$25,2,FALSE)</f>
        <v>cocoa</v>
      </c>
      <c r="G12155">
        <f>LOG(C12155)</f>
        <v>2.0755469613925306</v>
      </c>
      <c r="H12155">
        <f>G12155/(B12155-1)</f>
        <v>1.0682503215497992</v>
      </c>
    </row>
    <row r="12156" spans="1:8">
      <c r="A12156" t="s">
        <v>6844</v>
      </c>
      <c r="B12156">
        <v>2.94312693167692</v>
      </c>
      <c r="C12156">
        <v>86</v>
      </c>
      <c r="D12156">
        <v>15</v>
      </c>
      <c r="E12156">
        <v>15</v>
      </c>
      <c r="F12156" t="str">
        <f>VLOOKUP(E12156,$L$1:$M$25,2,FALSE)</f>
        <v>money-fx</v>
      </c>
      <c r="G12156">
        <f>LOG(C12156)</f>
        <v>1.9344984512435677</v>
      </c>
      <c r="H12156">
        <f>G12156/(B12156-1)</f>
        <v>0.9955594869832276</v>
      </c>
    </row>
    <row r="12157" spans="1:8">
      <c r="A12157" t="s">
        <v>7797</v>
      </c>
      <c r="B12157">
        <v>2.9432103569641002</v>
      </c>
      <c r="C12157">
        <v>69</v>
      </c>
      <c r="D12157">
        <v>10</v>
      </c>
      <c r="E12157">
        <v>10</v>
      </c>
      <c r="F12157" t="str">
        <f>VLOOKUP(E12157,$L$1:$M$25,2,FALSE)</f>
        <v>gnp</v>
      </c>
      <c r="G12157">
        <f>LOG(C12157)</f>
        <v>1.8388490907372552</v>
      </c>
      <c r="H12157">
        <f>G12157/(B12157-1)</f>
        <v>0.94629440613424387</v>
      </c>
    </row>
    <row r="12158" spans="1:8">
      <c r="A12158" t="s">
        <v>6790</v>
      </c>
      <c r="B12158">
        <v>2.9441677269740198</v>
      </c>
      <c r="C12158">
        <v>115</v>
      </c>
      <c r="D12158">
        <v>4</v>
      </c>
      <c r="E12158">
        <v>4</v>
      </c>
      <c r="F12158" t="str">
        <f>VLOOKUP(E12158,$L$1:$M$25,2,FALSE)</f>
        <v>coffee</v>
      </c>
      <c r="G12158">
        <f>LOG(C12158)</f>
        <v>2.0606978403536118</v>
      </c>
      <c r="H12158">
        <f>G12158/(B12158-1)</f>
        <v>1.0599383025254534</v>
      </c>
    </row>
    <row r="12159" spans="1:8">
      <c r="A12159" t="s">
        <v>5374</v>
      </c>
      <c r="B12159">
        <v>2.9466055462140601</v>
      </c>
      <c r="C12159">
        <v>128</v>
      </c>
      <c r="D12159">
        <v>4</v>
      </c>
      <c r="E12159">
        <v>4</v>
      </c>
      <c r="F12159" t="str">
        <f>VLOOKUP(E12159,$L$1:$M$25,2,FALSE)</f>
        <v>coffee</v>
      </c>
      <c r="G12159">
        <f>LOG(C12159)</f>
        <v>2.1072099696478683</v>
      </c>
      <c r="H12159">
        <f>G12159/(B12159-1)</f>
        <v>1.0825048627577203</v>
      </c>
    </row>
    <row r="12160" spans="1:8">
      <c r="A12160" t="s">
        <v>3964</v>
      </c>
      <c r="B12160">
        <v>2.9466104095113099</v>
      </c>
      <c r="C12160">
        <v>115</v>
      </c>
      <c r="D12160">
        <v>5</v>
      </c>
      <c r="E12160">
        <v>5</v>
      </c>
      <c r="F12160" t="str">
        <f>VLOOKUP(E12160,$L$1:$M$25,2,FALSE)</f>
        <v>corn</v>
      </c>
      <c r="G12160">
        <f>LOG(C12160)</f>
        <v>2.0606978403536118</v>
      </c>
      <c r="H12160">
        <f>G12160/(B12160-1)</f>
        <v>1.0586082506724821</v>
      </c>
    </row>
    <row r="12161" spans="1:8">
      <c r="A12161" t="s">
        <v>4212</v>
      </c>
      <c r="B12161">
        <v>2.94663038567812</v>
      </c>
      <c r="C12161">
        <v>97</v>
      </c>
      <c r="D12161">
        <v>18</v>
      </c>
      <c r="E12161">
        <v>18</v>
      </c>
      <c r="F12161" t="str">
        <f>VLOOKUP(E12161,$L$1:$M$25,2,FALSE)</f>
        <v>oilseed</v>
      </c>
      <c r="G12161">
        <f>LOG(C12161)</f>
        <v>1.9867717342662448</v>
      </c>
      <c r="H12161">
        <f>G12161/(B12161-1)</f>
        <v>1.0206209401042208</v>
      </c>
    </row>
    <row r="12162" spans="1:8">
      <c r="A12162" t="s">
        <v>9812</v>
      </c>
      <c r="B12162">
        <v>2.9480271669201099</v>
      </c>
      <c r="C12162">
        <v>79</v>
      </c>
      <c r="D12162">
        <v>23</v>
      </c>
      <c r="E12162">
        <v>23</v>
      </c>
      <c r="F12162" t="str">
        <f>VLOOKUP(E12162,$L$1:$M$25,2,FALSE)</f>
        <v>trade</v>
      </c>
      <c r="G12162">
        <f>LOG(C12162)</f>
        <v>1.8976270912904414</v>
      </c>
      <c r="H12162">
        <f>G12162/(B12162-1)</f>
        <v>0.97412763205486885</v>
      </c>
    </row>
    <row r="12163" spans="1:8">
      <c r="A12163" t="s">
        <v>10162</v>
      </c>
      <c r="B12163">
        <v>2.9499304213892801</v>
      </c>
      <c r="C12163">
        <v>120</v>
      </c>
      <c r="D12163">
        <v>10</v>
      </c>
      <c r="E12163">
        <v>10</v>
      </c>
      <c r="F12163" t="str">
        <f>VLOOKUP(E12163,$L$1:$M$25,2,FALSE)</f>
        <v>gnp</v>
      </c>
      <c r="G12163">
        <f>LOG(C12163)</f>
        <v>2.0791812460476247</v>
      </c>
      <c r="H12163">
        <f>G12163/(B12163-1)</f>
        <v>1.0662848393155775</v>
      </c>
    </row>
    <row r="12164" spans="1:8">
      <c r="A12164" t="s">
        <v>4059</v>
      </c>
      <c r="B12164">
        <v>2.9504705394509698</v>
      </c>
      <c r="C12164">
        <v>120</v>
      </c>
      <c r="D12164">
        <v>10</v>
      </c>
      <c r="E12164">
        <v>10</v>
      </c>
      <c r="F12164" t="str">
        <f>VLOOKUP(E12164,$L$1:$M$25,2,FALSE)</f>
        <v>gnp</v>
      </c>
      <c r="G12164">
        <f>LOG(C12164)</f>
        <v>2.0791812460476247</v>
      </c>
      <c r="H12164">
        <f>G12164/(B12164-1)</f>
        <v>1.0659895671292143</v>
      </c>
    </row>
    <row r="12165" spans="1:8">
      <c r="A12165" t="s">
        <v>589</v>
      </c>
      <c r="B12165">
        <v>2.95463866395218</v>
      </c>
      <c r="C12165">
        <v>786</v>
      </c>
      <c r="D12165">
        <v>10</v>
      </c>
      <c r="E12165">
        <v>10</v>
      </c>
      <c r="F12165" t="str">
        <f>VLOOKUP(E12165,$L$1:$M$25,2,FALSE)</f>
        <v>gnp</v>
      </c>
      <c r="G12165">
        <f>LOG(C12165)</f>
        <v>2.8954225460394079</v>
      </c>
      <c r="H12165">
        <f>G12165/(B12165-1)</f>
        <v>1.481308335620974</v>
      </c>
    </row>
    <row r="12166" spans="1:8">
      <c r="A12166" t="s">
        <v>5772</v>
      </c>
      <c r="B12166">
        <v>2.9548297086844899</v>
      </c>
      <c r="C12166">
        <v>154</v>
      </c>
      <c r="D12166">
        <v>10</v>
      </c>
      <c r="E12166">
        <v>10</v>
      </c>
      <c r="F12166" t="str">
        <f>VLOOKUP(E12166,$L$1:$M$25,2,FALSE)</f>
        <v>gnp</v>
      </c>
      <c r="G12166">
        <f>LOG(C12166)</f>
        <v>2.1875207208364631</v>
      </c>
      <c r="H12166">
        <f>G12166/(B12166-1)</f>
        <v>1.1190339041391812</v>
      </c>
    </row>
    <row r="12167" spans="1:8">
      <c r="A12167" t="s">
        <v>7181</v>
      </c>
      <c r="B12167">
        <v>2.9550072698021199</v>
      </c>
      <c r="C12167">
        <v>96</v>
      </c>
      <c r="D12167">
        <v>1</v>
      </c>
      <c r="E12167">
        <v>1</v>
      </c>
      <c r="F12167" t="str">
        <f>VLOOKUP(E12167,$L$1:$M$25,2,FALSE)</f>
        <v>acq</v>
      </c>
      <c r="G12167">
        <f>LOG(C12167)</f>
        <v>1.9822712330395684</v>
      </c>
      <c r="H12167">
        <f>G12167/(B12167-1)</f>
        <v>1.0139457093886961</v>
      </c>
    </row>
    <row r="12168" spans="1:8">
      <c r="A12168" t="s">
        <v>547</v>
      </c>
      <c r="B12168">
        <v>2.9553233716593499</v>
      </c>
      <c r="C12168">
        <v>1519</v>
      </c>
      <c r="D12168">
        <v>6</v>
      </c>
      <c r="E12168">
        <v>6</v>
      </c>
      <c r="F12168" t="str">
        <f>VLOOKUP(E12168,$L$1:$M$25,2,FALSE)</f>
        <v>cpi</v>
      </c>
      <c r="G12168">
        <f>LOG(C12168)</f>
        <v>3.1815577738627865</v>
      </c>
      <c r="H12168">
        <f>G12168/(B12168-1)</f>
        <v>1.6271261418835365</v>
      </c>
    </row>
    <row r="12169" spans="1:8">
      <c r="A12169" t="s">
        <v>6981</v>
      </c>
      <c r="B12169">
        <v>2.956719524031</v>
      </c>
      <c r="C12169">
        <v>95</v>
      </c>
      <c r="D12169">
        <v>10</v>
      </c>
      <c r="E12169">
        <v>10</v>
      </c>
      <c r="F12169" t="str">
        <f>VLOOKUP(E12169,$L$1:$M$25,2,FALSE)</f>
        <v>gnp</v>
      </c>
      <c r="G12169">
        <f>LOG(C12169)</f>
        <v>1.9777236052888478</v>
      </c>
      <c r="H12169">
        <f>G12169/(B12169-1)</f>
        <v>1.0107343341750776</v>
      </c>
    </row>
    <row r="12170" spans="1:8">
      <c r="A12170" t="s">
        <v>4978</v>
      </c>
      <c r="B12170">
        <v>2.9575034011785601</v>
      </c>
      <c r="C12170">
        <v>136</v>
      </c>
      <c r="D12170">
        <v>5</v>
      </c>
      <c r="E12170">
        <v>5</v>
      </c>
      <c r="F12170" t="str">
        <f>VLOOKUP(E12170,$L$1:$M$25,2,FALSE)</f>
        <v>corn</v>
      </c>
      <c r="G12170">
        <f>LOG(C12170)</f>
        <v>2.1335389083702174</v>
      </c>
      <c r="H12170">
        <f>G12170/(B12170-1)</f>
        <v>1.089928583054145</v>
      </c>
    </row>
    <row r="12171" spans="1:8">
      <c r="A12171" t="s">
        <v>10966</v>
      </c>
      <c r="B12171">
        <v>2.9576985766317598</v>
      </c>
      <c r="C12171">
        <v>157</v>
      </c>
      <c r="D12171">
        <v>8</v>
      </c>
      <c r="E12171">
        <v>8</v>
      </c>
      <c r="F12171" t="str">
        <f>VLOOKUP(E12171,$L$1:$M$25,2,FALSE)</f>
        <v>dlr</v>
      </c>
      <c r="G12171">
        <f>LOG(C12171)</f>
        <v>2.1958996524092336</v>
      </c>
      <c r="H12171">
        <f>G12171/(B12171-1)</f>
        <v>1.1216740302213946</v>
      </c>
    </row>
    <row r="12172" spans="1:8">
      <c r="A12172" t="s">
        <v>11795</v>
      </c>
      <c r="B12172">
        <v>2.9586353730739399</v>
      </c>
      <c r="C12172">
        <v>151</v>
      </c>
      <c r="D12172">
        <v>10</v>
      </c>
      <c r="E12172">
        <v>10</v>
      </c>
      <c r="F12172" t="str">
        <f>VLOOKUP(E12172,$L$1:$M$25,2,FALSE)</f>
        <v>gnp</v>
      </c>
      <c r="G12172">
        <f>LOG(C12172)</f>
        <v>2.1789769472931693</v>
      </c>
      <c r="H12172">
        <f>G12172/(B12172-1)</f>
        <v>1.1124974955769429</v>
      </c>
    </row>
    <row r="12173" spans="1:8">
      <c r="A12173" t="s">
        <v>604</v>
      </c>
      <c r="B12173">
        <v>2.9588204338906099</v>
      </c>
      <c r="C12173">
        <v>524</v>
      </c>
      <c r="D12173">
        <v>24</v>
      </c>
      <c r="E12173">
        <v>24</v>
      </c>
      <c r="F12173" t="str">
        <f>VLOOKUP(E12173,$L$1:$M$25,2,FALSE)</f>
        <v>veg-oil</v>
      </c>
      <c r="G12173">
        <f>LOG(C12173)</f>
        <v>2.7193312869837265</v>
      </c>
      <c r="H12173">
        <f>G12173/(B12173-1)</f>
        <v>1.3882493974103536</v>
      </c>
    </row>
    <row r="12174" spans="1:8">
      <c r="A12174" t="s">
        <v>5321</v>
      </c>
      <c r="B12174">
        <v>2.9590498174418198</v>
      </c>
      <c r="C12174">
        <v>87</v>
      </c>
      <c r="D12174">
        <v>1</v>
      </c>
      <c r="E12174">
        <v>1</v>
      </c>
      <c r="F12174" t="str">
        <f>VLOOKUP(E12174,$L$1:$M$25,2,FALSE)</f>
        <v>acq</v>
      </c>
      <c r="G12174">
        <f>LOG(C12174)</f>
        <v>1.9395192526186185</v>
      </c>
      <c r="H12174">
        <f>G12174/(B12174-1)</f>
        <v>0.99003059307154073</v>
      </c>
    </row>
    <row r="12175" spans="1:8">
      <c r="A12175" t="s">
        <v>549</v>
      </c>
      <c r="B12175">
        <v>2.9597226919691102</v>
      </c>
      <c r="C12175">
        <v>429</v>
      </c>
      <c r="D12175">
        <v>8</v>
      </c>
      <c r="E12175">
        <v>8</v>
      </c>
      <c r="F12175" t="str">
        <f>VLOOKUP(E12175,$L$1:$M$25,2,FALSE)</f>
        <v>dlr</v>
      </c>
      <c r="G12175">
        <f>LOG(C12175)</f>
        <v>2.6324572921847245</v>
      </c>
      <c r="H12175">
        <f>G12175/(B12175-1)</f>
        <v>1.343280507478156</v>
      </c>
    </row>
    <row r="12176" spans="1:8">
      <c r="A12176" t="s">
        <v>597</v>
      </c>
      <c r="B12176">
        <v>2.9598007167189899</v>
      </c>
      <c r="C12176">
        <v>504</v>
      </c>
      <c r="D12176">
        <v>22</v>
      </c>
      <c r="E12176">
        <v>22</v>
      </c>
      <c r="F12176" t="str">
        <f>VLOOKUP(E12176,$L$1:$M$25,2,FALSE)</f>
        <v>sugar</v>
      </c>
      <c r="G12176">
        <f>LOG(C12176)</f>
        <v>2.7024305364455254</v>
      </c>
      <c r="H12176">
        <f>G12176/(B12176-1)</f>
        <v>1.3789312930601501</v>
      </c>
    </row>
    <row r="12177" spans="1:8">
      <c r="A12177" t="s">
        <v>7825</v>
      </c>
      <c r="B12177">
        <v>2.9612971414387599</v>
      </c>
      <c r="C12177">
        <v>84</v>
      </c>
      <c r="D12177">
        <v>1</v>
      </c>
      <c r="E12177">
        <v>1</v>
      </c>
      <c r="F12177" t="str">
        <f>VLOOKUP(E12177,$L$1:$M$25,2,FALSE)</f>
        <v>acq</v>
      </c>
      <c r="G12177">
        <f>LOG(C12177)</f>
        <v>1.9242792860618816</v>
      </c>
      <c r="H12177">
        <f>G12177/(B12177-1)</f>
        <v>0.98112583014844812</v>
      </c>
    </row>
    <row r="12178" spans="1:8">
      <c r="A12178" t="s">
        <v>5327</v>
      </c>
      <c r="B12178">
        <v>2.9613166697145501</v>
      </c>
      <c r="C12178">
        <v>141</v>
      </c>
      <c r="D12178">
        <v>4</v>
      </c>
      <c r="E12178">
        <v>4</v>
      </c>
      <c r="F12178" t="str">
        <f>VLOOKUP(E12178,$L$1:$M$25,2,FALSE)</f>
        <v>coffee</v>
      </c>
      <c r="G12178">
        <f>LOG(C12178)</f>
        <v>2.1492191126553797</v>
      </c>
      <c r="H12178">
        <f>G12178/(B12178-1)</f>
        <v>1.0958042349011274</v>
      </c>
    </row>
    <row r="12179" spans="1:8">
      <c r="A12179" t="s">
        <v>509</v>
      </c>
      <c r="B12179">
        <v>2.9613685462353998</v>
      </c>
      <c r="C12179">
        <v>426</v>
      </c>
      <c r="D12179">
        <v>6</v>
      </c>
      <c r="E12179">
        <v>6</v>
      </c>
      <c r="F12179" t="str">
        <f>VLOOKUP(E12179,$L$1:$M$25,2,FALSE)</f>
        <v>cpi</v>
      </c>
      <c r="G12179">
        <f>LOG(C12179)</f>
        <v>2.6294095991027189</v>
      </c>
      <c r="H12179">
        <f>G12179/(B12179-1)</f>
        <v>1.3405994524331186</v>
      </c>
    </row>
    <row r="12180" spans="1:8">
      <c r="A12180" t="s">
        <v>196</v>
      </c>
      <c r="B12180">
        <v>2.9628796986402302</v>
      </c>
      <c r="C12180">
        <v>183</v>
      </c>
      <c r="D12180">
        <v>3</v>
      </c>
      <c r="E12180">
        <v>3</v>
      </c>
      <c r="F12180" t="str">
        <f>VLOOKUP(E12180,$L$1:$M$25,2,FALSE)</f>
        <v>cocoa</v>
      </c>
      <c r="G12180">
        <f>LOG(C12180)</f>
        <v>2.2624510897304293</v>
      </c>
      <c r="H12180">
        <f>G12180/(B12180-1)</f>
        <v>1.1526183144579492</v>
      </c>
    </row>
    <row r="12181" spans="1:8">
      <c r="A12181" t="s">
        <v>174</v>
      </c>
      <c r="B12181">
        <v>2.96361031166877</v>
      </c>
      <c r="C12181">
        <v>192</v>
      </c>
      <c r="D12181">
        <v>1</v>
      </c>
      <c r="E12181">
        <v>1</v>
      </c>
      <c r="F12181" t="str">
        <f>VLOOKUP(E12181,$L$1:$M$25,2,FALSE)</f>
        <v>acq</v>
      </c>
      <c r="G12181">
        <f>LOG(C12181)</f>
        <v>2.2833012287035497</v>
      </c>
      <c r="H12181">
        <f>G12181/(B12181-1)</f>
        <v>1.1628077196045539</v>
      </c>
    </row>
    <row r="12182" spans="1:8">
      <c r="A12182" t="s">
        <v>8923</v>
      </c>
      <c r="B12182">
        <v>2.9636264205358001</v>
      </c>
      <c r="C12182">
        <v>179</v>
      </c>
      <c r="D12182">
        <v>23</v>
      </c>
      <c r="E12182">
        <v>23</v>
      </c>
      <c r="F12182" t="str">
        <f>VLOOKUP(E12182,$L$1:$M$25,2,FALSE)</f>
        <v>trade</v>
      </c>
      <c r="G12182">
        <f>LOG(C12182)</f>
        <v>2.2528530309798933</v>
      </c>
      <c r="H12182">
        <f>G12182/(B12182-1)</f>
        <v>1.1472920752233382</v>
      </c>
    </row>
    <row r="12183" spans="1:8">
      <c r="A12183" t="s">
        <v>457</v>
      </c>
      <c r="B12183">
        <v>2.9642259931220498</v>
      </c>
      <c r="C12183">
        <v>247</v>
      </c>
      <c r="D12183">
        <v>15</v>
      </c>
      <c r="E12183">
        <v>15</v>
      </c>
      <c r="F12183" t="str">
        <f>VLOOKUP(E12183,$L$1:$M$25,2,FALSE)</f>
        <v>money-fx</v>
      </c>
      <c r="G12183">
        <f>LOG(C12183)</f>
        <v>2.3926969532596658</v>
      </c>
      <c r="H12183">
        <f>G12183/(B12183-1)</f>
        <v>1.2181373027533255</v>
      </c>
    </row>
    <row r="12184" spans="1:8">
      <c r="A12184" t="s">
        <v>129</v>
      </c>
      <c r="B12184">
        <v>2.9662420399357901</v>
      </c>
      <c r="C12184">
        <v>208</v>
      </c>
      <c r="D12184">
        <v>8</v>
      </c>
      <c r="E12184">
        <v>8</v>
      </c>
      <c r="F12184" t="str">
        <f>VLOOKUP(E12184,$L$1:$M$25,2,FALSE)</f>
        <v>dlr</v>
      </c>
      <c r="G12184">
        <f>LOG(C12184)</f>
        <v>2.3180633349627615</v>
      </c>
      <c r="H12184">
        <f>G12184/(B12184-1)</f>
        <v>1.1789308172042037</v>
      </c>
    </row>
    <row r="12185" spans="1:8">
      <c r="A12185" t="s">
        <v>539</v>
      </c>
      <c r="B12185">
        <v>2.9670610812992302</v>
      </c>
      <c r="C12185">
        <v>314</v>
      </c>
      <c r="D12185">
        <v>17</v>
      </c>
      <c r="E12185">
        <v>17</v>
      </c>
      <c r="F12185" t="str">
        <f>VLOOKUP(E12185,$L$1:$M$25,2,FALSE)</f>
        <v>nat-gas</v>
      </c>
      <c r="G12185">
        <f>LOG(C12185)</f>
        <v>2.4969296480732148</v>
      </c>
      <c r="H12185">
        <f>G12185/(B12185-1)</f>
        <v>1.2693706727317335</v>
      </c>
    </row>
    <row r="12186" spans="1:8">
      <c r="A12186" t="s">
        <v>8326</v>
      </c>
      <c r="B12186">
        <v>2.9693405818185501</v>
      </c>
      <c r="C12186">
        <v>95</v>
      </c>
      <c r="D12186">
        <v>4</v>
      </c>
      <c r="E12186">
        <v>4</v>
      </c>
      <c r="F12186" t="str">
        <f>VLOOKUP(E12186,$L$1:$M$25,2,FALSE)</f>
        <v>coffee</v>
      </c>
      <c r="G12186">
        <f>LOG(C12186)</f>
        <v>1.9777236052888478</v>
      </c>
      <c r="H12186">
        <f>G12186/(B12186-1)</f>
        <v>1.0042567667307991</v>
      </c>
    </row>
    <row r="12187" spans="1:8">
      <c r="A12187" t="s">
        <v>10489</v>
      </c>
      <c r="B12187">
        <v>2.9702739758097101</v>
      </c>
      <c r="C12187">
        <v>94</v>
      </c>
      <c r="D12187">
        <v>23</v>
      </c>
      <c r="E12187">
        <v>23</v>
      </c>
      <c r="F12187" t="str">
        <f>VLOOKUP(E12187,$L$1:$M$25,2,FALSE)</f>
        <v>trade</v>
      </c>
      <c r="G12187">
        <f>LOG(C12187)</f>
        <v>1.9731278535996986</v>
      </c>
      <c r="H12187">
        <f>G12187/(B12187-1)</f>
        <v>1.0014484674847393</v>
      </c>
    </row>
    <row r="12188" spans="1:8">
      <c r="A12188" t="s">
        <v>4326</v>
      </c>
      <c r="B12188">
        <v>2.97065885227964</v>
      </c>
      <c r="C12188">
        <v>115</v>
      </c>
      <c r="D12188">
        <v>10</v>
      </c>
      <c r="E12188">
        <v>10</v>
      </c>
      <c r="F12188" t="str">
        <f>VLOOKUP(E12188,$L$1:$M$25,2,FALSE)</f>
        <v>gnp</v>
      </c>
      <c r="G12188">
        <f>LOG(C12188)</f>
        <v>2.0606978403536118</v>
      </c>
      <c r="H12188">
        <f>G12188/(B12188-1)</f>
        <v>1.0456897894680328</v>
      </c>
    </row>
    <row r="12189" spans="1:8">
      <c r="A12189" t="s">
        <v>12279</v>
      </c>
      <c r="B12189">
        <v>2.9721333651798698</v>
      </c>
      <c r="C12189">
        <v>91</v>
      </c>
      <c r="D12189">
        <v>10</v>
      </c>
      <c r="E12189">
        <v>10</v>
      </c>
      <c r="F12189" t="str">
        <f>VLOOKUP(E12189,$L$1:$M$25,2,FALSE)</f>
        <v>gnp</v>
      </c>
      <c r="G12189">
        <f>LOG(C12189)</f>
        <v>1.9590413923210936</v>
      </c>
      <c r="H12189">
        <f>G12189/(B12189-1)</f>
        <v>0.99336151748663204</v>
      </c>
    </row>
    <row r="12190" spans="1:8">
      <c r="A12190" t="s">
        <v>587</v>
      </c>
      <c r="B12190">
        <v>2.9731471746342102</v>
      </c>
      <c r="C12190">
        <v>538</v>
      </c>
      <c r="D12190">
        <v>10</v>
      </c>
      <c r="E12190">
        <v>10</v>
      </c>
      <c r="F12190" t="str">
        <f>VLOOKUP(E12190,$L$1:$M$25,2,FALSE)</f>
        <v>gnp</v>
      </c>
      <c r="G12190">
        <f>LOG(C12190)</f>
        <v>2.7307822756663893</v>
      </c>
      <c r="H12190">
        <f>G12190/(B12190-1)</f>
        <v>1.3839729295269789</v>
      </c>
    </row>
    <row r="12191" spans="1:8">
      <c r="A12191" t="s">
        <v>459</v>
      </c>
      <c r="B12191">
        <v>2.9742735202692199</v>
      </c>
      <c r="C12191">
        <v>249</v>
      </c>
      <c r="D12191">
        <v>11</v>
      </c>
      <c r="E12191">
        <v>11</v>
      </c>
      <c r="F12191" t="str">
        <f>VLOOKUP(E12191,$L$1:$M$25,2,FALSE)</f>
        <v>gold</v>
      </c>
      <c r="G12191">
        <f>LOG(C12191)</f>
        <v>2.3961993470957363</v>
      </c>
      <c r="H12191">
        <f>G12191/(B12191-1)</f>
        <v>1.2137119413772925</v>
      </c>
    </row>
    <row r="12192" spans="1:8">
      <c r="A12192" t="s">
        <v>2824</v>
      </c>
      <c r="B12192">
        <v>2.9751254585587499</v>
      </c>
      <c r="C12192">
        <v>88</v>
      </c>
      <c r="D12192">
        <v>8</v>
      </c>
      <c r="E12192">
        <v>8</v>
      </c>
      <c r="F12192" t="str">
        <f>VLOOKUP(E12192,$L$1:$M$25,2,FALSE)</f>
        <v>dlr</v>
      </c>
      <c r="G12192">
        <f>LOG(C12192)</f>
        <v>1.9444826721501687</v>
      </c>
      <c r="H12192">
        <f>G12192/(B12192-1)</f>
        <v>0.98448565063257232</v>
      </c>
    </row>
    <row r="12193" spans="1:8">
      <c r="A12193" t="s">
        <v>378</v>
      </c>
      <c r="B12193">
        <v>2.97513516187631</v>
      </c>
      <c r="C12193">
        <v>214</v>
      </c>
      <c r="D12193">
        <v>15</v>
      </c>
      <c r="E12193">
        <v>15</v>
      </c>
      <c r="F12193" t="str">
        <f>VLOOKUP(E12193,$L$1:$M$25,2,FALSE)</f>
        <v>money-fx</v>
      </c>
      <c r="G12193">
        <f>LOG(C12193)</f>
        <v>2.330413773349191</v>
      </c>
      <c r="H12193">
        <f>G12193/(B12193-1)</f>
        <v>1.1798755945063419</v>
      </c>
    </row>
    <row r="12194" spans="1:8">
      <c r="A12194" t="s">
        <v>9592</v>
      </c>
      <c r="B12194">
        <v>2.9752700245540198</v>
      </c>
      <c r="C12194">
        <v>101</v>
      </c>
      <c r="D12194">
        <v>4</v>
      </c>
      <c r="E12194">
        <v>4</v>
      </c>
      <c r="F12194" t="str">
        <f>VLOOKUP(E12194,$L$1:$M$25,2,FALSE)</f>
        <v>coffee</v>
      </c>
      <c r="G12194">
        <f>LOG(C12194)</f>
        <v>2.0043213737826426</v>
      </c>
      <c r="H12194">
        <f>G12194/(B12194-1)</f>
        <v>1.0147075330802846</v>
      </c>
    </row>
    <row r="12195" spans="1:8">
      <c r="A12195" t="s">
        <v>3820</v>
      </c>
      <c r="B12195">
        <v>2.9754866550570398</v>
      </c>
      <c r="C12195">
        <v>82</v>
      </c>
      <c r="D12195">
        <v>4</v>
      </c>
      <c r="E12195">
        <v>4</v>
      </c>
      <c r="F12195" t="str">
        <f>VLOOKUP(E12195,$L$1:$M$25,2,FALSE)</f>
        <v>coffee</v>
      </c>
      <c r="G12195">
        <f>LOG(C12195)</f>
        <v>1.9138138523837167</v>
      </c>
      <c r="H12195">
        <f>G12195/(B12195-1)</f>
        <v>0.96878095707938738</v>
      </c>
    </row>
    <row r="12196" spans="1:8">
      <c r="A12196" t="s">
        <v>533</v>
      </c>
      <c r="B12196">
        <v>2.9774867234354998</v>
      </c>
      <c r="C12196">
        <v>266</v>
      </c>
      <c r="D12196">
        <v>15</v>
      </c>
      <c r="E12196">
        <v>15</v>
      </c>
      <c r="F12196" t="str">
        <f>VLOOKUP(E12196,$L$1:$M$25,2,FALSE)</f>
        <v>money-fx</v>
      </c>
      <c r="G12196">
        <f>LOG(C12196)</f>
        <v>2.424881636631067</v>
      </c>
      <c r="H12196">
        <f>G12196/(B12196-1)</f>
        <v>1.226244205785769</v>
      </c>
    </row>
    <row r="12197" spans="1:8">
      <c r="A12197" t="s">
        <v>580</v>
      </c>
      <c r="B12197">
        <v>2.9780156358657699</v>
      </c>
      <c r="C12197">
        <v>198</v>
      </c>
      <c r="D12197">
        <v>16</v>
      </c>
      <c r="E12197">
        <v>16</v>
      </c>
      <c r="F12197" t="str">
        <f>VLOOKUP(E12197,$L$1:$M$25,2,FALSE)</f>
        <v>money-supply</v>
      </c>
      <c r="G12197">
        <f>LOG(C12197)</f>
        <v>2.2966651902615309</v>
      </c>
      <c r="H12197">
        <f>G12197/(B12197-1)</f>
        <v>1.1610955690227844</v>
      </c>
    </row>
    <row r="12198" spans="1:8">
      <c r="A12198" t="s">
        <v>3980</v>
      </c>
      <c r="B12198">
        <v>2.9788192696479601</v>
      </c>
      <c r="C12198">
        <v>141</v>
      </c>
      <c r="D12198">
        <v>10</v>
      </c>
      <c r="E12198">
        <v>10</v>
      </c>
      <c r="F12198" t="str">
        <f>VLOOKUP(E12198,$L$1:$M$25,2,FALSE)</f>
        <v>gnp</v>
      </c>
      <c r="G12198">
        <f>LOG(C12198)</f>
        <v>2.1492191126553797</v>
      </c>
      <c r="H12198">
        <f>G12198/(B12198-1)</f>
        <v>1.0861118777349152</v>
      </c>
    </row>
    <row r="12199" spans="1:8">
      <c r="A12199" t="s">
        <v>6757</v>
      </c>
      <c r="B12199">
        <v>2.9789226316051201</v>
      </c>
      <c r="C12199">
        <v>92</v>
      </c>
      <c r="D12199">
        <v>23</v>
      </c>
      <c r="E12199">
        <v>23</v>
      </c>
      <c r="F12199" t="str">
        <f>VLOOKUP(E12199,$L$1:$M$25,2,FALSE)</f>
        <v>trade</v>
      </c>
      <c r="G12199">
        <f>LOG(C12199)</f>
        <v>1.9637878273455553</v>
      </c>
      <c r="H12199">
        <f>G12199/(B12199-1)</f>
        <v>0.99235199799231733</v>
      </c>
    </row>
    <row r="12200" spans="1:8">
      <c r="A12200" t="s">
        <v>11745</v>
      </c>
      <c r="B12200">
        <v>2.9807342729769202</v>
      </c>
      <c r="C12200">
        <v>134</v>
      </c>
      <c r="D12200">
        <v>10</v>
      </c>
      <c r="E12200">
        <v>10</v>
      </c>
      <c r="F12200" t="str">
        <f>VLOOKUP(E12200,$L$1:$M$25,2,FALSE)</f>
        <v>gnp</v>
      </c>
      <c r="G12200">
        <f>LOG(C12200)</f>
        <v>2.1271047983648077</v>
      </c>
      <c r="H12200">
        <f>G12200/(B12200-1)</f>
        <v>1.0738971034049418</v>
      </c>
    </row>
    <row r="12201" spans="1:8">
      <c r="A12201" t="s">
        <v>446</v>
      </c>
      <c r="B12201">
        <v>2.9810135367720201</v>
      </c>
      <c r="C12201">
        <v>212</v>
      </c>
      <c r="D12201">
        <v>10</v>
      </c>
      <c r="E12201">
        <v>10</v>
      </c>
      <c r="F12201" t="str">
        <f>VLOOKUP(E12201,$L$1:$M$25,2,FALSE)</f>
        <v>gnp</v>
      </c>
      <c r="G12201">
        <f>LOG(C12201)</f>
        <v>2.3263358609287512</v>
      </c>
      <c r="H12201">
        <f>G12201/(B12201-1)</f>
        <v>1.1743159840893462</v>
      </c>
    </row>
    <row r="12202" spans="1:8">
      <c r="A12202" t="s">
        <v>10776</v>
      </c>
      <c r="B12202">
        <v>2.9827221752192701</v>
      </c>
      <c r="C12202">
        <v>65</v>
      </c>
      <c r="D12202">
        <v>23</v>
      </c>
      <c r="E12202">
        <v>23</v>
      </c>
      <c r="F12202" t="str">
        <f>VLOOKUP(E12202,$L$1:$M$25,2,FALSE)</f>
        <v>trade</v>
      </c>
      <c r="G12202">
        <f>LOG(C12202)</f>
        <v>1.8129133566428555</v>
      </c>
      <c r="H12202">
        <f>G12202/(B12202-1)</f>
        <v>0.91435571725643539</v>
      </c>
    </row>
    <row r="12203" spans="1:8">
      <c r="A12203" t="s">
        <v>603</v>
      </c>
      <c r="B12203">
        <v>2.9852358685428801</v>
      </c>
      <c r="C12203">
        <v>409</v>
      </c>
      <c r="D12203">
        <v>25</v>
      </c>
      <c r="E12203">
        <v>25</v>
      </c>
      <c r="F12203" t="str">
        <f>VLOOKUP(E12203,$L$1:$M$25,2,FALSE)</f>
        <v>wheat</v>
      </c>
      <c r="G12203">
        <f>LOG(C12203)</f>
        <v>2.6117233080073419</v>
      </c>
      <c r="H12203">
        <f>G12203/(B12203-1)</f>
        <v>1.3155733025941596</v>
      </c>
    </row>
    <row r="12204" spans="1:8">
      <c r="A12204" t="s">
        <v>500</v>
      </c>
      <c r="B12204">
        <v>2.9856982659484799</v>
      </c>
      <c r="C12204">
        <v>303</v>
      </c>
      <c r="D12204">
        <v>10</v>
      </c>
      <c r="E12204">
        <v>10</v>
      </c>
      <c r="F12204" t="str">
        <f>VLOOKUP(E12204,$L$1:$M$25,2,FALSE)</f>
        <v>gnp</v>
      </c>
      <c r="G12204">
        <f>LOG(C12204)</f>
        <v>2.4814426285023048</v>
      </c>
      <c r="H12204">
        <f>G12204/(B12204-1)</f>
        <v>1.2496574484930769</v>
      </c>
    </row>
    <row r="12205" spans="1:8">
      <c r="A12205" t="s">
        <v>120</v>
      </c>
      <c r="B12205">
        <v>2.9858052368270398</v>
      </c>
      <c r="C12205">
        <v>211</v>
      </c>
      <c r="D12205">
        <v>4</v>
      </c>
      <c r="E12205">
        <v>4</v>
      </c>
      <c r="F12205" t="str">
        <f>VLOOKUP(E12205,$L$1:$M$25,2,FALSE)</f>
        <v>coffee</v>
      </c>
      <c r="G12205">
        <f>LOG(C12205)</f>
        <v>2.3242824552976926</v>
      </c>
      <c r="H12205">
        <f>G12205/(B12205-1)</f>
        <v>1.1704483461890143</v>
      </c>
    </row>
    <row r="12206" spans="1:8">
      <c r="A12206" t="s">
        <v>2934</v>
      </c>
      <c r="B12206">
        <v>2.9858062729845001</v>
      </c>
      <c r="C12206">
        <v>151</v>
      </c>
      <c r="D12206">
        <v>10</v>
      </c>
      <c r="E12206">
        <v>10</v>
      </c>
      <c r="F12206" t="str">
        <f>VLOOKUP(E12206,$L$1:$M$25,2,FALSE)</f>
        <v>gnp</v>
      </c>
      <c r="G12206">
        <f>LOG(C12206)</f>
        <v>2.1789769472931693</v>
      </c>
      <c r="H12206">
        <f>G12206/(B12206-1)</f>
        <v>1.0972756894449476</v>
      </c>
    </row>
    <row r="12207" spans="1:8">
      <c r="A12207" t="s">
        <v>6846</v>
      </c>
      <c r="B12207">
        <v>2.9861516113403699</v>
      </c>
      <c r="C12207">
        <v>160</v>
      </c>
      <c r="D12207">
        <v>10</v>
      </c>
      <c r="E12207">
        <v>10</v>
      </c>
      <c r="F12207" t="str">
        <f>VLOOKUP(E12207,$L$1:$M$25,2,FALSE)</f>
        <v>gnp</v>
      </c>
      <c r="G12207">
        <f>LOG(C12207)</f>
        <v>2.2041199826559246</v>
      </c>
      <c r="H12207">
        <f>G12207/(B12207-1)</f>
        <v>1.1097440749593417</v>
      </c>
    </row>
    <row r="12208" spans="1:8">
      <c r="A12208" t="s">
        <v>8708</v>
      </c>
      <c r="B12208">
        <v>2.9861647769127999</v>
      </c>
      <c r="C12208">
        <v>90</v>
      </c>
      <c r="D12208">
        <v>8</v>
      </c>
      <c r="E12208">
        <v>8</v>
      </c>
      <c r="F12208" t="str">
        <f>VLOOKUP(E12208,$L$1:$M$25,2,FALSE)</f>
        <v>dlr</v>
      </c>
      <c r="G12208">
        <f>LOG(C12208)</f>
        <v>1.954242509439325</v>
      </c>
      <c r="H12208">
        <f>G12208/(B12208-1)</f>
        <v>0.98392768422613286</v>
      </c>
    </row>
    <row r="12209" spans="1:8">
      <c r="A12209" t="s">
        <v>481</v>
      </c>
      <c r="B12209">
        <v>2.98821076619463</v>
      </c>
      <c r="C12209">
        <v>247</v>
      </c>
      <c r="D12209">
        <v>16</v>
      </c>
      <c r="E12209">
        <v>16</v>
      </c>
      <c r="F12209" t="str">
        <f>VLOOKUP(E12209,$L$1:$M$25,2,FALSE)</f>
        <v>money-supply</v>
      </c>
      <c r="G12209">
        <f>LOG(C12209)</f>
        <v>2.3926969532596658</v>
      </c>
      <c r="H12209">
        <f>G12209/(B12209-1)</f>
        <v>1.2034423079999759</v>
      </c>
    </row>
    <row r="12210" spans="1:8">
      <c r="A12210" t="s">
        <v>11300</v>
      </c>
      <c r="B12210">
        <v>2.9884495706558298</v>
      </c>
      <c r="C12210">
        <v>101</v>
      </c>
      <c r="D12210">
        <v>23</v>
      </c>
      <c r="E12210">
        <v>23</v>
      </c>
      <c r="F12210" t="str">
        <f>VLOOKUP(E12210,$L$1:$M$25,2,FALSE)</f>
        <v>trade</v>
      </c>
      <c r="G12210">
        <f>LOG(C12210)</f>
        <v>2.0043213737826426</v>
      </c>
      <c r="H12210">
        <f>G12210/(B12210-1)</f>
        <v>1.0079819993230092</v>
      </c>
    </row>
    <row r="12211" spans="1:8">
      <c r="A12211" t="s">
        <v>9644</v>
      </c>
      <c r="B12211">
        <v>2.9893206216724</v>
      </c>
      <c r="C12211">
        <v>69</v>
      </c>
      <c r="D12211">
        <v>23</v>
      </c>
      <c r="E12211">
        <v>23</v>
      </c>
      <c r="F12211" t="str">
        <f>VLOOKUP(E12211,$L$1:$M$25,2,FALSE)</f>
        <v>trade</v>
      </c>
      <c r="G12211">
        <f>LOG(C12211)</f>
        <v>1.8388490907372552</v>
      </c>
      <c r="H12211">
        <f>G12211/(B12211-1)</f>
        <v>0.92436034227170227</v>
      </c>
    </row>
    <row r="12212" spans="1:8">
      <c r="A12212" t="s">
        <v>18</v>
      </c>
      <c r="B12212">
        <v>2.98936479469578</v>
      </c>
      <c r="C12212">
        <v>1772</v>
      </c>
      <c r="D12212">
        <v>16</v>
      </c>
      <c r="E12212">
        <v>16</v>
      </c>
      <c r="F12212" t="str">
        <f>VLOOKUP(E12212,$L$1:$M$25,2,FALSE)</f>
        <v>money-supply</v>
      </c>
      <c r="G12212">
        <f>LOG(C12212)</f>
        <v>3.248463717551032</v>
      </c>
      <c r="H12212">
        <f>G12212/(B12212-1)</f>
        <v>1.6329150521876996</v>
      </c>
    </row>
    <row r="12213" spans="1:8">
      <c r="A12213" t="s">
        <v>6991</v>
      </c>
      <c r="B12213">
        <v>2.9897251433341099</v>
      </c>
      <c r="C12213">
        <v>85</v>
      </c>
      <c r="D12213">
        <v>25</v>
      </c>
      <c r="E12213">
        <v>25</v>
      </c>
      <c r="F12213" t="str">
        <f>VLOOKUP(E12213,$L$1:$M$25,2,FALSE)</f>
        <v>wheat</v>
      </c>
      <c r="G12213">
        <f>LOG(C12213)</f>
        <v>1.9294189257142926</v>
      </c>
      <c r="H12213">
        <f>G12213/(B12213-1)</f>
        <v>0.96969118180877767</v>
      </c>
    </row>
    <row r="12214" spans="1:8">
      <c r="A12214" t="s">
        <v>606</v>
      </c>
      <c r="B12214">
        <v>2.9913082872524499</v>
      </c>
      <c r="C12214">
        <v>512</v>
      </c>
      <c r="D12214">
        <v>16</v>
      </c>
      <c r="E12214">
        <v>16</v>
      </c>
      <c r="F12214" t="str">
        <f>VLOOKUP(E12214,$L$1:$M$25,2,FALSE)</f>
        <v>money-supply</v>
      </c>
      <c r="G12214">
        <f>LOG(C12214)</f>
        <v>2.7092699609758308</v>
      </c>
      <c r="H12214">
        <f>G12214/(B12214-1)</f>
        <v>1.3605477254925724</v>
      </c>
    </row>
    <row r="12215" spans="1:8">
      <c r="A12215" t="s">
        <v>237</v>
      </c>
      <c r="B12215">
        <v>2.9928153611471102</v>
      </c>
      <c r="C12215">
        <v>186</v>
      </c>
      <c r="D12215">
        <v>15</v>
      </c>
      <c r="E12215">
        <v>15</v>
      </c>
      <c r="F12215" t="str">
        <f>VLOOKUP(E12215,$L$1:$M$25,2,FALSE)</f>
        <v>money-fx</v>
      </c>
      <c r="G12215">
        <f>LOG(C12215)</f>
        <v>2.2695129442179165</v>
      </c>
      <c r="H12215">
        <f>G12215/(B12215-1)</f>
        <v>1.1388475763813526</v>
      </c>
    </row>
    <row r="12216" spans="1:8">
      <c r="A12216" t="s">
        <v>5144</v>
      </c>
      <c r="B12216">
        <v>2.99301649365571</v>
      </c>
      <c r="C12216">
        <v>73</v>
      </c>
      <c r="D12216">
        <v>10</v>
      </c>
      <c r="E12216">
        <v>10</v>
      </c>
      <c r="F12216" t="str">
        <f>VLOOKUP(E12216,$L$1:$M$25,2,FALSE)</f>
        <v>gnp</v>
      </c>
      <c r="G12216">
        <f>LOG(C12216)</f>
        <v>1.8633228601204559</v>
      </c>
      <c r="H12216">
        <f>G12216/(B12216-1)</f>
        <v>0.93492596074939538</v>
      </c>
    </row>
    <row r="12217" spans="1:8">
      <c r="A12217" t="s">
        <v>5413</v>
      </c>
      <c r="B12217">
        <v>2.9954477582964301</v>
      </c>
      <c r="C12217">
        <v>167</v>
      </c>
      <c r="D12217">
        <v>10</v>
      </c>
      <c r="E12217">
        <v>10</v>
      </c>
      <c r="F12217" t="str">
        <f>VLOOKUP(E12217,$L$1:$M$25,2,FALSE)</f>
        <v>gnp</v>
      </c>
      <c r="G12217">
        <f>LOG(C12217)</f>
        <v>2.2227164711475833</v>
      </c>
      <c r="H12217">
        <f>G12217/(B12217-1)</f>
        <v>1.1138935920052244</v>
      </c>
    </row>
    <row r="12218" spans="1:8">
      <c r="A12218" t="s">
        <v>3027</v>
      </c>
      <c r="B12218">
        <v>2.99547857389364</v>
      </c>
      <c r="C12218">
        <v>80</v>
      </c>
      <c r="D12218">
        <v>7</v>
      </c>
      <c r="E12218">
        <v>7</v>
      </c>
      <c r="F12218" t="str">
        <f>VLOOKUP(E12218,$L$1:$M$25,2,FALSE)</f>
        <v>crude</v>
      </c>
      <c r="G12218">
        <f>LOG(C12218)</f>
        <v>1.9030899869919435</v>
      </c>
      <c r="H12218">
        <f>G12218/(B12218-1)</f>
        <v>0.95370103788114091</v>
      </c>
    </row>
    <row r="12219" spans="1:8">
      <c r="A12219" t="s">
        <v>3059</v>
      </c>
      <c r="B12219">
        <v>2.9972924341954599</v>
      </c>
      <c r="C12219">
        <v>90</v>
      </c>
      <c r="D12219">
        <v>4</v>
      </c>
      <c r="E12219">
        <v>4</v>
      </c>
      <c r="F12219" t="str">
        <f>VLOOKUP(E12219,$L$1:$M$25,2,FALSE)</f>
        <v>coffee</v>
      </c>
      <c r="G12219">
        <f>LOG(C12219)</f>
        <v>1.954242509439325</v>
      </c>
      <c r="H12219">
        <f>G12219/(B12219-1)</f>
        <v>0.97844585799301043</v>
      </c>
    </row>
    <row r="12220" spans="1:8">
      <c r="A12220" t="s">
        <v>1813</v>
      </c>
      <c r="B12220">
        <v>2.99746005588799</v>
      </c>
      <c r="C12220">
        <v>197</v>
      </c>
      <c r="D12220">
        <v>22</v>
      </c>
      <c r="E12220">
        <v>22</v>
      </c>
      <c r="F12220" t="str">
        <f>VLOOKUP(E12220,$L$1:$M$25,2,FALSE)</f>
        <v>sugar</v>
      </c>
      <c r="G12220">
        <f>LOG(C12220)</f>
        <v>2.2944662261615929</v>
      </c>
      <c r="H12220">
        <f>G12220/(B12220-1)</f>
        <v>1.1486919197197993</v>
      </c>
    </row>
    <row r="12221" spans="1:8">
      <c r="A12221" t="s">
        <v>632</v>
      </c>
      <c r="B12221">
        <v>2.9978658239869098</v>
      </c>
      <c r="C12221">
        <v>363</v>
      </c>
      <c r="D12221">
        <v>4</v>
      </c>
      <c r="E12221">
        <v>4</v>
      </c>
      <c r="F12221" t="str">
        <f>VLOOKUP(E12221,$L$1:$M$25,2,FALSE)</f>
        <v>coffee</v>
      </c>
      <c r="G12221">
        <f>LOG(C12221)</f>
        <v>2.5599066250361124</v>
      </c>
      <c r="H12221">
        <f>G12221/(B12221-1)</f>
        <v>1.2813205943568335</v>
      </c>
    </row>
    <row r="12222" spans="1:8">
      <c r="A12222" t="s">
        <v>7066</v>
      </c>
      <c r="B12222">
        <v>2.9979462157357202</v>
      </c>
      <c r="C12222">
        <v>109</v>
      </c>
      <c r="D12222">
        <v>4</v>
      </c>
      <c r="E12222">
        <v>4</v>
      </c>
      <c r="F12222" t="str">
        <f>VLOOKUP(E12222,$L$1:$M$25,2,FALSE)</f>
        <v>coffee</v>
      </c>
      <c r="G12222">
        <f>LOG(C12222)</f>
        <v>2.0374264979406238</v>
      </c>
      <c r="H12222">
        <f>G12222/(B12222-1)</f>
        <v>1.019760432935561</v>
      </c>
    </row>
    <row r="12223" spans="1:8">
      <c r="A12223" t="s">
        <v>9182</v>
      </c>
      <c r="B12223">
        <v>2.9982943323709499</v>
      </c>
      <c r="C12223">
        <v>120</v>
      </c>
      <c r="D12223">
        <v>20</v>
      </c>
      <c r="E12223">
        <v>20</v>
      </c>
      <c r="F12223" t="str">
        <f>VLOOKUP(E12223,$L$1:$M$25,2,FALSE)</f>
        <v>ship</v>
      </c>
      <c r="G12223">
        <f>LOG(C12223)</f>
        <v>2.0791812460476247</v>
      </c>
      <c r="H12223">
        <f>G12223/(B12223-1)</f>
        <v>1.0404779778265716</v>
      </c>
    </row>
    <row r="12224" spans="1:8">
      <c r="A12224" t="s">
        <v>8462</v>
      </c>
      <c r="B12224">
        <v>2.9990140871565201</v>
      </c>
      <c r="C12224">
        <v>64</v>
      </c>
      <c r="D12224">
        <v>13</v>
      </c>
      <c r="E12224">
        <v>13</v>
      </c>
      <c r="F12224" t="str">
        <f>VLOOKUP(E12224,$L$1:$M$25,2,FALSE)</f>
        <v>interest</v>
      </c>
      <c r="G12224">
        <f>LOG(C12224)</f>
        <v>1.8061799739838871</v>
      </c>
      <c r="H12224">
        <f>G12224/(B12224-1)</f>
        <v>0.90353539056499188</v>
      </c>
    </row>
    <row r="12225" spans="1:8">
      <c r="A12225" t="s">
        <v>837</v>
      </c>
      <c r="B12225">
        <v>2.9990613074910302</v>
      </c>
      <c r="C12225">
        <v>108</v>
      </c>
      <c r="D12225">
        <v>10</v>
      </c>
      <c r="E12225">
        <v>10</v>
      </c>
      <c r="F12225" t="str">
        <f>VLOOKUP(E12225,$L$1:$M$25,2,FALSE)</f>
        <v>gnp</v>
      </c>
      <c r="G12225">
        <f>LOG(C12225)</f>
        <v>2.0334237554869499</v>
      </c>
      <c r="H12225">
        <f>G12225/(B12225-1)</f>
        <v>1.0171892917276495</v>
      </c>
    </row>
    <row r="12226" spans="1:8">
      <c r="A12226" t="s">
        <v>610</v>
      </c>
      <c r="B12226">
        <v>2.9996679031443199</v>
      </c>
      <c r="C12226">
        <v>659</v>
      </c>
      <c r="D12226">
        <v>2</v>
      </c>
      <c r="E12226">
        <v>2</v>
      </c>
      <c r="F12226" t="str">
        <f>VLOOKUP(E12226,$L$1:$M$25,2,FALSE)</f>
        <v>bop</v>
      </c>
      <c r="G12226">
        <f>LOG(C12226)</f>
        <v>2.8188854145940097</v>
      </c>
      <c r="H12226">
        <f>G12226/(B12226-1)</f>
        <v>1.4096767819104037</v>
      </c>
    </row>
    <row r="12227" spans="1:8">
      <c r="A12227" t="s">
        <v>8800</v>
      </c>
      <c r="B12227">
        <v>2.9998185946751401</v>
      </c>
      <c r="C12227">
        <v>113</v>
      </c>
      <c r="D12227">
        <v>15</v>
      </c>
      <c r="E12227">
        <v>15</v>
      </c>
      <c r="F12227" t="str">
        <f>VLOOKUP(E12227,$L$1:$M$25,2,FALSE)</f>
        <v>money-fx</v>
      </c>
      <c r="G12227">
        <f>LOG(C12227)</f>
        <v>2.0530784434834195</v>
      </c>
      <c r="H12227">
        <f>G12227/(B12227-1)</f>
        <v>1.0266323400282871</v>
      </c>
    </row>
    <row r="12228" spans="1:8">
      <c r="A12228" t="s">
        <v>2833</v>
      </c>
      <c r="B12228">
        <v>3.0015918226696101</v>
      </c>
      <c r="C12228">
        <v>83</v>
      </c>
      <c r="D12228">
        <v>10</v>
      </c>
      <c r="E12228">
        <v>10</v>
      </c>
      <c r="F12228" t="str">
        <f>VLOOKUP(E12228,$L$1:$M$25,2,FALSE)</f>
        <v>gnp</v>
      </c>
      <c r="G12228">
        <f>LOG(C12228)</f>
        <v>1.919078092376074</v>
      </c>
      <c r="H12228">
        <f>G12228/(B12228-1)</f>
        <v>0.95877594554543888</v>
      </c>
    </row>
    <row r="12229" spans="1:8">
      <c r="A12229" t="s">
        <v>3333</v>
      </c>
      <c r="B12229">
        <v>3.00203757172482</v>
      </c>
      <c r="C12229">
        <v>137</v>
      </c>
      <c r="D12229">
        <v>1</v>
      </c>
      <c r="E12229">
        <v>1</v>
      </c>
      <c r="F12229" t="str">
        <f>VLOOKUP(E12229,$L$1:$M$25,2,FALSE)</f>
        <v>acq</v>
      </c>
      <c r="G12229">
        <f>LOG(C12229)</f>
        <v>2.1367205671564067</v>
      </c>
      <c r="H12229">
        <f>G12229/(B12229-1)</f>
        <v>1.0672729609742304</v>
      </c>
    </row>
    <row r="12230" spans="1:8">
      <c r="A12230" t="s">
        <v>117</v>
      </c>
      <c r="B12230">
        <v>3.0033196069373602</v>
      </c>
      <c r="C12230">
        <v>211</v>
      </c>
      <c r="D12230">
        <v>23</v>
      </c>
      <c r="E12230">
        <v>23</v>
      </c>
      <c r="F12230" t="str">
        <f>VLOOKUP(E12230,$L$1:$M$25,2,FALSE)</f>
        <v>trade</v>
      </c>
      <c r="G12230">
        <f>LOG(C12230)</f>
        <v>2.3242824552976926</v>
      </c>
      <c r="H12230">
        <f>G12230/(B12230-1)</f>
        <v>1.1602154979409476</v>
      </c>
    </row>
    <row r="12231" spans="1:8">
      <c r="A12231" t="s">
        <v>9358</v>
      </c>
      <c r="B12231">
        <v>3.00434794110231</v>
      </c>
      <c r="C12231">
        <v>115</v>
      </c>
      <c r="D12231">
        <v>10</v>
      </c>
      <c r="E12231">
        <v>10</v>
      </c>
      <c r="F12231" t="str">
        <f>VLOOKUP(E12231,$L$1:$M$25,2,FALSE)</f>
        <v>gnp</v>
      </c>
      <c r="G12231">
        <f>LOG(C12231)</f>
        <v>2.0606978403536118</v>
      </c>
      <c r="H12231">
        <f>G12231/(B12231-1)</f>
        <v>1.0281138309850093</v>
      </c>
    </row>
    <row r="12232" spans="1:8">
      <c r="A12232" t="s">
        <v>995</v>
      </c>
      <c r="B12232">
        <v>3.0056130124348601</v>
      </c>
      <c r="C12232">
        <v>39</v>
      </c>
      <c r="D12232">
        <v>15</v>
      </c>
      <c r="E12232">
        <v>15</v>
      </c>
      <c r="F12232" t="str">
        <f>VLOOKUP(E12232,$L$1:$M$25,2,FALSE)</f>
        <v>money-fx</v>
      </c>
      <c r="G12232">
        <f>LOG(C12232)</f>
        <v>1.5910646070264991</v>
      </c>
      <c r="H12232">
        <f>G12232/(B12232-1)</f>
        <v>0.7933058856129529</v>
      </c>
    </row>
    <row r="12233" spans="1:8">
      <c r="A12233" t="s">
        <v>2299</v>
      </c>
      <c r="B12233">
        <v>3.00621350691915</v>
      </c>
      <c r="C12233">
        <v>138</v>
      </c>
      <c r="D12233">
        <v>15</v>
      </c>
      <c r="E12233">
        <v>15</v>
      </c>
      <c r="F12233" t="str">
        <f>VLOOKUP(E12233,$L$1:$M$25,2,FALSE)</f>
        <v>money-fx</v>
      </c>
      <c r="G12233">
        <f>LOG(C12233)</f>
        <v>2.1398790864012365</v>
      </c>
      <c r="H12233">
        <f>G12233/(B12233-1)</f>
        <v>1.0666257998069959</v>
      </c>
    </row>
    <row r="12234" spans="1:8">
      <c r="A12234" t="s">
        <v>8014</v>
      </c>
      <c r="B12234">
        <v>3.0065272034472499</v>
      </c>
      <c r="C12234">
        <v>175</v>
      </c>
      <c r="D12234">
        <v>10</v>
      </c>
      <c r="E12234">
        <v>10</v>
      </c>
      <c r="F12234" t="str">
        <f>VLOOKUP(E12234,$L$1:$M$25,2,FALSE)</f>
        <v>gnp</v>
      </c>
      <c r="G12234">
        <f>LOG(C12234)</f>
        <v>2.2430380486862944</v>
      </c>
      <c r="H12234">
        <f>G12234/(B12234-1)</f>
        <v>1.1178707394710197</v>
      </c>
    </row>
    <row r="12235" spans="1:8">
      <c r="A12235" t="s">
        <v>10672</v>
      </c>
      <c r="B12235">
        <v>3.0069359974796699</v>
      </c>
      <c r="C12235">
        <v>161</v>
      </c>
      <c r="D12235">
        <v>15</v>
      </c>
      <c r="E12235">
        <v>15</v>
      </c>
      <c r="F12235" t="str">
        <f>VLOOKUP(E12235,$L$1:$M$25,2,FALSE)</f>
        <v>money-fx</v>
      </c>
      <c r="G12235">
        <f>LOG(C12235)</f>
        <v>2.2068258760318495</v>
      </c>
      <c r="H12235">
        <f>G12235/(B12235-1)</f>
        <v>1.0995995282376734</v>
      </c>
    </row>
    <row r="12236" spans="1:8">
      <c r="A12236" t="s">
        <v>4664</v>
      </c>
      <c r="B12236">
        <v>3.0076239628851198</v>
      </c>
      <c r="C12236">
        <v>130</v>
      </c>
      <c r="D12236">
        <v>8</v>
      </c>
      <c r="E12236">
        <v>8</v>
      </c>
      <c r="F12236" t="str">
        <f>VLOOKUP(E12236,$L$1:$M$25,2,FALSE)</f>
        <v>dlr</v>
      </c>
      <c r="G12236">
        <f>LOG(C12236)</f>
        <v>2.1139433523068369</v>
      </c>
      <c r="H12236">
        <f>G12236/(B12236-1)</f>
        <v>1.052957820481943</v>
      </c>
    </row>
    <row r="12237" spans="1:8">
      <c r="A12237" t="s">
        <v>8106</v>
      </c>
      <c r="B12237">
        <v>3.00768357802305</v>
      </c>
      <c r="C12237">
        <v>177</v>
      </c>
      <c r="D12237">
        <v>23</v>
      </c>
      <c r="E12237">
        <v>23</v>
      </c>
      <c r="F12237" t="str">
        <f>VLOOKUP(E12237,$L$1:$M$25,2,FALSE)</f>
        <v>trade</v>
      </c>
      <c r="G12237">
        <f>LOG(C12237)</f>
        <v>2.2479732663618068</v>
      </c>
      <c r="H12237">
        <f>G12237/(B12237-1)</f>
        <v>1.1196850394997842</v>
      </c>
    </row>
    <row r="12238" spans="1:8">
      <c r="A12238" t="s">
        <v>1685</v>
      </c>
      <c r="B12238">
        <v>3.0080183829506</v>
      </c>
      <c r="C12238">
        <v>132</v>
      </c>
      <c r="D12238">
        <v>25</v>
      </c>
      <c r="E12238">
        <v>25</v>
      </c>
      <c r="F12238" t="str">
        <f>VLOOKUP(E12238,$L$1:$M$25,2,FALSE)</f>
        <v>wheat</v>
      </c>
      <c r="G12238">
        <f>LOG(C12238)</f>
        <v>2.12057393120585</v>
      </c>
      <c r="H12238">
        <f>G12238/(B12238-1)</f>
        <v>1.0560530467305085</v>
      </c>
    </row>
    <row r="12239" spans="1:8">
      <c r="A12239" t="s">
        <v>5976</v>
      </c>
      <c r="B12239">
        <v>3.0087057453348698</v>
      </c>
      <c r="C12239">
        <v>115</v>
      </c>
      <c r="D12239">
        <v>10</v>
      </c>
      <c r="E12239">
        <v>10</v>
      </c>
      <c r="F12239" t="str">
        <f>VLOOKUP(E12239,$L$1:$M$25,2,FALSE)</f>
        <v>gnp</v>
      </c>
      <c r="G12239">
        <f>LOG(C12239)</f>
        <v>2.0606978403536118</v>
      </c>
      <c r="H12239">
        <f>G12239/(B12239-1)</f>
        <v>1.0258833804500691</v>
      </c>
    </row>
    <row r="12240" spans="1:8">
      <c r="A12240" t="s">
        <v>10669</v>
      </c>
      <c r="B12240">
        <v>3.0097504622209099</v>
      </c>
      <c r="C12240">
        <v>199</v>
      </c>
      <c r="D12240">
        <v>10</v>
      </c>
      <c r="E12240">
        <v>10</v>
      </c>
      <c r="F12240" t="str">
        <f>VLOOKUP(E12240,$L$1:$M$25,2,FALSE)</f>
        <v>gnp</v>
      </c>
      <c r="G12240">
        <f>LOG(C12240)</f>
        <v>2.2988530764097068</v>
      </c>
      <c r="H12240">
        <f>G12240/(B12240-1)</f>
        <v>1.1438500050744205</v>
      </c>
    </row>
    <row r="12241" spans="1:8">
      <c r="A12241" t="s">
        <v>407</v>
      </c>
      <c r="B12241">
        <v>3.01019538342688</v>
      </c>
      <c r="C12241">
        <v>239</v>
      </c>
      <c r="D12241">
        <v>1</v>
      </c>
      <c r="E12241">
        <v>1</v>
      </c>
      <c r="F12241" t="str">
        <f>VLOOKUP(E12241,$L$1:$M$25,2,FALSE)</f>
        <v>acq</v>
      </c>
      <c r="G12241">
        <f>LOG(C12241)</f>
        <v>2.3783979009481375</v>
      </c>
      <c r="H12241">
        <f>G12241/(B12241-1)</f>
        <v>1.1831675271751765</v>
      </c>
    </row>
    <row r="12242" spans="1:8">
      <c r="A12242" t="s">
        <v>611</v>
      </c>
      <c r="B12242">
        <v>3.0113753449921501</v>
      </c>
      <c r="C12242">
        <v>829</v>
      </c>
      <c r="D12242">
        <v>23</v>
      </c>
      <c r="E12242">
        <v>23</v>
      </c>
      <c r="F12242" t="str">
        <f>VLOOKUP(E12242,$L$1:$M$25,2,FALSE)</f>
        <v>trade</v>
      </c>
      <c r="G12242">
        <f>LOG(C12242)</f>
        <v>2.9185545305502734</v>
      </c>
      <c r="H12242">
        <f>G12242/(B12242-1)</f>
        <v>1.4510243141921697</v>
      </c>
    </row>
    <row r="12243" spans="1:8">
      <c r="A12243" t="s">
        <v>602</v>
      </c>
      <c r="B12243">
        <v>3.0115068963067202</v>
      </c>
      <c r="C12243">
        <v>438</v>
      </c>
      <c r="D12243">
        <v>23</v>
      </c>
      <c r="E12243">
        <v>23</v>
      </c>
      <c r="F12243" t="str">
        <f>VLOOKUP(E12243,$L$1:$M$25,2,FALSE)</f>
        <v>trade</v>
      </c>
      <c r="G12243">
        <f>LOG(C12243)</f>
        <v>2.6414741105040997</v>
      </c>
      <c r="H12243">
        <f>G12243/(B12243-1)</f>
        <v>1.3131817322396693</v>
      </c>
    </row>
    <row r="12244" spans="1:8">
      <c r="A12244" t="s">
        <v>624</v>
      </c>
      <c r="B12244">
        <v>3.01257303699898</v>
      </c>
      <c r="C12244">
        <v>471</v>
      </c>
      <c r="D12244">
        <v>18</v>
      </c>
      <c r="E12244">
        <v>18</v>
      </c>
      <c r="F12244" t="str">
        <f>VLOOKUP(E12244,$L$1:$M$25,2,FALSE)</f>
        <v>oilseed</v>
      </c>
      <c r="G12244">
        <f>LOG(C12244)</f>
        <v>2.6730209071288962</v>
      </c>
      <c r="H12244">
        <f>G12244/(B12244-1)</f>
        <v>1.3281609452120722</v>
      </c>
    </row>
    <row r="12245" spans="1:8">
      <c r="A12245" t="s">
        <v>600</v>
      </c>
      <c r="B12245">
        <v>3.01259383502435</v>
      </c>
      <c r="C12245">
        <v>539</v>
      </c>
      <c r="D12245">
        <v>10</v>
      </c>
      <c r="E12245">
        <v>10</v>
      </c>
      <c r="F12245" t="str">
        <f>VLOOKUP(E12245,$L$1:$M$25,2,FALSE)</f>
        <v>gnp</v>
      </c>
      <c r="G12245">
        <f>LOG(C12245)</f>
        <v>2.7315887651867388</v>
      </c>
      <c r="H12245">
        <f>G12245/(B12245-1)</f>
        <v>1.3572479044951908</v>
      </c>
    </row>
    <row r="12246" spans="1:8">
      <c r="A12246" t="s">
        <v>2276</v>
      </c>
      <c r="B12246">
        <v>3.0134081705325202</v>
      </c>
      <c r="C12246">
        <v>97</v>
      </c>
      <c r="D12246">
        <v>10</v>
      </c>
      <c r="E12246">
        <v>10</v>
      </c>
      <c r="F12246" t="str">
        <f>VLOOKUP(E12246,$L$1:$M$25,2,FALSE)</f>
        <v>gnp</v>
      </c>
      <c r="G12246">
        <f>LOG(C12246)</f>
        <v>1.9867717342662448</v>
      </c>
      <c r="H12246">
        <f>G12246/(B12246-1)</f>
        <v>0.98677047373894855</v>
      </c>
    </row>
    <row r="12247" spans="1:8">
      <c r="A12247" t="s">
        <v>2261</v>
      </c>
      <c r="B12247">
        <v>3.0138411936493501</v>
      </c>
      <c r="C12247">
        <v>86</v>
      </c>
      <c r="D12247">
        <v>10</v>
      </c>
      <c r="E12247">
        <v>10</v>
      </c>
      <c r="F12247" t="str">
        <f>VLOOKUP(E12247,$L$1:$M$25,2,FALSE)</f>
        <v>gnp</v>
      </c>
      <c r="G12247">
        <f>LOG(C12247)</f>
        <v>1.9344984512435677</v>
      </c>
      <c r="H12247">
        <f>G12247/(B12247-1)</f>
        <v>0.96060129137491579</v>
      </c>
    </row>
    <row r="12248" spans="1:8">
      <c r="A12248" t="s">
        <v>440</v>
      </c>
      <c r="B12248">
        <v>3.0152538605667401</v>
      </c>
      <c r="C12248">
        <v>211</v>
      </c>
      <c r="D12248">
        <v>11</v>
      </c>
      <c r="E12248">
        <v>11</v>
      </c>
      <c r="F12248" t="str">
        <f>VLOOKUP(E12248,$L$1:$M$25,2,FALSE)</f>
        <v>gold</v>
      </c>
      <c r="G12248">
        <f>LOG(C12248)</f>
        <v>2.3242824552976926</v>
      </c>
      <c r="H12248">
        <f>G12248/(B12248-1)</f>
        <v>1.153344747665709</v>
      </c>
    </row>
    <row r="12249" spans="1:8">
      <c r="A12249" t="s">
        <v>163</v>
      </c>
      <c r="B12249">
        <v>3.01817947080472</v>
      </c>
      <c r="C12249">
        <v>276</v>
      </c>
      <c r="D12249">
        <v>4</v>
      </c>
      <c r="E12249">
        <v>4</v>
      </c>
      <c r="F12249" t="str">
        <f>VLOOKUP(E12249,$L$1:$M$25,2,FALSE)</f>
        <v>coffee</v>
      </c>
      <c r="G12249">
        <f>LOG(C12249)</f>
        <v>2.4409090820652177</v>
      </c>
      <c r="H12249">
        <f>G12249/(B12249-1)</f>
        <v>1.2094608618191625</v>
      </c>
    </row>
    <row r="12250" spans="1:8">
      <c r="A12250" t="s">
        <v>583</v>
      </c>
      <c r="B12250">
        <v>3.0217602627770699</v>
      </c>
      <c r="C12250">
        <v>1384</v>
      </c>
      <c r="D12250">
        <v>4</v>
      </c>
      <c r="E12250">
        <v>4</v>
      </c>
      <c r="F12250" t="str">
        <f>VLOOKUP(E12250,$L$1:$M$25,2,FALSE)</f>
        <v>coffee</v>
      </c>
      <c r="G12250">
        <f>LOG(C12250)</f>
        <v>3.1411360901207388</v>
      </c>
      <c r="H12250">
        <f>G12250/(B12250-1)</f>
        <v>1.553663976858515</v>
      </c>
    </row>
    <row r="12251" spans="1:8">
      <c r="A12251" t="s">
        <v>645</v>
      </c>
      <c r="B12251">
        <v>3.02310771923365</v>
      </c>
      <c r="C12251">
        <v>217</v>
      </c>
      <c r="D12251">
        <v>4</v>
      </c>
      <c r="E12251">
        <v>4</v>
      </c>
      <c r="F12251" t="str">
        <f>VLOOKUP(E12251,$L$1:$M$25,2,FALSE)</f>
        <v>coffee</v>
      </c>
      <c r="G12251">
        <f>LOG(C12251)</f>
        <v>2.3364597338485296</v>
      </c>
      <c r="H12251">
        <f>G12251/(B12251-1)</f>
        <v>1.1548864707676449</v>
      </c>
    </row>
    <row r="12252" spans="1:8">
      <c r="A12252" t="s">
        <v>10068</v>
      </c>
      <c r="B12252">
        <v>3.0234896738912198</v>
      </c>
      <c r="C12252">
        <v>49</v>
      </c>
      <c r="D12252">
        <v>11</v>
      </c>
      <c r="E12252">
        <v>11</v>
      </c>
      <c r="F12252" t="str">
        <f>VLOOKUP(E12252,$L$1:$M$25,2,FALSE)</f>
        <v>gold</v>
      </c>
      <c r="G12252">
        <f>LOG(C12252)</f>
        <v>1.6901960800285136</v>
      </c>
      <c r="H12252">
        <f>G12252/(B12252-1)</f>
        <v>0.83528772191766387</v>
      </c>
    </row>
    <row r="12253" spans="1:8">
      <c r="A12253" t="s">
        <v>1739</v>
      </c>
      <c r="B12253">
        <v>3.0236572996702602</v>
      </c>
      <c r="C12253">
        <v>162</v>
      </c>
      <c r="D12253">
        <v>23</v>
      </c>
      <c r="E12253">
        <v>23</v>
      </c>
      <c r="F12253" t="str">
        <f>VLOOKUP(E12253,$L$1:$M$25,2,FALSE)</f>
        <v>trade</v>
      </c>
      <c r="G12253">
        <f>LOG(C12253)</f>
        <v>2.2095150145426308</v>
      </c>
      <c r="H12253">
        <f>G12253/(B12253-1)</f>
        <v>1.0918424848429893</v>
      </c>
    </row>
    <row r="12254" spans="1:8">
      <c r="A12254" t="s">
        <v>722</v>
      </c>
      <c r="B12254">
        <v>3.0260891771186098</v>
      </c>
      <c r="C12254">
        <v>198</v>
      </c>
      <c r="D12254">
        <v>7</v>
      </c>
      <c r="E12254">
        <v>7</v>
      </c>
      <c r="F12254" t="str">
        <f>VLOOKUP(E12254,$L$1:$M$25,2,FALSE)</f>
        <v>crude</v>
      </c>
      <c r="G12254">
        <f>LOG(C12254)</f>
        <v>2.2966651902615309</v>
      </c>
      <c r="H12254">
        <f>G12254/(B12254-1)</f>
        <v>1.1335459545407172</v>
      </c>
    </row>
    <row r="12255" spans="1:8">
      <c r="A12255" t="s">
        <v>255</v>
      </c>
      <c r="B12255">
        <v>3.0268654161542701</v>
      </c>
      <c r="C12255">
        <v>188</v>
      </c>
      <c r="D12255">
        <v>3</v>
      </c>
      <c r="E12255">
        <v>3</v>
      </c>
      <c r="F12255" t="str">
        <f>VLOOKUP(E12255,$L$1:$M$25,2,FALSE)</f>
        <v>cocoa</v>
      </c>
      <c r="G12255">
        <f>LOG(C12255)</f>
        <v>2.27415784926368</v>
      </c>
      <c r="H12255">
        <f>G12255/(B12255-1)</f>
        <v>1.1220073277379301</v>
      </c>
    </row>
    <row r="12256" spans="1:8">
      <c r="A12256" t="s">
        <v>523</v>
      </c>
      <c r="B12256">
        <v>3.02703879642146</v>
      </c>
      <c r="C12256">
        <v>2667</v>
      </c>
      <c r="D12256">
        <v>23</v>
      </c>
      <c r="E12256">
        <v>23</v>
      </c>
      <c r="F12256" t="str">
        <f>VLOOKUP(E12256,$L$1:$M$25,2,FALSE)</f>
        <v>trade</v>
      </c>
      <c r="G12256">
        <f>LOG(C12256)</f>
        <v>3.4260230156898763</v>
      </c>
      <c r="H12256">
        <f>G12256/(B12256-1)</f>
        <v>1.6901615409326092</v>
      </c>
    </row>
    <row r="12257" spans="1:8">
      <c r="A12257" t="s">
        <v>531</v>
      </c>
      <c r="B12257">
        <v>3.0286319398578301</v>
      </c>
      <c r="C12257">
        <v>289</v>
      </c>
      <c r="D12257">
        <v>10</v>
      </c>
      <c r="E12257">
        <v>10</v>
      </c>
      <c r="F12257" t="str">
        <f>VLOOKUP(E12257,$L$1:$M$25,2,FALSE)</f>
        <v>gnp</v>
      </c>
      <c r="G12257">
        <f>LOG(C12257)</f>
        <v>2.4608978427565478</v>
      </c>
      <c r="H12257">
        <f>G12257/(B12257-1)</f>
        <v>1.2130824692275188</v>
      </c>
    </row>
    <row r="12258" spans="1:8">
      <c r="A12258" t="s">
        <v>11441</v>
      </c>
      <c r="B12258">
        <v>3.0289481925215398</v>
      </c>
      <c r="C12258">
        <v>165</v>
      </c>
      <c r="D12258">
        <v>23</v>
      </c>
      <c r="E12258">
        <v>23</v>
      </c>
      <c r="F12258" t="str">
        <f>VLOOKUP(E12258,$L$1:$M$25,2,FALSE)</f>
        <v>trade</v>
      </c>
      <c r="G12258">
        <f>LOG(C12258)</f>
        <v>2.2174839442139063</v>
      </c>
      <c r="H12258">
        <f>G12258/(B12258-1)</f>
        <v>1.0929229008346721</v>
      </c>
    </row>
    <row r="12259" spans="1:8">
      <c r="A12259" t="s">
        <v>275</v>
      </c>
      <c r="B12259">
        <v>3.0293107222656301</v>
      </c>
      <c r="C12259">
        <v>166</v>
      </c>
      <c r="D12259">
        <v>13</v>
      </c>
      <c r="E12259">
        <v>13</v>
      </c>
      <c r="F12259" t="str">
        <f>VLOOKUP(E12259,$L$1:$M$25,2,FALSE)</f>
        <v>interest</v>
      </c>
      <c r="G12259">
        <f>LOG(C12259)</f>
        <v>2.220108088040055</v>
      </c>
      <c r="H12259">
        <f>G12259/(B12259-1)</f>
        <v>1.0940207744831745</v>
      </c>
    </row>
    <row r="12260" spans="1:8">
      <c r="A12260" t="s">
        <v>4125</v>
      </c>
      <c r="B12260">
        <v>3.0299656811012698</v>
      </c>
      <c r="C12260">
        <v>232</v>
      </c>
      <c r="D12260">
        <v>10</v>
      </c>
      <c r="E12260">
        <v>10</v>
      </c>
      <c r="F12260" t="str">
        <f>VLOOKUP(E12260,$L$1:$M$25,2,FALSE)</f>
        <v>gnp</v>
      </c>
      <c r="G12260">
        <f>LOG(C12260)</f>
        <v>2.3654879848908998</v>
      </c>
      <c r="H12260">
        <f>G12260/(B12260-1)</f>
        <v>1.1652847173296088</v>
      </c>
    </row>
    <row r="12261" spans="1:8">
      <c r="A12261" t="s">
        <v>575</v>
      </c>
      <c r="B12261">
        <v>3.03017514753622</v>
      </c>
      <c r="C12261">
        <v>285</v>
      </c>
      <c r="D12261">
        <v>18</v>
      </c>
      <c r="E12261">
        <v>18</v>
      </c>
      <c r="F12261" t="str">
        <f>VLOOKUP(E12261,$L$1:$M$25,2,FALSE)</f>
        <v>oilseed</v>
      </c>
      <c r="G12261">
        <f>LOG(C12261)</f>
        <v>2.4548448600085102</v>
      </c>
      <c r="H12261">
        <f>G12261/(B12261-1)</f>
        <v>1.2091788548331217</v>
      </c>
    </row>
    <row r="12262" spans="1:8">
      <c r="A12262" t="s">
        <v>496</v>
      </c>
      <c r="B12262">
        <v>3.0305896996727402</v>
      </c>
      <c r="C12262">
        <v>359</v>
      </c>
      <c r="D12262">
        <v>8</v>
      </c>
      <c r="E12262">
        <v>8</v>
      </c>
      <c r="F12262" t="str">
        <f>VLOOKUP(E12262,$L$1:$M$25,2,FALSE)</f>
        <v>dlr</v>
      </c>
      <c r="G12262">
        <f>LOG(C12262)</f>
        <v>2.5550944485783194</v>
      </c>
      <c r="H12262">
        <f>G12262/(B12262-1)</f>
        <v>1.258301688908454</v>
      </c>
    </row>
    <row r="12263" spans="1:8">
      <c r="A12263" t="s">
        <v>293</v>
      </c>
      <c r="B12263">
        <v>3.0306782291055701</v>
      </c>
      <c r="C12263">
        <v>222</v>
      </c>
      <c r="D12263">
        <v>23</v>
      </c>
      <c r="E12263">
        <v>23</v>
      </c>
      <c r="F12263" t="str">
        <f>VLOOKUP(E12263,$L$1:$M$25,2,FALSE)</f>
        <v>trade</v>
      </c>
      <c r="G12263">
        <f>LOG(C12263)</f>
        <v>2.3463529744506388</v>
      </c>
      <c r="H12263">
        <f>G12263/(B12263-1)</f>
        <v>1.1554528633933847</v>
      </c>
    </row>
    <row r="12264" spans="1:8">
      <c r="A12264" t="s">
        <v>177</v>
      </c>
      <c r="B12264">
        <v>3.0325091320430202</v>
      </c>
      <c r="C12264">
        <v>163</v>
      </c>
      <c r="D12264">
        <v>8</v>
      </c>
      <c r="E12264">
        <v>8</v>
      </c>
      <c r="F12264" t="str">
        <f>VLOOKUP(E12264,$L$1:$M$25,2,FALSE)</f>
        <v>dlr</v>
      </c>
      <c r="G12264">
        <f>LOG(C12264)</f>
        <v>2.2121876044039577</v>
      </c>
      <c r="H12264">
        <f>G12264/(B12264-1)</f>
        <v>1.0884022952361005</v>
      </c>
    </row>
    <row r="12265" spans="1:8">
      <c r="A12265" t="s">
        <v>1797</v>
      </c>
      <c r="B12265">
        <v>3.0326530456899699</v>
      </c>
      <c r="C12265">
        <v>142</v>
      </c>
      <c r="D12265">
        <v>12</v>
      </c>
      <c r="E12265">
        <v>12</v>
      </c>
      <c r="F12265" t="str">
        <f>VLOOKUP(E12265,$L$1:$M$25,2,FALSE)</f>
        <v>grain</v>
      </c>
      <c r="G12265">
        <f>LOG(C12265)</f>
        <v>2.1522883443830563</v>
      </c>
      <c r="H12265">
        <f>G12265/(B12265-1)</f>
        <v>1.0588567237024344</v>
      </c>
    </row>
    <row r="12266" spans="1:8">
      <c r="A12266" t="s">
        <v>593</v>
      </c>
      <c r="B12266">
        <v>3.0330358312560799</v>
      </c>
      <c r="C12266">
        <v>341</v>
      </c>
      <c r="D12266">
        <v>10</v>
      </c>
      <c r="E12266">
        <v>10</v>
      </c>
      <c r="F12266" t="str">
        <f>VLOOKUP(E12266,$L$1:$M$25,2,FALSE)</f>
        <v>gnp</v>
      </c>
      <c r="G12266">
        <f>LOG(C12266)</f>
        <v>2.5327543789924976</v>
      </c>
      <c r="H12266">
        <f>G12266/(B12266-1)</f>
        <v>1.2457991836905669</v>
      </c>
    </row>
    <row r="12267" spans="1:8">
      <c r="A12267" t="s">
        <v>577</v>
      </c>
      <c r="B12267">
        <v>3.0339759487485698</v>
      </c>
      <c r="C12267">
        <v>291</v>
      </c>
      <c r="D12267">
        <v>20</v>
      </c>
      <c r="E12267">
        <v>20</v>
      </c>
      <c r="F12267" t="str">
        <f>VLOOKUP(E12267,$L$1:$M$25,2,FALSE)</f>
        <v>ship</v>
      </c>
      <c r="G12267">
        <f>LOG(C12267)</f>
        <v>2.4638929889859074</v>
      </c>
      <c r="H12267">
        <f>G12267/(B12267-1)</f>
        <v>1.2113678091925568</v>
      </c>
    </row>
    <row r="12268" spans="1:8">
      <c r="A12268" t="s">
        <v>8240</v>
      </c>
      <c r="B12268">
        <v>3.0347541495574402</v>
      </c>
      <c r="C12268">
        <v>171</v>
      </c>
      <c r="D12268">
        <v>12</v>
      </c>
      <c r="E12268">
        <v>12</v>
      </c>
      <c r="F12268" t="str">
        <f>VLOOKUP(E12268,$L$1:$M$25,2,FALSE)</f>
        <v>grain</v>
      </c>
      <c r="G12268">
        <f>LOG(C12268)</f>
        <v>2.2329961103921536</v>
      </c>
      <c r="H12268">
        <f>G12268/(B12268-1)</f>
        <v>1.0974279673432936</v>
      </c>
    </row>
    <row r="12269" spans="1:8">
      <c r="A12269" t="s">
        <v>10896</v>
      </c>
      <c r="B12269">
        <v>3.03475801607595</v>
      </c>
      <c r="C12269">
        <v>162</v>
      </c>
      <c r="D12269">
        <v>20</v>
      </c>
      <c r="E12269">
        <v>20</v>
      </c>
      <c r="F12269" t="str">
        <f>VLOOKUP(E12269,$L$1:$M$25,2,FALSE)</f>
        <v>ship</v>
      </c>
      <c r="G12269">
        <f>LOG(C12269)</f>
        <v>2.2095150145426308</v>
      </c>
      <c r="H12269">
        <f>G12269/(B12269-1)</f>
        <v>1.0858858877006423</v>
      </c>
    </row>
    <row r="12270" spans="1:8">
      <c r="A12270" t="s">
        <v>8783</v>
      </c>
      <c r="B12270">
        <v>3.0349025424168099</v>
      </c>
      <c r="C12270">
        <v>172</v>
      </c>
      <c r="D12270">
        <v>7</v>
      </c>
      <c r="E12270">
        <v>7</v>
      </c>
      <c r="F12270" t="str">
        <f>VLOOKUP(E12270,$L$1:$M$25,2,FALSE)</f>
        <v>crude</v>
      </c>
      <c r="G12270">
        <f>LOG(C12270)</f>
        <v>2.2355284469075487</v>
      </c>
      <c r="H12270">
        <f>G12270/(B12270-1)</f>
        <v>1.0985923897133962</v>
      </c>
    </row>
    <row r="12271" spans="1:8">
      <c r="A12271" t="s">
        <v>328</v>
      </c>
      <c r="B12271">
        <v>3.0353259563817501</v>
      </c>
      <c r="C12271">
        <v>153</v>
      </c>
      <c r="D12271">
        <v>4</v>
      </c>
      <c r="E12271">
        <v>4</v>
      </c>
      <c r="F12271" t="str">
        <f>VLOOKUP(E12271,$L$1:$M$25,2,FALSE)</f>
        <v>coffee</v>
      </c>
      <c r="G12271">
        <f>LOG(C12271)</f>
        <v>2.1846914308175989</v>
      </c>
      <c r="H12271">
        <f>G12271/(B12271-1)</f>
        <v>1.0733865128420901</v>
      </c>
    </row>
    <row r="12272" spans="1:8">
      <c r="A12272" t="s">
        <v>366</v>
      </c>
      <c r="B12272">
        <v>3.0405628218116401</v>
      </c>
      <c r="C12272">
        <v>298</v>
      </c>
      <c r="D12272">
        <v>7</v>
      </c>
      <c r="E12272">
        <v>7</v>
      </c>
      <c r="F12272" t="str">
        <f>VLOOKUP(E12272,$L$1:$M$25,2,FALSE)</f>
        <v>crude</v>
      </c>
      <c r="G12272">
        <f>LOG(C12272)</f>
        <v>2.4742162640762553</v>
      </c>
      <c r="H12272">
        <f>G12272/(B12272-1)</f>
        <v>1.2125165849486621</v>
      </c>
    </row>
    <row r="12273" spans="1:8">
      <c r="A12273" t="s">
        <v>613</v>
      </c>
      <c r="B12273">
        <v>3.0416901357603399</v>
      </c>
      <c r="C12273">
        <v>494</v>
      </c>
      <c r="D12273">
        <v>18</v>
      </c>
      <c r="E12273">
        <v>18</v>
      </c>
      <c r="F12273" t="str">
        <f>VLOOKUP(E12273,$L$1:$M$25,2,FALSE)</f>
        <v>oilseed</v>
      </c>
      <c r="G12273">
        <f>LOG(C12273)</f>
        <v>2.6937269489236471</v>
      </c>
      <c r="H12273">
        <f>G12273/(B12273-1)</f>
        <v>1.3193612986333423</v>
      </c>
    </row>
    <row r="12274" spans="1:8">
      <c r="A12274" t="s">
        <v>620</v>
      </c>
      <c r="B12274">
        <v>3.0423121102023001</v>
      </c>
      <c r="C12274">
        <v>433</v>
      </c>
      <c r="D12274">
        <v>10</v>
      </c>
      <c r="E12274">
        <v>10</v>
      </c>
      <c r="F12274" t="str">
        <f>VLOOKUP(E12274,$L$1:$M$25,2,FALSE)</f>
        <v>gnp</v>
      </c>
      <c r="G12274">
        <f>LOG(C12274)</f>
        <v>2.6364878963533656</v>
      </c>
      <c r="H12274">
        <f>G12274/(B12274-1)</f>
        <v>1.2909329005997079</v>
      </c>
    </row>
    <row r="12275" spans="1:8">
      <c r="A12275" t="s">
        <v>401</v>
      </c>
      <c r="B12275">
        <v>3.0425859275639699</v>
      </c>
      <c r="C12275">
        <v>260</v>
      </c>
      <c r="D12275">
        <v>20</v>
      </c>
      <c r="E12275">
        <v>20</v>
      </c>
      <c r="F12275" t="str">
        <f>VLOOKUP(E12275,$L$1:$M$25,2,FALSE)</f>
        <v>ship</v>
      </c>
      <c r="G12275">
        <f>LOG(C12275)</f>
        <v>2.4149733479708178</v>
      </c>
      <c r="H12275">
        <f>G12275/(B12275-1)</f>
        <v>1.1823117526570668</v>
      </c>
    </row>
    <row r="12276" spans="1:8">
      <c r="A12276" t="s">
        <v>470</v>
      </c>
      <c r="B12276">
        <v>3.0432883272084799</v>
      </c>
      <c r="C12276">
        <v>342</v>
      </c>
      <c r="D12276">
        <v>22</v>
      </c>
      <c r="E12276">
        <v>22</v>
      </c>
      <c r="F12276" t="str">
        <f>VLOOKUP(E12276,$L$1:$M$25,2,FALSE)</f>
        <v>sugar</v>
      </c>
      <c r="G12276">
        <f>LOG(C12276)</f>
        <v>2.5340261060561349</v>
      </c>
      <c r="H12276">
        <f>G12276/(B12276-1)</f>
        <v>1.2401705977139781</v>
      </c>
    </row>
    <row r="12277" spans="1:8">
      <c r="A12277" t="s">
        <v>621</v>
      </c>
      <c r="B12277">
        <v>3.0439360240138198</v>
      </c>
      <c r="C12277">
        <v>481</v>
      </c>
      <c r="D12277">
        <v>4</v>
      </c>
      <c r="E12277">
        <v>4</v>
      </c>
      <c r="F12277" t="str">
        <f>VLOOKUP(E12277,$L$1:$M$25,2,FALSE)</f>
        <v>coffee</v>
      </c>
      <c r="G12277">
        <f>LOG(C12277)</f>
        <v>2.6821450763738319</v>
      </c>
      <c r="H12277">
        <f>G12277/(B12277-1)</f>
        <v>1.3122451215996069</v>
      </c>
    </row>
    <row r="12278" spans="1:8">
      <c r="A12278" t="s">
        <v>529</v>
      </c>
      <c r="B12278">
        <v>3.0441154442201102</v>
      </c>
      <c r="C12278">
        <v>317</v>
      </c>
      <c r="D12278">
        <v>18</v>
      </c>
      <c r="E12278">
        <v>18</v>
      </c>
      <c r="F12278" t="str">
        <f>VLOOKUP(E12278,$L$1:$M$25,2,FALSE)</f>
        <v>oilseed</v>
      </c>
      <c r="G12278">
        <f>LOG(C12278)</f>
        <v>2.5010592622177517</v>
      </c>
      <c r="H12278">
        <f>G12278/(B12278-1)</f>
        <v>1.2235411015017201</v>
      </c>
    </row>
    <row r="12279" spans="1:8">
      <c r="A12279" t="s">
        <v>8275</v>
      </c>
      <c r="B12279">
        <v>3.04423750761236</v>
      </c>
      <c r="C12279">
        <v>139</v>
      </c>
      <c r="D12279">
        <v>7</v>
      </c>
      <c r="E12279">
        <v>7</v>
      </c>
      <c r="F12279" t="str">
        <f>VLOOKUP(E12279,$L$1:$M$25,2,FALSE)</f>
        <v>crude</v>
      </c>
      <c r="G12279">
        <f>LOG(C12279)</f>
        <v>2.143014800254095</v>
      </c>
      <c r="H12279">
        <f>G12279/(B12279-1)</f>
        <v>1.0483198709904826</v>
      </c>
    </row>
    <row r="12280" spans="1:8">
      <c r="A12280" t="s">
        <v>8063</v>
      </c>
      <c r="B12280">
        <v>3.04429263207183</v>
      </c>
      <c r="C12280">
        <v>141</v>
      </c>
      <c r="D12280">
        <v>3</v>
      </c>
      <c r="E12280">
        <v>3</v>
      </c>
      <c r="F12280" t="str">
        <f>VLOOKUP(E12280,$L$1:$M$25,2,FALSE)</f>
        <v>cocoa</v>
      </c>
      <c r="G12280">
        <f>LOG(C12280)</f>
        <v>2.1492191126553797</v>
      </c>
      <c r="H12280">
        <f>G12280/(B12280-1)</f>
        <v>1.0513265463747281</v>
      </c>
    </row>
    <row r="12281" spans="1:8">
      <c r="A12281" t="s">
        <v>191</v>
      </c>
      <c r="B12281">
        <v>3.0446779528398702</v>
      </c>
      <c r="C12281">
        <v>206</v>
      </c>
      <c r="D12281">
        <v>16</v>
      </c>
      <c r="E12281">
        <v>16</v>
      </c>
      <c r="F12281" t="str">
        <f>VLOOKUP(E12281,$L$1:$M$25,2,FALSE)</f>
        <v>money-supply</v>
      </c>
      <c r="G12281">
        <f>LOG(C12281)</f>
        <v>2.3138672203691533</v>
      </c>
      <c r="H12281">
        <f>G12281/(B12281-1)</f>
        <v>1.1316536265065136</v>
      </c>
    </row>
    <row r="12282" spans="1:8">
      <c r="A12282" t="s">
        <v>495</v>
      </c>
      <c r="B12282">
        <v>3.04475471226614</v>
      </c>
      <c r="C12282">
        <v>339</v>
      </c>
      <c r="D12282">
        <v>13</v>
      </c>
      <c r="E12282">
        <v>13</v>
      </c>
      <c r="F12282" t="str">
        <f>VLOOKUP(E12282,$L$1:$M$25,2,FALSE)</f>
        <v>interest</v>
      </c>
      <c r="G12282">
        <f>LOG(C12282)</f>
        <v>2.5301996982030821</v>
      </c>
      <c r="H12282">
        <f>G12282/(B12282-1)</f>
        <v>1.2374098873692962</v>
      </c>
    </row>
    <row r="12283" spans="1:8">
      <c r="A12283" t="s">
        <v>5320</v>
      </c>
      <c r="B12283">
        <v>3.0452626195049302</v>
      </c>
      <c r="C12283">
        <v>215</v>
      </c>
      <c r="D12283">
        <v>7</v>
      </c>
      <c r="E12283">
        <v>7</v>
      </c>
      <c r="F12283" t="str">
        <f>VLOOKUP(E12283,$L$1:$M$25,2,FALSE)</f>
        <v>crude</v>
      </c>
      <c r="G12283">
        <f>LOG(C12283)</f>
        <v>2.3324384599156054</v>
      </c>
      <c r="H12283">
        <f>G12283/(B12283-1)</f>
        <v>1.1404102522932669</v>
      </c>
    </row>
    <row r="12284" spans="1:8">
      <c r="A12284" t="s">
        <v>625</v>
      </c>
      <c r="B12284">
        <v>3.0468962944900602</v>
      </c>
      <c r="C12284">
        <v>649</v>
      </c>
      <c r="D12284">
        <v>21</v>
      </c>
      <c r="E12284">
        <v>21</v>
      </c>
      <c r="F12284" t="str">
        <f>VLOOKUP(E12284,$L$1:$M$25,2,FALSE)</f>
        <v>soybean</v>
      </c>
      <c r="G12284">
        <f>LOG(C12284)</f>
        <v>2.8122446968003691</v>
      </c>
      <c r="H12284">
        <f>G12284/(B12284-1)</f>
        <v>1.3739067799235911</v>
      </c>
    </row>
    <row r="12285" spans="1:8">
      <c r="A12285" t="s">
        <v>214</v>
      </c>
      <c r="B12285">
        <v>3.0477567966744399</v>
      </c>
      <c r="C12285">
        <v>194</v>
      </c>
      <c r="D12285">
        <v>16</v>
      </c>
      <c r="E12285">
        <v>16</v>
      </c>
      <c r="F12285" t="str">
        <f>VLOOKUP(E12285,$L$1:$M$25,2,FALSE)</f>
        <v>money-supply</v>
      </c>
      <c r="G12285">
        <f>LOG(C12285)</f>
        <v>2.287801729930226</v>
      </c>
      <c r="H12285">
        <f>G12285/(B12285-1)</f>
        <v>1.1172233605307131</v>
      </c>
    </row>
    <row r="12286" spans="1:8">
      <c r="A12286" t="s">
        <v>375</v>
      </c>
      <c r="B12286">
        <v>3.04922197168856</v>
      </c>
      <c r="C12286">
        <v>282</v>
      </c>
      <c r="D12286">
        <v>10</v>
      </c>
      <c r="E12286">
        <v>10</v>
      </c>
      <c r="F12286" t="str">
        <f>VLOOKUP(E12286,$L$1:$M$25,2,FALSE)</f>
        <v>gnp</v>
      </c>
      <c r="G12286">
        <f>LOG(C12286)</f>
        <v>2.4502491083193609</v>
      </c>
      <c r="H12286">
        <f>G12286/(B12286-1)</f>
        <v>1.195697265679986</v>
      </c>
    </row>
    <row r="12287" spans="1:8">
      <c r="A12287" t="s">
        <v>1708</v>
      </c>
      <c r="B12287">
        <v>3.0501472437474701</v>
      </c>
      <c r="C12287">
        <v>35</v>
      </c>
      <c r="D12287">
        <v>8</v>
      </c>
      <c r="E12287">
        <v>8</v>
      </c>
      <c r="F12287" t="str">
        <f>VLOOKUP(E12287,$L$1:$M$25,2,FALSE)</f>
        <v>dlr</v>
      </c>
      <c r="G12287">
        <f>LOG(C12287)</f>
        <v>1.5440680443502757</v>
      </c>
      <c r="H12287">
        <f>G12287/(B12287-1)</f>
        <v>0.75314982816935094</v>
      </c>
    </row>
    <row r="12288" spans="1:8">
      <c r="A12288" t="s">
        <v>595</v>
      </c>
      <c r="B12288">
        <v>3.0512556209863</v>
      </c>
      <c r="C12288">
        <v>411</v>
      </c>
      <c r="D12288">
        <v>8</v>
      </c>
      <c r="E12288">
        <v>8</v>
      </c>
      <c r="F12288" t="str">
        <f>VLOOKUP(E12288,$L$1:$M$25,2,FALSE)</f>
        <v>dlr</v>
      </c>
      <c r="G12288">
        <f>LOG(C12288)</f>
        <v>2.6138418218760693</v>
      </c>
      <c r="H12288">
        <f>G12288/(B12288-1)</f>
        <v>1.2742643067660493</v>
      </c>
    </row>
    <row r="12289" spans="1:8">
      <c r="A12289" t="s">
        <v>10754</v>
      </c>
      <c r="B12289">
        <v>3.0529522075128401</v>
      </c>
      <c r="C12289">
        <v>236</v>
      </c>
      <c r="D12289">
        <v>10</v>
      </c>
      <c r="E12289">
        <v>10</v>
      </c>
      <c r="F12289" t="str">
        <f>VLOOKUP(E12289,$L$1:$M$25,2,FALSE)</f>
        <v>gnp</v>
      </c>
      <c r="G12289">
        <f>LOG(C12289)</f>
        <v>2.3729120029701067</v>
      </c>
      <c r="H12289">
        <f>G12289/(B12289-1)</f>
        <v>1.155853504181132</v>
      </c>
    </row>
    <row r="12290" spans="1:8">
      <c r="A12290" t="s">
        <v>471</v>
      </c>
      <c r="B12290">
        <v>3.0534319808599002</v>
      </c>
      <c r="C12290">
        <v>344</v>
      </c>
      <c r="D12290">
        <v>2</v>
      </c>
      <c r="E12290">
        <v>2</v>
      </c>
      <c r="F12290" t="str">
        <f>VLOOKUP(E12290,$L$1:$M$25,2,FALSE)</f>
        <v>bop</v>
      </c>
      <c r="G12290">
        <f>LOG(C12290)</f>
        <v>2.53655844257153</v>
      </c>
      <c r="H12290">
        <f>G12290/(B12290-1)</f>
        <v>1.235277557871342</v>
      </c>
    </row>
    <row r="12291" spans="1:8">
      <c r="A12291" t="s">
        <v>1609</v>
      </c>
      <c r="B12291">
        <v>3.0534447728932799</v>
      </c>
      <c r="C12291">
        <v>169</v>
      </c>
      <c r="D12291">
        <v>12</v>
      </c>
      <c r="E12291">
        <v>12</v>
      </c>
      <c r="F12291" t="str">
        <f>VLOOKUP(E12291,$L$1:$M$25,2,FALSE)</f>
        <v>grain</v>
      </c>
      <c r="G12291">
        <f>LOG(C12291)</f>
        <v>2.2278867046136734</v>
      </c>
      <c r="H12291">
        <f>G12291/(B12291-1)</f>
        <v>1.0849508757299604</v>
      </c>
    </row>
    <row r="12292" spans="1:8">
      <c r="A12292" t="s">
        <v>617</v>
      </c>
      <c r="B12292">
        <v>3.0540401848432701</v>
      </c>
      <c r="C12292">
        <v>409</v>
      </c>
      <c r="D12292">
        <v>10</v>
      </c>
      <c r="E12292">
        <v>10</v>
      </c>
      <c r="F12292" t="str">
        <f>VLOOKUP(E12292,$L$1:$M$25,2,FALSE)</f>
        <v>gnp</v>
      </c>
      <c r="G12292">
        <f>LOG(C12292)</f>
        <v>2.6117233080073419</v>
      </c>
      <c r="H12292">
        <f>G12292/(B12292-1)</f>
        <v>1.2715054589872228</v>
      </c>
    </row>
    <row r="12293" spans="1:8">
      <c r="A12293" t="s">
        <v>241</v>
      </c>
      <c r="B12293">
        <v>3.05842542322908</v>
      </c>
      <c r="C12293">
        <v>234</v>
      </c>
      <c r="D12293">
        <v>7</v>
      </c>
      <c r="E12293">
        <v>7</v>
      </c>
      <c r="F12293" t="str">
        <f>VLOOKUP(E12293,$L$1:$M$25,2,FALSE)</f>
        <v>crude</v>
      </c>
      <c r="G12293">
        <f>LOG(C12293)</f>
        <v>2.369215857410143</v>
      </c>
      <c r="H12293">
        <f>G12293/(B12293-1)</f>
        <v>1.1509845490022765</v>
      </c>
    </row>
    <row r="12294" spans="1:8">
      <c r="A12294" t="s">
        <v>535</v>
      </c>
      <c r="B12294">
        <v>3.0589318767366001</v>
      </c>
      <c r="C12294">
        <v>302</v>
      </c>
      <c r="D12294">
        <v>23</v>
      </c>
      <c r="E12294">
        <v>23</v>
      </c>
      <c r="F12294" t="str">
        <f>VLOOKUP(E12294,$L$1:$M$25,2,FALSE)</f>
        <v>trade</v>
      </c>
      <c r="G12294">
        <f>LOG(C12294)</f>
        <v>2.4800069429571505</v>
      </c>
      <c r="H12294">
        <f>G12294/(B12294-1)</f>
        <v>1.2045114124358272</v>
      </c>
    </row>
    <row r="12295" spans="1:8">
      <c r="A12295" t="s">
        <v>150</v>
      </c>
      <c r="B12295">
        <v>3.06021849550695</v>
      </c>
      <c r="C12295">
        <v>242</v>
      </c>
      <c r="D12295">
        <v>10</v>
      </c>
      <c r="E12295">
        <v>10</v>
      </c>
      <c r="F12295" t="str">
        <f>VLOOKUP(E12295,$L$1:$M$25,2,FALSE)</f>
        <v>gnp</v>
      </c>
      <c r="G12295">
        <f>LOG(C12295)</f>
        <v>2.3838153659804311</v>
      </c>
      <c r="H12295">
        <f>G12295/(B12295-1)</f>
        <v>1.1570691997859455</v>
      </c>
    </row>
    <row r="12296" spans="1:8">
      <c r="A12296" t="s">
        <v>553</v>
      </c>
      <c r="B12296">
        <v>3.0602725137107099</v>
      </c>
      <c r="C12296">
        <v>367</v>
      </c>
      <c r="D12296">
        <v>10</v>
      </c>
      <c r="E12296">
        <v>10</v>
      </c>
      <c r="F12296" t="str">
        <f>VLOOKUP(E12296,$L$1:$M$25,2,FALSE)</f>
        <v>gnp</v>
      </c>
      <c r="G12296">
        <f>LOG(C12296)</f>
        <v>2.5646660642520893</v>
      </c>
      <c r="H12296">
        <f>G12296/(B12296-1)</f>
        <v>1.2448188514794714</v>
      </c>
    </row>
    <row r="12297" spans="1:8">
      <c r="A12297" t="s">
        <v>3044</v>
      </c>
      <c r="B12297">
        <v>3.0619536745575999</v>
      </c>
      <c r="C12297">
        <v>84</v>
      </c>
      <c r="D12297">
        <v>8</v>
      </c>
      <c r="E12297">
        <v>8</v>
      </c>
      <c r="F12297" t="str">
        <f>VLOOKUP(E12297,$L$1:$M$25,2,FALSE)</f>
        <v>dlr</v>
      </c>
      <c r="G12297">
        <f>LOG(C12297)</f>
        <v>1.9242792860618816</v>
      </c>
      <c r="H12297">
        <f>G12297/(B12297-1)</f>
        <v>0.93323109524986936</v>
      </c>
    </row>
    <row r="12298" spans="1:8">
      <c r="A12298" t="s">
        <v>7424</v>
      </c>
      <c r="B12298">
        <v>3.0623609546513002</v>
      </c>
      <c r="C12298">
        <v>137</v>
      </c>
      <c r="D12298">
        <v>20</v>
      </c>
      <c r="E12298">
        <v>20</v>
      </c>
      <c r="F12298" t="str">
        <f>VLOOKUP(E12298,$L$1:$M$25,2,FALSE)</f>
        <v>ship</v>
      </c>
      <c r="G12298">
        <f>LOG(C12298)</f>
        <v>2.1367205671564067</v>
      </c>
      <c r="H12298">
        <f>G12298/(B12298-1)</f>
        <v>1.0360555761771</v>
      </c>
    </row>
    <row r="12299" spans="1:8">
      <c r="A12299" t="s">
        <v>2108</v>
      </c>
      <c r="B12299">
        <v>3.0625228902414801</v>
      </c>
      <c r="C12299">
        <v>175</v>
      </c>
      <c r="D12299">
        <v>8</v>
      </c>
      <c r="E12299">
        <v>8</v>
      </c>
      <c r="F12299" t="str">
        <f>VLOOKUP(E12299,$L$1:$M$25,2,FALSE)</f>
        <v>dlr</v>
      </c>
      <c r="G12299">
        <f>LOG(C12299)</f>
        <v>2.2430380486862944</v>
      </c>
      <c r="H12299">
        <f>G12299/(B12299-1)</f>
        <v>1.0875215297240555</v>
      </c>
    </row>
    <row r="12300" spans="1:8">
      <c r="A12300" t="s">
        <v>7807</v>
      </c>
      <c r="B12300">
        <v>3.0626949642780601</v>
      </c>
      <c r="C12300">
        <v>89</v>
      </c>
      <c r="D12300">
        <v>7</v>
      </c>
      <c r="E12300">
        <v>7</v>
      </c>
      <c r="F12300" t="str">
        <f>VLOOKUP(E12300,$L$1:$M$25,2,FALSE)</f>
        <v>crude</v>
      </c>
      <c r="G12300">
        <f>LOG(C12300)</f>
        <v>1.9493900066449128</v>
      </c>
      <c r="H12300">
        <f>G12300/(B12300-1)</f>
        <v>0.94506945544766774</v>
      </c>
    </row>
    <row r="12301" spans="1:8">
      <c r="A12301" t="s">
        <v>4719</v>
      </c>
      <c r="B12301">
        <v>3.0632225592985698</v>
      </c>
      <c r="C12301">
        <v>186</v>
      </c>
      <c r="D12301">
        <v>10</v>
      </c>
      <c r="E12301">
        <v>10</v>
      </c>
      <c r="F12301" t="str">
        <f>VLOOKUP(E12301,$L$1:$M$25,2,FALSE)</f>
        <v>gnp</v>
      </c>
      <c r="G12301">
        <f>LOG(C12301)</f>
        <v>2.2695129442179165</v>
      </c>
      <c r="H12301">
        <f>G12301/(B12301-1)</f>
        <v>1.0999845528004883</v>
      </c>
    </row>
    <row r="12302" spans="1:8">
      <c r="A12302" t="s">
        <v>387</v>
      </c>
      <c r="B12302">
        <v>3.06476266508386</v>
      </c>
      <c r="C12302">
        <v>245</v>
      </c>
      <c r="D12302">
        <v>23</v>
      </c>
      <c r="E12302">
        <v>23</v>
      </c>
      <c r="F12302" t="str">
        <f>VLOOKUP(E12302,$L$1:$M$25,2,FALSE)</f>
        <v>trade</v>
      </c>
      <c r="G12302">
        <f>LOG(C12302)</f>
        <v>2.3891660843645326</v>
      </c>
      <c r="H12302">
        <f>G12302/(B12302-1)</f>
        <v>1.1571141442871338</v>
      </c>
    </row>
    <row r="12303" spans="1:8">
      <c r="A12303" t="s">
        <v>7583</v>
      </c>
      <c r="B12303">
        <v>3.0656888400450599</v>
      </c>
      <c r="C12303">
        <v>131</v>
      </c>
      <c r="D12303">
        <v>7</v>
      </c>
      <c r="E12303">
        <v>7</v>
      </c>
      <c r="F12303" t="str">
        <f>VLOOKUP(E12303,$L$1:$M$25,2,FALSE)</f>
        <v>crude</v>
      </c>
      <c r="G12303">
        <f>LOG(C12303)</f>
        <v>2.1172712956557644</v>
      </c>
      <c r="H12303">
        <f>G12303/(B12303-1)</f>
        <v>1.0249710675735555</v>
      </c>
    </row>
    <row r="12304" spans="1:8">
      <c r="A12304" t="s">
        <v>412</v>
      </c>
      <c r="B12304">
        <v>3.0657871386409399</v>
      </c>
      <c r="C12304">
        <v>282</v>
      </c>
      <c r="D12304">
        <v>8</v>
      </c>
      <c r="E12304">
        <v>8</v>
      </c>
      <c r="F12304" t="str">
        <f>VLOOKUP(E12304,$L$1:$M$25,2,FALSE)</f>
        <v>dlr</v>
      </c>
      <c r="G12304">
        <f>LOG(C12304)</f>
        <v>2.4502491083193609</v>
      </c>
      <c r="H12304">
        <f>G12304/(B12304-1)</f>
        <v>1.1861091893191642</v>
      </c>
    </row>
    <row r="12305" spans="1:8">
      <c r="A12305" t="s">
        <v>287</v>
      </c>
      <c r="B12305">
        <v>3.0663054062883099</v>
      </c>
      <c r="C12305">
        <v>254</v>
      </c>
      <c r="D12305">
        <v>10</v>
      </c>
      <c r="E12305">
        <v>10</v>
      </c>
      <c r="F12305" t="str">
        <f>VLOOKUP(E12305,$L$1:$M$25,2,FALSE)</f>
        <v>gnp</v>
      </c>
      <c r="G12305">
        <f>LOG(C12305)</f>
        <v>2.4048337166199381</v>
      </c>
      <c r="H12305">
        <f>G12305/(B12305-1)</f>
        <v>1.1638326596355977</v>
      </c>
    </row>
    <row r="12306" spans="1:8">
      <c r="A12306" t="s">
        <v>1800</v>
      </c>
      <c r="B12306">
        <v>3.0682586956198699</v>
      </c>
      <c r="C12306">
        <v>148</v>
      </c>
      <c r="D12306">
        <v>4</v>
      </c>
      <c r="E12306">
        <v>4</v>
      </c>
      <c r="F12306" t="str">
        <f>VLOOKUP(E12306,$L$1:$M$25,2,FALSE)</f>
        <v>coffee</v>
      </c>
      <c r="G12306">
        <f>LOG(C12306)</f>
        <v>2.1702617153949575</v>
      </c>
      <c r="H12306">
        <f>G12306/(B12306-1)</f>
        <v>1.0493183081938</v>
      </c>
    </row>
    <row r="12307" spans="1:8">
      <c r="A12307" t="s">
        <v>115</v>
      </c>
      <c r="B12307">
        <v>3.07027318129412</v>
      </c>
      <c r="C12307">
        <v>205</v>
      </c>
      <c r="D12307">
        <v>16</v>
      </c>
      <c r="E12307">
        <v>16</v>
      </c>
      <c r="F12307" t="str">
        <f>VLOOKUP(E12307,$L$1:$M$25,2,FALSE)</f>
        <v>money-supply</v>
      </c>
      <c r="G12307">
        <f>LOG(C12307)</f>
        <v>2.3117538610557542</v>
      </c>
      <c r="H12307">
        <f>G12307/(B12307-1)</f>
        <v>1.1166419397901322</v>
      </c>
    </row>
    <row r="12308" spans="1:8">
      <c r="A12308" t="s">
        <v>517</v>
      </c>
      <c r="B12308">
        <v>3.07069594325419</v>
      </c>
      <c r="C12308">
        <v>248</v>
      </c>
      <c r="D12308">
        <v>13</v>
      </c>
      <c r="E12308">
        <v>13</v>
      </c>
      <c r="F12308" t="str">
        <f>VLOOKUP(E12308,$L$1:$M$25,2,FALSE)</f>
        <v>interest</v>
      </c>
      <c r="G12308">
        <f>LOG(C12308)</f>
        <v>2.3944516808262164</v>
      </c>
      <c r="H12308">
        <f>G12308/(B12308-1)</f>
        <v>1.156351171994489</v>
      </c>
    </row>
    <row r="12309" spans="1:8">
      <c r="A12309" t="s">
        <v>503</v>
      </c>
      <c r="B12309">
        <v>3.0707042348645901</v>
      </c>
      <c r="C12309">
        <v>3315</v>
      </c>
      <c r="D12309">
        <v>9</v>
      </c>
      <c r="E12309">
        <v>9</v>
      </c>
      <c r="F12309" t="str">
        <f>VLOOKUP(E12309,$L$1:$M$25,2,FALSE)</f>
        <v>earn</v>
      </c>
      <c r="G12309">
        <f>LOG(C12309)</f>
        <v>3.520483532740792</v>
      </c>
      <c r="H12309">
        <f>G12309/(B12309-1)</f>
        <v>1.7001382783046308</v>
      </c>
    </row>
    <row r="12310" spans="1:8">
      <c r="A12310" t="s">
        <v>505</v>
      </c>
      <c r="B12310">
        <v>3.0711374129535498</v>
      </c>
      <c r="C12310">
        <v>273</v>
      </c>
      <c r="D12310">
        <v>7</v>
      </c>
      <c r="E12310">
        <v>7</v>
      </c>
      <c r="F12310" t="str">
        <f>VLOOKUP(E12310,$L$1:$M$25,2,FALSE)</f>
        <v>crude</v>
      </c>
      <c r="G12310">
        <f>LOG(C12310)</f>
        <v>2.436162647040756</v>
      </c>
      <c r="H12310">
        <f>G12310/(B12310-1)</f>
        <v>1.1762438512308371</v>
      </c>
    </row>
    <row r="12311" spans="1:8">
      <c r="A12311" t="s">
        <v>573</v>
      </c>
      <c r="B12311">
        <v>3.0713740392354301</v>
      </c>
      <c r="C12311">
        <v>371</v>
      </c>
      <c r="D12311">
        <v>8</v>
      </c>
      <c r="E12311">
        <v>8</v>
      </c>
      <c r="F12311" t="str">
        <f>VLOOKUP(E12311,$L$1:$M$25,2,FALSE)</f>
        <v>dlr</v>
      </c>
      <c r="G12311">
        <f>LOG(C12311)</f>
        <v>2.5693739096150461</v>
      </c>
      <c r="H12311">
        <f>G12311/(B12311-1)</f>
        <v>1.2404200597992596</v>
      </c>
    </row>
    <row r="12312" spans="1:8">
      <c r="A12312" t="s">
        <v>12169</v>
      </c>
      <c r="B12312">
        <v>3.0738915367027801</v>
      </c>
      <c r="C12312">
        <v>238</v>
      </c>
      <c r="D12312">
        <v>10</v>
      </c>
      <c r="E12312">
        <v>10</v>
      </c>
      <c r="F12312" t="str">
        <f>VLOOKUP(E12312,$L$1:$M$25,2,FALSE)</f>
        <v>gnp</v>
      </c>
      <c r="G12312">
        <f>LOG(C12312)</f>
        <v>2.3765769570565118</v>
      </c>
      <c r="H12312">
        <f>G12312/(B12312-1)</f>
        <v>1.1459504583518203</v>
      </c>
    </row>
    <row r="12313" spans="1:8">
      <c r="A12313" t="s">
        <v>1124</v>
      </c>
      <c r="B12313">
        <v>3.0748230826482699</v>
      </c>
      <c r="C12313">
        <v>122</v>
      </c>
      <c r="D12313">
        <v>23</v>
      </c>
      <c r="E12313">
        <v>23</v>
      </c>
      <c r="F12313" t="str">
        <f>VLOOKUP(E12313,$L$1:$M$25,2,FALSE)</f>
        <v>trade</v>
      </c>
      <c r="G12313">
        <f>LOG(C12313)</f>
        <v>2.0863598306747484</v>
      </c>
      <c r="H12313">
        <f>G12313/(B12313-1)</f>
        <v>1.0055603526502863</v>
      </c>
    </row>
    <row r="12314" spans="1:8">
      <c r="A12314" t="s">
        <v>342</v>
      </c>
      <c r="B12314">
        <v>3.0759637757673599</v>
      </c>
      <c r="C12314">
        <v>271</v>
      </c>
      <c r="D12314">
        <v>10</v>
      </c>
      <c r="E12314">
        <v>10</v>
      </c>
      <c r="F12314" t="str">
        <f>VLOOKUP(E12314,$L$1:$M$25,2,FALSE)</f>
        <v>gnp</v>
      </c>
      <c r="G12314">
        <f>LOG(C12314)</f>
        <v>2.4329692908744058</v>
      </c>
      <c r="H12314">
        <f>G12314/(B12314-1)</f>
        <v>1.1719709752522451</v>
      </c>
    </row>
    <row r="12315" spans="1:8">
      <c r="A12315" t="s">
        <v>542</v>
      </c>
      <c r="B12315">
        <v>3.07720486077503</v>
      </c>
      <c r="C12315">
        <v>2386</v>
      </c>
      <c r="D12315">
        <v>10</v>
      </c>
      <c r="E12315">
        <v>10</v>
      </c>
      <c r="F12315" t="str">
        <f>VLOOKUP(E12315,$L$1:$M$25,2,FALSE)</f>
        <v>gnp</v>
      </c>
      <c r="G12315">
        <f>LOG(C12315)</f>
        <v>3.3776704393343229</v>
      </c>
      <c r="H12315">
        <f>G12315/(B12315-1)</f>
        <v>1.6260651528006118</v>
      </c>
    </row>
    <row r="12316" spans="1:8">
      <c r="A12316" t="s">
        <v>608</v>
      </c>
      <c r="B12316">
        <v>3.0782657722321001</v>
      </c>
      <c r="C12316">
        <v>444</v>
      </c>
      <c r="D12316">
        <v>10</v>
      </c>
      <c r="E12316">
        <v>10</v>
      </c>
      <c r="F12316" t="str">
        <f>VLOOKUP(E12316,$L$1:$M$25,2,FALSE)</f>
        <v>gnp</v>
      </c>
      <c r="G12316">
        <f>LOG(C12316)</f>
        <v>2.6473829701146196</v>
      </c>
      <c r="H12316">
        <f>G12316/(B12316-1)</f>
        <v>1.2738423571645874</v>
      </c>
    </row>
    <row r="12317" spans="1:8">
      <c r="A12317" t="s">
        <v>8541</v>
      </c>
      <c r="B12317">
        <v>3.0793756327556698</v>
      </c>
      <c r="C12317">
        <v>268</v>
      </c>
      <c r="D12317">
        <v>10</v>
      </c>
      <c r="E12317">
        <v>10</v>
      </c>
      <c r="F12317" t="str">
        <f>VLOOKUP(E12317,$L$1:$M$25,2,FALSE)</f>
        <v>gnp</v>
      </c>
      <c r="G12317">
        <f>LOG(C12317)</f>
        <v>2.428134794028789</v>
      </c>
      <c r="H12317">
        <f>G12317/(B12317-1)</f>
        <v>1.1677230202082005</v>
      </c>
    </row>
    <row r="12318" spans="1:8">
      <c r="A12318" t="s">
        <v>619</v>
      </c>
      <c r="B12318">
        <v>3.0804697772196099</v>
      </c>
      <c r="C12318">
        <v>812</v>
      </c>
      <c r="D12318">
        <v>10</v>
      </c>
      <c r="E12318">
        <v>10</v>
      </c>
      <c r="F12318" t="str">
        <f>VLOOKUP(E12318,$L$1:$M$25,2,FALSE)</f>
        <v>gnp</v>
      </c>
      <c r="G12318">
        <f>LOG(C12318)</f>
        <v>2.9095560292411755</v>
      </c>
      <c r="H12318">
        <f>G12318/(B12318-1)</f>
        <v>1.3985091545668</v>
      </c>
    </row>
    <row r="12319" spans="1:8">
      <c r="A12319" t="s">
        <v>2066</v>
      </c>
      <c r="B12319">
        <v>3.0807946882937198</v>
      </c>
      <c r="C12319">
        <v>140</v>
      </c>
      <c r="D12319">
        <v>22</v>
      </c>
      <c r="E12319">
        <v>22</v>
      </c>
      <c r="F12319" t="str">
        <f>VLOOKUP(E12319,$L$1:$M$25,2,FALSE)</f>
        <v>sugar</v>
      </c>
      <c r="G12319">
        <f>LOG(C12319)</f>
        <v>2.1461280356782382</v>
      </c>
      <c r="H12319">
        <f>G12319/(B12319-1)</f>
        <v>1.0313982670909703</v>
      </c>
    </row>
    <row r="12320" spans="1:8">
      <c r="A12320" t="s">
        <v>574</v>
      </c>
      <c r="B12320">
        <v>3.0824728774124401</v>
      </c>
      <c r="C12320">
        <v>414</v>
      </c>
      <c r="D12320">
        <v>10</v>
      </c>
      <c r="E12320">
        <v>10</v>
      </c>
      <c r="F12320" t="str">
        <f>VLOOKUP(E12320,$L$1:$M$25,2,FALSE)</f>
        <v>gnp</v>
      </c>
      <c r="G12320">
        <f>LOG(C12320)</f>
        <v>2.6170003411208991</v>
      </c>
      <c r="H12320">
        <f>G12320/(B12320-1)</f>
        <v>1.2566791959243337</v>
      </c>
    </row>
    <row r="12321" spans="1:8">
      <c r="A12321" t="s">
        <v>1229</v>
      </c>
      <c r="B12321">
        <v>3.0831461791236499</v>
      </c>
      <c r="C12321">
        <v>195</v>
      </c>
      <c r="D12321">
        <v>10</v>
      </c>
      <c r="E12321">
        <v>10</v>
      </c>
      <c r="F12321" t="str">
        <f>VLOOKUP(E12321,$L$1:$M$25,2,FALSE)</f>
        <v>gnp</v>
      </c>
      <c r="G12321">
        <f>LOG(C12321)</f>
        <v>2.2900346113625178</v>
      </c>
      <c r="H12321">
        <f>G12321/(B12321-1)</f>
        <v>1.0993153693735995</v>
      </c>
    </row>
    <row r="12322" spans="1:8">
      <c r="A12322" t="s">
        <v>622</v>
      </c>
      <c r="B12322">
        <v>3.08363684599425</v>
      </c>
      <c r="C12322">
        <v>753</v>
      </c>
      <c r="D12322">
        <v>10</v>
      </c>
      <c r="E12322">
        <v>10</v>
      </c>
      <c r="F12322" t="str">
        <f>VLOOKUP(E12322,$L$1:$M$25,2,FALSE)</f>
        <v>gnp</v>
      </c>
      <c r="G12322">
        <f>LOG(C12322)</f>
        <v>2.8767949762007006</v>
      </c>
      <c r="H12322">
        <f>G12322/(B12322-1)</f>
        <v>1.3806604455720204</v>
      </c>
    </row>
    <row r="12323" spans="1:8">
      <c r="A12323" t="s">
        <v>5418</v>
      </c>
      <c r="B12323">
        <v>3.08619839489804</v>
      </c>
      <c r="C12323">
        <v>239</v>
      </c>
      <c r="D12323">
        <v>4</v>
      </c>
      <c r="E12323">
        <v>4</v>
      </c>
      <c r="F12323" t="str">
        <f>VLOOKUP(E12323,$L$1:$M$25,2,FALSE)</f>
        <v>coffee</v>
      </c>
      <c r="G12323">
        <f>LOG(C12323)</f>
        <v>2.3783979009481375</v>
      </c>
      <c r="H12323">
        <f>G12323/(B12323-1)</f>
        <v>1.1400631439295006</v>
      </c>
    </row>
    <row r="12324" spans="1:8">
      <c r="A12324" t="s">
        <v>616</v>
      </c>
      <c r="B12324">
        <v>3.0872356127859701</v>
      </c>
      <c r="C12324">
        <v>345</v>
      </c>
      <c r="D12324">
        <v>4</v>
      </c>
      <c r="E12324">
        <v>4</v>
      </c>
      <c r="F12324" t="str">
        <f>VLOOKUP(E12324,$L$1:$M$25,2,FALSE)</f>
        <v>coffee</v>
      </c>
      <c r="G12324">
        <f>LOG(C12324)</f>
        <v>2.537819095073274</v>
      </c>
      <c r="H12324">
        <f>G12324/(B12324-1)</f>
        <v>1.2158757159599631</v>
      </c>
    </row>
    <row r="12325" spans="1:8">
      <c r="A12325" t="s">
        <v>598</v>
      </c>
      <c r="B12325">
        <v>3.0880291774509301</v>
      </c>
      <c r="C12325">
        <v>1308</v>
      </c>
      <c r="D12325">
        <v>10</v>
      </c>
      <c r="E12325">
        <v>10</v>
      </c>
      <c r="F12325" t="str">
        <f>VLOOKUP(E12325,$L$1:$M$25,2,FALSE)</f>
        <v>gnp</v>
      </c>
      <c r="G12325">
        <f>LOG(C12325)</f>
        <v>3.1166077439882485</v>
      </c>
      <c r="H12325">
        <f>G12325/(B12325-1)</f>
        <v>1.4926073723706337</v>
      </c>
    </row>
    <row r="12326" spans="1:8">
      <c r="A12326" t="s">
        <v>554</v>
      </c>
      <c r="B12326">
        <v>3.0886017726623698</v>
      </c>
      <c r="C12326">
        <v>306</v>
      </c>
      <c r="D12326">
        <v>8</v>
      </c>
      <c r="E12326">
        <v>8</v>
      </c>
      <c r="F12326" t="str">
        <f>VLOOKUP(E12326,$L$1:$M$25,2,FALSE)</f>
        <v>dlr</v>
      </c>
      <c r="G12326">
        <f>LOG(C12326)</f>
        <v>2.4857214264815801</v>
      </c>
      <c r="H12326">
        <f>G12326/(B12326-1)</f>
        <v>1.1901366067084183</v>
      </c>
    </row>
    <row r="12327" spans="1:8">
      <c r="A12327" t="s">
        <v>355</v>
      </c>
      <c r="B12327">
        <v>3.0905709464250499</v>
      </c>
      <c r="C12327">
        <v>224</v>
      </c>
      <c r="D12327">
        <v>8</v>
      </c>
      <c r="E12327">
        <v>8</v>
      </c>
      <c r="F12327" t="str">
        <f>VLOOKUP(E12327,$L$1:$M$25,2,FALSE)</f>
        <v>dlr</v>
      </c>
      <c r="G12327">
        <f>LOG(C12327)</f>
        <v>2.3502480183341627</v>
      </c>
      <c r="H12327">
        <f>G12327/(B12327-1)</f>
        <v>1.1242134701781683</v>
      </c>
    </row>
    <row r="12328" spans="1:8">
      <c r="A12328" t="s">
        <v>528</v>
      </c>
      <c r="B12328">
        <v>3.0912274740343499</v>
      </c>
      <c r="C12328">
        <v>245</v>
      </c>
      <c r="D12328">
        <v>11</v>
      </c>
      <c r="E12328">
        <v>11</v>
      </c>
      <c r="F12328" t="str">
        <f>VLOOKUP(E12328,$L$1:$M$25,2,FALSE)</f>
        <v>gold</v>
      </c>
      <c r="G12328">
        <f>LOG(C12328)</f>
        <v>2.3891660843645326</v>
      </c>
      <c r="H12328">
        <f>G12328/(B12328-1)</f>
        <v>1.1424706848152708</v>
      </c>
    </row>
    <row r="12329" spans="1:8">
      <c r="A12329" t="s">
        <v>9656</v>
      </c>
      <c r="B12329">
        <v>3.0919141080935502</v>
      </c>
      <c r="C12329">
        <v>158</v>
      </c>
      <c r="D12329">
        <v>12</v>
      </c>
      <c r="E12329">
        <v>12</v>
      </c>
      <c r="F12329" t="str">
        <f>VLOOKUP(E12329,$L$1:$M$25,2,FALSE)</f>
        <v>grain</v>
      </c>
      <c r="G12329">
        <f>LOG(C12329)</f>
        <v>2.1986570869544226</v>
      </c>
      <c r="H12329">
        <f>G12329/(B12329-1)</f>
        <v>1.0510264634900099</v>
      </c>
    </row>
    <row r="12330" spans="1:8">
      <c r="A12330" t="s">
        <v>9919</v>
      </c>
      <c r="B12330">
        <v>3.0928122587451501</v>
      </c>
      <c r="C12330">
        <v>122</v>
      </c>
      <c r="D12330">
        <v>23</v>
      </c>
      <c r="E12330">
        <v>23</v>
      </c>
      <c r="F12330" t="str">
        <f>VLOOKUP(E12330,$L$1:$M$25,2,FALSE)</f>
        <v>trade</v>
      </c>
      <c r="G12330">
        <f>LOG(C12330)</f>
        <v>2.0863598306747484</v>
      </c>
      <c r="H12330">
        <f>G12330/(B12330-1)</f>
        <v>0.99691686244504774</v>
      </c>
    </row>
    <row r="12331" spans="1:8">
      <c r="A12331" t="s">
        <v>4632</v>
      </c>
      <c r="B12331">
        <v>3.0971182980428802</v>
      </c>
      <c r="C12331">
        <v>86</v>
      </c>
      <c r="D12331">
        <v>22</v>
      </c>
      <c r="E12331">
        <v>22</v>
      </c>
      <c r="F12331" t="str">
        <f>VLOOKUP(E12331,$L$1:$M$25,2,FALSE)</f>
        <v>sugar</v>
      </c>
      <c r="G12331">
        <f>LOG(C12331)</f>
        <v>1.9344984512435677</v>
      </c>
      <c r="H12331">
        <f>G12331/(B12331-1)</f>
        <v>0.92245556821898111</v>
      </c>
    </row>
    <row r="12332" spans="1:8">
      <c r="A12332" t="s">
        <v>623</v>
      </c>
      <c r="B12332">
        <v>3.0986100259173601</v>
      </c>
      <c r="C12332">
        <v>787</v>
      </c>
      <c r="D12332">
        <v>10</v>
      </c>
      <c r="E12332">
        <v>10</v>
      </c>
      <c r="F12332" t="str">
        <f>VLOOKUP(E12332,$L$1:$M$25,2,FALSE)</f>
        <v>gnp</v>
      </c>
      <c r="G12332">
        <f>LOG(C12332)</f>
        <v>2.8959747323590648</v>
      </c>
      <c r="H12332">
        <f>G12332/(B12332-1)</f>
        <v>1.3799489645977245</v>
      </c>
    </row>
    <row r="12333" spans="1:8">
      <c r="A12333" t="s">
        <v>626</v>
      </c>
      <c r="B12333">
        <v>3.10031705471348</v>
      </c>
      <c r="C12333">
        <v>799</v>
      </c>
      <c r="D12333">
        <v>10</v>
      </c>
      <c r="E12333">
        <v>10</v>
      </c>
      <c r="F12333" t="str">
        <f>VLOOKUP(E12333,$L$1:$M$25,2,FALSE)</f>
        <v>gnp</v>
      </c>
      <c r="G12333">
        <f>LOG(C12333)</f>
        <v>2.9025467793139912</v>
      </c>
      <c r="H12333">
        <f>G12333/(B12333-1)</f>
        <v>1.3819564873789731</v>
      </c>
    </row>
    <row r="12334" spans="1:8">
      <c r="A12334" t="s">
        <v>592</v>
      </c>
      <c r="B12334">
        <v>3.1017463395873399</v>
      </c>
      <c r="C12334">
        <v>366</v>
      </c>
      <c r="D12334">
        <v>7</v>
      </c>
      <c r="E12334">
        <v>7</v>
      </c>
      <c r="F12334" t="str">
        <f>VLOOKUP(E12334,$L$1:$M$25,2,FALSE)</f>
        <v>crude</v>
      </c>
      <c r="G12334">
        <f>LOG(C12334)</f>
        <v>2.5634810853944106</v>
      </c>
      <c r="H12334">
        <f>G12334/(B12334-1)</f>
        <v>1.2196909955830961</v>
      </c>
    </row>
    <row r="12335" spans="1:8">
      <c r="A12335" t="s">
        <v>476</v>
      </c>
      <c r="B12335">
        <v>3.1027137799517002</v>
      </c>
      <c r="C12335">
        <v>311</v>
      </c>
      <c r="D12335">
        <v>10</v>
      </c>
      <c r="E12335">
        <v>10</v>
      </c>
      <c r="F12335" t="str">
        <f>VLOOKUP(E12335,$L$1:$M$25,2,FALSE)</f>
        <v>gnp</v>
      </c>
      <c r="G12335">
        <f>LOG(C12335)</f>
        <v>2.4927603890268375</v>
      </c>
      <c r="H12335">
        <f>G12335/(B12335-1)</f>
        <v>1.1854967674602375</v>
      </c>
    </row>
    <row r="12336" spans="1:8">
      <c r="A12336" t="s">
        <v>556</v>
      </c>
      <c r="B12336">
        <v>3.1069942056655599</v>
      </c>
      <c r="C12336">
        <v>376</v>
      </c>
      <c r="D12336">
        <v>4</v>
      </c>
      <c r="E12336">
        <v>4</v>
      </c>
      <c r="F12336" t="str">
        <f>VLOOKUP(E12336,$L$1:$M$25,2,FALSE)</f>
        <v>coffee</v>
      </c>
      <c r="G12336">
        <f>LOG(C12336)</f>
        <v>2.5751878449276608</v>
      </c>
      <c r="H12336">
        <f>G12336/(B12336-1)</f>
        <v>1.22220926759227</v>
      </c>
    </row>
    <row r="12337" spans="1:8">
      <c r="A12337" t="s">
        <v>635</v>
      </c>
      <c r="B12337">
        <v>3.1074380070157801</v>
      </c>
      <c r="C12337">
        <v>548</v>
      </c>
      <c r="D12337">
        <v>10</v>
      </c>
      <c r="E12337">
        <v>10</v>
      </c>
      <c r="F12337" t="str">
        <f>VLOOKUP(E12337,$L$1:$M$25,2,FALSE)</f>
        <v>gnp</v>
      </c>
      <c r="G12337">
        <f>LOG(C12337)</f>
        <v>2.7387805584843692</v>
      </c>
      <c r="H12337">
        <f>G12337/(B12337-1)</f>
        <v>1.2995782316570235</v>
      </c>
    </row>
    <row r="12338" spans="1:8">
      <c r="A12338" t="s">
        <v>605</v>
      </c>
      <c r="B12338">
        <v>3.1098561995649998</v>
      </c>
      <c r="C12338">
        <v>344</v>
      </c>
      <c r="D12338">
        <v>18</v>
      </c>
      <c r="E12338">
        <v>18</v>
      </c>
      <c r="F12338" t="str">
        <f>VLOOKUP(E12338,$L$1:$M$25,2,FALSE)</f>
        <v>oilseed</v>
      </c>
      <c r="G12338">
        <f>LOG(C12338)</f>
        <v>2.53655844257153</v>
      </c>
      <c r="H12338">
        <f>G12338/(B12338-1)</f>
        <v>1.2022423343801847</v>
      </c>
    </row>
    <row r="12339" spans="1:8">
      <c r="A12339" t="s">
        <v>630</v>
      </c>
      <c r="B12339">
        <v>3.1144590901448699</v>
      </c>
      <c r="C12339">
        <v>342</v>
      </c>
      <c r="D12339">
        <v>10</v>
      </c>
      <c r="E12339">
        <v>10</v>
      </c>
      <c r="F12339" t="str">
        <f>VLOOKUP(E12339,$L$1:$M$25,2,FALSE)</f>
        <v>gnp</v>
      </c>
      <c r="G12339">
        <f>LOG(C12339)</f>
        <v>2.5340261060561349</v>
      </c>
      <c r="H12339">
        <f>G12339/(B12339-1)</f>
        <v>1.1984275873989687</v>
      </c>
    </row>
    <row r="12340" spans="1:8">
      <c r="A12340" t="s">
        <v>628</v>
      </c>
      <c r="B12340">
        <v>3.11540036491499</v>
      </c>
      <c r="C12340">
        <v>677</v>
      </c>
      <c r="D12340">
        <v>4</v>
      </c>
      <c r="E12340">
        <v>4</v>
      </c>
      <c r="F12340" t="str">
        <f>VLOOKUP(E12340,$L$1:$M$25,2,FALSE)</f>
        <v>coffee</v>
      </c>
      <c r="G12340">
        <f>LOG(C12340)</f>
        <v>2.8305886686851442</v>
      </c>
      <c r="H12340">
        <f>G12340/(B12340-1)</f>
        <v>1.338086499195104</v>
      </c>
    </row>
    <row r="12341" spans="1:8">
      <c r="A12341" t="s">
        <v>634</v>
      </c>
      <c r="B12341">
        <v>3.1184275447754501</v>
      </c>
      <c r="C12341">
        <v>638</v>
      </c>
      <c r="D12341">
        <v>6</v>
      </c>
      <c r="E12341">
        <v>6</v>
      </c>
      <c r="F12341" t="str">
        <f>VLOOKUP(E12341,$L$1:$M$25,2,FALSE)</f>
        <v>cpi</v>
      </c>
      <c r="G12341">
        <f>LOG(C12341)</f>
        <v>2.8048206787211623</v>
      </c>
      <c r="H12341">
        <f>G12341/(B12341-1)</f>
        <v>1.3240106727456986</v>
      </c>
    </row>
    <row r="12342" spans="1:8">
      <c r="A12342" t="s">
        <v>6059</v>
      </c>
      <c r="B12342">
        <v>3.1217976110455399</v>
      </c>
      <c r="C12342">
        <v>172</v>
      </c>
      <c r="D12342">
        <v>10</v>
      </c>
      <c r="E12342">
        <v>10</v>
      </c>
      <c r="F12342" t="str">
        <f>VLOOKUP(E12342,$L$1:$M$25,2,FALSE)</f>
        <v>gnp</v>
      </c>
      <c r="G12342">
        <f>LOG(C12342)</f>
        <v>2.2355284469075487</v>
      </c>
      <c r="H12342">
        <f>G12342/(B12342-1)</f>
        <v>1.0536011706630053</v>
      </c>
    </row>
    <row r="12343" spans="1:8">
      <c r="A12343" t="s">
        <v>633</v>
      </c>
      <c r="B12343">
        <v>3.1226702285977899</v>
      </c>
      <c r="C12343">
        <v>534</v>
      </c>
      <c r="D12343">
        <v>16</v>
      </c>
      <c r="E12343">
        <v>16</v>
      </c>
      <c r="F12343" t="str">
        <f>VLOOKUP(E12343,$L$1:$M$25,2,FALSE)</f>
        <v>money-supply</v>
      </c>
      <c r="G12343">
        <f>LOG(C12343)</f>
        <v>2.7275412570285562</v>
      </c>
      <c r="H12343">
        <f>G12343/(B12343-1)</f>
        <v>1.2849576068301183</v>
      </c>
    </row>
    <row r="12344" spans="1:8">
      <c r="A12344" t="s">
        <v>631</v>
      </c>
      <c r="B12344">
        <v>3.1265470068654699</v>
      </c>
      <c r="C12344">
        <v>754</v>
      </c>
      <c r="D12344">
        <v>10</v>
      </c>
      <c r="E12344">
        <v>10</v>
      </c>
      <c r="F12344" t="str">
        <f>VLOOKUP(E12344,$L$1:$M$25,2,FALSE)</f>
        <v>gnp</v>
      </c>
      <c r="G12344">
        <f>LOG(C12344)</f>
        <v>2.8773713458697738</v>
      </c>
      <c r="H12344">
        <f>G12344/(B12344-1)</f>
        <v>1.3530720631052586</v>
      </c>
    </row>
    <row r="12345" spans="1:8">
      <c r="A12345" t="s">
        <v>627</v>
      </c>
      <c r="B12345">
        <v>3.1331282074768998</v>
      </c>
      <c r="C12345">
        <v>403</v>
      </c>
      <c r="D12345">
        <v>23</v>
      </c>
      <c r="E12345">
        <v>23</v>
      </c>
      <c r="F12345" t="str">
        <f>VLOOKUP(E12345,$L$1:$M$25,2,FALSE)</f>
        <v>trade</v>
      </c>
      <c r="G12345">
        <f>LOG(C12345)</f>
        <v>2.6053050461411096</v>
      </c>
      <c r="H12345">
        <f>G12345/(B12345-1)</f>
        <v>1.2213541769356229</v>
      </c>
    </row>
    <row r="12346" spans="1:8">
      <c r="A12346" t="s">
        <v>618</v>
      </c>
      <c r="B12346">
        <v>3.1362378768176802</v>
      </c>
      <c r="C12346">
        <v>1070</v>
      </c>
      <c r="D12346">
        <v>4</v>
      </c>
      <c r="E12346">
        <v>4</v>
      </c>
      <c r="F12346" t="str">
        <f>VLOOKUP(E12346,$L$1:$M$25,2,FALSE)</f>
        <v>coffee</v>
      </c>
      <c r="G12346">
        <f>LOG(C12346)</f>
        <v>3.0293837776852097</v>
      </c>
      <c r="H12346">
        <f>G12346/(B12346-1)</f>
        <v>1.41809290555134</v>
      </c>
    </row>
    <row r="12347" spans="1:8">
      <c r="A12347" t="s">
        <v>512</v>
      </c>
      <c r="B12347">
        <v>3.1377769129429698</v>
      </c>
      <c r="C12347">
        <v>3679</v>
      </c>
      <c r="D12347">
        <v>4</v>
      </c>
      <c r="E12347">
        <v>4</v>
      </c>
      <c r="F12347" t="str">
        <f>VLOOKUP(E12347,$L$1:$M$25,2,FALSE)</f>
        <v>coffee</v>
      </c>
      <c r="G12347">
        <f>LOG(C12347)</f>
        <v>3.5657297878311272</v>
      </c>
      <c r="H12347">
        <f>G12347/(B12347-1)</f>
        <v>1.6679615942349975</v>
      </c>
    </row>
    <row r="12348" spans="1:8">
      <c r="A12348" t="s">
        <v>629</v>
      </c>
      <c r="B12348">
        <v>3.1383094633539002</v>
      </c>
      <c r="C12348">
        <v>775</v>
      </c>
      <c r="D12348">
        <v>10</v>
      </c>
      <c r="E12348">
        <v>10</v>
      </c>
      <c r="F12348" t="str">
        <f>VLOOKUP(E12348,$L$1:$M$25,2,FALSE)</f>
        <v>gnp</v>
      </c>
      <c r="G12348">
        <f>LOG(C12348)</f>
        <v>2.8893017025063101</v>
      </c>
      <c r="H12348">
        <f>G12348/(B12348-1)</f>
        <v>1.3512083971112825</v>
      </c>
    </row>
    <row r="12349" spans="1:8">
      <c r="A12349" t="s">
        <v>636</v>
      </c>
      <c r="B12349">
        <v>3.1444818610410499</v>
      </c>
      <c r="C12349">
        <v>693</v>
      </c>
      <c r="D12349">
        <v>7</v>
      </c>
      <c r="E12349">
        <v>7</v>
      </c>
      <c r="F12349" t="str">
        <f>VLOOKUP(E12349,$L$1:$M$25,2,FALSE)</f>
        <v>crude</v>
      </c>
      <c r="G12349">
        <f>LOG(C12349)</f>
        <v>2.8407332346118066</v>
      </c>
      <c r="H12349">
        <f>G12349/(B12349-1)</f>
        <v>1.3246711414163037</v>
      </c>
    </row>
    <row r="12350" spans="1:8">
      <c r="A12350" t="s">
        <v>572</v>
      </c>
      <c r="B12350">
        <v>3.20737799905219</v>
      </c>
      <c r="C12350">
        <v>2235</v>
      </c>
      <c r="D12350">
        <v>4</v>
      </c>
      <c r="E12350">
        <v>4</v>
      </c>
      <c r="F12350" t="str">
        <f>VLOOKUP(E12350,$L$1:$M$25,2,FALSE)</f>
        <v>coffee</v>
      </c>
      <c r="G12350">
        <f>LOG(C12350)</f>
        <v>3.3492775274679554</v>
      </c>
      <c r="H12350">
        <f>G12350/(B12350-1)</f>
        <v>1.5173103695452601</v>
      </c>
    </row>
  </sheetData>
  <sortState ref="A1:H12350">
    <sortCondition ref="B1:B12350"/>
    <sortCondition ref="H1:H1235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termosCategoriaDominio.csv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Ribeiro de Souza</dc:creator>
  <cp:lastModifiedBy>Caio Ribeiro de Souza</cp:lastModifiedBy>
  <dcterms:created xsi:type="dcterms:W3CDTF">2013-10-10T03:45:19Z</dcterms:created>
  <dcterms:modified xsi:type="dcterms:W3CDTF">2013-10-10T04:59:15Z</dcterms:modified>
</cp:coreProperties>
</file>