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1-Parte-I" sheetId="1" state="visible" r:id="rId3"/>
    <sheet name="Rubrica" sheetId="2" state="visible" r:id="rId4"/>
  </sheets>
  <definedNames>
    <definedName function="false" hidden="true" localSheetId="0" name="_xlnm._FilterDatabase" vbProcedure="false">'N1-Parte-I'!$A$1:$AT$3</definedName>
    <definedName function="false" hidden="false" name="a0" vbProcedure="false">'n1-parte-i'!#ref!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<sst xmlns="http://schemas.openxmlformats.org/spreadsheetml/2006/main" count="53" uniqueCount="50">
  <si>
    <t xml:space="preserve">#</t>
  </si>
  <si>
    <t xml:space="preserve">RA</t>
  </si>
  <si>
    <t xml:space="preserve">Aluno</t>
  </si>
  <si>
    <t xml:space="preserve">Não incluiu Cabeçalho</t>
  </si>
  <si>
    <t xml:space="preserve">Total Q1</t>
  </si>
  <si>
    <t xml:space="preserve"> Caio Yugo Saeda Uemura -- RA: 2040482312014</t>
  </si>
  <si>
    <t xml:space="preserve"> </t>
  </si>
  <si>
    <t xml:space="preserve">Questão #01  (4 pontos)</t>
  </si>
  <si>
    <t xml:space="preserve">Testes do programa.........................................................................................................</t>
  </si>
  <si>
    <t xml:space="preserve">Mostra Menu do programa </t>
  </si>
  <si>
    <t xml:space="preserve">Cadastrar produto</t>
  </si>
  <si>
    <t xml:space="preserve">Pede Seção/Gôndola/Produto</t>
  </si>
  <si>
    <t xml:space="preserve">Prevê Posição ocupada</t>
  </si>
  <si>
    <t xml:space="preserve">Prever Localização Inválida</t>
  </si>
  <si>
    <t xml:space="preserve">Prever Produto Cadastrado Anteriormente</t>
  </si>
  <si>
    <t xml:space="preserve">Inclui corretamente</t>
  </si>
  <si>
    <t xml:space="preserve">Consultar lista de produtos</t>
  </si>
  <si>
    <t xml:space="preserve">Prever Lista vazia</t>
  </si>
  <si>
    <t xml:space="preserve">Mostra ListaCorretamente</t>
  </si>
  <si>
    <t xml:space="preserve">Consultar um único produto </t>
  </si>
  <si>
    <t xml:space="preserve">Mostrar posição correta do produto</t>
  </si>
  <si>
    <t xml:space="preserve">Verifica: Produto não existe</t>
  </si>
  <si>
    <t xml:space="preserve">Utilização de vetor multidimensional (3 dimensões)</t>
  </si>
  <si>
    <t xml:space="preserve">Utilização de diretivas (linguagem C)</t>
  </si>
  <si>
    <t xml:space="preserve">Paradigma da modularização </t>
  </si>
  <si>
    <t xml:space="preserve">I/O de dados separadas</t>
  </si>
  <si>
    <t xml:space="preserve">Principais Modulos</t>
  </si>
  <si>
    <t xml:space="preserve">----</t>
  </si>
  <si>
    <t xml:space="preserve">Clean code</t>
  </si>
  <si>
    <t xml:space="preserve">Nomes de variáveis e Funções</t>
  </si>
  <si>
    <t xml:space="preserve">Comentários : Identificação de cada função</t>
  </si>
  <si>
    <t xml:space="preserve">Questão #02  (2 pontos)</t>
  </si>
  <si>
    <t xml:space="preserve">Entendimento do Problema e do Contexto</t>
  </si>
  <si>
    <t xml:space="preserve">Macro Entendimento</t>
  </si>
  <si>
    <t xml:space="preserve">Requisitos e Restrições:</t>
  </si>
  <si>
    <t xml:space="preserve">Identificar regras de negócio</t>
  </si>
  <si>
    <t xml:space="preserve">Levantar dúvidas</t>
  </si>
  <si>
    <t xml:space="preserve">Identificar exceções</t>
  </si>
  <si>
    <t xml:space="preserve">Estratégia de solução</t>
  </si>
  <si>
    <t xml:space="preserve">Arquitetar a solução</t>
  </si>
  <si>
    <t xml:space="preserve">Diagramar a solução</t>
  </si>
  <si>
    <t xml:space="preserve">Macro Visão (Funções e variáveis necessárias)</t>
  </si>
  <si>
    <t xml:space="preserve">-----</t>
  </si>
  <si>
    <t xml:space="preserve">Solução técnica</t>
  </si>
  <si>
    <t xml:space="preserve">Identificar principais paradigmas</t>
  </si>
  <si>
    <t xml:space="preserve">Codificação</t>
  </si>
  <si>
    <t xml:space="preserve">Teste</t>
  </si>
  <si>
    <t xml:space="preserve">Questão #03 – (3 pontos)</t>
  </si>
  <si>
    <t xml:space="preserve">3-1-Explique  como a sua estrutura de nós ordenados é adequada </t>
  </si>
  <si>
    <t xml:space="preserve">3-2-Compare a lista ordenada com arrays em termos de flexibilidade e eficiência.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</si>
</sst>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0.00"/>
    <numFmt numFmtId="167" formatCode="0"/>
    <numFmt numFmtId="168" formatCode="0%"/>
    <numFmt numFmtId="169" formatCode="0.000"/>
    <numFmt numFmtId="170" formatCode="0.00%"/>
    <numFmt numFmtId="171" formatCode="0.0%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E0000"/>
      <name val="Calibri"/>
      <family val="2"/>
      <charset val="1"/>
    </font>
    <font>
      <b val="true"/>
      <sz val="11"/>
      <color rgb="FF004C98"/>
      <name val="Calibri"/>
      <family val="2"/>
      <charset val="1"/>
    </font>
    <font>
      <sz val="12"/>
      <color rgb="FF0D0D0D"/>
      <name val="Segoe UI"/>
      <family val="2"/>
      <charset val="1"/>
    </font>
    <font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"/>
        <bgColor rgb="FFA9D18E"/>
      </patternFill>
    </fill>
    <fill>
      <patternFill patternType="solid">
        <fgColor theme="7" tint="0.3999"/>
        <bgColor rgb="FFFFE699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008080"/>
      </patternFill>
    </fill>
    <fill>
      <patternFill patternType="solid">
        <fgColor rgb="FFF6C3FF"/>
        <bgColor rgb="FFFF99CC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9E0000"/>
      </patternFill>
    </fill>
    <fill>
      <patternFill patternType="solid">
        <fgColor theme="2" tint="-0.25"/>
        <bgColor rgb="FFBFBFBF"/>
      </patternFill>
    </fill>
    <fill>
      <patternFill patternType="solid">
        <fgColor rgb="FF00B050"/>
        <bgColor rgb="FF008080"/>
      </patternFill>
    </fill>
    <fill>
      <patternFill patternType="solid">
        <fgColor theme="0" tint="-0.25"/>
        <bgColor rgb="FFAFABAB"/>
      </patternFill>
    </fill>
    <fill>
      <patternFill patternType="solid">
        <fgColor rgb="FF5FD680"/>
        <bgColor rgb="FF92D050"/>
      </patternFill>
    </fill>
    <fill>
      <patternFill patternType="solid">
        <fgColor theme="1" tint="0.4999"/>
        <bgColor rgb="FF666699"/>
      </patternFill>
    </fill>
    <fill>
      <patternFill patternType="solid">
        <fgColor theme="9" tint="0.3999"/>
        <bgColor rgb="FFC5E0B4"/>
      </patternFill>
    </fill>
    <fill>
      <patternFill patternType="solid">
        <fgColor theme="0"/>
        <bgColor rgb="FFFFFFCC"/>
      </patternFill>
    </fill>
    <fill>
      <patternFill patternType="solid">
        <fgColor theme="5" tint="-0.25"/>
        <bgColor rgb="FF993300"/>
      </patternFill>
    </fill>
    <fill>
      <patternFill patternType="solid">
        <fgColor theme="8" tint="0.3999"/>
        <bgColor rgb="FFAFABAB"/>
      </patternFill>
    </fill>
    <fill>
      <patternFill patternType="solid">
        <fgColor theme="7" tint="0.5999"/>
        <bgColor rgb="FFFFD966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8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18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0" fillId="1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AFABAB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6C3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E0000"/>
      <rgbColor rgb="FF008000"/>
      <rgbColor rgb="FF000080"/>
      <rgbColor rgb="FF808000"/>
      <rgbColor rgb="FF800080"/>
      <rgbColor rgb="FF008080"/>
      <rgbColor rgb="FFBFBFBF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F6C3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A9D18E"/>
      <rgbColor rgb="FFFF99CC"/>
      <rgbColor rgb="FFCC99FF"/>
      <rgbColor rgb="FFFFD966"/>
      <rgbColor rgb="FF3366FF"/>
      <rgbColor rgb="FF5FD680"/>
      <rgbColor rgb="FF92D050"/>
      <rgbColor rgb="FFFFC000"/>
      <rgbColor rgb="FFFF9900"/>
      <rgbColor rgb="FFC55A11"/>
      <rgbColor rgb="FF666699"/>
      <rgbColor rgb="FFAFABAB"/>
      <rgbColor rgb="FF004C98"/>
      <rgbColor rgb="FF00B050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475200</xdr:colOff>
      <xdr:row>1</xdr:row>
      <xdr:rowOff>51120</xdr:rowOff>
    </xdr:from>
    <xdr:to>
      <xdr:col>3</xdr:col>
      <xdr:colOff>3807360</xdr:colOff>
      <xdr:row>26</xdr:row>
      <xdr:rowOff>68400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1841760" y="241560"/>
          <a:ext cx="5126040" cy="477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132840</xdr:colOff>
      <xdr:row>9</xdr:row>
      <xdr:rowOff>50400</xdr:rowOff>
    </xdr:from>
    <xdr:to>
      <xdr:col>12</xdr:col>
      <xdr:colOff>493200</xdr:colOff>
      <xdr:row>33</xdr:row>
      <xdr:rowOff>153360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9545400" y="1765080"/>
          <a:ext cx="5826600" cy="467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95400</xdr:colOff>
      <xdr:row>33</xdr:row>
      <xdr:rowOff>152280</xdr:rowOff>
    </xdr:from>
    <xdr:to>
      <xdr:col>13</xdr:col>
      <xdr:colOff>264960</xdr:colOff>
      <xdr:row>52</xdr:row>
      <xdr:rowOff>131760</xdr:rowOff>
    </xdr:to>
    <xdr:pic>
      <xdr:nvPicPr>
        <xdr:cNvPr id="2" name="Imagem 3" descr=""/>
        <xdr:cNvPicPr/>
      </xdr:nvPicPr>
      <xdr:blipFill>
        <a:blip r:embed="rId3"/>
        <a:stretch/>
      </xdr:blipFill>
      <xdr:spPr>
        <a:xfrm>
          <a:off x="9507960" y="6438960"/>
          <a:ext cx="6319080" cy="3598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S3"/>
  <sheetViews>
    <sheetView showFormulas="false" showGridLines="true" showRowColHeaders="true" showZeros="true" rightToLeft="false" tabSelected="true" showOutlineSymbols="true" defaultGridColor="true" view="normal" topLeftCell="B1" colorId="64" zoomScale="94" zoomScaleNormal="94" zoomScalePageLayoutView="100" workbookViewId="0">
      <pane xSplit="0" ySplit="2" topLeftCell="A3" activePane="bottomLeft" state="frozen"/>
      <selection pane="topLeft" activeCell="B1" activeCellId="0" sqref="B1"/>
      <selection pane="bottomLeft" activeCell="C3" activeCellId="0" sqref="C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2" width="14.14"/>
    <col collapsed="false" customWidth="true" hidden="false" outlineLevel="0" max="3" min="3" style="2" width="51"/>
    <col collapsed="false" customWidth="true" hidden="false" outlineLevel="0" max="4" min="4" style="2" width="9.57"/>
    <col collapsed="false" customWidth="true" hidden="false" outlineLevel="0" max="6" min="6" style="2" width="9.57"/>
    <col collapsed="false" customWidth="true" hidden="false" outlineLevel="0" max="8" min="8" style="2" width="12"/>
    <col collapsed="false" customWidth="true" hidden="false" outlineLevel="0" max="12" min="12" style="2" width="13.86"/>
    <col collapsed="false" customWidth="true" hidden="false" outlineLevel="0" max="16" min="16" style="2" width="12.29"/>
    <col collapsed="false" customWidth="true" hidden="false" outlineLevel="0" max="17" min="17" style="2" width="9.57"/>
    <col collapsed="false" customWidth="true" hidden="false" outlineLevel="0" max="19" min="19" style="2" width="12"/>
    <col collapsed="false" customWidth="true" hidden="false" outlineLevel="0" max="24" min="24" style="2" width="13.86"/>
    <col collapsed="false" customWidth="true" hidden="false" outlineLevel="0" max="26" min="26" style="2" width="10.57"/>
    <col collapsed="false" customWidth="true" hidden="false" outlineLevel="0" max="33" min="33" style="2" width="9.57"/>
    <col collapsed="false" customWidth="true" hidden="false" outlineLevel="0" max="35" min="35" style="2" width="12"/>
    <col collapsed="false" customWidth="true" hidden="false" outlineLevel="0" max="37" min="37" style="2" width="13.57"/>
    <col collapsed="false" customWidth="true" hidden="false" outlineLevel="0" max="43" min="43" style="2" width="10.85"/>
  </cols>
  <sheetData>
    <row r="1" customFormat="false" ht="15" hidden="false" customHeight="false" outlineLevel="0" collapsed="false">
      <c r="F1" s="3" t="str">
        <f aca="false">Rubrica!D60</f>
        <v>Cadastrar produto</v>
      </c>
      <c r="G1" s="3"/>
      <c r="H1" s="3"/>
      <c r="I1" s="3"/>
      <c r="J1" s="3"/>
      <c r="K1" s="3"/>
      <c r="L1" s="3"/>
      <c r="M1" s="3"/>
      <c r="N1" s="3"/>
      <c r="O1" s="3"/>
      <c r="Q1" s="4" t="str">
        <f aca="false">Rubrica!D66</f>
        <v>Consultar lista de produtos</v>
      </c>
      <c r="R1" s="4"/>
      <c r="S1" s="4"/>
      <c r="T1" s="4"/>
      <c r="V1" s="5" t="str">
        <f aca="false">Rubrica!D69</f>
        <v>Consultar um único produto </v>
      </c>
      <c r="W1" s="5"/>
      <c r="X1" s="5"/>
      <c r="Y1" s="5"/>
      <c r="AA1" s="6" t="str">
        <f aca="false">Rubrica!D72</f>
        <v>Utilização de vetor multidimensional (3 dimensões)</v>
      </c>
      <c r="AB1" s="6"/>
      <c r="AC1" s="6"/>
      <c r="AD1" s="6"/>
      <c r="AE1" s="7" t="str">
        <f aca="false">Rubrica!D74</f>
        <v>Paradigma da modularização </v>
      </c>
      <c r="AF1" s="7"/>
      <c r="AG1" s="7"/>
      <c r="AH1" s="7"/>
      <c r="AI1" s="7"/>
      <c r="AJ1" s="7"/>
      <c r="AL1" s="8" t="str">
        <f aca="false">Rubrica!D78</f>
        <v>Clean code</v>
      </c>
      <c r="AM1" s="8"/>
      <c r="AN1" s="8"/>
      <c r="AO1" s="8"/>
    </row>
    <row r="2" customFormat="false" ht="85.5" hidden="false" customHeight="true" outlineLevel="0" collapsed="false">
      <c r="A2" s="9" t="s">
        <v>0</v>
      </c>
      <c r="B2" s="10" t="s">
        <v>1</v>
      </c>
      <c r="C2" s="10" t="s">
        <v>2</v>
      </c>
      <c r="D2" s="11" t="str">
        <f aca="false">Rubrica!D59</f>
        <v>Mostra Menu do programa </v>
      </c>
      <c r="E2" s="11"/>
      <c r="F2" s="12" t="str">
        <f aca="false">Rubrica!$D$61</f>
        <v>Pede Seção/Gôndola/Produto</v>
      </c>
      <c r="G2" s="12"/>
      <c r="H2" s="12" t="str">
        <f aca="false">Rubrica!$D$62</f>
        <v>Prevê Posição ocupada</v>
      </c>
      <c r="I2" s="12"/>
      <c r="J2" s="12" t="str">
        <f aca="false">Rubrica!$D$63</f>
        <v>Prever Localização Inválida</v>
      </c>
      <c r="K2" s="12"/>
      <c r="L2" s="12" t="str">
        <f aca="false">Rubrica!$D$64</f>
        <v>Prever Produto Cadastrado Anteriormente</v>
      </c>
      <c r="M2" s="12"/>
      <c r="N2" s="12" t="str">
        <f aca="false">Rubrica!$D$65</f>
        <v>Inclui corretamente</v>
      </c>
      <c r="O2" s="12"/>
      <c r="P2" s="13" t="str">
        <f aca="false">"Total "&amp;Rubrica!D60&amp;"("&amp;Rubrica!H60&amp;")"</f>
        <v>Total Cadastrar produto(1,2)</v>
      </c>
      <c r="Q2" s="14" t="str">
        <f aca="false">Rubrica!$D$67</f>
        <v>Prever Lista vazia</v>
      </c>
      <c r="R2" s="14"/>
      <c r="S2" s="14" t="str">
        <f aca="false">Rubrica!$D$68</f>
        <v>Mostra ListaCorretamente</v>
      </c>
      <c r="T2" s="14"/>
      <c r="U2" s="13" t="str">
        <f aca="false">"Total "&amp;Rubrica!D66&amp;"("&amp;Rubrica!H66&amp;")"</f>
        <v>Total Consultar lista de produtos(0,6)</v>
      </c>
      <c r="V2" s="15" t="str">
        <f aca="false">Rubrica!$D$70</f>
        <v>Mostrar posição correta do produto</v>
      </c>
      <c r="W2" s="15"/>
      <c r="X2" s="15" t="str">
        <f aca="false">Rubrica!$D$71</f>
        <v>Verifica: Produto não existe</v>
      </c>
      <c r="Y2" s="15"/>
      <c r="Z2" s="13" t="str">
        <f aca="false">"Total "&amp;Rubrica!D69&amp;"("&amp;Rubrica!H69&amp;")"</f>
        <v>Total Consultar um único produto (0,4)</v>
      </c>
      <c r="AA2" s="11" t="str">
        <f aca="false">Rubrica!D72</f>
        <v>Utilização de vetor multidimensional (3 dimensões)</v>
      </c>
      <c r="AB2" s="11"/>
      <c r="AC2" s="11" t="str">
        <f aca="false">Rubrica!D73</f>
        <v>Utilização de diretivas (linguagem C)</v>
      </c>
      <c r="AD2" s="11"/>
      <c r="AE2" s="16" t="str">
        <f aca="false">Rubrica!$D$75</f>
        <v>I/O de dados separadas</v>
      </c>
      <c r="AF2" s="16"/>
      <c r="AG2" s="16" t="str">
        <f aca="false">Rubrica!$D$76</f>
        <v>Principais Modulos</v>
      </c>
      <c r="AH2" s="16"/>
      <c r="AI2" s="16" t="str">
        <f aca="false">Rubrica!$D$77</f>
        <v>----</v>
      </c>
      <c r="AJ2" s="16"/>
      <c r="AK2" s="13" t="str">
        <f aca="false">"Total "&amp;Rubrica!D74</f>
        <v>Total Paradigma da modularização </v>
      </c>
      <c r="AL2" s="17" t="str">
        <f aca="false">Rubrica!$D$79</f>
        <v>Nomes de variáveis e Funções</v>
      </c>
      <c r="AM2" s="17"/>
      <c r="AN2" s="18" t="str">
        <f aca="false">Rubrica!$D$80</f>
        <v>Comentários : Identificação de cada função</v>
      </c>
      <c r="AO2" s="18"/>
      <c r="AP2" s="13" t="str">
        <f aca="false">"Total "&amp;Rubrica!D78</f>
        <v>Total Clean code</v>
      </c>
      <c r="AQ2" s="19" t="s">
        <v>3</v>
      </c>
      <c r="AR2" s="20" t="s">
        <v>4</v>
      </c>
    </row>
    <row r="3" customFormat="false" ht="15" hidden="false" customHeight="false" outlineLevel="0" collapsed="false">
      <c r="A3" s="1" t="n">
        <v>1</v>
      </c>
      <c r="B3" s="21" t="n">
        <v>2040482312008</v>
      </c>
      <c r="C3" s="22" t="s">
        <v>5</v>
      </c>
      <c r="D3" s="23" t="n">
        <v>0</v>
      </c>
      <c r="E3" s="24" t="n">
        <f aca="false">D3*Rubrica!$E$59</f>
        <v>0</v>
      </c>
      <c r="F3" s="23" t="n">
        <v>0</v>
      </c>
      <c r="G3" s="25" t="n">
        <f aca="false">F3*Rubrica!$E$61</f>
        <v>0</v>
      </c>
      <c r="H3" s="23" t="n">
        <v>0</v>
      </c>
      <c r="I3" s="25" t="n">
        <f aca="false">H3*Rubrica!$E$62</f>
        <v>0</v>
      </c>
      <c r="J3" s="23" t="n">
        <v>0</v>
      </c>
      <c r="K3" s="25" t="n">
        <f aca="false">J3*Rubrica!$E$63</f>
        <v>0</v>
      </c>
      <c r="L3" s="23" t="n">
        <v>0</v>
      </c>
      <c r="M3" s="25" t="n">
        <f aca="false">L3*Rubrica!$E$64</f>
        <v>0</v>
      </c>
      <c r="N3" s="23" t="n">
        <v>0</v>
      </c>
      <c r="O3" s="25" t="n">
        <f aca="false">N3*Rubrica!$E$65</f>
        <v>0</v>
      </c>
      <c r="P3" s="24" t="n">
        <f aca="false">SUM(G3,I3,K3,M3,O3)</f>
        <v>0</v>
      </c>
      <c r="Q3" s="23" t="n">
        <v>0</v>
      </c>
      <c r="R3" s="25" t="n">
        <f aca="false">Q3*Rubrica!$E$67</f>
        <v>0</v>
      </c>
      <c r="S3" s="23" t="n">
        <v>0</v>
      </c>
      <c r="T3" s="25" t="n">
        <f aca="false">S3*Rubrica!$E$68</f>
        <v>0</v>
      </c>
      <c r="U3" s="24" t="n">
        <f aca="false">SUM(R3,T3)</f>
        <v>0</v>
      </c>
      <c r="V3" s="23" t="n">
        <v>0</v>
      </c>
      <c r="W3" s="25" t="n">
        <f aca="false">V3*Rubrica!$E$70</f>
        <v>0</v>
      </c>
      <c r="X3" s="23" t="n">
        <v>0</v>
      </c>
      <c r="Y3" s="25" t="n">
        <f aca="false">X3*Rubrica!$E$71</f>
        <v>0</v>
      </c>
      <c r="Z3" s="24" t="n">
        <f aca="false">SUM(W3,Y3)</f>
        <v>0</v>
      </c>
      <c r="AA3" s="23" t="n">
        <v>0</v>
      </c>
      <c r="AB3" s="24" t="n">
        <f aca="false">AA3*Rubrica!$E$72</f>
        <v>0</v>
      </c>
      <c r="AC3" s="23" t="n">
        <v>0</v>
      </c>
      <c r="AD3" s="24" t="n">
        <f aca="false">AC3*Rubrica!$E$73</f>
        <v>0</v>
      </c>
      <c r="AE3" s="23" t="n">
        <v>0</v>
      </c>
      <c r="AF3" s="25" t="n">
        <f aca="false">AE3*Rubrica!$E$75</f>
        <v>0</v>
      </c>
      <c r="AG3" s="23" t="n">
        <v>1</v>
      </c>
      <c r="AH3" s="25" t="n">
        <f aca="false">AG3*Rubrica!$E$76</f>
        <v>0.4</v>
      </c>
      <c r="AI3" s="26" t="n">
        <v>0</v>
      </c>
      <c r="AJ3" s="25" t="n">
        <f aca="false">AI3*Rubrica!$E$77</f>
        <v>0</v>
      </c>
      <c r="AK3" s="24" t="n">
        <f aca="false">SUM(AF3,AH3,AJ3,)</f>
        <v>0.4</v>
      </c>
      <c r="AL3" s="23" t="n">
        <v>0.2</v>
      </c>
      <c r="AM3" s="25" t="n">
        <f aca="false">AL3*Rubrica!$E$79</f>
        <v>0.02</v>
      </c>
      <c r="AN3" s="23" t="n">
        <v>0.5</v>
      </c>
      <c r="AO3" s="25" t="n">
        <f aca="false">AN3*Rubrica!$E$80</f>
        <v>0.05</v>
      </c>
      <c r="AP3" s="24" t="n">
        <f aca="false">SUM(AM3,AO3)</f>
        <v>0.07</v>
      </c>
      <c r="AQ3" s="27" t="n">
        <v>0</v>
      </c>
      <c r="AR3" s="28" t="n">
        <f aca="false">SUM(E3,P3,U3,Z3,AB3,AD3,AK3,AP3)-AQ3</f>
        <v>0.47</v>
      </c>
      <c r="AS3" s="2" t="s">
        <v>6</v>
      </c>
    </row>
  </sheetData>
  <sheetProtection algorithmName="SHA-512" hashValue="yq1/R3czi3nlaWF3mVoHMp/5mvBnZoSx+evnVXy9Qg2OlsPP0ormoPx0TpZukkPcm3uyrHx5+4SASUY/r2f5yQ==" saltValue="HMyl1Ywjc4zalkJTHVHPFw==" spinCount="100000" sheet="true" objects="true" scenarios="true"/>
  <autoFilter ref="A1:AT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mergeCells count="23">
    <mergeCell ref="F1:O1"/>
    <mergeCell ref="Q1:T1"/>
    <mergeCell ref="V1:Y1"/>
    <mergeCell ref="AA1:AD1"/>
    <mergeCell ref="AE1:AJ1"/>
    <mergeCell ref="AL1:AO1"/>
    <mergeCell ref="D2:E2"/>
    <mergeCell ref="F2:G2"/>
    <mergeCell ref="H2:I2"/>
    <mergeCell ref="J2:K2"/>
    <mergeCell ref="L2:M2"/>
    <mergeCell ref="N2:O2"/>
    <mergeCell ref="Q2:R2"/>
    <mergeCell ref="S2:T2"/>
    <mergeCell ref="V2:W2"/>
    <mergeCell ref="X2:Y2"/>
    <mergeCell ref="AA2:AB2"/>
    <mergeCell ref="AC2:AD2"/>
    <mergeCell ref="AE2:AF2"/>
    <mergeCell ref="AG2:AH2"/>
    <mergeCell ref="AI2:AJ2"/>
    <mergeCell ref="AL2:AM2"/>
    <mergeCell ref="AN2:AO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6:K152"/>
  <sheetViews>
    <sheetView showFormulas="false" showGridLines="true" showRowColHeaders="true" showZeros="true" rightToLeft="false" tabSelected="false" showOutlineSymbols="true" defaultGridColor="true" view="normal" topLeftCell="A69" colorId="64" zoomScale="94" zoomScaleNormal="94" zoomScalePageLayoutView="100" workbookViewId="0">
      <selection pane="topLeft" activeCell="H94" activeCellId="0" sqref="H94"/>
    </sheetView>
  </sheetViews>
  <sheetFormatPr defaultColWidth="8.54296875" defaultRowHeight="15" zeroHeight="false" outlineLevelRow="0" outlineLevelCol="0"/>
  <cols>
    <col collapsed="false" customWidth="true" hidden="false" outlineLevel="0" max="3" min="3" style="2" width="22.42"/>
    <col collapsed="false" customWidth="true" hidden="false" outlineLevel="0" max="4" min="4" style="2" width="78.14"/>
  </cols>
  <sheetData>
    <row r="56" customFormat="false" ht="15" hidden="false" customHeight="false" outlineLevel="0" collapsed="false">
      <c r="E56" s="29" t="n">
        <f aca="false">E57+E83+E100</f>
        <v>10</v>
      </c>
    </row>
    <row r="57" customFormat="false" ht="15" hidden="false" customHeight="false" outlineLevel="0" collapsed="false">
      <c r="C57" s="30" t="s">
        <v>7</v>
      </c>
      <c r="E57" s="31" t="n">
        <v>4</v>
      </c>
      <c r="G57" s="32"/>
    </row>
    <row r="58" customFormat="false" ht="15" hidden="false" customHeight="false" outlineLevel="0" collapsed="false">
      <c r="D58" s="33" t="s">
        <v>8</v>
      </c>
      <c r="E58" s="34"/>
      <c r="F58" s="35"/>
      <c r="G58" s="36"/>
      <c r="H58" s="36"/>
      <c r="I58" s="36"/>
      <c r="J58" s="36"/>
      <c r="K58" s="36"/>
    </row>
    <row r="59" customFormat="false" ht="15" hidden="false" customHeight="false" outlineLevel="0" collapsed="false">
      <c r="B59" s="2" t="s">
        <v>6</v>
      </c>
      <c r="C59" s="2" t="n">
        <v>1</v>
      </c>
      <c r="D59" s="37" t="s">
        <v>9</v>
      </c>
      <c r="E59" s="34" t="n">
        <f aca="false">$E$57*F59</f>
        <v>0.4</v>
      </c>
      <c r="F59" s="35" t="n">
        <v>0.1</v>
      </c>
      <c r="G59" s="38"/>
      <c r="H59" s="39" t="n">
        <f aca="false">F59*E57</f>
        <v>0.4</v>
      </c>
      <c r="I59" s="38" t="n">
        <f aca="false">$G$57*I58</f>
        <v>0</v>
      </c>
      <c r="J59" s="38" t="n">
        <f aca="false">$G$57*J58</f>
        <v>0</v>
      </c>
      <c r="K59" s="38" t="n">
        <f aca="false">$G$57*K58</f>
        <v>0</v>
      </c>
    </row>
    <row r="60" customFormat="false" ht="15" hidden="false" customHeight="false" outlineLevel="0" collapsed="false">
      <c r="C60" s="40"/>
      <c r="D60" s="40" t="s">
        <v>10</v>
      </c>
      <c r="E60" s="31"/>
      <c r="F60" s="41"/>
      <c r="G60" s="41" t="n">
        <f aca="false">SUM(F61:F65)</f>
        <v>0.3</v>
      </c>
      <c r="H60" s="42" t="n">
        <f aca="false">G60*E57</f>
        <v>1.2</v>
      </c>
      <c r="I60" s="38"/>
      <c r="J60" s="38"/>
      <c r="K60" s="38"/>
    </row>
    <row r="61" customFormat="false" ht="15" hidden="false" customHeight="false" outlineLevel="0" collapsed="false">
      <c r="C61" s="2" t="n">
        <v>2</v>
      </c>
      <c r="D61" s="43" t="s">
        <v>11</v>
      </c>
      <c r="E61" s="31" t="n">
        <f aca="false">$E$57*F61</f>
        <v>0.2</v>
      </c>
      <c r="F61" s="44" t="n">
        <v>0.05</v>
      </c>
      <c r="G61" s="38"/>
      <c r="H61" s="38"/>
      <c r="I61" s="38"/>
      <c r="J61" s="38"/>
      <c r="K61" s="38"/>
    </row>
    <row r="62" customFormat="false" ht="15" hidden="false" customHeight="false" outlineLevel="0" collapsed="false">
      <c r="C62" s="2" t="n">
        <f aca="false">C61+1</f>
        <v>3</v>
      </c>
      <c r="D62" s="43" t="s">
        <v>12</v>
      </c>
      <c r="E62" s="31" t="n">
        <f aca="false">$E$57*F62</f>
        <v>0.2</v>
      </c>
      <c r="F62" s="44" t="n">
        <v>0.05</v>
      </c>
      <c r="G62" s="38"/>
      <c r="H62" s="38"/>
      <c r="I62" s="38"/>
      <c r="J62" s="38"/>
      <c r="K62" s="38"/>
    </row>
    <row r="63" customFormat="false" ht="15" hidden="false" customHeight="false" outlineLevel="0" collapsed="false">
      <c r="C63" s="2" t="n">
        <f aca="false">C62+1</f>
        <v>4</v>
      </c>
      <c r="D63" s="43" t="s">
        <v>13</v>
      </c>
      <c r="E63" s="31" t="n">
        <f aca="false">$E$57*F63</f>
        <v>0.2</v>
      </c>
      <c r="F63" s="44" t="n">
        <v>0.05</v>
      </c>
      <c r="G63" s="38"/>
      <c r="H63" s="38"/>
      <c r="I63" s="38"/>
      <c r="J63" s="38"/>
      <c r="K63" s="38"/>
    </row>
    <row r="64" customFormat="false" ht="15" hidden="false" customHeight="false" outlineLevel="0" collapsed="false">
      <c r="C64" s="2" t="n">
        <f aca="false">C63+1</f>
        <v>5</v>
      </c>
      <c r="D64" s="43" t="s">
        <v>14</v>
      </c>
      <c r="E64" s="31" t="n">
        <f aca="false">$E$57*F64</f>
        <v>0.2</v>
      </c>
      <c r="F64" s="44" t="n">
        <v>0.05</v>
      </c>
      <c r="G64" s="38"/>
      <c r="H64" s="38"/>
      <c r="I64" s="38"/>
      <c r="J64" s="38"/>
      <c r="K64" s="38"/>
    </row>
    <row r="65" customFormat="false" ht="15" hidden="false" customHeight="false" outlineLevel="0" collapsed="false">
      <c r="C65" s="2" t="n">
        <f aca="false">C64+1</f>
        <v>6</v>
      </c>
      <c r="D65" s="43" t="s">
        <v>15</v>
      </c>
      <c r="E65" s="31" t="n">
        <f aca="false">$E$57*F65</f>
        <v>0.4</v>
      </c>
      <c r="F65" s="44" t="n">
        <v>0.1</v>
      </c>
      <c r="G65" s="38"/>
      <c r="H65" s="38"/>
      <c r="I65" s="38"/>
      <c r="J65" s="38"/>
      <c r="K65" s="38"/>
    </row>
    <row r="66" customFormat="false" ht="15" hidden="false" customHeight="false" outlineLevel="0" collapsed="false">
      <c r="C66" s="45"/>
      <c r="D66" s="45" t="s">
        <v>16</v>
      </c>
      <c r="E66" s="46"/>
      <c r="F66" s="47"/>
      <c r="G66" s="48" t="n">
        <f aca="false">SUM(F67:F68)</f>
        <v>0.15</v>
      </c>
      <c r="H66" s="46" t="n">
        <f aca="false">G66*E57</f>
        <v>0.6</v>
      </c>
      <c r="I66" s="38"/>
      <c r="J66" s="38"/>
      <c r="K66" s="38"/>
    </row>
    <row r="67" customFormat="false" ht="15" hidden="false" customHeight="false" outlineLevel="0" collapsed="false">
      <c r="C67" s="2" t="n">
        <f aca="false">C65+1</f>
        <v>7</v>
      </c>
      <c r="D67" s="49" t="s">
        <v>17</v>
      </c>
      <c r="E67" s="46" t="n">
        <f aca="false">$E$57*F67</f>
        <v>0.2</v>
      </c>
      <c r="F67" s="47" t="n">
        <v>0.05</v>
      </c>
      <c r="G67" s="38"/>
      <c r="H67" s="38"/>
      <c r="I67" s="38"/>
      <c r="J67" s="38"/>
      <c r="K67" s="38"/>
    </row>
    <row r="68" customFormat="false" ht="15" hidden="false" customHeight="false" outlineLevel="0" collapsed="false">
      <c r="C68" s="2" t="n">
        <f aca="false">C67+1</f>
        <v>8</v>
      </c>
      <c r="D68" s="49" t="s">
        <v>18</v>
      </c>
      <c r="E68" s="46" t="n">
        <f aca="false">$E$57*F68</f>
        <v>0.4</v>
      </c>
      <c r="F68" s="47" t="n">
        <v>0.1</v>
      </c>
      <c r="G68" s="38"/>
      <c r="H68" s="38"/>
      <c r="I68" s="38"/>
      <c r="J68" s="38"/>
      <c r="K68" s="38"/>
    </row>
    <row r="69" customFormat="false" ht="15" hidden="false" customHeight="false" outlineLevel="0" collapsed="false">
      <c r="C69" s="50"/>
      <c r="D69" s="50" t="s">
        <v>19</v>
      </c>
      <c r="E69" s="51"/>
      <c r="F69" s="52"/>
      <c r="G69" s="52" t="n">
        <f aca="false">SUM(F70:F71)</f>
        <v>0.1</v>
      </c>
      <c r="H69" s="53" t="n">
        <f aca="false">G69*E57</f>
        <v>0.4</v>
      </c>
      <c r="I69" s="38"/>
      <c r="J69" s="38"/>
      <c r="K69" s="38"/>
    </row>
    <row r="70" customFormat="false" ht="15" hidden="false" customHeight="false" outlineLevel="0" collapsed="false">
      <c r="C70" s="2" t="n">
        <f aca="false">C68+1</f>
        <v>9</v>
      </c>
      <c r="D70" s="54" t="s">
        <v>20</v>
      </c>
      <c r="E70" s="51" t="n">
        <f aca="false">$E$57*F70</f>
        <v>0.2</v>
      </c>
      <c r="F70" s="52" t="n">
        <v>0.05</v>
      </c>
      <c r="G70" s="38"/>
      <c r="H70" s="55"/>
      <c r="I70" s="38"/>
      <c r="J70" s="38"/>
      <c r="K70" s="38"/>
    </row>
    <row r="71" customFormat="false" ht="15" hidden="false" customHeight="false" outlineLevel="0" collapsed="false">
      <c r="C71" s="2" t="n">
        <f aca="false">C70+1</f>
        <v>10</v>
      </c>
      <c r="D71" s="54" t="s">
        <v>21</v>
      </c>
      <c r="E71" s="51" t="n">
        <f aca="false">$E$57*F71</f>
        <v>0.2</v>
      </c>
      <c r="F71" s="52" t="n">
        <v>0.05</v>
      </c>
      <c r="G71" s="38"/>
      <c r="H71" s="55"/>
      <c r="I71" s="38"/>
      <c r="J71" s="38"/>
      <c r="K71" s="38"/>
    </row>
    <row r="72" customFormat="false" ht="15" hidden="false" customHeight="false" outlineLevel="0" collapsed="false">
      <c r="C72" s="2" t="n">
        <f aca="false">C71+1</f>
        <v>11</v>
      </c>
      <c r="D72" s="56" t="s">
        <v>22</v>
      </c>
      <c r="E72" s="34" t="n">
        <f aca="false">$E$57*F72</f>
        <v>0.2</v>
      </c>
      <c r="F72" s="35" t="n">
        <v>0.05</v>
      </c>
      <c r="G72" s="38"/>
      <c r="H72" s="57" t="n">
        <f aca="false">F72*E57</f>
        <v>0.2</v>
      </c>
      <c r="I72" s="38"/>
      <c r="J72" s="38"/>
      <c r="K72" s="38"/>
    </row>
    <row r="73" customFormat="false" ht="15" hidden="false" customHeight="false" outlineLevel="0" collapsed="false">
      <c r="C73" s="2" t="n">
        <f aca="false">C72+1</f>
        <v>12</v>
      </c>
      <c r="D73" s="56" t="s">
        <v>23</v>
      </c>
      <c r="E73" s="34" t="n">
        <f aca="false">$E$57*F73</f>
        <v>0.2</v>
      </c>
      <c r="F73" s="35" t="n">
        <v>0.05</v>
      </c>
      <c r="G73" s="38"/>
      <c r="H73" s="57" t="n">
        <f aca="false">F73*E57</f>
        <v>0.2</v>
      </c>
      <c r="I73" s="38"/>
      <c r="J73" s="38"/>
      <c r="K73" s="38"/>
    </row>
    <row r="74" customFormat="false" ht="15" hidden="false" customHeight="false" outlineLevel="0" collapsed="false">
      <c r="C74" s="58" t="s">
        <v>6</v>
      </c>
      <c r="D74" s="58" t="s">
        <v>24</v>
      </c>
      <c r="E74" s="59"/>
      <c r="F74" s="60"/>
      <c r="G74" s="60" t="n">
        <f aca="false">SUM(F75:F77)</f>
        <v>0.2</v>
      </c>
      <c r="H74" s="61" t="n">
        <f aca="false">G74*E57</f>
        <v>0.8</v>
      </c>
      <c r="I74" s="38"/>
      <c r="J74" s="38"/>
      <c r="K74" s="38"/>
    </row>
    <row r="75" customFormat="false" ht="15" hidden="false" customHeight="false" outlineLevel="0" collapsed="false">
      <c r="C75" s="2" t="n">
        <f aca="false">C73+1</f>
        <v>13</v>
      </c>
      <c r="D75" s="62" t="s">
        <v>25</v>
      </c>
      <c r="E75" s="59" t="n">
        <f aca="false">$E$57*F75</f>
        <v>0.4</v>
      </c>
      <c r="F75" s="60" t="n">
        <v>0.1</v>
      </c>
      <c r="G75" s="38"/>
      <c r="H75" s="55"/>
      <c r="I75" s="38"/>
      <c r="J75" s="38"/>
      <c r="K75" s="38"/>
    </row>
    <row r="76" customFormat="false" ht="15" hidden="false" customHeight="false" outlineLevel="0" collapsed="false">
      <c r="C76" s="2" t="n">
        <f aca="false">C75+1</f>
        <v>14</v>
      </c>
      <c r="D76" s="62" t="s">
        <v>26</v>
      </c>
      <c r="E76" s="59" t="n">
        <f aca="false">$E$57*F76</f>
        <v>0.4</v>
      </c>
      <c r="F76" s="60" t="n">
        <v>0.1</v>
      </c>
      <c r="G76" s="38"/>
      <c r="H76" s="55"/>
      <c r="I76" s="38"/>
      <c r="J76" s="38"/>
      <c r="K76" s="38"/>
    </row>
    <row r="77" customFormat="false" ht="15" hidden="false" customHeight="false" outlineLevel="0" collapsed="false">
      <c r="C77" s="2" t="n">
        <f aca="false">C76+1</f>
        <v>15</v>
      </c>
      <c r="D77" s="58" t="s">
        <v>27</v>
      </c>
      <c r="E77" s="59" t="n">
        <f aca="false">$E$57*F77</f>
        <v>0</v>
      </c>
      <c r="F77" s="60" t="n">
        <v>0</v>
      </c>
      <c r="G77" s="38"/>
      <c r="H77" s="55"/>
      <c r="I77" s="38"/>
      <c r="J77" s="38"/>
      <c r="K77" s="38"/>
    </row>
    <row r="78" customFormat="false" ht="15" hidden="false" customHeight="false" outlineLevel="0" collapsed="false">
      <c r="C78" s="63" t="s">
        <v>6</v>
      </c>
      <c r="D78" s="63" t="s">
        <v>28</v>
      </c>
      <c r="E78" s="64"/>
      <c r="F78" s="65"/>
      <c r="G78" s="66" t="n">
        <f aca="false">SUM(F79:F80)</f>
        <v>0.05</v>
      </c>
      <c r="H78" s="67" t="n">
        <f aca="false">G78*E57</f>
        <v>0.2</v>
      </c>
      <c r="I78" s="38"/>
      <c r="J78" s="38"/>
      <c r="K78" s="38"/>
    </row>
    <row r="79" customFormat="false" ht="15" hidden="false" customHeight="false" outlineLevel="0" collapsed="false">
      <c r="C79" s="2" t="n">
        <f aca="false">C77+1</f>
        <v>16</v>
      </c>
      <c r="D79" s="68" t="s">
        <v>29</v>
      </c>
      <c r="E79" s="64" t="n">
        <f aca="false">$E$57*F79</f>
        <v>0.1</v>
      </c>
      <c r="F79" s="66" t="n">
        <v>0.025</v>
      </c>
      <c r="G79" s="38"/>
      <c r="H79" s="55"/>
      <c r="I79" s="38"/>
      <c r="J79" s="38"/>
      <c r="K79" s="38"/>
    </row>
    <row r="80" customFormat="false" ht="15" hidden="false" customHeight="false" outlineLevel="0" collapsed="false">
      <c r="C80" s="2" t="n">
        <f aca="false">C79+1</f>
        <v>17</v>
      </c>
      <c r="D80" s="68" t="s">
        <v>30</v>
      </c>
      <c r="E80" s="64" t="n">
        <f aca="false">$E$57*F80</f>
        <v>0.1</v>
      </c>
      <c r="F80" s="66" t="n">
        <v>0.025</v>
      </c>
      <c r="G80" s="38"/>
      <c r="H80" s="55"/>
      <c r="I80" s="38"/>
      <c r="J80" s="38"/>
      <c r="K80" s="38"/>
    </row>
    <row r="81" s="69" customFormat="true" ht="15" hidden="false" customHeight="false" outlineLevel="0" collapsed="false">
      <c r="E81" s="70" t="n">
        <f aca="false">SUM(E58:E80)</f>
        <v>4</v>
      </c>
      <c r="F81" s="71" t="n">
        <f aca="false">SUM(F59:F80)</f>
        <v>1</v>
      </c>
      <c r="G81" s="72"/>
      <c r="H81" s="73" t="n">
        <f aca="false">SUM(H59,H60,H66,H69,H72,H73,H74,H78)</f>
        <v>4</v>
      </c>
    </row>
    <row r="82" s="69" customFormat="true" ht="15" hidden="false" customHeight="false" outlineLevel="0" collapsed="false">
      <c r="E82" s="74"/>
      <c r="F82" s="75"/>
    </row>
    <row r="83" customFormat="false" ht="15" hidden="false" customHeight="false" outlineLevel="0" collapsed="false">
      <c r="C83" s="30" t="s">
        <v>31</v>
      </c>
      <c r="E83" s="31" t="n">
        <v>2</v>
      </c>
      <c r="F83" s="76"/>
    </row>
    <row r="84" customFormat="false" ht="15" hidden="false" customHeight="false" outlineLevel="0" collapsed="false">
      <c r="D84" s="77" t="s">
        <v>32</v>
      </c>
      <c r="E84" s="78"/>
      <c r="F84" s="79"/>
      <c r="G84" s="80" t="n">
        <f aca="false">SUM(F85:F89)</f>
        <v>0.28</v>
      </c>
      <c r="H84" s="78" t="n">
        <f aca="false">G84*E83</f>
        <v>0.56</v>
      </c>
    </row>
    <row r="85" customFormat="false" ht="15" hidden="false" customHeight="false" outlineLevel="0" collapsed="false">
      <c r="D85" s="81" t="s">
        <v>33</v>
      </c>
      <c r="E85" s="78" t="n">
        <f aca="false">$E$83*F85</f>
        <v>0.1</v>
      </c>
      <c r="F85" s="79" t="n">
        <v>0.05</v>
      </c>
    </row>
    <row r="86" customFormat="false" ht="15" hidden="false" customHeight="false" outlineLevel="0" collapsed="false">
      <c r="D86" s="81" t="s">
        <v>34</v>
      </c>
      <c r="E86" s="78" t="n">
        <f aca="false">$E$83*F86</f>
        <v>0.1</v>
      </c>
      <c r="F86" s="79" t="n">
        <v>0.05</v>
      </c>
    </row>
    <row r="87" customFormat="false" ht="15" hidden="false" customHeight="false" outlineLevel="0" collapsed="false">
      <c r="D87" s="81" t="s">
        <v>35</v>
      </c>
      <c r="E87" s="78" t="n">
        <f aca="false">$E$83*F87</f>
        <v>0.16</v>
      </c>
      <c r="F87" s="79" t="n">
        <v>0.08</v>
      </c>
    </row>
    <row r="88" customFormat="false" ht="15" hidden="false" customHeight="false" outlineLevel="0" collapsed="false">
      <c r="D88" s="81" t="s">
        <v>36</v>
      </c>
      <c r="E88" s="78" t="n">
        <f aca="false">$E$83*F88</f>
        <v>0.1</v>
      </c>
      <c r="F88" s="79" t="n">
        <v>0.05</v>
      </c>
    </row>
    <row r="89" customFormat="false" ht="15" hidden="false" customHeight="false" outlineLevel="0" collapsed="false">
      <c r="D89" s="81" t="s">
        <v>37</v>
      </c>
      <c r="E89" s="78" t="n">
        <f aca="false">$E$83*F89</f>
        <v>0.1</v>
      </c>
      <c r="F89" s="79" t="n">
        <v>0.05</v>
      </c>
    </row>
    <row r="90" customFormat="false" ht="15" hidden="false" customHeight="false" outlineLevel="0" collapsed="false">
      <c r="D90" s="82" t="s">
        <v>38</v>
      </c>
      <c r="E90" s="83"/>
      <c r="F90" s="84"/>
      <c r="G90" s="85" t="n">
        <f aca="false">SUM(F91:F94)</f>
        <v>0.15</v>
      </c>
      <c r="H90" s="86" t="n">
        <f aca="false">G90*E83</f>
        <v>0.3</v>
      </c>
    </row>
    <row r="91" customFormat="false" ht="15" hidden="false" customHeight="false" outlineLevel="0" collapsed="false">
      <c r="D91" s="87" t="s">
        <v>39</v>
      </c>
      <c r="E91" s="83" t="n">
        <f aca="false">$E$83*F91</f>
        <v>0.1</v>
      </c>
      <c r="F91" s="88" t="n">
        <v>0.05</v>
      </c>
    </row>
    <row r="92" customFormat="false" ht="15" hidden="false" customHeight="false" outlineLevel="0" collapsed="false">
      <c r="D92" s="87" t="s">
        <v>40</v>
      </c>
      <c r="E92" s="83" t="n">
        <f aca="false">$E$83*F92</f>
        <v>0.1</v>
      </c>
      <c r="F92" s="88" t="n">
        <v>0.05</v>
      </c>
    </row>
    <row r="93" customFormat="false" ht="15" hidden="false" customHeight="false" outlineLevel="0" collapsed="false">
      <c r="D93" s="87" t="s">
        <v>41</v>
      </c>
      <c r="E93" s="83" t="n">
        <f aca="false">$E$83*F93</f>
        <v>0.1</v>
      </c>
      <c r="F93" s="88" t="n">
        <v>0.05</v>
      </c>
    </row>
    <row r="94" customFormat="false" ht="15" hidden="false" customHeight="false" outlineLevel="0" collapsed="false">
      <c r="D94" s="87" t="s">
        <v>42</v>
      </c>
      <c r="E94" s="83" t="n">
        <f aca="false">$E$83*F94</f>
        <v>0</v>
      </c>
      <c r="F94" s="88" t="n">
        <v>0</v>
      </c>
    </row>
    <row r="95" customFormat="false" ht="15" hidden="false" customHeight="false" outlineLevel="0" collapsed="false">
      <c r="D95" s="56" t="s">
        <v>43</v>
      </c>
      <c r="E95" s="34"/>
      <c r="F95" s="35"/>
      <c r="G95" s="35" t="n">
        <f aca="false">SUM(F96:F98)</f>
        <v>0.57</v>
      </c>
      <c r="H95" s="57" t="n">
        <f aca="false">G95*E83</f>
        <v>1.14</v>
      </c>
    </row>
    <row r="96" customFormat="false" ht="15" hidden="false" customHeight="false" outlineLevel="0" collapsed="false">
      <c r="D96" s="89" t="s">
        <v>44</v>
      </c>
      <c r="E96" s="34" t="n">
        <f aca="false">$E$83*F96</f>
        <v>0.24</v>
      </c>
      <c r="F96" s="90" t="n">
        <v>0.12</v>
      </c>
      <c r="H96" s="55"/>
    </row>
    <row r="97" customFormat="false" ht="15" hidden="false" customHeight="false" outlineLevel="0" collapsed="false">
      <c r="D97" s="89" t="s">
        <v>45</v>
      </c>
      <c r="E97" s="34" t="n">
        <f aca="false">$E$83*F97</f>
        <v>0.5</v>
      </c>
      <c r="F97" s="90" t="n">
        <v>0.25</v>
      </c>
      <c r="H97" s="55"/>
    </row>
    <row r="98" customFormat="false" ht="15" hidden="false" customHeight="false" outlineLevel="0" collapsed="false">
      <c r="D98" s="89" t="s">
        <v>46</v>
      </c>
      <c r="E98" s="34" t="n">
        <f aca="false">$E$83*F98</f>
        <v>0.4</v>
      </c>
      <c r="F98" s="90" t="n">
        <v>0.2</v>
      </c>
      <c r="H98" s="55"/>
    </row>
    <row r="99" customFormat="false" ht="15" hidden="false" customHeight="false" outlineLevel="0" collapsed="false">
      <c r="E99" s="32" t="n">
        <f aca="false">SUM(E84:E98)</f>
        <v>2</v>
      </c>
      <c r="F99" s="91" t="n">
        <f aca="false">SUM(F84:F98)</f>
        <v>1</v>
      </c>
      <c r="G99" s="92" t="n">
        <f aca="false">SUM(G84,G90,G95)</f>
        <v>1</v>
      </c>
      <c r="H99" s="93" t="n">
        <f aca="false">SUM(H84,H90,H95)</f>
        <v>2</v>
      </c>
    </row>
    <row r="100" customFormat="false" ht="15" hidden="false" customHeight="false" outlineLevel="0" collapsed="false">
      <c r="C100" s="30" t="s">
        <v>47</v>
      </c>
      <c r="E100" s="31" t="n">
        <v>4</v>
      </c>
      <c r="F100" s="76"/>
    </row>
    <row r="101" customFormat="false" ht="15" hidden="false" customHeight="false" outlineLevel="0" collapsed="false">
      <c r="D101" s="56" t="s">
        <v>48</v>
      </c>
      <c r="E101" s="34" t="n">
        <v>1</v>
      </c>
      <c r="F101" s="35" t="n">
        <f aca="false">E101/$E$56</f>
        <v>0.1</v>
      </c>
    </row>
    <row r="102" customFormat="false" ht="15" hidden="false" customHeight="false" outlineLevel="0" collapsed="false">
      <c r="D102" s="56" t="s">
        <v>49</v>
      </c>
      <c r="E102" s="34" t="n">
        <v>2</v>
      </c>
      <c r="F102" s="35" t="n">
        <f aca="false">E102/$E$56</f>
        <v>0.2</v>
      </c>
    </row>
    <row r="103" customFormat="false" ht="15" hidden="false" customHeight="false" outlineLevel="0" collapsed="false">
      <c r="E103" s="32"/>
      <c r="F103" s="76" t="n">
        <f aca="false">E103/$E$56</f>
        <v>0</v>
      </c>
    </row>
    <row r="104" customFormat="false" ht="15" hidden="false" customHeight="false" outlineLevel="0" collapsed="false">
      <c r="E104" s="32"/>
    </row>
    <row r="105" customFormat="false" ht="15" hidden="false" customHeight="false" outlineLevel="0" collapsed="false">
      <c r="E105" s="32"/>
    </row>
    <row r="106" customFormat="false" ht="15" hidden="false" customHeight="false" outlineLevel="0" collapsed="false">
      <c r="E106" s="32"/>
    </row>
    <row r="107" customFormat="false" ht="15" hidden="false" customHeight="false" outlineLevel="0" collapsed="false">
      <c r="E107" s="32"/>
    </row>
    <row r="108" customFormat="false" ht="15" hidden="false" customHeight="false" outlineLevel="0" collapsed="false">
      <c r="E108" s="32"/>
    </row>
    <row r="109" customFormat="false" ht="15" hidden="false" customHeight="false" outlineLevel="0" collapsed="false">
      <c r="E109" s="32"/>
    </row>
    <row r="110" customFormat="false" ht="15" hidden="false" customHeight="false" outlineLevel="0" collapsed="false">
      <c r="E110" s="32"/>
    </row>
    <row r="111" customFormat="false" ht="15" hidden="false" customHeight="false" outlineLevel="0" collapsed="false">
      <c r="E111" s="32"/>
    </row>
    <row r="112" customFormat="false" ht="15" hidden="false" customHeight="false" outlineLevel="0" collapsed="false">
      <c r="E112" s="32"/>
    </row>
    <row r="113" customFormat="false" ht="15" hidden="false" customHeight="false" outlineLevel="0" collapsed="false">
      <c r="E113" s="32"/>
    </row>
    <row r="114" customFormat="false" ht="15" hidden="false" customHeight="false" outlineLevel="0" collapsed="false">
      <c r="E114" s="32"/>
    </row>
    <row r="115" customFormat="false" ht="15" hidden="false" customHeight="false" outlineLevel="0" collapsed="false">
      <c r="E115" s="32"/>
    </row>
    <row r="116" customFormat="false" ht="15" hidden="false" customHeight="false" outlineLevel="0" collapsed="false">
      <c r="E116" s="32"/>
    </row>
    <row r="117" customFormat="false" ht="15" hidden="false" customHeight="false" outlineLevel="0" collapsed="false">
      <c r="E117" s="32"/>
    </row>
    <row r="118" customFormat="false" ht="15" hidden="false" customHeight="false" outlineLevel="0" collapsed="false">
      <c r="E118" s="32"/>
    </row>
    <row r="119" customFormat="false" ht="15" hidden="false" customHeight="false" outlineLevel="0" collapsed="false">
      <c r="E119" s="32"/>
    </row>
    <row r="120" customFormat="false" ht="15" hidden="false" customHeight="false" outlineLevel="0" collapsed="false">
      <c r="E120" s="32"/>
    </row>
    <row r="121" customFormat="false" ht="15" hidden="false" customHeight="false" outlineLevel="0" collapsed="false">
      <c r="E121" s="32"/>
    </row>
    <row r="122" customFormat="false" ht="15" hidden="false" customHeight="false" outlineLevel="0" collapsed="false">
      <c r="E122" s="32"/>
    </row>
    <row r="123" customFormat="false" ht="15" hidden="false" customHeight="false" outlineLevel="0" collapsed="false">
      <c r="E123" s="32"/>
    </row>
    <row r="124" customFormat="false" ht="15" hidden="false" customHeight="false" outlineLevel="0" collapsed="false">
      <c r="E124" s="32"/>
    </row>
    <row r="125" customFormat="false" ht="15" hidden="false" customHeight="false" outlineLevel="0" collapsed="false">
      <c r="E125" s="32"/>
    </row>
    <row r="126" customFormat="false" ht="15" hidden="false" customHeight="false" outlineLevel="0" collapsed="false">
      <c r="E126" s="32"/>
    </row>
    <row r="127" customFormat="false" ht="15" hidden="false" customHeight="false" outlineLevel="0" collapsed="false">
      <c r="E127" s="32"/>
    </row>
    <row r="128" customFormat="false" ht="15" hidden="false" customHeight="false" outlineLevel="0" collapsed="false">
      <c r="E128" s="32"/>
    </row>
    <row r="129" customFormat="false" ht="15" hidden="false" customHeight="false" outlineLevel="0" collapsed="false">
      <c r="E129" s="32"/>
    </row>
    <row r="130" customFormat="false" ht="15" hidden="false" customHeight="false" outlineLevel="0" collapsed="false">
      <c r="E130" s="32"/>
    </row>
    <row r="131" customFormat="false" ht="15" hidden="false" customHeight="false" outlineLevel="0" collapsed="false">
      <c r="E131" s="32"/>
    </row>
    <row r="132" customFormat="false" ht="15" hidden="false" customHeight="false" outlineLevel="0" collapsed="false">
      <c r="E132" s="32"/>
    </row>
    <row r="133" customFormat="false" ht="15" hidden="false" customHeight="false" outlineLevel="0" collapsed="false">
      <c r="E133" s="32"/>
    </row>
    <row r="134" customFormat="false" ht="15" hidden="false" customHeight="false" outlineLevel="0" collapsed="false">
      <c r="E134" s="32"/>
    </row>
    <row r="135" customFormat="false" ht="15" hidden="false" customHeight="false" outlineLevel="0" collapsed="false">
      <c r="E135" s="32"/>
    </row>
    <row r="136" customFormat="false" ht="15" hidden="false" customHeight="false" outlineLevel="0" collapsed="false">
      <c r="E136" s="32"/>
    </row>
    <row r="137" customFormat="false" ht="15" hidden="false" customHeight="false" outlineLevel="0" collapsed="false">
      <c r="E137" s="32"/>
    </row>
    <row r="138" customFormat="false" ht="15" hidden="false" customHeight="false" outlineLevel="0" collapsed="false">
      <c r="E138" s="32"/>
    </row>
    <row r="139" customFormat="false" ht="15" hidden="false" customHeight="false" outlineLevel="0" collapsed="false">
      <c r="E139" s="32"/>
    </row>
    <row r="140" customFormat="false" ht="15" hidden="false" customHeight="false" outlineLevel="0" collapsed="false">
      <c r="E140" s="32"/>
    </row>
    <row r="141" customFormat="false" ht="15" hidden="false" customHeight="false" outlineLevel="0" collapsed="false">
      <c r="E141" s="32"/>
    </row>
    <row r="142" customFormat="false" ht="15" hidden="false" customHeight="false" outlineLevel="0" collapsed="false">
      <c r="E142" s="32"/>
    </row>
    <row r="143" customFormat="false" ht="15" hidden="false" customHeight="false" outlineLevel="0" collapsed="false">
      <c r="E143" s="32"/>
    </row>
    <row r="144" customFormat="false" ht="15" hidden="false" customHeight="false" outlineLevel="0" collapsed="false">
      <c r="E144" s="32"/>
    </row>
    <row r="145" customFormat="false" ht="15" hidden="false" customHeight="false" outlineLevel="0" collapsed="false">
      <c r="E145" s="32"/>
    </row>
    <row r="146" customFormat="false" ht="15" hidden="false" customHeight="false" outlineLevel="0" collapsed="false">
      <c r="E146" s="32"/>
    </row>
    <row r="147" customFormat="false" ht="15" hidden="false" customHeight="false" outlineLevel="0" collapsed="false">
      <c r="E147" s="32"/>
    </row>
    <row r="148" customFormat="false" ht="15" hidden="false" customHeight="false" outlineLevel="0" collapsed="false">
      <c r="E148" s="32"/>
    </row>
    <row r="149" customFormat="false" ht="15" hidden="false" customHeight="false" outlineLevel="0" collapsed="false">
      <c r="E149" s="32"/>
    </row>
    <row r="150" customFormat="false" ht="15" hidden="false" customHeight="false" outlineLevel="0" collapsed="false">
      <c r="E150" s="32"/>
    </row>
    <row r="151" customFormat="false" ht="15" hidden="false" customHeight="false" outlineLevel="0" collapsed="false">
      <c r="E151" s="32"/>
    </row>
    <row r="152" customFormat="false" ht="15" hidden="false" customHeight="false" outlineLevel="0" collapsed="false">
      <c r="E152" s="3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9f9bae0-04b1-4d6d-b39a-c28b6ff8c0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D41C57ABB0E648ADE549FBD9BAE810" ma:contentTypeVersion="1" ma:contentTypeDescription="Crie um novo documento." ma:contentTypeScope="" ma:versionID="91c0741216bc53add458eb3575b4572b">
  <xsd:schema xmlns:xsd="http://www.w3.org/2001/XMLSchema" xmlns:xs="http://www.w3.org/2001/XMLSchema" xmlns:p="http://schemas.microsoft.com/office/2006/metadata/properties" xmlns:ns2="b9f9bae0-04b1-4d6d-b39a-c28b6ff8c0b0" targetNamespace="http://schemas.microsoft.com/office/2006/metadata/properties" ma:root="true" ma:fieldsID="957132bd842591b99de76bdd661b3581" ns2:_="">
    <xsd:import namespace="b9f9bae0-04b1-4d6d-b39a-c28b6ff8c0b0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9bae0-04b1-4d6d-b39a-c28b6ff8c0b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3AFA5-C25D-4097-B54B-1A401713711B}"/>
</file>

<file path=customXml/itemProps2.xml><?xml version="1.0" encoding="utf-8"?>
<ds:datastoreItem xmlns:ds="http://schemas.openxmlformats.org/officeDocument/2006/customXml" ds:itemID="{DB6A4856-A88B-4759-B780-8BCBE46AC28E}"/>
</file>

<file path=customXml/itemProps3.xml><?xml version="1.0" encoding="utf-8"?>
<ds:datastoreItem xmlns:ds="http://schemas.openxmlformats.org/officeDocument/2006/customXml" ds:itemID="{6971A13B-DBF5-4018-BC0D-DA94EB8BBC0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Carlos</dc:creator>
  <dc:description/>
  <dc:language>pt-BR</dc:language>
  <cp:lastModifiedBy/>
  <dcterms:modified xsi:type="dcterms:W3CDTF">2024-11-08T17:47:04Z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0x01010023D41C57ABB0E648ADE549FBD9BAE810</vt:lpwstr>
  </property>
</Properties>
</file>